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NO 26.04. Radni materijali\1Q 2023\Finalne verzije\Excel\"/>
    </mc:Choice>
  </mc:AlternateContent>
  <xr:revisionPtr revIDLastSave="0" documentId="8_{E4A60226-740C-473A-B69E-32F0B1CDC4FA}"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G27" i="22" l="1"/>
  <c r="K27" i="22"/>
  <c r="D27" i="22"/>
  <c r="H27" i="22"/>
  <c r="L27" i="22"/>
  <c r="N21" i="22"/>
  <c r="I27" i="22"/>
  <c r="M27" i="22"/>
  <c r="N25" i="22"/>
  <c r="J27" i="22"/>
  <c r="N26" i="22"/>
  <c r="N28" i="22"/>
  <c r="N24" i="22"/>
  <c r="F27" i="22"/>
  <c r="N22" i="22"/>
  <c r="E27" i="22"/>
  <c r="N29" i="22"/>
  <c r="N30" i="22"/>
  <c r="N31" i="22"/>
  <c r="N27" i="22" l="1"/>
  <c r="M23" i="22"/>
  <c r="M32" i="22" s="1"/>
  <c r="L23" i="22"/>
  <c r="L32" i="22" s="1"/>
  <c r="K23" i="22"/>
  <c r="K32" i="22" s="1"/>
  <c r="J23" i="22"/>
  <c r="J32" i="22" s="1"/>
  <c r="I23" i="22"/>
  <c r="I32" i="22" s="1"/>
  <c r="H23" i="22"/>
  <c r="H32" i="22" s="1"/>
  <c r="G23" i="22"/>
  <c r="G32" i="22" s="1"/>
  <c r="F23" i="22"/>
  <c r="F32" i="22" s="1"/>
  <c r="E23" i="22"/>
  <c r="E32" i="22" s="1"/>
  <c r="G14" i="22" l="1"/>
  <c r="K14" i="22"/>
  <c r="E14" i="22"/>
  <c r="I14" i="22"/>
  <c r="N16" i="22"/>
  <c r="N17" i="22"/>
  <c r="M14" i="22"/>
  <c r="N12" i="22"/>
  <c r="N11" i="22"/>
  <c r="J14" i="22"/>
  <c r="D14" i="22"/>
  <c r="H14" i="22"/>
  <c r="L14" i="22"/>
  <c r="N13" i="22"/>
  <c r="N18" i="22"/>
  <c r="J10" i="22"/>
  <c r="F10" i="22"/>
  <c r="N15" i="22"/>
  <c r="F14" i="22"/>
  <c r="M10" i="22"/>
  <c r="I10" i="22"/>
  <c r="E10" i="22"/>
  <c r="L10" i="22"/>
  <c r="H10" i="22"/>
  <c r="K10" i="22"/>
  <c r="G10" i="22"/>
  <c r="G19" i="22" s="1"/>
  <c r="N7" i="22"/>
  <c r="D10" i="22"/>
  <c r="N9" i="22"/>
  <c r="N8" i="22"/>
  <c r="F23" i="19"/>
  <c r="F20" i="19"/>
  <c r="F19" i="19" s="1"/>
  <c r="F59" i="19"/>
  <c r="E59" i="19"/>
  <c r="D59" i="19"/>
  <c r="C59" i="19"/>
  <c r="F41" i="19"/>
  <c r="E41" i="19"/>
  <c r="D41" i="19"/>
  <c r="F34" i="19"/>
  <c r="E34" i="19"/>
  <c r="D34" i="19"/>
  <c r="C34" i="19"/>
  <c r="F29" i="19"/>
  <c r="E29" i="19"/>
  <c r="D29" i="19"/>
  <c r="C29" i="19"/>
  <c r="E20" i="19"/>
  <c r="C20" i="19"/>
  <c r="F15" i="19"/>
  <c r="E15" i="19"/>
  <c r="D15" i="19"/>
  <c r="C15" i="19"/>
  <c r="D23" i="18"/>
  <c r="D17" i="18"/>
  <c r="C41" i="19" l="1"/>
  <c r="E19" i="22"/>
  <c r="K19" i="22"/>
  <c r="I19" i="22"/>
  <c r="D20" i="19"/>
  <c r="C11" i="18"/>
  <c r="C41" i="18"/>
  <c r="C38" i="18" s="1"/>
  <c r="C62" i="18" s="1"/>
  <c r="F9" i="19"/>
  <c r="F8" i="19" s="1"/>
  <c r="F47" i="19" s="1"/>
  <c r="C29" i="18"/>
  <c r="C52" i="18"/>
  <c r="D23" i="19"/>
  <c r="E9" i="19"/>
  <c r="E8" i="19" s="1"/>
  <c r="E47" i="19" s="1"/>
  <c r="E23" i="19"/>
  <c r="E19" i="19" s="1"/>
  <c r="E48" i="19" s="1"/>
  <c r="D11" i="18"/>
  <c r="D29" i="18"/>
  <c r="D22" i="18" s="1"/>
  <c r="D41" i="18"/>
  <c r="D38" i="18" s="1"/>
  <c r="D52" i="18"/>
  <c r="D9" i="19"/>
  <c r="C17" i="18"/>
  <c r="C9" i="18" s="1"/>
  <c r="C23" i="18"/>
  <c r="C9" i="19"/>
  <c r="C8" i="19" s="1"/>
  <c r="C47" i="19" s="1"/>
  <c r="C23" i="19"/>
  <c r="C19" i="19" s="1"/>
  <c r="C48" i="19" s="1"/>
  <c r="N14" i="22"/>
  <c r="H19" i="22"/>
  <c r="M19" i="22"/>
  <c r="F19" i="22"/>
  <c r="L19" i="22"/>
  <c r="J19" i="22"/>
  <c r="D19" i="22"/>
  <c r="D20" i="22" s="1"/>
  <c r="N10" i="22"/>
  <c r="D9" i="18"/>
  <c r="D8" i="19"/>
  <c r="D47" i="19" s="1"/>
  <c r="F48" i="19"/>
  <c r="E50" i="19" l="1"/>
  <c r="E52" i="19" s="1"/>
  <c r="E60" i="19" s="1"/>
  <c r="C22" i="18"/>
  <c r="D19" i="19"/>
  <c r="D48" i="19" s="1"/>
  <c r="D50" i="19" s="1"/>
  <c r="D52" i="19" s="1"/>
  <c r="D60" i="19" s="1"/>
  <c r="D62" i="18"/>
  <c r="F50" i="19"/>
  <c r="F52" i="19" s="1"/>
  <c r="F60" i="19" s="1"/>
  <c r="D35" i="18"/>
  <c r="N19" i="22"/>
  <c r="N20" i="22"/>
  <c r="D23" i="22"/>
  <c r="C50" i="19"/>
  <c r="C52" i="19" s="1"/>
  <c r="C60" i="19" s="1"/>
  <c r="C35" i="18"/>
  <c r="N23" i="22" l="1"/>
  <c r="N32" i="22" s="1"/>
  <c r="D32" i="22"/>
  <c r="H49" i="21"/>
  <c r="H45" i="21"/>
  <c r="H39" i="21"/>
  <c r="H31" i="21"/>
  <c r="H34" i="21" s="1"/>
  <c r="H25" i="21"/>
  <c r="H28" i="21" s="1"/>
  <c r="I19" i="21"/>
  <c r="H12" i="21"/>
  <c r="H47" i="20"/>
  <c r="H43" i="20"/>
  <c r="H37" i="20"/>
  <c r="H32" i="20"/>
  <c r="H28" i="20"/>
  <c r="H21" i="20"/>
  <c r="H15" i="20"/>
  <c r="I43" i="20" l="1"/>
  <c r="I37" i="20"/>
  <c r="I49" i="21" l="1"/>
  <c r="I45" i="21"/>
  <c r="I39" i="21"/>
  <c r="I31" i="21"/>
  <c r="I34" i="21" s="1"/>
  <c r="I25" i="21"/>
  <c r="I28" i="21" s="1"/>
  <c r="H19" i="21"/>
  <c r="I12" i="21"/>
  <c r="I47" i="20"/>
  <c r="I32" i="20"/>
  <c r="I28" i="20"/>
  <c r="I21" i="20"/>
  <c r="I15" i="20"/>
</calcChain>
</file>

<file path=xl/sharedStrings.xml><?xml version="1.0" encoding="utf-8"?>
<sst xmlns="http://schemas.openxmlformats.org/spreadsheetml/2006/main" count="348" uniqueCount="325">
  <si>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</si>
  <si>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</si>
  <si>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</si>
  <si>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</si>
  <si>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</si>
  <si>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</si>
  <si>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</si>
  <si>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</si>
  <si>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</si>
  <si>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</si>
  <si>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</si>
  <si>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</si>
  <si>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</si>
  <si>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</si>
  <si>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</si>
  <si>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</si>
  <si>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</si>
  <si>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</si>
  <si>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</si>
  <si>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</si>
  <si>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</si>
  <si>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</si>
  <si>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</si>
  <si>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</si>
  <si>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</si>
  <si>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</si>
  <si>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</si>
  <si>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</si>
  <si>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</si>
  <si>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</si>
  <si>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</si>
  <si>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</si>
  <si>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</si>
  <si>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</si>
  <si>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</si>
  <si>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</si>
  <si>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</si>
  <si>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</si>
  <si>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</si>
  <si>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</si>
  <si>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</si>
  <si>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</si>
  <si>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</si>
  <si>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</si>
  <si>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</si>
  <si>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</si>
  <si>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</si>
  <si>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</si>
  <si>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</si>
  <si>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</si>
  <si>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</si>
  <si>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</si>
  <si>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</si>
  <si>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</si>
  <si>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</si>
  <si>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</si>
  <si>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</si>
  <si>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</si>
  <si>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</si>
  <si>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</si>
  <si>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</si>
  <si>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</si>
  <si>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</si>
  <si>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</si>
  <si>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</si>
  <si>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</si>
  <si>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</si>
  <si>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</si>
  <si>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</si>
  <si>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</si>
  <si>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</si>
  <si>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</si>
  <si>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</si>
  <si>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</si>
  <si>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</si>
  <si>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</si>
  <si>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</si>
  <si>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</si>
  <si>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</si>
  <si>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</si>
  <si>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</si>
  <si>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</si>
  <si>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</si>
  <si>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</si>
  <si>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</si>
  <si>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</si>
  <si>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</si>
  <si>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</si>
  <si>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</si>
  <si>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</si>
  <si>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</si>
  <si>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</si>
  <si>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</si>
  <si>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</si>
  <si>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</si>
  <si>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</si>
  <si>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</si>
  <si>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</si>
  <si>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</si>
  <si>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</si>
  <si>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</si>
  <si>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</si>
  <si>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</si>
  <si>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</si>
  <si>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</si>
  <si>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</si>
  <si>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</si>
  <si>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</si>
  <si>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</si>
  <si>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</si>
  <si>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</si>
  <si>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</si>
  <si>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</si>
  <si>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</si>
  <si>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</si>
  <si>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</si>
  <si>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</si>
  <si>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</si>
  <si>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</si>
  <si>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</si>
  <si>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</si>
  <si>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</si>
  <si>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</si>
  <si>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</si>
  <si>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</si>
  <si>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</si>
  <si>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</si>
  <si>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</si>
  <si>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</si>
  <si>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</si>
  <si>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</si>
  <si>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</si>
  <si>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</si>
  <si>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</si>
  <si>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</si>
  <si>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</si>
  <si>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</si>
  <si>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</si>
  <si>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</si>
  <si>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</si>
  <si>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</si>
  <si>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</si>
  <si>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</si>
  <si>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</si>
  <si>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</si>
  <si>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</si>
  <si>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</si>
  <si>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</si>
  <si>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</si>
  <si>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</si>
  <si>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</si>
  <si>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</si>
  <si>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</si>
  <si>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</si>
  <si>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</si>
  <si>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</si>
  <si>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</si>
  <si>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</si>
  <si>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</si>
  <si>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</si>
  <si>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</si>
  <si>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</si>
  <si>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</si>
  <si>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</si>
  <si>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</si>
  <si>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</si>
  <si>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</si>
  <si>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</si>
  <si>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</si>
  <si>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</si>
  <si>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</si>
  <si>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</si>
  <si>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</si>
  <si>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</si>
  <si>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</si>
  <si>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</si>
  <si>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</si>
  <si>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</si>
  <si>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</si>
  <si>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</si>
  <si>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</si>
  <si>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</si>
  <si>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</si>
  <si>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</si>
  <si>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</si>
  <si>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</si>
  <si>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</si>
  <si>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</si>
  <si>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</si>
  <si>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</si>
  <si>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</si>
  <si>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</si>
  <si>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</si>
  <si>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</si>
  <si>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</si>
  <si>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</si>
  <si>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</si>
  <si>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</si>
  <si>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</si>
  <si>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</si>
  <si>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</si>
  <si>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</si>
  <si>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</si>
  <si>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</si>
  <si>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</si>
  <si>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</si>
  <si>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</si>
  <si>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</si>
  <si>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</si>
  <si>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</si>
  <si>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</si>
  <si>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</si>
  <si>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</si>
  <si>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</si>
  <si>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</si>
  <si>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</si>
  <si>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</si>
  <si>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</si>
  <si>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</si>
  <si>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</si>
  <si>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</si>
  <si>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</si>
  <si>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</si>
  <si>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</si>
  <si>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</si>
  <si>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</si>
  <si>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</si>
  <si>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</si>
  <si>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</si>
  <si>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</si>
  <si>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</si>
  <si>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</si>
  <si>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</si>
  <si>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</si>
  <si>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</si>
  <si>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</si>
  <si>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</si>
  <si>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</si>
  <si>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</si>
  <si>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</si>
  <si>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</si>
  <si>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</si>
  <si>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</si>
  <si>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</si>
  <si>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</si>
  <si>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</si>
  <si>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</si>
  <si>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</si>
  <si>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</si>
  <si>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</si>
  <si>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</si>
  <si>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</si>
  <si>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</si>
  <si>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</si>
  <si>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</si>
  <si>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</si>
  <si>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</si>
  <si>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</si>
  <si>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</si>
  <si>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</si>
  <si>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</si>
  <si>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</si>
  <si>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</si>
  <si>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</si>
  <si>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</si>
  <si>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</si>
  <si>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</si>
  <si>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</si>
  <si>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</si>
  <si>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</si>
  <si>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</si>
  <si>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</si>
  <si>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</si>
  <si>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</si>
  <si>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</si>
  <si>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</si>
  <si>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</si>
  <si>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</si>
  <si>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</si>
  <si>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</si>
  <si>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</si>
  <si>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</si>
  <si>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</si>
  <si>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</si>
  <si>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</si>
  <si>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</si>
  <si>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</si>
  <si>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</si>
  <si>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</si>
  <si>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</si>
  <si>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</si>
  <si>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</si>
  <si>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</si>
  <si>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</si>
  <si>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</si>
  <si>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</si>
  <si>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</si>
  <si>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</si>
  <si>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</si>
  <si>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</si>
  <si>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</si>
  <si>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</si>
  <si>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</si>
  <si>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</si>
  <si>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</si>
  <si>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</si>
  <si>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</si>
  <si>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</si>
  <si>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</si>
  <si>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</si>
  <si>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KN</t>
  </si>
  <si>
    <t>RN</t>
  </si>
  <si>
    <t>Sigma Tax Consulting d.o.o.</t>
  </si>
  <si>
    <t>Lucija Tropčić Kovaček</t>
  </si>
  <si>
    <t>01/4699-555</t>
  </si>
  <si>
    <t>lucija.tropcic@sigmabc.eu</t>
  </si>
  <si>
    <t xml:space="preserve">balance as at 31.3.2023 </t>
  </si>
  <si>
    <t>Submitter: Zagreb Stock Exchange Inc.</t>
  </si>
  <si>
    <t>For the period 1.1.2023 to31.3.2023</t>
  </si>
  <si>
    <t>Submitter: Zagreb Stock Echange Inc.</t>
  </si>
  <si>
    <t>for the period 1.1.2023 to 31.3.2023</t>
  </si>
  <si>
    <t xml:space="preserve">As at 1 January of the current 
year </t>
  </si>
  <si>
    <t>As at 1 January of the previous year 
(restated)</t>
  </si>
  <si>
    <t>VI Total cash payments from financing activities 029+...+033</t>
  </si>
  <si>
    <t xml:space="preserve">NOTES TO THE ANNUAL FINANCIAL STATEMENTS – TFI
(drawn up for quarterly reporting periods)
Name of issuer:   Zagrebačka burza d.d.
Personal identification number (OIB):   84368186611
Reporting period: 1.1.2023-31.3.2023
Type of report: Separate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Separate quarterly financial statements are prepared in accordance with International Financial Reporting Standards as adopted by the European Union (IFRS). Separate financial statements are prepared on a historical cost basis, except for financial assets at fair value through profit or loss and financial assets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2022 available on the internet page www.zse.hr (further: the Company’s Annual Report).
Significant accounting policies
Financial statements for the reporting period are prepared applying the same accounting policies presented in the separate financial statements for 2022 available on the internet page www.zse.hr.
Disclosure of additional information required by IFRSs that are not presented in the separate statement of financial position, statement of comprehensive income, statement of cash flows and statement of changes in equity
Additional information required by IFRSs that are not presented in the separate statement of financial position, statement of comprehensive income, statement of cash flows and statement of changes in equity are disclosed in Unconsolidated unaudited financial result for the period from 1 January to 31 March 2023,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HRK 12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31 March 2023, nor has issued securities. 
4.	Amount of advance payments and loans granted to the members of administrative, management and supervisory bodies
The Company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Unconsolidated result for the quarter.
6.	Liabilities falling due after more than five years, as well as debts covered by valuable security provided by the Group
At the balance sheet date, the Company does not have liabilities falling due after more than five years.
At the balance sheet date, the Company does not have debts covered by valuable securities provided by the Company.
7.	Average number of employees during the reporting period
The average number of the employees during the reporting period of 2023 is 24.
8.	Capitalized costs of salaries during the reporting period
The Company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31.3.2023
	eur'000	eur'000	eur'000	eur'000
Deferred tax assets	15	-	-	15
Deferred tax liabilities	-	-	-	-
	15	-	-	15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Notes "Investments in subsidiaries" and "Investments in associates and joint ventures" (GFI: "Investments in associates, subsidiaries and joint ventures"). There were no changes in participating interests during the reporting period.
11.	Number and nominal value of shares subscribed during the reporting period within the limits of the authorised capital
There were no shares subscribed during the reporting period within the limits of the authorised capital.
12.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13.	Name, registered office and legal form of each of the companies in which the issuer has unlimited liability
The Company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
Recapitulation of the comparison of the GFI-POD balance sheet and the balance sheet prepared according to IFRS for the first quarter of 2023
 	Balance sheet item (IFRS)	Notes	Amount
(‘000 eur)	 	Balance sheet item (GFI)	AOP	Amount
(‘000 eur)
ASSETS						
Lont term assets		4,732		FIXED ASSETS 	1	4,631
	Intangible assets	11	222	 	I INTANGIBLE ASSETS	2	222
	 	 	504	 	II TANGIBLE ASSETS 	3	503
	Property and equipment	10	196		1 Land and buildings	4	268
	Assets with right of use	12	308		2 Computer equipment	5	161
					3 Other tangible assets	6	52
					4 Leasehold improvements	7	22
	 	 	504	 	 	 	503
			3,890		III FIXED FINANCIAL ASSETS 		3,891
	Investment in subsidiary	13	2,538		1 Investments in associates, subsidiaries and joint ventures	10	3,799
	Investment in associate and joint venture	14	1,261				
			3,799				3,799
	Financial assets at fair value through other comprehensive income	15a	31	 	2 Financial assets at amortised cost (long term)	11	61
	Long term deposits	19	33		3 Financial assets at fair value through other comprehensive income	12	31
	Borrowings to associated company	18	27				
			91				92
			3,890				3,891
	Deferred tax assets	9	15	 	DEFERRED TAX ASSETS	13	15
CURRENT ASSETS 		9,340		B CURRENT ASSETS	14	1,991
					I RECEIVABLES 	15	196
	Trade receivables 	16	(418)		1 Trade receivables	16	94
	Other assets	16	613		2 Receivables from employees and members of the undertaking	17	1
	Contract assets		50		3 Receivables from government and other institutions	18	17
					4 Receivables from connected undertakings	19	5
					5 Other receivables	20	79
			245				196
	 	 	9,038	 	III SHORT-TERM FINANCIAL ASSETS 	21	1,738
	Short-term deposits		61		1 Financial assets at amortised cost	22	620
	Financial assets at fair value through profit or loss		8,977		3 Financial assets at fair value through statement of profit or loss	24	1,118
	 	 	9,038	 	 	 	1,738
	Cash and cash equivalents		57		III CASH AND CASH EQUIVALENTS	25	57
	Prepaid expenses		99		C PREPAID EXPENSES AND ACCRUED INCOME	26	149
 	TOTAL ASSETS	 	14.171	 	D TOTAL ASSETS 	27	6.771
	CAPITAL AND LIABILITIES						
	CAPITAL AND RESERVES		5,793		A CAPITAL AND RESERVES	29	5,793
	Issued share capital		3,076		I INITIAL CAPITAL	30	3,076
	Share premium		1,840		II CAPITAL RESERVES	31	1,840
					III PROFIT RESERVES 	32	877
	Legal reserves		19		1 Legal reserves	33	19
	Own shares		(28)		2 Reserves for own shares	34	(28)
	Fer value reserves		70		3 Fair value reserves	35	70
	Other reserves		816		4 Other reserves	36	816
	Accumulated profit (loss)		-		IV RETAINED PROFIT OR LOSS BROUGHT FORWARD	37	17
					V PROFIT OR LOSS FOR THE YEAR	38	(17)
 	 	 	5,793	 	 	 	 5,793
Long term liabilities		231		D LONG-TERM LIABILITIES	47	231
	Long term lease liabilities		231		Long term liabilities	47	231
							-
	 	 	231	 	 	 	231
Short term liabilities		310			40	311
							-
	Trade and other payables		240		1 Advance payments liabilities	41	50
	Short term lease liabilitities		70		2 Trade payables	42	54
					3 Liabilities to employees	43	44
					4 Taxes, contributions and similar liabilities	44	54
					5 Liabilities to related undertakings	45	-
					6 Other short term liabilities	46	109
 	 	 	310	 	 	 	311
	Contract liabilities	 	436		F ACCRUALS AND DEFERRED INCOME		436
	Contract liabilities		436				
 	 	 	436	 	 	 	436
 	Total equity and liabilities	 	6.770	 	 Total equity and liabilities	50	6.771
 	P&amp;L item (IFRS)	 	Amount ('000 eur)	 	P&amp;L item (GFI)	 	Amount ('000 eur)
Operating income		462		A OPERATING INCOME	1	461
	Sales revenue	4	310		I Sales revenue 	2	309
	Other operating income	5	(336)		II Other operating income 	9	152
	Revenue from LEI	5	488				-
 			462			 	461
Operating expenses
 	 	487	 	B OPERATING EXPENSES	13	484
	Staff costs	6	238	 	II Staff costs	17	227
	Other employee costs (GFI AOP 22)	6	(288)				-
	 	 	(50)	 	 	 	227
			197				205
	Other operating expenses		197		I Material costs 	14	133
	Expenses reported under Staff costs		288		IV Other costs	22	64
			0		VII Other operating expenses	27	8
	 	 	485	 	 	 	205
	Depreciation and amortization		52		III Depreciation	21	52
 	 	 	-	 	 	 	-
Net finance income		7		Net  finance income		6
	Financial income		2		C FINANCIAL INCOME 	28	9
	Dividend income		0		D FINANCIAL EXPENSES 	35	(3)
	Financial expense		(3)		 		0
	Net losses from changes in fair value of financial assets through profit and loss		8		 		0
 	Net foreign exchange loss	 	0	 	 	 	0
Profit before tax	 	(18)	 	H PRE-TAX PROFIT OR LOSS	44	(17)
Income tax 	 	0	 	I INCOME TAX	45	0
Profit for the period	 	(18)	 	J PROFIT OR LOSS FOR THE PERIOD 	46	(17)
Other comprehensive income 		0		K OTHER COMPREHENSIVE INCOME	53	0
Total comprehensive income for the year	 	(18)	 	TOTAL COMPREHENSIVE INCOME 	54	(17)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</si>
</sst>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05">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3" fontId="22" fillId="0" borderId="0" xfId="0" applyNumberFormat="1" applyFont="1" applyAlignment="1">
      <alignment vertical="center"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17" fillId="6" borderId="12" xfId="4" applyFont="1" applyFill="1" applyBorder="1" applyAlignment="1">
      <alignment horizontal="right" vertical="center" wrapText="1"/>
    </xf>
    <xf numFmtId="0" fontId="17" fillId="6" borderId="13" xfId="4" applyFont="1" applyFill="1" applyBorder="1" applyAlignment="1">
      <alignment horizontal="right" vertical="center" wrapText="1"/>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wrapText="1"/>
    </xf>
    <xf numFmtId="0" fontId="7" fillId="6" borderId="0" xfId="4" applyFont="1" applyFill="1" applyAlignment="1">
      <alignment wrapText="1"/>
    </xf>
    <xf numFmtId="0" fontId="7" fillId="6" borderId="0" xfId="4" applyFont="1" applyFill="1"/>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2" xfId="4" applyFont="1" applyFill="1" applyBorder="1" applyAlignment="1">
      <alignment horizontal="left" vertical="center"/>
    </xf>
    <xf numFmtId="0" fontId="17" fillId="6" borderId="13" xfId="4" applyFont="1" applyFill="1" applyBorder="1" applyAlignment="1">
      <alignment horizontal="left" vertical="center"/>
    </xf>
    <xf numFmtId="0" fontId="17" fillId="6" borderId="0" xfId="4" applyFont="1" applyFill="1" applyAlignment="1">
      <alignment horizontal="right" vertical="center" wrapText="1"/>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8" fillId="6" borderId="12" xfId="4" applyFont="1" applyFill="1" applyBorder="1" applyAlignment="1">
      <alignment vertical="center"/>
    </xf>
    <xf numFmtId="0" fontId="18" fillId="6" borderId="0" xfId="4" applyFont="1" applyFill="1" applyAlignment="1">
      <alignment vertical="center"/>
    </xf>
    <xf numFmtId="0" fontId="17"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0" fontId="17" fillId="6" borderId="12" xfId="4" applyFont="1" applyFill="1" applyBorder="1" applyAlignment="1">
      <alignment horizontal="center" vertical="center"/>
    </xf>
    <xf numFmtId="0" fontId="17" fillId="6" borderId="0" xfId="4" applyFont="1" applyFill="1" applyAlignment="1">
      <alignment horizontal="center" vertical="center"/>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Alignment="1">
      <alignment vertical="top" wrapText="1"/>
    </xf>
    <xf numFmtId="0" fontId="7" fillId="6" borderId="0" xfId="4" applyFont="1" applyFill="1" applyAlignment="1">
      <alignment vertical="top"/>
    </xf>
    <xf numFmtId="0" fontId="7" fillId="6" borderId="0" xfId="4" applyFont="1" applyFill="1" applyProtection="1">
      <protection locked="0"/>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13" xfId="4" applyFont="1" applyFill="1" applyBorder="1" applyAlignment="1">
      <alignment horizontal="center" vertical="center"/>
    </xf>
    <xf numFmtId="0" fontId="17" fillId="6" borderId="0" xfId="4" applyFont="1" applyFill="1" applyAlignment="1">
      <alignment horizontal="left" vertical="center"/>
    </xf>
    <xf numFmtId="0" fontId="17" fillId="6" borderId="0" xfId="4" applyFont="1" applyFill="1" applyAlignment="1">
      <alignment vertical="top"/>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30" fillId="7" borderId="3" xfId="5" applyFill="1" applyBorder="1" applyAlignment="1" applyProtection="1">
      <alignment vertical="center"/>
      <protection locked="0"/>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4" fillId="0" borderId="1" xfId="0" applyFont="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3" fillId="0" borderId="1" xfId="0" applyFont="1" applyBorder="1" applyAlignment="1">
      <alignment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2" fillId="0" borderId="1" xfId="0" applyFont="1" applyBorder="1" applyAlignment="1">
      <alignment vertical="center" wrapText="1"/>
    </xf>
    <xf numFmtId="0" fontId="23" fillId="14" borderId="17" xfId="0" applyFont="1" applyFill="1" applyBorder="1" applyAlignment="1">
      <alignment vertical="center" wrapText="1"/>
    </xf>
    <xf numFmtId="0" fontId="23" fillId="14" borderId="1"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115" zoomScaleNormal="100" zoomScaleSheetLayoutView="115" workbookViewId="0">
      <selection activeCell="I42" sqref="I42"/>
    </sheetView>
  </sheetViews>
  <sheetFormatPr defaultColWidth="9.140625" defaultRowHeight="15" x14ac:dyDescent="0.25"/>
  <cols>
    <col min="1" max="1" width="9.140625" style="20"/>
    <col min="2" max="2" width="13" style="20" customWidth="1"/>
    <col min="3" max="8" width="9.140625" style="20"/>
    <col min="9" max="9" width="19.7109375" style="20" customWidth="1"/>
    <col min="10" max="16384" width="9.140625" style="20"/>
  </cols>
  <sheetData>
    <row r="1" spans="1:10" ht="15.75" x14ac:dyDescent="0.25">
      <c r="A1" s="103" t="s">
        <v>0</v>
      </c>
      <c r="B1" s="104"/>
      <c r="C1" s="104"/>
      <c r="D1" s="18"/>
      <c r="E1" s="18"/>
      <c r="F1" s="18"/>
      <c r="G1" s="18"/>
      <c r="H1" s="18"/>
      <c r="I1" s="18"/>
      <c r="J1" s="19"/>
    </row>
    <row r="2" spans="1:10" ht="14.45" customHeight="1" x14ac:dyDescent="0.25">
      <c r="A2" s="105" t="s">
        <v>1</v>
      </c>
      <c r="B2" s="106"/>
      <c r="C2" s="106"/>
      <c r="D2" s="106"/>
      <c r="E2" s="106"/>
      <c r="F2" s="106"/>
      <c r="G2" s="106"/>
      <c r="H2" s="106"/>
      <c r="I2" s="106"/>
      <c r="J2" s="107"/>
    </row>
    <row r="3" spans="1:10" x14ac:dyDescent="0.25">
      <c r="A3" s="21"/>
      <c r="B3" s="22"/>
      <c r="C3" s="22"/>
      <c r="D3" s="22"/>
      <c r="E3" s="22"/>
      <c r="F3" s="22"/>
      <c r="G3" s="22"/>
      <c r="H3" s="22"/>
      <c r="I3" s="22"/>
      <c r="J3" s="23"/>
    </row>
    <row r="4" spans="1:10" ht="33.6" customHeight="1" x14ac:dyDescent="0.25">
      <c r="A4" s="108" t="s">
        <v>2</v>
      </c>
      <c r="B4" s="109"/>
      <c r="C4" s="109"/>
      <c r="D4" s="109"/>
      <c r="E4" s="110">
        <v>44927</v>
      </c>
      <c r="F4" s="111"/>
      <c r="G4" s="24" t="s">
        <v>3</v>
      </c>
      <c r="H4" s="110">
        <v>45016</v>
      </c>
      <c r="I4" s="111"/>
      <c r="J4" s="25"/>
    </row>
    <row r="5" spans="1:10" s="26" customFormat="1" ht="10.15" customHeight="1" x14ac:dyDescent="0.25">
      <c r="A5" s="112"/>
      <c r="B5" s="113"/>
      <c r="C5" s="113"/>
      <c r="D5" s="113"/>
      <c r="E5" s="113"/>
      <c r="F5" s="113"/>
      <c r="G5" s="113"/>
      <c r="H5" s="113"/>
      <c r="I5" s="113"/>
      <c r="J5" s="114"/>
    </row>
    <row r="6" spans="1:10" ht="20.45" customHeight="1" x14ac:dyDescent="0.25">
      <c r="A6" s="27"/>
      <c r="B6" s="28" t="s">
        <v>4</v>
      </c>
      <c r="C6" s="29"/>
      <c r="D6" s="29"/>
      <c r="E6" s="35">
        <v>2023</v>
      </c>
      <c r="F6" s="30"/>
      <c r="G6" s="24"/>
      <c r="H6" s="30"/>
      <c r="I6" s="31"/>
      <c r="J6" s="32"/>
    </row>
    <row r="7" spans="1:10" s="34" customFormat="1" ht="10.9" customHeight="1" x14ac:dyDescent="0.25">
      <c r="A7" s="27"/>
      <c r="B7" s="29"/>
      <c r="C7" s="29"/>
      <c r="D7" s="29"/>
      <c r="E7" s="33"/>
      <c r="F7" s="33"/>
      <c r="G7" s="24"/>
      <c r="H7" s="30"/>
      <c r="I7" s="31"/>
      <c r="J7" s="32"/>
    </row>
    <row r="8" spans="1:10" ht="20.45" customHeight="1" x14ac:dyDescent="0.25">
      <c r="A8" s="27"/>
      <c r="B8" s="28" t="s">
        <v>5</v>
      </c>
      <c r="C8" s="29"/>
      <c r="D8" s="29"/>
      <c r="E8" s="35">
        <v>1</v>
      </c>
      <c r="F8" s="30"/>
      <c r="G8" s="24"/>
      <c r="H8" s="30"/>
      <c r="I8" s="31"/>
      <c r="J8" s="32"/>
    </row>
    <row r="9" spans="1:10" s="34" customFormat="1" ht="10.9" customHeight="1" x14ac:dyDescent="0.25">
      <c r="A9" s="27"/>
      <c r="B9" s="29"/>
      <c r="C9" s="29"/>
      <c r="D9" s="29"/>
      <c r="E9" s="33"/>
      <c r="F9" s="33"/>
      <c r="G9" s="24"/>
      <c r="H9" s="33"/>
      <c r="I9" s="36"/>
      <c r="J9" s="32"/>
    </row>
    <row r="10" spans="1:10" ht="37.9" customHeight="1" x14ac:dyDescent="0.25">
      <c r="A10" s="122" t="s">
        <v>6</v>
      </c>
      <c r="B10" s="123"/>
      <c r="C10" s="123"/>
      <c r="D10" s="123"/>
      <c r="E10" s="123"/>
      <c r="F10" s="123"/>
      <c r="G10" s="123"/>
      <c r="H10" s="123"/>
      <c r="I10" s="123"/>
      <c r="J10" s="37"/>
    </row>
    <row r="11" spans="1:10" ht="24.6" customHeight="1" x14ac:dyDescent="0.25">
      <c r="A11" s="124" t="s">
        <v>7</v>
      </c>
      <c r="B11" s="125"/>
      <c r="C11" s="117" t="s">
        <v>299</v>
      </c>
      <c r="D11" s="118"/>
      <c r="E11" s="38"/>
      <c r="F11" s="126" t="s">
        <v>8</v>
      </c>
      <c r="G11" s="116"/>
      <c r="H11" s="127" t="s">
        <v>306</v>
      </c>
      <c r="I11" s="128"/>
      <c r="J11" s="39"/>
    </row>
    <row r="12" spans="1:10" ht="14.45" customHeight="1" x14ac:dyDescent="0.25">
      <c r="A12" s="40"/>
      <c r="B12" s="41"/>
      <c r="C12" s="41"/>
      <c r="D12" s="41"/>
      <c r="E12" s="120"/>
      <c r="F12" s="120"/>
      <c r="G12" s="120"/>
      <c r="H12" s="120"/>
      <c r="I12" s="42"/>
      <c r="J12" s="39"/>
    </row>
    <row r="13" spans="1:10" ht="21" customHeight="1" x14ac:dyDescent="0.25">
      <c r="A13" s="115" t="s">
        <v>9</v>
      </c>
      <c r="B13" s="116"/>
      <c r="C13" s="117" t="s">
        <v>302</v>
      </c>
      <c r="D13" s="118"/>
      <c r="E13" s="119"/>
      <c r="F13" s="120"/>
      <c r="G13" s="120"/>
      <c r="H13" s="120"/>
      <c r="I13" s="42"/>
      <c r="J13" s="39"/>
    </row>
    <row r="14" spans="1:10" ht="10.9" customHeight="1" x14ac:dyDescent="0.25">
      <c r="A14" s="38"/>
      <c r="B14" s="42"/>
      <c r="C14" s="41"/>
      <c r="D14" s="41"/>
      <c r="E14" s="121"/>
      <c r="F14" s="121"/>
      <c r="G14" s="121"/>
      <c r="H14" s="121"/>
      <c r="I14" s="41"/>
      <c r="J14" s="43"/>
    </row>
    <row r="15" spans="1:10" ht="22.9" customHeight="1" x14ac:dyDescent="0.25">
      <c r="A15" s="115" t="s">
        <v>10</v>
      </c>
      <c r="B15" s="116"/>
      <c r="C15" s="117" t="s">
        <v>301</v>
      </c>
      <c r="D15" s="118"/>
      <c r="E15" s="136"/>
      <c r="F15" s="137"/>
      <c r="G15" s="44" t="s">
        <v>11</v>
      </c>
      <c r="H15" s="127" t="s">
        <v>300</v>
      </c>
      <c r="I15" s="128"/>
      <c r="J15" s="45"/>
    </row>
    <row r="16" spans="1:10" ht="10.9" customHeight="1" x14ac:dyDescent="0.25">
      <c r="A16" s="38"/>
      <c r="B16" s="42"/>
      <c r="C16" s="41"/>
      <c r="D16" s="41"/>
      <c r="E16" s="121"/>
      <c r="F16" s="121"/>
      <c r="G16" s="121"/>
      <c r="H16" s="121"/>
      <c r="I16" s="41"/>
      <c r="J16" s="43"/>
    </row>
    <row r="17" spans="1:10" ht="22.9" customHeight="1" x14ac:dyDescent="0.25">
      <c r="A17" s="46"/>
      <c r="B17" s="44" t="s">
        <v>12</v>
      </c>
      <c r="C17" s="117" t="s">
        <v>303</v>
      </c>
      <c r="D17" s="118"/>
      <c r="E17" s="47"/>
      <c r="F17" s="47"/>
      <c r="G17" s="47"/>
      <c r="H17" s="47"/>
      <c r="I17" s="47"/>
      <c r="J17" s="45"/>
    </row>
    <row r="18" spans="1:10" x14ac:dyDescent="0.25">
      <c r="A18" s="129"/>
      <c r="B18" s="130"/>
      <c r="C18" s="121"/>
      <c r="D18" s="121"/>
      <c r="E18" s="121"/>
      <c r="F18" s="121"/>
      <c r="G18" s="121"/>
      <c r="H18" s="121"/>
      <c r="I18" s="41"/>
      <c r="J18" s="43"/>
    </row>
    <row r="19" spans="1:10" x14ac:dyDescent="0.25">
      <c r="A19" s="131" t="s">
        <v>13</v>
      </c>
      <c r="B19" s="132"/>
      <c r="C19" s="133" t="s">
        <v>304</v>
      </c>
      <c r="D19" s="134"/>
      <c r="E19" s="134"/>
      <c r="F19" s="134"/>
      <c r="G19" s="134"/>
      <c r="H19" s="134"/>
      <c r="I19" s="134"/>
      <c r="J19" s="135"/>
    </row>
    <row r="20" spans="1:10" x14ac:dyDescent="0.25">
      <c r="A20" s="40"/>
      <c r="B20" s="41"/>
      <c r="C20" s="48"/>
      <c r="D20" s="41"/>
      <c r="E20" s="121"/>
      <c r="F20" s="121"/>
      <c r="G20" s="121"/>
      <c r="H20" s="121"/>
      <c r="I20" s="41"/>
      <c r="J20" s="43"/>
    </row>
    <row r="21" spans="1:10" x14ac:dyDescent="0.25">
      <c r="A21" s="131" t="s">
        <v>14</v>
      </c>
      <c r="B21" s="132"/>
      <c r="C21" s="127">
        <v>10000</v>
      </c>
      <c r="D21" s="128"/>
      <c r="E21" s="121"/>
      <c r="F21" s="121"/>
      <c r="G21" s="133" t="s">
        <v>305</v>
      </c>
      <c r="H21" s="134"/>
      <c r="I21" s="134"/>
      <c r="J21" s="135"/>
    </row>
    <row r="22" spans="1:10" x14ac:dyDescent="0.25">
      <c r="A22" s="40"/>
      <c r="B22" s="41"/>
      <c r="C22" s="41"/>
      <c r="D22" s="41"/>
      <c r="E22" s="121"/>
      <c r="F22" s="121"/>
      <c r="G22" s="121"/>
      <c r="H22" s="121"/>
      <c r="I22" s="41"/>
      <c r="J22" s="43"/>
    </row>
    <row r="23" spans="1:10" x14ac:dyDescent="0.25">
      <c r="A23" s="131" t="s">
        <v>15</v>
      </c>
      <c r="B23" s="132"/>
      <c r="C23" s="133" t="s">
        <v>307</v>
      </c>
      <c r="D23" s="134"/>
      <c r="E23" s="134"/>
      <c r="F23" s="134"/>
      <c r="G23" s="134"/>
      <c r="H23" s="134"/>
      <c r="I23" s="134"/>
      <c r="J23" s="135"/>
    </row>
    <row r="24" spans="1:10" x14ac:dyDescent="0.25">
      <c r="A24" s="40"/>
      <c r="B24" s="41"/>
      <c r="C24" s="41"/>
      <c r="D24" s="41"/>
      <c r="E24" s="121"/>
      <c r="F24" s="121"/>
      <c r="G24" s="121"/>
      <c r="H24" s="121"/>
      <c r="I24" s="41"/>
      <c r="J24" s="43"/>
    </row>
    <row r="25" spans="1:10" x14ac:dyDescent="0.25">
      <c r="A25" s="131" t="s">
        <v>16</v>
      </c>
      <c r="B25" s="132"/>
      <c r="C25" s="139" t="s">
        <v>308</v>
      </c>
      <c r="D25" s="140"/>
      <c r="E25" s="140"/>
      <c r="F25" s="140"/>
      <c r="G25" s="140"/>
      <c r="H25" s="140"/>
      <c r="I25" s="140"/>
      <c r="J25" s="141"/>
    </row>
    <row r="26" spans="1:10" x14ac:dyDescent="0.25">
      <c r="A26" s="40"/>
      <c r="B26" s="41"/>
      <c r="C26" s="48"/>
      <c r="D26" s="41"/>
      <c r="E26" s="121"/>
      <c r="F26" s="121"/>
      <c r="G26" s="121"/>
      <c r="H26" s="121"/>
      <c r="I26" s="41"/>
      <c r="J26" s="43"/>
    </row>
    <row r="27" spans="1:10" x14ac:dyDescent="0.25">
      <c r="A27" s="131" t="s">
        <v>17</v>
      </c>
      <c r="B27" s="132"/>
      <c r="C27" s="139" t="s">
        <v>309</v>
      </c>
      <c r="D27" s="140"/>
      <c r="E27" s="140"/>
      <c r="F27" s="140"/>
      <c r="G27" s="140"/>
      <c r="H27" s="140"/>
      <c r="I27" s="140"/>
      <c r="J27" s="141"/>
    </row>
    <row r="28" spans="1:10" ht="13.9" customHeight="1" x14ac:dyDescent="0.25">
      <c r="A28" s="40"/>
      <c r="B28" s="41"/>
      <c r="C28" s="48"/>
      <c r="D28" s="41"/>
      <c r="E28" s="121"/>
      <c r="F28" s="121"/>
      <c r="G28" s="121"/>
      <c r="H28" s="121"/>
      <c r="I28" s="41"/>
      <c r="J28" s="43"/>
    </row>
    <row r="29" spans="1:10" ht="22.9" customHeight="1" x14ac:dyDescent="0.25">
      <c r="A29" s="115" t="s">
        <v>18</v>
      </c>
      <c r="B29" s="132"/>
      <c r="C29" s="49">
        <v>24</v>
      </c>
      <c r="D29" s="50"/>
      <c r="E29" s="138"/>
      <c r="F29" s="138"/>
      <c r="G29" s="138"/>
      <c r="H29" s="138"/>
      <c r="I29" s="51"/>
      <c r="J29" s="52"/>
    </row>
    <row r="30" spans="1:10" x14ac:dyDescent="0.25">
      <c r="A30" s="40"/>
      <c r="B30" s="41"/>
      <c r="C30" s="41"/>
      <c r="D30" s="41"/>
      <c r="E30" s="121"/>
      <c r="F30" s="121"/>
      <c r="G30" s="121"/>
      <c r="H30" s="121"/>
      <c r="I30" s="51"/>
      <c r="J30" s="52"/>
    </row>
    <row r="31" spans="1:10" x14ac:dyDescent="0.25">
      <c r="A31" s="131" t="s">
        <v>19</v>
      </c>
      <c r="B31" s="132"/>
      <c r="C31" s="64" t="s">
        <v>310</v>
      </c>
      <c r="D31" s="142" t="s">
        <v>20</v>
      </c>
      <c r="E31" s="143"/>
      <c r="F31" s="143"/>
      <c r="G31" s="143"/>
      <c r="H31" s="41"/>
      <c r="I31" s="53" t="s">
        <v>21</v>
      </c>
      <c r="J31" s="54" t="s">
        <v>22</v>
      </c>
    </row>
    <row r="32" spans="1:10" x14ac:dyDescent="0.25">
      <c r="A32" s="131"/>
      <c r="B32" s="132"/>
      <c r="C32" s="55"/>
      <c r="D32" s="24"/>
      <c r="E32" s="137"/>
      <c r="F32" s="137"/>
      <c r="G32" s="137"/>
      <c r="H32" s="137"/>
      <c r="I32" s="51"/>
      <c r="J32" s="52"/>
    </row>
    <row r="33" spans="1:10" x14ac:dyDescent="0.25">
      <c r="A33" s="131" t="s">
        <v>23</v>
      </c>
      <c r="B33" s="132"/>
      <c r="C33" s="49" t="s">
        <v>311</v>
      </c>
      <c r="D33" s="142" t="s">
        <v>24</v>
      </c>
      <c r="E33" s="143"/>
      <c r="F33" s="143"/>
      <c r="G33" s="143"/>
      <c r="H33" s="47"/>
      <c r="I33" s="53" t="s">
        <v>25</v>
      </c>
      <c r="J33" s="54" t="s">
        <v>26</v>
      </c>
    </row>
    <row r="34" spans="1:10" x14ac:dyDescent="0.25">
      <c r="A34" s="40"/>
      <c r="B34" s="41"/>
      <c r="C34" s="41"/>
      <c r="D34" s="41"/>
      <c r="E34" s="121"/>
      <c r="F34" s="121"/>
      <c r="G34" s="121"/>
      <c r="H34" s="121"/>
      <c r="I34" s="41"/>
      <c r="J34" s="43"/>
    </row>
    <row r="35" spans="1:10" x14ac:dyDescent="0.25">
      <c r="A35" s="142" t="s">
        <v>27</v>
      </c>
      <c r="B35" s="143"/>
      <c r="C35" s="143"/>
      <c r="D35" s="143"/>
      <c r="E35" s="143" t="s">
        <v>28</v>
      </c>
      <c r="F35" s="143"/>
      <c r="G35" s="143"/>
      <c r="H35" s="143"/>
      <c r="I35" s="143"/>
      <c r="J35" s="56" t="s">
        <v>29</v>
      </c>
    </row>
    <row r="36" spans="1:10" x14ac:dyDescent="0.25">
      <c r="A36" s="40"/>
      <c r="B36" s="41"/>
      <c r="C36" s="41"/>
      <c r="D36" s="41"/>
      <c r="E36" s="121"/>
      <c r="F36" s="121"/>
      <c r="G36" s="121"/>
      <c r="H36" s="121"/>
      <c r="I36" s="41"/>
      <c r="J36" s="52"/>
    </row>
    <row r="37" spans="1:10" x14ac:dyDescent="0.25">
      <c r="A37" s="144"/>
      <c r="B37" s="145"/>
      <c r="C37" s="145"/>
      <c r="D37" s="145"/>
      <c r="E37" s="144"/>
      <c r="F37" s="145"/>
      <c r="G37" s="145"/>
      <c r="H37" s="145"/>
      <c r="I37" s="146"/>
      <c r="J37" s="57"/>
    </row>
    <row r="38" spans="1:10" x14ac:dyDescent="0.25">
      <c r="A38" s="40"/>
      <c r="B38" s="41"/>
      <c r="C38" s="48"/>
      <c r="D38" s="147"/>
      <c r="E38" s="147"/>
      <c r="F38" s="147"/>
      <c r="G38" s="147"/>
      <c r="H38" s="147"/>
      <c r="I38" s="147"/>
      <c r="J38" s="43"/>
    </row>
    <row r="39" spans="1:10" x14ac:dyDescent="0.25">
      <c r="A39" s="144"/>
      <c r="B39" s="145"/>
      <c r="C39" s="145"/>
      <c r="D39" s="146"/>
      <c r="E39" s="144"/>
      <c r="F39" s="145"/>
      <c r="G39" s="145"/>
      <c r="H39" s="145"/>
      <c r="I39" s="146"/>
      <c r="J39" s="49"/>
    </row>
    <row r="40" spans="1:10" x14ac:dyDescent="0.25">
      <c r="A40" s="40"/>
      <c r="B40" s="41"/>
      <c r="C40" s="48"/>
      <c r="D40" s="58"/>
      <c r="E40" s="147"/>
      <c r="F40" s="147"/>
      <c r="G40" s="147"/>
      <c r="H40" s="147"/>
      <c r="I40" s="42"/>
      <c r="J40" s="43"/>
    </row>
    <row r="41" spans="1:10" x14ac:dyDescent="0.25">
      <c r="A41" s="144"/>
      <c r="B41" s="145"/>
      <c r="C41" s="145"/>
      <c r="D41" s="146"/>
      <c r="E41" s="144"/>
      <c r="F41" s="145"/>
      <c r="G41" s="145"/>
      <c r="H41" s="145"/>
      <c r="I41" s="146"/>
      <c r="J41" s="49"/>
    </row>
    <row r="42" spans="1:10" x14ac:dyDescent="0.25">
      <c r="A42" s="40"/>
      <c r="B42" s="41"/>
      <c r="C42" s="48"/>
      <c r="D42" s="58"/>
      <c r="E42" s="147"/>
      <c r="F42" s="147"/>
      <c r="G42" s="147"/>
      <c r="H42" s="147"/>
      <c r="I42" s="42"/>
      <c r="J42" s="43"/>
    </row>
    <row r="43" spans="1:10" x14ac:dyDescent="0.25">
      <c r="A43" s="144"/>
      <c r="B43" s="145"/>
      <c r="C43" s="145"/>
      <c r="D43" s="146"/>
      <c r="E43" s="144"/>
      <c r="F43" s="145"/>
      <c r="G43" s="145"/>
      <c r="H43" s="145"/>
      <c r="I43" s="146"/>
      <c r="J43" s="49"/>
    </row>
    <row r="44" spans="1:10" x14ac:dyDescent="0.25">
      <c r="A44" s="59"/>
      <c r="B44" s="48"/>
      <c r="C44" s="148"/>
      <c r="D44" s="148"/>
      <c r="E44" s="121"/>
      <c r="F44" s="121"/>
      <c r="G44" s="148"/>
      <c r="H44" s="148"/>
      <c r="I44" s="148"/>
      <c r="J44" s="43"/>
    </row>
    <row r="45" spans="1:10" x14ac:dyDescent="0.25">
      <c r="A45" s="144"/>
      <c r="B45" s="145"/>
      <c r="C45" s="145"/>
      <c r="D45" s="146"/>
      <c r="E45" s="144"/>
      <c r="F45" s="145"/>
      <c r="G45" s="145"/>
      <c r="H45" s="145"/>
      <c r="I45" s="146"/>
      <c r="J45" s="49"/>
    </row>
    <row r="46" spans="1:10" x14ac:dyDescent="0.25">
      <c r="A46" s="59"/>
      <c r="B46" s="48"/>
      <c r="C46" s="48"/>
      <c r="D46" s="41"/>
      <c r="E46" s="149"/>
      <c r="F46" s="149"/>
      <c r="G46" s="148"/>
      <c r="H46" s="148"/>
      <c r="I46" s="41"/>
      <c r="J46" s="43"/>
    </row>
    <row r="47" spans="1:10" x14ac:dyDescent="0.25">
      <c r="A47" s="144"/>
      <c r="B47" s="145"/>
      <c r="C47" s="145"/>
      <c r="D47" s="146"/>
      <c r="E47" s="144"/>
      <c r="F47" s="145"/>
      <c r="G47" s="145"/>
      <c r="H47" s="145"/>
      <c r="I47" s="146"/>
      <c r="J47" s="49"/>
    </row>
    <row r="48" spans="1:10" x14ac:dyDescent="0.25">
      <c r="A48" s="59"/>
      <c r="B48" s="48"/>
      <c r="C48" s="48"/>
      <c r="D48" s="41"/>
      <c r="E48" s="121"/>
      <c r="F48" s="121"/>
      <c r="G48" s="148"/>
      <c r="H48" s="148"/>
      <c r="I48" s="41"/>
      <c r="J48" s="60" t="s">
        <v>30</v>
      </c>
    </row>
    <row r="49" spans="1:10" x14ac:dyDescent="0.25">
      <c r="A49" s="59"/>
      <c r="B49" s="48"/>
      <c r="C49" s="48"/>
      <c r="D49" s="41"/>
      <c r="E49" s="121"/>
      <c r="F49" s="121"/>
      <c r="G49" s="148"/>
      <c r="H49" s="148"/>
      <c r="I49" s="41"/>
      <c r="J49" s="60" t="s">
        <v>31</v>
      </c>
    </row>
    <row r="50" spans="1:10" ht="14.45" customHeight="1" x14ac:dyDescent="0.25">
      <c r="A50" s="115" t="s">
        <v>32</v>
      </c>
      <c r="B50" s="126"/>
      <c r="C50" s="127"/>
      <c r="D50" s="128"/>
      <c r="E50" s="124" t="s">
        <v>33</v>
      </c>
      <c r="F50" s="154"/>
      <c r="G50" s="133" t="s">
        <v>312</v>
      </c>
      <c r="H50" s="134"/>
      <c r="I50" s="134"/>
      <c r="J50" s="135"/>
    </row>
    <row r="51" spans="1:10" x14ac:dyDescent="0.25">
      <c r="A51" s="59"/>
      <c r="B51" s="48"/>
      <c r="C51" s="148"/>
      <c r="D51" s="148"/>
      <c r="E51" s="121"/>
      <c r="F51" s="121"/>
      <c r="G51" s="155" t="s">
        <v>34</v>
      </c>
      <c r="H51" s="155"/>
      <c r="I51" s="155"/>
      <c r="J51" s="32"/>
    </row>
    <row r="52" spans="1:10" ht="13.9" customHeight="1" x14ac:dyDescent="0.25">
      <c r="A52" s="115" t="s">
        <v>35</v>
      </c>
      <c r="B52" s="126"/>
      <c r="C52" s="133" t="s">
        <v>313</v>
      </c>
      <c r="D52" s="134"/>
      <c r="E52" s="134"/>
      <c r="F52" s="134"/>
      <c r="G52" s="134"/>
      <c r="H52" s="134"/>
      <c r="I52" s="134"/>
      <c r="J52" s="135"/>
    </row>
    <row r="53" spans="1:10" x14ac:dyDescent="0.25">
      <c r="A53" s="40"/>
      <c r="B53" s="41"/>
      <c r="C53" s="138" t="s">
        <v>36</v>
      </c>
      <c r="D53" s="138"/>
      <c r="E53" s="138"/>
      <c r="F53" s="138"/>
      <c r="G53" s="138"/>
      <c r="H53" s="138"/>
      <c r="I53" s="138"/>
      <c r="J53" s="43"/>
    </row>
    <row r="54" spans="1:10" x14ac:dyDescent="0.25">
      <c r="A54" s="115" t="s">
        <v>37</v>
      </c>
      <c r="B54" s="126"/>
      <c r="C54" s="150" t="s">
        <v>314</v>
      </c>
      <c r="D54" s="151"/>
      <c r="E54" s="152"/>
      <c r="F54" s="121"/>
      <c r="G54" s="121"/>
      <c r="H54" s="143"/>
      <c r="I54" s="143"/>
      <c r="J54" s="153"/>
    </row>
    <row r="55" spans="1:10" x14ac:dyDescent="0.25">
      <c r="A55" s="40"/>
      <c r="B55" s="41"/>
      <c r="C55" s="48"/>
      <c r="D55" s="41"/>
      <c r="E55" s="121"/>
      <c r="F55" s="121"/>
      <c r="G55" s="121"/>
      <c r="H55" s="121"/>
      <c r="I55" s="41"/>
      <c r="J55" s="43"/>
    </row>
    <row r="56" spans="1:10" ht="14.45" customHeight="1" x14ac:dyDescent="0.25">
      <c r="A56" s="115" t="s">
        <v>38</v>
      </c>
      <c r="B56" s="126"/>
      <c r="C56" s="161" t="s">
        <v>315</v>
      </c>
      <c r="D56" s="157"/>
      <c r="E56" s="157"/>
      <c r="F56" s="157"/>
      <c r="G56" s="157"/>
      <c r="H56" s="157"/>
      <c r="I56" s="157"/>
      <c r="J56" s="158"/>
    </row>
    <row r="57" spans="1:10" x14ac:dyDescent="0.25">
      <c r="A57" s="40"/>
      <c r="B57" s="41"/>
      <c r="C57" s="41"/>
      <c r="D57" s="41"/>
      <c r="E57" s="121"/>
      <c r="F57" s="121"/>
      <c r="G57" s="121"/>
      <c r="H57" s="121"/>
      <c r="I57" s="41"/>
      <c r="J57" s="43"/>
    </row>
    <row r="58" spans="1:10" x14ac:dyDescent="0.25">
      <c r="A58" s="115" t="s">
        <v>39</v>
      </c>
      <c r="B58" s="126"/>
      <c r="C58" s="156"/>
      <c r="D58" s="157"/>
      <c r="E58" s="157"/>
      <c r="F58" s="157"/>
      <c r="G58" s="157"/>
      <c r="H58" s="157"/>
      <c r="I58" s="157"/>
      <c r="J58" s="158"/>
    </row>
    <row r="59" spans="1:10" ht="14.45" customHeight="1" x14ac:dyDescent="0.25">
      <c r="A59" s="40"/>
      <c r="B59" s="41"/>
      <c r="C59" s="159" t="s">
        <v>40</v>
      </c>
      <c r="D59" s="159"/>
      <c r="E59" s="159"/>
      <c r="F59" s="159"/>
      <c r="G59" s="41"/>
      <c r="H59" s="41"/>
      <c r="I59" s="41"/>
      <c r="J59" s="43"/>
    </row>
    <row r="60" spans="1:10" x14ac:dyDescent="0.25">
      <c r="A60" s="115" t="s">
        <v>41</v>
      </c>
      <c r="B60" s="126"/>
      <c r="C60" s="156"/>
      <c r="D60" s="157"/>
      <c r="E60" s="157"/>
      <c r="F60" s="157"/>
      <c r="G60" s="157"/>
      <c r="H60" s="157"/>
      <c r="I60" s="157"/>
      <c r="J60" s="158"/>
    </row>
    <row r="61" spans="1:10" ht="14.45" customHeight="1" x14ac:dyDescent="0.25">
      <c r="A61" s="61"/>
      <c r="B61" s="62"/>
      <c r="C61" s="160" t="s">
        <v>42</v>
      </c>
      <c r="D61" s="160"/>
      <c r="E61" s="160"/>
      <c r="F61" s="160"/>
      <c r="G61" s="160"/>
      <c r="H61" s="62"/>
      <c r="I61" s="62"/>
      <c r="J61" s="63"/>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showGridLines="0" view="pageBreakPreview" topLeftCell="A31" zoomScaleNormal="100" zoomScaleSheetLayoutView="100" workbookViewId="0">
      <selection activeCell="B9" sqref="A9: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4" t="s">
        <v>142</v>
      </c>
      <c r="B1" s="164"/>
      <c r="C1" s="164"/>
      <c r="D1" s="164"/>
    </row>
    <row r="2" spans="1:5" x14ac:dyDescent="0.2">
      <c r="A2" s="165" t="s">
        <v>316</v>
      </c>
      <c r="B2" s="165"/>
      <c r="C2" s="165"/>
      <c r="D2" s="165"/>
    </row>
    <row r="3" spans="1:5" x14ac:dyDescent="0.2">
      <c r="A3" s="166" t="s">
        <v>143</v>
      </c>
      <c r="B3" s="166"/>
      <c r="C3" s="166"/>
      <c r="D3" s="166"/>
    </row>
    <row r="4" spans="1:5" x14ac:dyDescent="0.2">
      <c r="A4" s="167" t="s">
        <v>317</v>
      </c>
      <c r="B4" s="167"/>
      <c r="C4" s="167"/>
      <c r="D4" s="167"/>
    </row>
    <row r="5" spans="1:5" x14ac:dyDescent="0.2">
      <c r="A5" s="168" t="s">
        <v>144</v>
      </c>
      <c r="B5" s="77" t="s">
        <v>145</v>
      </c>
      <c r="C5" s="169" t="s">
        <v>147</v>
      </c>
      <c r="D5" s="169" t="s">
        <v>148</v>
      </c>
    </row>
    <row r="6" spans="1:5" ht="18" customHeight="1" x14ac:dyDescent="0.2">
      <c r="A6" s="168"/>
      <c r="B6" s="79" t="s">
        <v>146</v>
      </c>
      <c r="C6" s="169"/>
      <c r="D6" s="169"/>
    </row>
    <row r="7" spans="1:5" x14ac:dyDescent="0.2">
      <c r="A7" s="80">
        <v>1</v>
      </c>
      <c r="B7" s="80">
        <v>2</v>
      </c>
      <c r="C7" s="78">
        <v>3</v>
      </c>
      <c r="D7" s="78">
        <v>4</v>
      </c>
    </row>
    <row r="8" spans="1:5" x14ac:dyDescent="0.2">
      <c r="A8" s="162" t="s">
        <v>149</v>
      </c>
      <c r="B8" s="162"/>
      <c r="C8" s="162"/>
      <c r="D8" s="162"/>
    </row>
    <row r="9" spans="1:5" x14ac:dyDescent="0.2">
      <c r="A9" s="81" t="s">
        <v>150</v>
      </c>
      <c r="B9" s="82">
        <v>1</v>
      </c>
      <c r="C9" s="95">
        <f>+C10+C11+C17+C21</f>
        <v>4666224</v>
      </c>
      <c r="D9" s="95">
        <f>+D10+D11+D17+D21</f>
        <v>4631700</v>
      </c>
      <c r="E9" s="97"/>
    </row>
    <row r="10" spans="1:5" x14ac:dyDescent="0.2">
      <c r="A10" s="83" t="s">
        <v>151</v>
      </c>
      <c r="B10" s="84">
        <v>2</v>
      </c>
      <c r="C10" s="94">
        <v>219864</v>
      </c>
      <c r="D10" s="94">
        <v>221847</v>
      </c>
      <c r="E10" s="97"/>
    </row>
    <row r="11" spans="1:5" x14ac:dyDescent="0.2">
      <c r="A11" s="81" t="s">
        <v>152</v>
      </c>
      <c r="B11" s="82">
        <v>3</v>
      </c>
      <c r="C11" s="95">
        <f>SUM(C12:C16)</f>
        <v>542912</v>
      </c>
      <c r="D11" s="95">
        <f>SUM(D12:D16)</f>
        <v>503370</v>
      </c>
      <c r="E11" s="97"/>
    </row>
    <row r="12" spans="1:5" x14ac:dyDescent="0.2">
      <c r="A12" s="85" t="s">
        <v>153</v>
      </c>
      <c r="B12" s="86">
        <v>4</v>
      </c>
      <c r="C12" s="10">
        <v>289487</v>
      </c>
      <c r="D12" s="10">
        <v>267703</v>
      </c>
      <c r="E12" s="97"/>
    </row>
    <row r="13" spans="1:5" x14ac:dyDescent="0.2">
      <c r="A13" s="85" t="s">
        <v>154</v>
      </c>
      <c r="B13" s="86">
        <v>5</v>
      </c>
      <c r="C13" s="10">
        <v>172554</v>
      </c>
      <c r="D13" s="10">
        <v>161732</v>
      </c>
      <c r="E13" s="97"/>
    </row>
    <row r="14" spans="1:5" x14ac:dyDescent="0.2">
      <c r="A14" s="85" t="s">
        <v>155</v>
      </c>
      <c r="B14" s="86">
        <v>6</v>
      </c>
      <c r="C14" s="10">
        <v>57178</v>
      </c>
      <c r="D14" s="10">
        <v>51944</v>
      </c>
      <c r="E14" s="97"/>
    </row>
    <row r="15" spans="1:5" x14ac:dyDescent="0.2">
      <c r="A15" s="85" t="s">
        <v>156</v>
      </c>
      <c r="B15" s="86">
        <v>7</v>
      </c>
      <c r="C15" s="10">
        <v>23693</v>
      </c>
      <c r="D15" s="10">
        <v>21991</v>
      </c>
      <c r="E15" s="97"/>
    </row>
    <row r="16" spans="1:5" x14ac:dyDescent="0.2">
      <c r="A16" s="85" t="s">
        <v>157</v>
      </c>
      <c r="B16" s="86">
        <v>8</v>
      </c>
      <c r="C16" s="10">
        <v>0</v>
      </c>
      <c r="D16" s="10">
        <v>0</v>
      </c>
      <c r="E16" s="97"/>
    </row>
    <row r="17" spans="1:5" x14ac:dyDescent="0.2">
      <c r="A17" s="81" t="s">
        <v>158</v>
      </c>
      <c r="B17" s="82">
        <v>9</v>
      </c>
      <c r="C17" s="95">
        <f>+C18+C19+C20</f>
        <v>3887990</v>
      </c>
      <c r="D17" s="95">
        <f>+D18+D19+D20</f>
        <v>3891025</v>
      </c>
      <c r="E17" s="97"/>
    </row>
    <row r="18" spans="1:5" x14ac:dyDescent="0.2">
      <c r="A18" s="87" t="s">
        <v>159</v>
      </c>
      <c r="B18" s="88">
        <v>10</v>
      </c>
      <c r="C18" s="10">
        <v>3799780</v>
      </c>
      <c r="D18" s="10">
        <v>3799780</v>
      </c>
      <c r="E18" s="97"/>
    </row>
    <row r="19" spans="1:5" x14ac:dyDescent="0.2">
      <c r="A19" s="87" t="s">
        <v>160</v>
      </c>
      <c r="B19" s="88">
        <v>11</v>
      </c>
      <c r="C19" s="10">
        <v>62047</v>
      </c>
      <c r="D19" s="10">
        <v>60547</v>
      </c>
      <c r="E19" s="97"/>
    </row>
    <row r="20" spans="1:5" ht="25.5" x14ac:dyDescent="0.2">
      <c r="A20" s="87" t="s">
        <v>161</v>
      </c>
      <c r="B20" s="88">
        <v>12</v>
      </c>
      <c r="C20" s="10">
        <v>26163</v>
      </c>
      <c r="D20" s="10">
        <v>30698</v>
      </c>
      <c r="E20" s="97"/>
    </row>
    <row r="21" spans="1:5" x14ac:dyDescent="0.2">
      <c r="A21" s="83" t="s">
        <v>162</v>
      </c>
      <c r="B21" s="84">
        <v>13</v>
      </c>
      <c r="C21" s="10">
        <v>15458</v>
      </c>
      <c r="D21" s="10">
        <v>15458</v>
      </c>
      <c r="E21" s="97"/>
    </row>
    <row r="22" spans="1:5" x14ac:dyDescent="0.2">
      <c r="A22" s="81" t="s">
        <v>163</v>
      </c>
      <c r="B22" s="82">
        <v>14</v>
      </c>
      <c r="C22" s="92">
        <f>+C23+C29+C33</f>
        <v>2137414</v>
      </c>
      <c r="D22" s="92">
        <f>+D23+D29+D33</f>
        <v>1989185</v>
      </c>
      <c r="E22" s="97"/>
    </row>
    <row r="23" spans="1:5" x14ac:dyDescent="0.2">
      <c r="A23" s="81" t="s">
        <v>164</v>
      </c>
      <c r="B23" s="82">
        <v>15</v>
      </c>
      <c r="C23" s="95">
        <f>SUM(C24:C28)</f>
        <v>269985</v>
      </c>
      <c r="D23" s="95">
        <f>SUM(D24:D28)</f>
        <v>194144</v>
      </c>
      <c r="E23" s="97"/>
    </row>
    <row r="24" spans="1:5" x14ac:dyDescent="0.2">
      <c r="A24" s="85" t="s">
        <v>165</v>
      </c>
      <c r="B24" s="86">
        <v>16</v>
      </c>
      <c r="C24" s="10">
        <v>184957</v>
      </c>
      <c r="D24" s="10">
        <v>93619</v>
      </c>
      <c r="E24" s="97"/>
    </row>
    <row r="25" spans="1:5" ht="25.5" x14ac:dyDescent="0.2">
      <c r="A25" s="85" t="s">
        <v>166</v>
      </c>
      <c r="B25" s="86">
        <v>17</v>
      </c>
      <c r="C25" s="10">
        <v>35</v>
      </c>
      <c r="D25" s="10">
        <v>1064</v>
      </c>
      <c r="E25" s="97"/>
    </row>
    <row r="26" spans="1:5" x14ac:dyDescent="0.2">
      <c r="A26" s="85" t="s">
        <v>167</v>
      </c>
      <c r="B26" s="86">
        <v>18</v>
      </c>
      <c r="C26" s="10">
        <v>2959</v>
      </c>
      <c r="D26" s="10">
        <v>16583</v>
      </c>
      <c r="E26" s="97"/>
    </row>
    <row r="27" spans="1:5" x14ac:dyDescent="0.2">
      <c r="A27" s="85" t="s">
        <v>168</v>
      </c>
      <c r="B27" s="86">
        <v>19</v>
      </c>
      <c r="C27" s="10">
        <v>3635</v>
      </c>
      <c r="D27" s="10">
        <v>4875</v>
      </c>
      <c r="E27" s="97"/>
    </row>
    <row r="28" spans="1:5" x14ac:dyDescent="0.2">
      <c r="A28" s="85" t="s">
        <v>169</v>
      </c>
      <c r="B28" s="86">
        <v>20</v>
      </c>
      <c r="C28" s="10">
        <v>78399</v>
      </c>
      <c r="D28" s="10">
        <v>78003</v>
      </c>
      <c r="E28" s="97"/>
    </row>
    <row r="29" spans="1:5" x14ac:dyDescent="0.2">
      <c r="A29" s="81" t="s">
        <v>170</v>
      </c>
      <c r="B29" s="89">
        <v>21</v>
      </c>
      <c r="C29" s="95">
        <f>SUM(C30:C32)</f>
        <v>1199534</v>
      </c>
      <c r="D29" s="95">
        <f>SUM(D30:D32)</f>
        <v>1737680</v>
      </c>
      <c r="E29" s="97"/>
    </row>
    <row r="30" spans="1:5" x14ac:dyDescent="0.2">
      <c r="A30" s="85" t="s">
        <v>171</v>
      </c>
      <c r="B30" s="86">
        <v>22</v>
      </c>
      <c r="C30" s="10">
        <v>8136</v>
      </c>
      <c r="D30" s="10">
        <v>619519</v>
      </c>
      <c r="E30" s="97"/>
    </row>
    <row r="31" spans="1:5" ht="25.5" x14ac:dyDescent="0.2">
      <c r="A31" s="85" t="s">
        <v>172</v>
      </c>
      <c r="B31" s="86">
        <v>23</v>
      </c>
      <c r="C31" s="10">
        <v>0</v>
      </c>
      <c r="D31" s="10">
        <v>0</v>
      </c>
      <c r="E31" s="97"/>
    </row>
    <row r="32" spans="1:5" ht="25.5" x14ac:dyDescent="0.2">
      <c r="A32" s="85" t="s">
        <v>173</v>
      </c>
      <c r="B32" s="86">
        <v>24</v>
      </c>
      <c r="C32" s="10">
        <v>1191398</v>
      </c>
      <c r="D32" s="10">
        <v>1118161</v>
      </c>
      <c r="E32" s="97"/>
    </row>
    <row r="33" spans="1:5" x14ac:dyDescent="0.2">
      <c r="A33" s="83" t="s">
        <v>174</v>
      </c>
      <c r="B33" s="84">
        <v>25</v>
      </c>
      <c r="C33" s="9">
        <v>667895</v>
      </c>
      <c r="D33" s="9">
        <v>57361</v>
      </c>
      <c r="E33" s="97"/>
    </row>
    <row r="34" spans="1:5" x14ac:dyDescent="0.2">
      <c r="A34" s="83" t="s">
        <v>175</v>
      </c>
      <c r="B34" s="84">
        <v>26</v>
      </c>
      <c r="C34" s="9">
        <v>26739</v>
      </c>
      <c r="D34" s="9">
        <v>149451</v>
      </c>
      <c r="E34" s="97"/>
    </row>
    <row r="35" spans="1:5" x14ac:dyDescent="0.2">
      <c r="A35" s="81" t="s">
        <v>176</v>
      </c>
      <c r="B35" s="82">
        <v>27</v>
      </c>
      <c r="C35" s="95">
        <f>+C34+C22+C9</f>
        <v>6830377</v>
      </c>
      <c r="D35" s="95">
        <f>+D34+D22+D9</f>
        <v>6770336</v>
      </c>
      <c r="E35" s="97"/>
    </row>
    <row r="36" spans="1:5" x14ac:dyDescent="0.2">
      <c r="A36" s="83" t="s">
        <v>177</v>
      </c>
      <c r="B36" s="84">
        <v>28</v>
      </c>
      <c r="C36" s="10">
        <v>0</v>
      </c>
      <c r="D36" s="10">
        <v>0</v>
      </c>
      <c r="E36" s="97"/>
    </row>
    <row r="37" spans="1:5" x14ac:dyDescent="0.2">
      <c r="A37" s="162" t="s">
        <v>178</v>
      </c>
      <c r="B37" s="162"/>
      <c r="C37" s="162"/>
      <c r="D37" s="162"/>
      <c r="E37" s="97"/>
    </row>
    <row r="38" spans="1:5" x14ac:dyDescent="0.2">
      <c r="A38" s="81" t="s">
        <v>179</v>
      </c>
      <c r="B38" s="82">
        <v>29</v>
      </c>
      <c r="C38" s="95">
        <f>+C39+C40+C41+C46+C47+C48+C49+C50</f>
        <v>5819124</v>
      </c>
      <c r="D38" s="95">
        <f>+D39+D40+D41+D46+D47+D48+D49+D50</f>
        <v>5792608</v>
      </c>
      <c r="E38" s="97"/>
    </row>
    <row r="39" spans="1:5" x14ac:dyDescent="0.2">
      <c r="A39" s="85" t="s">
        <v>180</v>
      </c>
      <c r="B39" s="86">
        <v>30</v>
      </c>
      <c r="C39" s="10">
        <v>3076316</v>
      </c>
      <c r="D39" s="10">
        <v>3076316</v>
      </c>
      <c r="E39" s="97"/>
    </row>
    <row r="40" spans="1:5" x14ac:dyDescent="0.2">
      <c r="A40" s="85" t="s">
        <v>181</v>
      </c>
      <c r="B40" s="86">
        <v>31</v>
      </c>
      <c r="C40" s="10">
        <v>1839562</v>
      </c>
      <c r="D40" s="10">
        <v>1839562</v>
      </c>
      <c r="E40" s="97"/>
    </row>
    <row r="41" spans="1:5" x14ac:dyDescent="0.2">
      <c r="A41" s="90" t="s">
        <v>182</v>
      </c>
      <c r="B41" s="89">
        <v>32</v>
      </c>
      <c r="C41" s="96">
        <f>SUM(C42:C45)</f>
        <v>886352</v>
      </c>
      <c r="D41" s="96">
        <f>SUM(D42:D45)</f>
        <v>876466</v>
      </c>
      <c r="E41" s="97"/>
    </row>
    <row r="42" spans="1:5" x14ac:dyDescent="0.2">
      <c r="A42" s="85" t="s">
        <v>183</v>
      </c>
      <c r="B42" s="86">
        <v>33</v>
      </c>
      <c r="C42" s="10">
        <v>18714</v>
      </c>
      <c r="D42" s="10">
        <v>18714</v>
      </c>
      <c r="E42" s="97"/>
    </row>
    <row r="43" spans="1:5" x14ac:dyDescent="0.2">
      <c r="A43" s="85" t="s">
        <v>184</v>
      </c>
      <c r="B43" s="86">
        <v>34</v>
      </c>
      <c r="C43" s="10">
        <v>-18409</v>
      </c>
      <c r="D43" s="10">
        <v>-28295</v>
      </c>
      <c r="E43" s="97"/>
    </row>
    <row r="44" spans="1:5" x14ac:dyDescent="0.2">
      <c r="A44" s="85" t="s">
        <v>185</v>
      </c>
      <c r="B44" s="86">
        <v>35</v>
      </c>
      <c r="C44" s="10">
        <v>70169</v>
      </c>
      <c r="D44" s="10">
        <v>70169</v>
      </c>
      <c r="E44" s="97"/>
    </row>
    <row r="45" spans="1:5" x14ac:dyDescent="0.2">
      <c r="A45" s="85" t="s">
        <v>186</v>
      </c>
      <c r="B45" s="86">
        <v>36</v>
      </c>
      <c r="C45" s="10">
        <v>815878</v>
      </c>
      <c r="D45" s="10">
        <v>815878</v>
      </c>
      <c r="E45" s="97"/>
    </row>
    <row r="46" spans="1:5" x14ac:dyDescent="0.2">
      <c r="A46" s="85" t="s">
        <v>187</v>
      </c>
      <c r="B46" s="86">
        <v>37</v>
      </c>
      <c r="C46" s="10">
        <v>0</v>
      </c>
      <c r="D46" s="10">
        <v>0</v>
      </c>
      <c r="E46" s="97"/>
    </row>
    <row r="47" spans="1:5" ht="25.5" x14ac:dyDescent="0.2">
      <c r="A47" s="85" t="s">
        <v>188</v>
      </c>
      <c r="B47" s="86">
        <v>38</v>
      </c>
      <c r="C47" s="10">
        <v>0</v>
      </c>
      <c r="D47" s="10">
        <v>0</v>
      </c>
      <c r="E47" s="97"/>
    </row>
    <row r="48" spans="1:5" x14ac:dyDescent="0.2">
      <c r="A48" s="85" t="s">
        <v>189</v>
      </c>
      <c r="B48" s="86">
        <v>39</v>
      </c>
      <c r="C48" s="10">
        <v>0</v>
      </c>
      <c r="D48" s="10">
        <v>16894</v>
      </c>
      <c r="E48" s="97"/>
    </row>
    <row r="49" spans="1:5" x14ac:dyDescent="0.2">
      <c r="A49" s="85" t="s">
        <v>190</v>
      </c>
      <c r="B49" s="86">
        <v>40</v>
      </c>
      <c r="C49" s="10">
        <v>16894</v>
      </c>
      <c r="D49" s="10">
        <v>-16630</v>
      </c>
      <c r="E49" s="97"/>
    </row>
    <row r="50" spans="1:5" x14ac:dyDescent="0.2">
      <c r="A50" s="85" t="s">
        <v>191</v>
      </c>
      <c r="B50" s="86">
        <v>41</v>
      </c>
      <c r="C50" s="10">
        <v>0</v>
      </c>
      <c r="D50" s="10">
        <v>0</v>
      </c>
      <c r="E50" s="97"/>
    </row>
    <row r="51" spans="1:5" x14ac:dyDescent="0.2">
      <c r="A51" s="83" t="s">
        <v>192</v>
      </c>
      <c r="B51" s="84">
        <v>42</v>
      </c>
      <c r="C51" s="10">
        <v>0</v>
      </c>
      <c r="D51" s="10">
        <v>0</v>
      </c>
      <c r="E51" s="97"/>
    </row>
    <row r="52" spans="1:5" x14ac:dyDescent="0.2">
      <c r="A52" s="81" t="s">
        <v>193</v>
      </c>
      <c r="B52" s="82">
        <v>43</v>
      </c>
      <c r="C52" s="95">
        <f>SUM(C53:C58)</f>
        <v>293447</v>
      </c>
      <c r="D52" s="95">
        <f>SUM(D53:D58)</f>
        <v>310072</v>
      </c>
      <c r="E52" s="97"/>
    </row>
    <row r="53" spans="1:5" x14ac:dyDescent="0.2">
      <c r="A53" s="85" t="s">
        <v>194</v>
      </c>
      <c r="B53" s="86">
        <v>44</v>
      </c>
      <c r="C53" s="10">
        <v>499</v>
      </c>
      <c r="D53" s="10">
        <v>50247</v>
      </c>
      <c r="E53" s="97"/>
    </row>
    <row r="54" spans="1:5" x14ac:dyDescent="0.2">
      <c r="A54" s="85" t="s">
        <v>195</v>
      </c>
      <c r="B54" s="86">
        <v>45</v>
      </c>
      <c r="C54" s="10">
        <v>74100</v>
      </c>
      <c r="D54" s="10">
        <v>53638</v>
      </c>
      <c r="E54" s="97"/>
    </row>
    <row r="55" spans="1:5" x14ac:dyDescent="0.2">
      <c r="A55" s="85" t="s">
        <v>196</v>
      </c>
      <c r="B55" s="86">
        <v>46</v>
      </c>
      <c r="C55" s="10">
        <v>43959</v>
      </c>
      <c r="D55" s="10">
        <v>43759</v>
      </c>
      <c r="E55" s="97"/>
    </row>
    <row r="56" spans="1:5" x14ac:dyDescent="0.2">
      <c r="A56" s="85" t="s">
        <v>197</v>
      </c>
      <c r="B56" s="86">
        <v>47</v>
      </c>
      <c r="C56" s="10">
        <v>43442</v>
      </c>
      <c r="D56" s="10">
        <v>54089</v>
      </c>
      <c r="E56" s="97"/>
    </row>
    <row r="57" spans="1:5" x14ac:dyDescent="0.2">
      <c r="A57" s="85" t="s">
        <v>198</v>
      </c>
      <c r="B57" s="86">
        <v>48</v>
      </c>
      <c r="C57" s="10">
        <v>263</v>
      </c>
      <c r="D57" s="10">
        <v>0</v>
      </c>
      <c r="E57" s="97"/>
    </row>
    <row r="58" spans="1:5" x14ac:dyDescent="0.2">
      <c r="A58" s="85" t="s">
        <v>199</v>
      </c>
      <c r="B58" s="86">
        <v>49</v>
      </c>
      <c r="C58" s="10">
        <v>131184</v>
      </c>
      <c r="D58" s="10">
        <v>108339</v>
      </c>
      <c r="E58" s="97"/>
    </row>
    <row r="59" spans="1:5" x14ac:dyDescent="0.2">
      <c r="A59" s="83" t="s">
        <v>200</v>
      </c>
      <c r="B59" s="84">
        <v>50</v>
      </c>
      <c r="C59" s="9">
        <v>230548</v>
      </c>
      <c r="D59" s="9">
        <v>230548</v>
      </c>
      <c r="E59" s="97"/>
    </row>
    <row r="60" spans="1:5" x14ac:dyDescent="0.2">
      <c r="A60" s="83" t="s">
        <v>201</v>
      </c>
      <c r="B60" s="84">
        <v>51</v>
      </c>
      <c r="C60" s="9">
        <v>0</v>
      </c>
      <c r="D60" s="9">
        <v>0</v>
      </c>
      <c r="E60" s="97"/>
    </row>
    <row r="61" spans="1:5" x14ac:dyDescent="0.2">
      <c r="A61" s="83" t="s">
        <v>202</v>
      </c>
      <c r="B61" s="84">
        <v>52</v>
      </c>
      <c r="C61" s="9">
        <v>487258</v>
      </c>
      <c r="D61" s="9">
        <v>437108</v>
      </c>
      <c r="E61" s="97"/>
    </row>
    <row r="62" spans="1:5" x14ac:dyDescent="0.2">
      <c r="A62" s="81" t="s">
        <v>203</v>
      </c>
      <c r="B62" s="82">
        <v>53</v>
      </c>
      <c r="C62" s="95">
        <f>+C61+C60+C59+C52+C38</f>
        <v>6830377</v>
      </c>
      <c r="D62" s="95">
        <f>+D61+D60+D59+D52+D38</f>
        <v>6770336</v>
      </c>
      <c r="E62" s="97"/>
    </row>
    <row r="63" spans="1:5" x14ac:dyDescent="0.2">
      <c r="A63" s="83" t="s">
        <v>204</v>
      </c>
      <c r="B63" s="84">
        <v>54</v>
      </c>
      <c r="C63" s="93">
        <v>0</v>
      </c>
      <c r="D63" s="93">
        <v>0</v>
      </c>
      <c r="E63" s="97"/>
    </row>
    <row r="64" spans="1:5" x14ac:dyDescent="0.2">
      <c r="A64" s="163" t="s">
        <v>205</v>
      </c>
      <c r="B64" s="163"/>
      <c r="C64" s="163"/>
      <c r="D64" s="163"/>
      <c r="E64" s="97"/>
    </row>
    <row r="65" spans="1:5" x14ac:dyDescent="0.2">
      <c r="A65" s="81" t="s">
        <v>206</v>
      </c>
      <c r="B65" s="82">
        <v>55</v>
      </c>
      <c r="C65" s="92">
        <v>0</v>
      </c>
      <c r="D65" s="92">
        <v>0</v>
      </c>
      <c r="E65" s="97"/>
    </row>
    <row r="66" spans="1:5" x14ac:dyDescent="0.2">
      <c r="A66" s="83" t="s">
        <v>207</v>
      </c>
      <c r="B66" s="84">
        <v>56</v>
      </c>
      <c r="C66" s="93">
        <v>0</v>
      </c>
      <c r="D66" s="93">
        <v>0</v>
      </c>
      <c r="E66" s="97"/>
    </row>
    <row r="67" spans="1:5" x14ac:dyDescent="0.2">
      <c r="A67" s="83" t="s">
        <v>208</v>
      </c>
      <c r="B67" s="84">
        <v>57</v>
      </c>
      <c r="C67" s="93">
        <v>0</v>
      </c>
      <c r="D67" s="93">
        <v>0</v>
      </c>
      <c r="E67" s="97"/>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topLeftCell="A28" zoomScale="110" zoomScaleNormal="100" zoomScaleSheetLayoutView="110" workbookViewId="0">
      <selection activeCell="A46" sqref="A46"/>
    </sheetView>
  </sheetViews>
  <sheetFormatPr defaultRowHeight="12.75" x14ac:dyDescent="0.2"/>
  <cols>
    <col min="1" max="1" width="70.140625" style="5" customWidth="1"/>
    <col min="2" max="2" width="4.28515625" style="5" bestFit="1" customWidth="1"/>
    <col min="3" max="3" width="8.7109375" style="5" bestFit="1" customWidth="1"/>
    <col min="4" max="4" width="8.7109375" style="5" customWidth="1"/>
    <col min="5" max="5" width="8.7109375" style="5" bestFit="1"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4" t="s">
        <v>209</v>
      </c>
      <c r="B1" s="164"/>
      <c r="C1" s="164"/>
      <c r="D1" s="164"/>
      <c r="E1" s="65"/>
      <c r="F1" s="65"/>
    </row>
    <row r="2" spans="1:7" ht="14.25" x14ac:dyDescent="0.2">
      <c r="A2" s="165" t="s">
        <v>318</v>
      </c>
      <c r="B2" s="165"/>
      <c r="C2" s="165"/>
      <c r="D2" s="165"/>
      <c r="E2" s="65"/>
      <c r="F2" s="65"/>
    </row>
    <row r="3" spans="1:7" x14ac:dyDescent="0.2">
      <c r="A3" s="166" t="s">
        <v>143</v>
      </c>
      <c r="B3" s="166"/>
      <c r="C3" s="166"/>
      <c r="D3" s="166"/>
      <c r="E3" s="166"/>
      <c r="F3" s="166"/>
    </row>
    <row r="4" spans="1:7" x14ac:dyDescent="0.2">
      <c r="A4" s="170" t="s">
        <v>319</v>
      </c>
      <c r="B4" s="171"/>
      <c r="C4" s="171"/>
      <c r="D4" s="171"/>
      <c r="E4" s="171"/>
      <c r="F4" s="171"/>
    </row>
    <row r="5" spans="1:7" ht="30.6" customHeight="1" x14ac:dyDescent="0.2">
      <c r="A5" s="168" t="s">
        <v>144</v>
      </c>
      <c r="B5" s="77" t="s">
        <v>145</v>
      </c>
      <c r="C5" s="169" t="s">
        <v>210</v>
      </c>
      <c r="D5" s="169"/>
      <c r="E5" s="169" t="s">
        <v>211</v>
      </c>
      <c r="F5" s="169"/>
    </row>
    <row r="6" spans="1:7" ht="22.5" x14ac:dyDescent="0.2">
      <c r="A6" s="168"/>
      <c r="B6" s="78" t="s">
        <v>146</v>
      </c>
      <c r="C6" s="78" t="s">
        <v>212</v>
      </c>
      <c r="D6" s="78" t="s">
        <v>213</v>
      </c>
      <c r="E6" s="78" t="s">
        <v>212</v>
      </c>
      <c r="F6" s="78" t="s">
        <v>213</v>
      </c>
    </row>
    <row r="7" spans="1:7" x14ac:dyDescent="0.2">
      <c r="A7" s="80">
        <v>1</v>
      </c>
      <c r="B7" s="80">
        <v>2</v>
      </c>
      <c r="C7" s="78">
        <v>3</v>
      </c>
      <c r="D7" s="78">
        <v>4</v>
      </c>
      <c r="E7" s="78">
        <v>5</v>
      </c>
      <c r="F7" s="78">
        <v>6</v>
      </c>
    </row>
    <row r="8" spans="1:7" x14ac:dyDescent="0.2">
      <c r="A8" s="81" t="s">
        <v>214</v>
      </c>
      <c r="B8" s="82">
        <v>1</v>
      </c>
      <c r="C8" s="95">
        <f>+C9+C15</f>
        <v>520520</v>
      </c>
      <c r="D8" s="95">
        <f t="shared" ref="D8:F8" si="0">+D9+D15</f>
        <v>520520</v>
      </c>
      <c r="E8" s="95">
        <f t="shared" si="0"/>
        <v>461311</v>
      </c>
      <c r="F8" s="95">
        <f t="shared" si="0"/>
        <v>461311</v>
      </c>
      <c r="G8" s="17"/>
    </row>
    <row r="9" spans="1:7" x14ac:dyDescent="0.2">
      <c r="A9" s="90" t="s">
        <v>215</v>
      </c>
      <c r="B9" s="89">
        <v>2</v>
      </c>
      <c r="C9" s="96">
        <f>+C10+C11+C12+C13+C14</f>
        <v>378271</v>
      </c>
      <c r="D9" s="96">
        <f t="shared" ref="D9:F9" si="1">+D10+D11+D12+D13+D14</f>
        <v>378271</v>
      </c>
      <c r="E9" s="96">
        <f t="shared" si="1"/>
        <v>309463</v>
      </c>
      <c r="F9" s="96">
        <f t="shared" si="1"/>
        <v>309463</v>
      </c>
      <c r="G9" s="17"/>
    </row>
    <row r="10" spans="1:7" x14ac:dyDescent="0.2">
      <c r="A10" s="85" t="s">
        <v>216</v>
      </c>
      <c r="B10" s="86">
        <v>3</v>
      </c>
      <c r="C10" s="98">
        <v>176210</v>
      </c>
      <c r="D10" s="98">
        <v>176210</v>
      </c>
      <c r="E10" s="98">
        <v>110234</v>
      </c>
      <c r="F10" s="98">
        <v>110234</v>
      </c>
      <c r="G10" s="17"/>
    </row>
    <row r="11" spans="1:7" x14ac:dyDescent="0.2">
      <c r="A11" s="85" t="s">
        <v>217</v>
      </c>
      <c r="B11" s="86">
        <v>4</v>
      </c>
      <c r="C11" s="98">
        <v>167303</v>
      </c>
      <c r="D11" s="98">
        <v>167303</v>
      </c>
      <c r="E11" s="98">
        <v>165555</v>
      </c>
      <c r="F11" s="98">
        <v>165555</v>
      </c>
      <c r="G11" s="17"/>
    </row>
    <row r="12" spans="1:7" x14ac:dyDescent="0.2">
      <c r="A12" s="85" t="s">
        <v>218</v>
      </c>
      <c r="B12" s="86">
        <v>5</v>
      </c>
      <c r="C12" s="98">
        <v>34758</v>
      </c>
      <c r="D12" s="98">
        <v>34758</v>
      </c>
      <c r="E12" s="98">
        <v>33674</v>
      </c>
      <c r="F12" s="98">
        <v>33674</v>
      </c>
      <c r="G12" s="17"/>
    </row>
    <row r="13" spans="1:7" x14ac:dyDescent="0.2">
      <c r="A13" s="85" t="s">
        <v>219</v>
      </c>
      <c r="B13" s="86">
        <v>6</v>
      </c>
      <c r="C13" s="98">
        <v>0</v>
      </c>
      <c r="D13" s="98">
        <v>0</v>
      </c>
      <c r="E13" s="98">
        <v>0</v>
      </c>
      <c r="F13" s="98">
        <v>0</v>
      </c>
      <c r="G13" s="17"/>
    </row>
    <row r="14" spans="1:7" x14ac:dyDescent="0.2">
      <c r="A14" s="85" t="s">
        <v>220</v>
      </c>
      <c r="B14" s="86">
        <v>7</v>
      </c>
      <c r="C14" s="98">
        <v>0</v>
      </c>
      <c r="D14" s="98">
        <v>0</v>
      </c>
      <c r="E14" s="98">
        <v>0</v>
      </c>
      <c r="F14" s="98">
        <v>0</v>
      </c>
      <c r="G14" s="17"/>
    </row>
    <row r="15" spans="1:7" x14ac:dyDescent="0.2">
      <c r="A15" s="90" t="s">
        <v>221</v>
      </c>
      <c r="B15" s="89">
        <v>8</v>
      </c>
      <c r="C15" s="96">
        <f>SUM(C16:C18)</f>
        <v>142249</v>
      </c>
      <c r="D15" s="96">
        <f t="shared" ref="D15:F15" si="2">SUM(D16:D18)</f>
        <v>142249</v>
      </c>
      <c r="E15" s="96">
        <f t="shared" si="2"/>
        <v>151848</v>
      </c>
      <c r="F15" s="96">
        <f t="shared" si="2"/>
        <v>151848</v>
      </c>
      <c r="G15" s="17"/>
    </row>
    <row r="16" spans="1:7" x14ac:dyDescent="0.2">
      <c r="A16" s="85" t="s">
        <v>222</v>
      </c>
      <c r="B16" s="86">
        <v>9</v>
      </c>
      <c r="C16" s="98">
        <v>0</v>
      </c>
      <c r="D16" s="98">
        <v>0</v>
      </c>
      <c r="E16" s="98">
        <v>0</v>
      </c>
      <c r="F16" s="98">
        <v>0</v>
      </c>
      <c r="G16" s="17"/>
    </row>
    <row r="17" spans="1:7" x14ac:dyDescent="0.2">
      <c r="A17" s="85" t="s">
        <v>223</v>
      </c>
      <c r="B17" s="86">
        <v>10</v>
      </c>
      <c r="C17" s="98">
        <v>81276</v>
      </c>
      <c r="D17" s="98">
        <v>81276</v>
      </c>
      <c r="E17" s="98">
        <v>79879</v>
      </c>
      <c r="F17" s="98">
        <v>79879</v>
      </c>
      <c r="G17" s="17"/>
    </row>
    <row r="18" spans="1:7" x14ac:dyDescent="0.2">
      <c r="A18" s="85" t="s">
        <v>224</v>
      </c>
      <c r="B18" s="86">
        <v>11</v>
      </c>
      <c r="C18" s="98">
        <v>60973</v>
      </c>
      <c r="D18" s="98">
        <v>60973</v>
      </c>
      <c r="E18" s="98">
        <v>71969</v>
      </c>
      <c r="F18" s="98">
        <v>71969</v>
      </c>
      <c r="G18" s="17"/>
    </row>
    <row r="19" spans="1:7" x14ac:dyDescent="0.2">
      <c r="A19" s="81" t="s">
        <v>225</v>
      </c>
      <c r="B19" s="82">
        <v>12</v>
      </c>
      <c r="C19" s="95">
        <f t="shared" ref="C19:E19" si="3">+C20+C23+C27+C28+C29+C33</f>
        <v>453697</v>
      </c>
      <c r="D19" s="95">
        <f t="shared" si="3"/>
        <v>453697</v>
      </c>
      <c r="E19" s="95">
        <f t="shared" si="3"/>
        <v>484322</v>
      </c>
      <c r="F19" s="95">
        <f>+F20+F23+F27+F28+F29+F33</f>
        <v>484322</v>
      </c>
      <c r="G19" s="17"/>
    </row>
    <row r="20" spans="1:7" x14ac:dyDescent="0.2">
      <c r="A20" s="90" t="s">
        <v>226</v>
      </c>
      <c r="B20" s="89">
        <v>13</v>
      </c>
      <c r="C20" s="96">
        <f>C21+C22</f>
        <v>119438</v>
      </c>
      <c r="D20" s="96">
        <f t="shared" ref="D20:F20" si="4">D21+D22</f>
        <v>119438</v>
      </c>
      <c r="E20" s="96">
        <f t="shared" si="4"/>
        <v>132950</v>
      </c>
      <c r="F20" s="96">
        <f t="shared" si="4"/>
        <v>132950</v>
      </c>
      <c r="G20" s="17"/>
    </row>
    <row r="21" spans="1:7" x14ac:dyDescent="0.2">
      <c r="A21" s="85" t="s">
        <v>227</v>
      </c>
      <c r="B21" s="86">
        <v>14</v>
      </c>
      <c r="C21" s="98">
        <v>13141</v>
      </c>
      <c r="D21" s="98">
        <v>13141</v>
      </c>
      <c r="E21" s="98">
        <v>15078</v>
      </c>
      <c r="F21" s="98">
        <v>15078</v>
      </c>
      <c r="G21" s="17"/>
    </row>
    <row r="22" spans="1:7" x14ac:dyDescent="0.2">
      <c r="A22" s="85" t="s">
        <v>228</v>
      </c>
      <c r="B22" s="86">
        <v>15</v>
      </c>
      <c r="C22" s="98">
        <v>106297</v>
      </c>
      <c r="D22" s="98">
        <v>106297</v>
      </c>
      <c r="E22" s="98">
        <v>117872</v>
      </c>
      <c r="F22" s="98">
        <v>117872</v>
      </c>
      <c r="G22" s="17"/>
    </row>
    <row r="23" spans="1:7" x14ac:dyDescent="0.2">
      <c r="A23" s="90" t="s">
        <v>229</v>
      </c>
      <c r="B23" s="89">
        <v>16</v>
      </c>
      <c r="C23" s="96">
        <f>+C25+C24+C26</f>
        <v>238203</v>
      </c>
      <c r="D23" s="96">
        <f t="shared" ref="D23:F23" si="5">+D25+D24+D26</f>
        <v>238203</v>
      </c>
      <c r="E23" s="96">
        <f t="shared" si="5"/>
        <v>228469</v>
      </c>
      <c r="F23" s="96">
        <f t="shared" si="5"/>
        <v>228469</v>
      </c>
      <c r="G23" s="17"/>
    </row>
    <row r="24" spans="1:7" x14ac:dyDescent="0.2">
      <c r="A24" s="85" t="s">
        <v>230</v>
      </c>
      <c r="B24" s="86">
        <v>17</v>
      </c>
      <c r="C24" s="98">
        <v>137219</v>
      </c>
      <c r="D24" s="98">
        <v>137219</v>
      </c>
      <c r="E24" s="98">
        <v>130192</v>
      </c>
      <c r="F24" s="98">
        <v>130192</v>
      </c>
      <c r="G24" s="17"/>
    </row>
    <row r="25" spans="1:7" x14ac:dyDescent="0.2">
      <c r="A25" s="85" t="s">
        <v>231</v>
      </c>
      <c r="B25" s="86">
        <v>18</v>
      </c>
      <c r="C25" s="98">
        <v>68591</v>
      </c>
      <c r="D25" s="98">
        <v>68591</v>
      </c>
      <c r="E25" s="98">
        <v>66267</v>
      </c>
      <c r="F25" s="98">
        <v>66267</v>
      </c>
      <c r="G25" s="17"/>
    </row>
    <row r="26" spans="1:7" x14ac:dyDescent="0.2">
      <c r="A26" s="85" t="s">
        <v>232</v>
      </c>
      <c r="B26" s="86">
        <v>19</v>
      </c>
      <c r="C26" s="98">
        <v>32393</v>
      </c>
      <c r="D26" s="98">
        <v>32393</v>
      </c>
      <c r="E26" s="98">
        <v>32010</v>
      </c>
      <c r="F26" s="98">
        <v>32010</v>
      </c>
      <c r="G26" s="17"/>
    </row>
    <row r="27" spans="1:7" x14ac:dyDescent="0.2">
      <c r="A27" s="85" t="s">
        <v>233</v>
      </c>
      <c r="B27" s="86">
        <v>20</v>
      </c>
      <c r="C27" s="98">
        <v>42073</v>
      </c>
      <c r="D27" s="98">
        <v>42073</v>
      </c>
      <c r="E27" s="98">
        <v>51638</v>
      </c>
      <c r="F27" s="98">
        <v>51638</v>
      </c>
      <c r="G27" s="17"/>
    </row>
    <row r="28" spans="1:7" x14ac:dyDescent="0.2">
      <c r="A28" s="85" t="s">
        <v>234</v>
      </c>
      <c r="B28" s="86">
        <v>21</v>
      </c>
      <c r="C28" s="98">
        <v>50215</v>
      </c>
      <c r="D28" s="98">
        <v>50215</v>
      </c>
      <c r="E28" s="98">
        <v>63102</v>
      </c>
      <c r="F28" s="98">
        <v>63102</v>
      </c>
      <c r="G28" s="17"/>
    </row>
    <row r="29" spans="1:7" x14ac:dyDescent="0.2">
      <c r="A29" s="90" t="s">
        <v>235</v>
      </c>
      <c r="B29" s="89">
        <v>22</v>
      </c>
      <c r="C29" s="96">
        <f>SUM(C30:C31)</f>
        <v>0</v>
      </c>
      <c r="D29" s="96">
        <f t="shared" ref="D29:F29" si="6">SUM(D30:D31)</f>
        <v>0</v>
      </c>
      <c r="E29" s="96">
        <f t="shared" si="6"/>
        <v>0</v>
      </c>
      <c r="F29" s="96">
        <f t="shared" si="6"/>
        <v>0</v>
      </c>
      <c r="G29" s="17"/>
    </row>
    <row r="30" spans="1:7" x14ac:dyDescent="0.2">
      <c r="A30" s="85" t="s">
        <v>236</v>
      </c>
      <c r="B30" s="86">
        <v>23</v>
      </c>
      <c r="C30" s="98">
        <v>0</v>
      </c>
      <c r="D30" s="98">
        <v>0</v>
      </c>
      <c r="E30" s="98">
        <v>0</v>
      </c>
      <c r="F30" s="98">
        <v>0</v>
      </c>
      <c r="G30" s="17"/>
    </row>
    <row r="31" spans="1:7" x14ac:dyDescent="0.2">
      <c r="A31" s="85" t="s">
        <v>237</v>
      </c>
      <c r="B31" s="86">
        <v>24</v>
      </c>
      <c r="C31" s="98">
        <v>0</v>
      </c>
      <c r="D31" s="98">
        <v>0</v>
      </c>
      <c r="E31" s="98">
        <v>0</v>
      </c>
      <c r="F31" s="98">
        <v>0</v>
      </c>
      <c r="G31" s="17"/>
    </row>
    <row r="32" spans="1:7" x14ac:dyDescent="0.2">
      <c r="A32" s="85" t="s">
        <v>238</v>
      </c>
      <c r="B32" s="86">
        <v>25</v>
      </c>
      <c r="C32" s="98">
        <v>0</v>
      </c>
      <c r="D32" s="98">
        <v>0</v>
      </c>
      <c r="E32" s="98">
        <v>0</v>
      </c>
      <c r="F32" s="98">
        <v>0</v>
      </c>
      <c r="G32" s="17"/>
    </row>
    <row r="33" spans="1:7" x14ac:dyDescent="0.2">
      <c r="A33" s="85" t="s">
        <v>239</v>
      </c>
      <c r="B33" s="86">
        <v>26</v>
      </c>
      <c r="C33" s="98">
        <v>3768</v>
      </c>
      <c r="D33" s="98">
        <v>3768</v>
      </c>
      <c r="E33" s="98">
        <v>8163</v>
      </c>
      <c r="F33" s="98">
        <v>8163</v>
      </c>
      <c r="G33" s="17"/>
    </row>
    <row r="34" spans="1:7" x14ac:dyDescent="0.2">
      <c r="A34" s="81" t="s">
        <v>240</v>
      </c>
      <c r="B34" s="82">
        <v>27</v>
      </c>
      <c r="C34" s="95">
        <f>SUM(C35:C40)</f>
        <v>6118</v>
      </c>
      <c r="D34" s="95">
        <f t="shared" ref="D34:F34" si="7">SUM(D35:D40)</f>
        <v>6118</v>
      </c>
      <c r="E34" s="95">
        <f t="shared" si="7"/>
        <v>9057</v>
      </c>
      <c r="F34" s="95">
        <f t="shared" si="7"/>
        <v>9057</v>
      </c>
      <c r="G34" s="17"/>
    </row>
    <row r="35" spans="1:7" ht="25.5" x14ac:dyDescent="0.2">
      <c r="A35" s="85" t="s">
        <v>241</v>
      </c>
      <c r="B35" s="86">
        <v>28</v>
      </c>
      <c r="C35" s="98">
        <v>22</v>
      </c>
      <c r="D35" s="98">
        <v>22</v>
      </c>
      <c r="E35" s="98">
        <v>0</v>
      </c>
      <c r="F35" s="98">
        <v>0</v>
      </c>
      <c r="G35" s="17"/>
    </row>
    <row r="36" spans="1:7" ht="25.5" x14ac:dyDescent="0.2">
      <c r="A36" s="85" t="s">
        <v>242</v>
      </c>
      <c r="B36" s="86">
        <v>29</v>
      </c>
      <c r="C36" s="98">
        <v>5980</v>
      </c>
      <c r="D36" s="98">
        <v>5980</v>
      </c>
      <c r="E36" s="98">
        <v>2269</v>
      </c>
      <c r="F36" s="98">
        <v>2269</v>
      </c>
      <c r="G36" s="17"/>
    </row>
    <row r="37" spans="1:7" x14ac:dyDescent="0.2">
      <c r="A37" s="85" t="s">
        <v>243</v>
      </c>
      <c r="B37" s="86">
        <v>30</v>
      </c>
      <c r="C37" s="98">
        <v>0</v>
      </c>
      <c r="D37" s="98">
        <v>0</v>
      </c>
      <c r="E37" s="98">
        <v>0</v>
      </c>
      <c r="F37" s="98">
        <v>0</v>
      </c>
      <c r="G37" s="17"/>
    </row>
    <row r="38" spans="1:7" x14ac:dyDescent="0.2">
      <c r="A38" s="85" t="s">
        <v>244</v>
      </c>
      <c r="B38" s="86">
        <v>31</v>
      </c>
      <c r="C38" s="98">
        <v>0</v>
      </c>
      <c r="D38" s="98">
        <v>0</v>
      </c>
      <c r="E38" s="98">
        <v>1355</v>
      </c>
      <c r="F38" s="98">
        <v>1355</v>
      </c>
      <c r="G38" s="17"/>
    </row>
    <row r="39" spans="1:7" x14ac:dyDescent="0.2">
      <c r="A39" s="85" t="s">
        <v>245</v>
      </c>
      <c r="B39" s="86">
        <v>32</v>
      </c>
      <c r="C39" s="98">
        <v>0</v>
      </c>
      <c r="D39" s="98">
        <v>0</v>
      </c>
      <c r="E39" s="98">
        <v>0</v>
      </c>
      <c r="F39" s="98">
        <v>0</v>
      </c>
      <c r="G39" s="17"/>
    </row>
    <row r="40" spans="1:7" x14ac:dyDescent="0.2">
      <c r="A40" s="85" t="s">
        <v>246</v>
      </c>
      <c r="B40" s="86">
        <v>33</v>
      </c>
      <c r="C40" s="98">
        <v>116</v>
      </c>
      <c r="D40" s="98">
        <v>116</v>
      </c>
      <c r="E40" s="98">
        <v>5433</v>
      </c>
      <c r="F40" s="98">
        <v>5433</v>
      </c>
      <c r="G40" s="17"/>
    </row>
    <row r="41" spans="1:7" x14ac:dyDescent="0.2">
      <c r="A41" s="81" t="s">
        <v>247</v>
      </c>
      <c r="B41" s="82">
        <v>34</v>
      </c>
      <c r="C41" s="95">
        <f>SUM(C42:C44)</f>
        <v>37243</v>
      </c>
      <c r="D41" s="95">
        <f t="shared" ref="D41:F41" si="8">SUM(D42:D44)</f>
        <v>37243</v>
      </c>
      <c r="E41" s="95">
        <f t="shared" si="8"/>
        <v>2676</v>
      </c>
      <c r="F41" s="95">
        <f t="shared" si="8"/>
        <v>2676</v>
      </c>
      <c r="G41" s="17"/>
    </row>
    <row r="42" spans="1:7" ht="25.5" x14ac:dyDescent="0.2">
      <c r="A42" s="85" t="s">
        <v>248</v>
      </c>
      <c r="B42" s="86">
        <v>35</v>
      </c>
      <c r="C42" s="98">
        <v>0</v>
      </c>
      <c r="D42" s="98">
        <v>0</v>
      </c>
      <c r="E42" s="98">
        <v>0</v>
      </c>
      <c r="F42" s="98">
        <v>0</v>
      </c>
      <c r="G42" s="17"/>
    </row>
    <row r="43" spans="1:7" ht="25.5" x14ac:dyDescent="0.2">
      <c r="A43" s="85" t="s">
        <v>249</v>
      </c>
      <c r="B43" s="86">
        <v>36</v>
      </c>
      <c r="C43" s="98">
        <v>4854</v>
      </c>
      <c r="D43" s="98">
        <v>4854</v>
      </c>
      <c r="E43" s="98">
        <v>2676</v>
      </c>
      <c r="F43" s="98">
        <v>2676</v>
      </c>
      <c r="G43" s="17"/>
    </row>
    <row r="44" spans="1:7" x14ac:dyDescent="0.2">
      <c r="A44" s="85" t="s">
        <v>250</v>
      </c>
      <c r="B44" s="86">
        <v>37</v>
      </c>
      <c r="C44" s="98">
        <v>32389</v>
      </c>
      <c r="D44" s="98">
        <v>32389</v>
      </c>
      <c r="E44" s="98">
        <v>0</v>
      </c>
      <c r="F44" s="98">
        <v>0</v>
      </c>
      <c r="G44" s="17"/>
    </row>
    <row r="45" spans="1:7" x14ac:dyDescent="0.2">
      <c r="A45" s="85" t="s">
        <v>251</v>
      </c>
      <c r="B45" s="86">
        <v>38</v>
      </c>
      <c r="C45" s="98">
        <v>0</v>
      </c>
      <c r="D45" s="98">
        <v>0</v>
      </c>
      <c r="E45" s="98">
        <v>0</v>
      </c>
      <c r="F45" s="98">
        <v>0</v>
      </c>
      <c r="G45" s="17"/>
    </row>
    <row r="46" spans="1:7" x14ac:dyDescent="0.2">
      <c r="A46" s="85" t="s">
        <v>252</v>
      </c>
      <c r="B46" s="86">
        <v>39</v>
      </c>
      <c r="C46" s="98">
        <v>0</v>
      </c>
      <c r="D46" s="98">
        <v>0</v>
      </c>
      <c r="E46" s="98">
        <v>0</v>
      </c>
      <c r="F46" s="98">
        <v>0</v>
      </c>
      <c r="G46" s="17"/>
    </row>
    <row r="47" spans="1:7" x14ac:dyDescent="0.2">
      <c r="A47" s="81" t="s">
        <v>253</v>
      </c>
      <c r="B47" s="82">
        <v>40</v>
      </c>
      <c r="C47" s="95">
        <f>+C8+C34+0</f>
        <v>526638</v>
      </c>
      <c r="D47" s="95">
        <f t="shared" ref="D47:F47" si="9">+D8+D34+0</f>
        <v>526638</v>
      </c>
      <c r="E47" s="95">
        <f t="shared" si="9"/>
        <v>470368</v>
      </c>
      <c r="F47" s="95">
        <f t="shared" si="9"/>
        <v>470368</v>
      </c>
      <c r="G47" s="17"/>
    </row>
    <row r="48" spans="1:7" x14ac:dyDescent="0.2">
      <c r="A48" s="81" t="s">
        <v>254</v>
      </c>
      <c r="B48" s="82">
        <v>41</v>
      </c>
      <c r="C48" s="95">
        <f>+C41+C19</f>
        <v>490940</v>
      </c>
      <c r="D48" s="95">
        <f t="shared" ref="D48:F48" si="10">+D41+D19</f>
        <v>490940</v>
      </c>
      <c r="E48" s="95">
        <f t="shared" si="10"/>
        <v>486998</v>
      </c>
      <c r="F48" s="95">
        <f t="shared" si="10"/>
        <v>486998</v>
      </c>
      <c r="G48" s="17"/>
    </row>
    <row r="49" spans="1:7" x14ac:dyDescent="0.2">
      <c r="A49" s="83" t="s">
        <v>255</v>
      </c>
      <c r="B49" s="84">
        <v>42</v>
      </c>
      <c r="C49" s="98">
        <v>0</v>
      </c>
      <c r="D49" s="98">
        <v>0</v>
      </c>
      <c r="E49" s="98">
        <v>0</v>
      </c>
      <c r="F49" s="98">
        <v>0</v>
      </c>
      <c r="G49" s="17"/>
    </row>
    <row r="50" spans="1:7" x14ac:dyDescent="0.2">
      <c r="A50" s="81" t="s">
        <v>256</v>
      </c>
      <c r="B50" s="82">
        <v>43</v>
      </c>
      <c r="C50" s="95">
        <f>+C47+C49-C48</f>
        <v>35698</v>
      </c>
      <c r="D50" s="95">
        <f t="shared" ref="D50:F50" si="11">+D47+D49-D48</f>
        <v>35698</v>
      </c>
      <c r="E50" s="95">
        <f t="shared" si="11"/>
        <v>-16630</v>
      </c>
      <c r="F50" s="95">
        <f t="shared" si="11"/>
        <v>-16630</v>
      </c>
      <c r="G50" s="17"/>
    </row>
    <row r="51" spans="1:7" x14ac:dyDescent="0.2">
      <c r="A51" s="83" t="s">
        <v>257</v>
      </c>
      <c r="B51" s="84">
        <v>44</v>
      </c>
      <c r="C51" s="98">
        <v>0</v>
      </c>
      <c r="D51" s="98">
        <v>0</v>
      </c>
      <c r="E51" s="98">
        <v>0</v>
      </c>
      <c r="F51" s="98">
        <v>0</v>
      </c>
      <c r="G51" s="17"/>
    </row>
    <row r="52" spans="1:7" x14ac:dyDescent="0.2">
      <c r="A52" s="81" t="s">
        <v>258</v>
      </c>
      <c r="B52" s="82">
        <v>45</v>
      </c>
      <c r="C52" s="95">
        <f>+C50-C51</f>
        <v>35698</v>
      </c>
      <c r="D52" s="95">
        <f t="shared" ref="D52:F52" si="12">+D50-D51</f>
        <v>35698</v>
      </c>
      <c r="E52" s="95">
        <f t="shared" si="12"/>
        <v>-16630</v>
      </c>
      <c r="F52" s="95">
        <f t="shared" si="12"/>
        <v>-16630</v>
      </c>
      <c r="G52" s="17"/>
    </row>
    <row r="53" spans="1:7" ht="25.5" x14ac:dyDescent="0.2">
      <c r="A53" s="83" t="s">
        <v>259</v>
      </c>
      <c r="B53" s="84">
        <v>46</v>
      </c>
      <c r="C53" s="98">
        <v>0</v>
      </c>
      <c r="D53" s="98">
        <v>0</v>
      </c>
      <c r="E53" s="98">
        <v>0</v>
      </c>
      <c r="F53" s="98">
        <v>0</v>
      </c>
      <c r="G53" s="17"/>
    </row>
    <row r="54" spans="1:7" x14ac:dyDescent="0.2">
      <c r="A54" s="83" t="s">
        <v>260</v>
      </c>
      <c r="B54" s="84">
        <v>47</v>
      </c>
      <c r="C54" s="98">
        <v>0</v>
      </c>
      <c r="D54" s="98">
        <v>0</v>
      </c>
      <c r="E54" s="98">
        <v>0</v>
      </c>
      <c r="F54" s="98">
        <v>0</v>
      </c>
      <c r="G54" s="17"/>
    </row>
    <row r="55" spans="1:7" ht="25.5" x14ac:dyDescent="0.2">
      <c r="A55" s="83" t="s">
        <v>261</v>
      </c>
      <c r="B55" s="84">
        <v>48</v>
      </c>
      <c r="C55" s="98">
        <v>0</v>
      </c>
      <c r="D55" s="98">
        <v>0</v>
      </c>
      <c r="E55" s="98">
        <v>0</v>
      </c>
      <c r="F55" s="98">
        <v>0</v>
      </c>
      <c r="G55" s="17"/>
    </row>
    <row r="56" spans="1:7" x14ac:dyDescent="0.2">
      <c r="A56" s="83" t="s">
        <v>262</v>
      </c>
      <c r="B56" s="84">
        <v>49</v>
      </c>
      <c r="C56" s="98">
        <v>0</v>
      </c>
      <c r="D56" s="98">
        <v>0</v>
      </c>
      <c r="E56" s="98">
        <v>0</v>
      </c>
      <c r="F56" s="98">
        <v>0</v>
      </c>
      <c r="G56" s="17"/>
    </row>
    <row r="57" spans="1:7" ht="25.5" x14ac:dyDescent="0.2">
      <c r="A57" s="83" t="s">
        <v>263</v>
      </c>
      <c r="B57" s="84">
        <v>50</v>
      </c>
      <c r="C57" s="98">
        <v>-15</v>
      </c>
      <c r="D57" s="98">
        <v>-15</v>
      </c>
      <c r="E57" s="98">
        <v>0</v>
      </c>
      <c r="F57" s="98">
        <v>0</v>
      </c>
      <c r="G57" s="17"/>
    </row>
    <row r="58" spans="1:7" x14ac:dyDescent="0.2">
      <c r="A58" s="83" t="s">
        <v>264</v>
      </c>
      <c r="B58" s="84">
        <v>51</v>
      </c>
      <c r="C58" s="98">
        <v>0</v>
      </c>
      <c r="D58" s="98">
        <v>0</v>
      </c>
      <c r="E58" s="98">
        <v>0</v>
      </c>
      <c r="F58" s="98">
        <v>0</v>
      </c>
    </row>
    <row r="59" spans="1:7" x14ac:dyDescent="0.2">
      <c r="A59" s="81" t="s">
        <v>265</v>
      </c>
      <c r="B59" s="82">
        <v>52</v>
      </c>
      <c r="C59" s="95">
        <f>SUM(C53:C58)</f>
        <v>-15</v>
      </c>
      <c r="D59" s="95">
        <f>SUM(D53:D58)</f>
        <v>-15</v>
      </c>
      <c r="E59" s="95">
        <f t="shared" ref="E59:F59" si="13">SUM(E53:E58)</f>
        <v>0</v>
      </c>
      <c r="F59" s="95">
        <f t="shared" si="13"/>
        <v>0</v>
      </c>
    </row>
    <row r="60" spans="1:7" x14ac:dyDescent="0.2">
      <c r="A60" s="81" t="s">
        <v>266</v>
      </c>
      <c r="B60" s="82">
        <v>53</v>
      </c>
      <c r="C60" s="95">
        <f>+C59+C52</f>
        <v>35683</v>
      </c>
      <c r="D60" s="95">
        <f t="shared" ref="D60:F60" si="14">+D59+D52</f>
        <v>35683</v>
      </c>
      <c r="E60" s="95">
        <f t="shared" si="14"/>
        <v>-16630</v>
      </c>
      <c r="F60" s="95">
        <f t="shared" si="14"/>
        <v>-16630</v>
      </c>
    </row>
    <row r="61" spans="1:7" x14ac:dyDescent="0.2">
      <c r="A61" s="83" t="s">
        <v>267</v>
      </c>
      <c r="B61" s="84">
        <v>54</v>
      </c>
      <c r="C61" s="98">
        <v>0</v>
      </c>
      <c r="D61" s="98">
        <v>0</v>
      </c>
      <c r="E61" s="98">
        <v>0</v>
      </c>
      <c r="F61" s="98">
        <v>0</v>
      </c>
    </row>
    <row r="62" spans="1:7" x14ac:dyDescent="0.2">
      <c r="A62" s="163" t="s">
        <v>268</v>
      </c>
      <c r="B62" s="163"/>
      <c r="C62" s="163"/>
      <c r="D62" s="163"/>
      <c r="E62" s="91"/>
      <c r="F62" s="91"/>
    </row>
    <row r="63" spans="1:7" x14ac:dyDescent="0.2">
      <c r="A63" s="83" t="s">
        <v>269</v>
      </c>
      <c r="B63" s="84">
        <v>55</v>
      </c>
      <c r="C63" s="98">
        <v>0</v>
      </c>
      <c r="D63" s="98">
        <v>0</v>
      </c>
      <c r="E63" s="98">
        <v>0</v>
      </c>
      <c r="F63" s="98">
        <v>0</v>
      </c>
    </row>
    <row r="64" spans="1:7" x14ac:dyDescent="0.2">
      <c r="A64" s="83" t="s">
        <v>270</v>
      </c>
      <c r="B64" s="84">
        <v>56</v>
      </c>
      <c r="C64" s="98">
        <v>0</v>
      </c>
      <c r="D64" s="98">
        <v>0</v>
      </c>
      <c r="E64" s="98">
        <v>0</v>
      </c>
      <c r="F64" s="98">
        <v>0</v>
      </c>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6"/>
  <sheetViews>
    <sheetView view="pageBreakPreview" topLeftCell="A19" zoomScaleNormal="100" zoomScaleSheetLayoutView="100" workbookViewId="0">
      <selection activeCell="A31" sqref="A31:F31"/>
    </sheetView>
  </sheetViews>
  <sheetFormatPr defaultColWidth="9.140625" defaultRowHeight="12.75" x14ac:dyDescent="0.2"/>
  <cols>
    <col min="1" max="7" width="9.140625" style="5"/>
    <col min="8" max="9" width="13" style="13" customWidth="1"/>
    <col min="10" max="16384" width="9.140625" style="5"/>
  </cols>
  <sheetData>
    <row r="1" spans="1:9" x14ac:dyDescent="0.2">
      <c r="A1" s="175" t="s">
        <v>43</v>
      </c>
      <c r="B1" s="176"/>
      <c r="C1" s="176"/>
      <c r="D1" s="176"/>
      <c r="E1" s="176"/>
      <c r="F1" s="176"/>
      <c r="G1" s="176"/>
      <c r="H1" s="176"/>
      <c r="I1" s="176"/>
    </row>
    <row r="2" spans="1:9" x14ac:dyDescent="0.2">
      <c r="A2" s="177" t="s">
        <v>320</v>
      </c>
      <c r="B2" s="178"/>
      <c r="C2" s="178"/>
      <c r="D2" s="178"/>
      <c r="E2" s="178"/>
      <c r="F2" s="178"/>
      <c r="G2" s="178"/>
      <c r="H2" s="178"/>
      <c r="I2" s="178"/>
    </row>
    <row r="3" spans="1:9" x14ac:dyDescent="0.2">
      <c r="A3" s="182" t="s">
        <v>143</v>
      </c>
      <c r="B3" s="183"/>
      <c r="C3" s="183"/>
      <c r="D3" s="183"/>
      <c r="E3" s="183"/>
      <c r="F3" s="183"/>
      <c r="G3" s="183"/>
      <c r="H3" s="183"/>
      <c r="I3" s="183"/>
    </row>
    <row r="4" spans="1:9" x14ac:dyDescent="0.2">
      <c r="A4" s="179" t="s">
        <v>317</v>
      </c>
      <c r="B4" s="180"/>
      <c r="C4" s="180"/>
      <c r="D4" s="180"/>
      <c r="E4" s="180"/>
      <c r="F4" s="180"/>
      <c r="G4" s="180"/>
      <c r="H4" s="180"/>
      <c r="I4" s="181"/>
    </row>
    <row r="5" spans="1:9" ht="33.75" x14ac:dyDescent="0.2">
      <c r="A5" s="172" t="s">
        <v>44</v>
      </c>
      <c r="B5" s="173"/>
      <c r="C5" s="173"/>
      <c r="D5" s="173"/>
      <c r="E5" s="173"/>
      <c r="F5" s="173"/>
      <c r="G5" s="7" t="s">
        <v>45</v>
      </c>
      <c r="H5" s="14" t="s">
        <v>46</v>
      </c>
      <c r="I5" s="14" t="s">
        <v>47</v>
      </c>
    </row>
    <row r="6" spans="1:9" x14ac:dyDescent="0.2">
      <c r="A6" s="174">
        <v>1</v>
      </c>
      <c r="B6" s="173"/>
      <c r="C6" s="173"/>
      <c r="D6" s="173"/>
      <c r="E6" s="173"/>
      <c r="F6" s="173"/>
      <c r="G6" s="6">
        <v>2</v>
      </c>
      <c r="H6" s="14" t="s">
        <v>48</v>
      </c>
      <c r="I6" s="14" t="s">
        <v>49</v>
      </c>
    </row>
    <row r="7" spans="1:9" x14ac:dyDescent="0.2">
      <c r="A7" s="184" t="s">
        <v>50</v>
      </c>
      <c r="B7" s="184"/>
      <c r="C7" s="184"/>
      <c r="D7" s="184"/>
      <c r="E7" s="184"/>
      <c r="F7" s="184"/>
      <c r="G7" s="185"/>
      <c r="H7" s="185"/>
      <c r="I7" s="185"/>
    </row>
    <row r="8" spans="1:9" x14ac:dyDescent="0.2">
      <c r="A8" s="186" t="s">
        <v>51</v>
      </c>
      <c r="B8" s="186"/>
      <c r="C8" s="186"/>
      <c r="D8" s="186"/>
      <c r="E8" s="186"/>
      <c r="F8" s="186"/>
      <c r="G8" s="3">
        <v>1</v>
      </c>
      <c r="H8" s="10">
        <v>35698</v>
      </c>
      <c r="I8" s="10">
        <v>-16630</v>
      </c>
    </row>
    <row r="9" spans="1:9" x14ac:dyDescent="0.2">
      <c r="A9" s="186" t="s">
        <v>52</v>
      </c>
      <c r="B9" s="186"/>
      <c r="C9" s="186"/>
      <c r="D9" s="186"/>
      <c r="E9" s="186"/>
      <c r="F9" s="186"/>
      <c r="G9" s="3">
        <v>2</v>
      </c>
      <c r="H9" s="10">
        <v>42073</v>
      </c>
      <c r="I9" s="10">
        <v>51638</v>
      </c>
    </row>
    <row r="10" spans="1:9" x14ac:dyDescent="0.2">
      <c r="A10" s="186" t="s">
        <v>53</v>
      </c>
      <c r="B10" s="186"/>
      <c r="C10" s="186"/>
      <c r="D10" s="186"/>
      <c r="E10" s="186"/>
      <c r="F10" s="186"/>
      <c r="G10" s="3">
        <v>3</v>
      </c>
      <c r="H10" s="10">
        <v>0</v>
      </c>
      <c r="I10" s="10">
        <v>39469</v>
      </c>
    </row>
    <row r="11" spans="1:9" x14ac:dyDescent="0.2">
      <c r="A11" s="186" t="s">
        <v>54</v>
      </c>
      <c r="B11" s="186"/>
      <c r="C11" s="186"/>
      <c r="D11" s="186"/>
      <c r="E11" s="186"/>
      <c r="F11" s="186"/>
      <c r="G11" s="3">
        <v>4</v>
      </c>
      <c r="H11" s="10">
        <v>60238</v>
      </c>
      <c r="I11" s="10">
        <v>25843</v>
      </c>
    </row>
    <row r="12" spans="1:9" x14ac:dyDescent="0.2">
      <c r="A12" s="186" t="s">
        <v>55</v>
      </c>
      <c r="B12" s="186"/>
      <c r="C12" s="186"/>
      <c r="D12" s="186"/>
      <c r="E12" s="186"/>
      <c r="F12" s="186"/>
      <c r="G12" s="3">
        <v>5</v>
      </c>
      <c r="H12" s="10">
        <v>0</v>
      </c>
      <c r="I12" s="10">
        <v>0</v>
      </c>
    </row>
    <row r="13" spans="1:9" x14ac:dyDescent="0.2">
      <c r="A13" s="186" t="s">
        <v>56</v>
      </c>
      <c r="B13" s="186"/>
      <c r="C13" s="186"/>
      <c r="D13" s="186"/>
      <c r="E13" s="186"/>
      <c r="F13" s="186"/>
      <c r="G13" s="3">
        <v>6</v>
      </c>
      <c r="H13" s="10">
        <v>0</v>
      </c>
      <c r="I13" s="10">
        <v>0</v>
      </c>
    </row>
    <row r="14" spans="1:9" x14ac:dyDescent="0.2">
      <c r="A14" s="186" t="s">
        <v>57</v>
      </c>
      <c r="B14" s="186"/>
      <c r="C14" s="186"/>
      <c r="D14" s="186"/>
      <c r="E14" s="186"/>
      <c r="F14" s="186"/>
      <c r="G14" s="3">
        <v>7</v>
      </c>
      <c r="H14" s="10">
        <v>-166</v>
      </c>
      <c r="I14" s="10">
        <v>1350</v>
      </c>
    </row>
    <row r="15" spans="1:9" ht="30" customHeight="1" x14ac:dyDescent="0.2">
      <c r="A15" s="187" t="s">
        <v>58</v>
      </c>
      <c r="B15" s="188"/>
      <c r="C15" s="188"/>
      <c r="D15" s="188"/>
      <c r="E15" s="188"/>
      <c r="F15" s="188"/>
      <c r="G15" s="1">
        <v>8</v>
      </c>
      <c r="H15" s="8">
        <f>SUM(H8:H14)</f>
        <v>137843</v>
      </c>
      <c r="I15" s="8">
        <f>SUM(I8:I14)</f>
        <v>101670</v>
      </c>
    </row>
    <row r="16" spans="1:9" x14ac:dyDescent="0.2">
      <c r="A16" s="186" t="s">
        <v>59</v>
      </c>
      <c r="B16" s="186"/>
      <c r="C16" s="186"/>
      <c r="D16" s="186"/>
      <c r="E16" s="186"/>
      <c r="F16" s="186"/>
      <c r="G16" s="3">
        <v>9</v>
      </c>
      <c r="H16" s="10">
        <v>31382</v>
      </c>
      <c r="I16" s="10">
        <v>0</v>
      </c>
    </row>
    <row r="17" spans="1:9" x14ac:dyDescent="0.2">
      <c r="A17" s="186" t="s">
        <v>60</v>
      </c>
      <c r="B17" s="186"/>
      <c r="C17" s="186"/>
      <c r="D17" s="186"/>
      <c r="E17" s="186"/>
      <c r="F17" s="186"/>
      <c r="G17" s="3">
        <v>10</v>
      </c>
      <c r="H17" s="10">
        <v>0</v>
      </c>
      <c r="I17" s="10">
        <v>0</v>
      </c>
    </row>
    <row r="18" spans="1:9" x14ac:dyDescent="0.2">
      <c r="A18" s="186" t="s">
        <v>61</v>
      </c>
      <c r="B18" s="186"/>
      <c r="C18" s="186"/>
      <c r="D18" s="186"/>
      <c r="E18" s="186"/>
      <c r="F18" s="186"/>
      <c r="G18" s="3">
        <v>11</v>
      </c>
      <c r="H18" s="10">
        <v>0</v>
      </c>
      <c r="I18" s="10">
        <v>0</v>
      </c>
    </row>
    <row r="19" spans="1:9" x14ac:dyDescent="0.2">
      <c r="A19" s="186" t="s">
        <v>62</v>
      </c>
      <c r="B19" s="186"/>
      <c r="C19" s="186"/>
      <c r="D19" s="186"/>
      <c r="E19" s="186"/>
      <c r="F19" s="186"/>
      <c r="G19" s="3">
        <v>12</v>
      </c>
      <c r="H19" s="10">
        <v>0</v>
      </c>
      <c r="I19" s="10">
        <v>0</v>
      </c>
    </row>
    <row r="20" spans="1:9" x14ac:dyDescent="0.2">
      <c r="A20" s="186" t="s">
        <v>63</v>
      </c>
      <c r="B20" s="186"/>
      <c r="C20" s="186"/>
      <c r="D20" s="186"/>
      <c r="E20" s="186"/>
      <c r="F20" s="186"/>
      <c r="G20" s="3">
        <v>13</v>
      </c>
      <c r="H20" s="10">
        <v>74451</v>
      </c>
      <c r="I20" s="10">
        <v>130667</v>
      </c>
    </row>
    <row r="21" spans="1:9" ht="28.9" customHeight="1" x14ac:dyDescent="0.2">
      <c r="A21" s="187" t="s">
        <v>64</v>
      </c>
      <c r="B21" s="188"/>
      <c r="C21" s="188"/>
      <c r="D21" s="188"/>
      <c r="E21" s="188"/>
      <c r="F21" s="188"/>
      <c r="G21" s="1">
        <v>14</v>
      </c>
      <c r="H21" s="8">
        <f>SUM(H16:H20)</f>
        <v>105833</v>
      </c>
      <c r="I21" s="8">
        <f>SUM(I16:I20)</f>
        <v>130667</v>
      </c>
    </row>
    <row r="22" spans="1:9" x14ac:dyDescent="0.2">
      <c r="A22" s="184" t="s">
        <v>65</v>
      </c>
      <c r="B22" s="184"/>
      <c r="C22" s="184"/>
      <c r="D22" s="184"/>
      <c r="E22" s="184"/>
      <c r="F22" s="184"/>
      <c r="G22" s="185"/>
      <c r="H22" s="185"/>
      <c r="I22" s="185"/>
    </row>
    <row r="23" spans="1:9" x14ac:dyDescent="0.2">
      <c r="A23" s="186" t="s">
        <v>66</v>
      </c>
      <c r="B23" s="186"/>
      <c r="C23" s="186"/>
      <c r="D23" s="186"/>
      <c r="E23" s="186"/>
      <c r="F23" s="186"/>
      <c r="G23" s="3">
        <v>15</v>
      </c>
      <c r="H23" s="10">
        <v>0</v>
      </c>
      <c r="I23" s="10">
        <v>0</v>
      </c>
    </row>
    <row r="24" spans="1:9" x14ac:dyDescent="0.2">
      <c r="A24" s="186" t="s">
        <v>67</v>
      </c>
      <c r="B24" s="186"/>
      <c r="C24" s="186"/>
      <c r="D24" s="186"/>
      <c r="E24" s="186"/>
      <c r="F24" s="186"/>
      <c r="G24" s="3">
        <v>16</v>
      </c>
      <c r="H24" s="10">
        <v>0</v>
      </c>
      <c r="I24" s="10">
        <v>0</v>
      </c>
    </row>
    <row r="25" spans="1:9" x14ac:dyDescent="0.2">
      <c r="A25" s="186" t="s">
        <v>68</v>
      </c>
      <c r="B25" s="186"/>
      <c r="C25" s="186"/>
      <c r="D25" s="186"/>
      <c r="E25" s="186"/>
      <c r="F25" s="186"/>
      <c r="G25" s="3">
        <v>17</v>
      </c>
      <c r="H25" s="10">
        <v>7</v>
      </c>
      <c r="I25" s="10">
        <v>596</v>
      </c>
    </row>
    <row r="26" spans="1:9" x14ac:dyDescent="0.2">
      <c r="A26" s="186" t="s">
        <v>69</v>
      </c>
      <c r="B26" s="186"/>
      <c r="C26" s="186"/>
      <c r="D26" s="186"/>
      <c r="E26" s="186"/>
      <c r="F26" s="186"/>
      <c r="G26" s="3">
        <v>18</v>
      </c>
      <c r="H26" s="10">
        <v>0</v>
      </c>
      <c r="I26" s="10">
        <v>0</v>
      </c>
    </row>
    <row r="27" spans="1:9" x14ac:dyDescent="0.2">
      <c r="A27" s="186" t="s">
        <v>70</v>
      </c>
      <c r="B27" s="186"/>
      <c r="C27" s="186"/>
      <c r="D27" s="186"/>
      <c r="E27" s="186"/>
      <c r="F27" s="186"/>
      <c r="G27" s="3">
        <v>19</v>
      </c>
      <c r="H27" s="10">
        <v>0</v>
      </c>
      <c r="I27" s="10">
        <v>80000</v>
      </c>
    </row>
    <row r="28" spans="1:9" ht="25.9" customHeight="1" x14ac:dyDescent="0.2">
      <c r="A28" s="187" t="s">
        <v>71</v>
      </c>
      <c r="B28" s="188"/>
      <c r="C28" s="188"/>
      <c r="D28" s="188"/>
      <c r="E28" s="188"/>
      <c r="F28" s="188"/>
      <c r="G28" s="1">
        <v>20</v>
      </c>
      <c r="H28" s="8">
        <f>H23+H24+H25+H26+H27</f>
        <v>7</v>
      </c>
      <c r="I28" s="8">
        <f>I23+I24+I25+I26+I27</f>
        <v>80596</v>
      </c>
    </row>
    <row r="29" spans="1:9" x14ac:dyDescent="0.2">
      <c r="A29" s="186" t="s">
        <v>72</v>
      </c>
      <c r="B29" s="186"/>
      <c r="C29" s="186"/>
      <c r="D29" s="186"/>
      <c r="E29" s="186"/>
      <c r="F29" s="186"/>
      <c r="G29" s="3">
        <v>21</v>
      </c>
      <c r="H29" s="10">
        <v>8585</v>
      </c>
      <c r="I29" s="10">
        <v>14080</v>
      </c>
    </row>
    <row r="30" spans="1:9" x14ac:dyDescent="0.2">
      <c r="A30" s="186" t="s">
        <v>73</v>
      </c>
      <c r="B30" s="186"/>
      <c r="C30" s="186"/>
      <c r="D30" s="186"/>
      <c r="E30" s="186"/>
      <c r="F30" s="186"/>
      <c r="G30" s="3">
        <v>22</v>
      </c>
      <c r="H30" s="10">
        <v>0</v>
      </c>
      <c r="I30" s="10">
        <v>14422</v>
      </c>
    </row>
    <row r="31" spans="1:9" x14ac:dyDescent="0.2">
      <c r="A31" s="186" t="s">
        <v>74</v>
      </c>
      <c r="B31" s="186"/>
      <c r="C31" s="186"/>
      <c r="D31" s="186"/>
      <c r="E31" s="186"/>
      <c r="F31" s="186"/>
      <c r="G31" s="3">
        <v>23</v>
      </c>
      <c r="H31" s="10">
        <v>0</v>
      </c>
      <c r="I31" s="10">
        <v>610787</v>
      </c>
    </row>
    <row r="32" spans="1:9" ht="30.6" customHeight="1" x14ac:dyDescent="0.2">
      <c r="A32" s="187" t="s">
        <v>75</v>
      </c>
      <c r="B32" s="188"/>
      <c r="C32" s="188"/>
      <c r="D32" s="188"/>
      <c r="E32" s="188"/>
      <c r="F32" s="188"/>
      <c r="G32" s="1">
        <v>24</v>
      </c>
      <c r="H32" s="8">
        <f>H29+H30+H31</f>
        <v>8585</v>
      </c>
      <c r="I32" s="8">
        <f>I29+I30+I31</f>
        <v>639289</v>
      </c>
    </row>
    <row r="33" spans="1:9" x14ac:dyDescent="0.2">
      <c r="A33" s="184" t="s">
        <v>76</v>
      </c>
      <c r="B33" s="184"/>
      <c r="C33" s="184"/>
      <c r="D33" s="184"/>
      <c r="E33" s="184"/>
      <c r="F33" s="184"/>
      <c r="G33" s="185"/>
      <c r="H33" s="185"/>
      <c r="I33" s="185"/>
    </row>
    <row r="34" spans="1:9" ht="29.25" customHeight="1" x14ac:dyDescent="0.2">
      <c r="A34" s="186" t="s">
        <v>77</v>
      </c>
      <c r="B34" s="186"/>
      <c r="C34" s="186"/>
      <c r="D34" s="186"/>
      <c r="E34" s="186"/>
      <c r="F34" s="186"/>
      <c r="G34" s="3">
        <v>25</v>
      </c>
      <c r="H34" s="10">
        <v>0</v>
      </c>
      <c r="I34" s="10">
        <v>0</v>
      </c>
    </row>
    <row r="35" spans="1:9" ht="27.75" customHeight="1" x14ac:dyDescent="0.2">
      <c r="A35" s="186" t="s">
        <v>78</v>
      </c>
      <c r="B35" s="186"/>
      <c r="C35" s="186"/>
      <c r="D35" s="186"/>
      <c r="E35" s="186"/>
      <c r="F35" s="186"/>
      <c r="G35" s="3">
        <v>26</v>
      </c>
      <c r="H35" s="10">
        <v>0</v>
      </c>
      <c r="I35" s="10">
        <v>0</v>
      </c>
    </row>
    <row r="36" spans="1:9" ht="13.5" customHeight="1" x14ac:dyDescent="0.2">
      <c r="A36" s="186" t="s">
        <v>79</v>
      </c>
      <c r="B36" s="186"/>
      <c r="C36" s="186"/>
      <c r="D36" s="186"/>
      <c r="E36" s="186"/>
      <c r="F36" s="186"/>
      <c r="G36" s="3">
        <v>27</v>
      </c>
      <c r="H36" s="10">
        <v>0</v>
      </c>
      <c r="I36" s="10">
        <v>0</v>
      </c>
    </row>
    <row r="37" spans="1:9" ht="27.6" customHeight="1" x14ac:dyDescent="0.2">
      <c r="A37" s="187" t="s">
        <v>80</v>
      </c>
      <c r="B37" s="188"/>
      <c r="C37" s="188"/>
      <c r="D37" s="188"/>
      <c r="E37" s="188"/>
      <c r="F37" s="188"/>
      <c r="G37" s="1">
        <v>28</v>
      </c>
      <c r="H37" s="8">
        <f>H34+H35+H36</f>
        <v>0</v>
      </c>
      <c r="I37" s="8">
        <f>I34+I35+I36</f>
        <v>0</v>
      </c>
    </row>
    <row r="38" spans="1:9" ht="14.45" customHeight="1" x14ac:dyDescent="0.2">
      <c r="A38" s="186" t="s">
        <v>81</v>
      </c>
      <c r="B38" s="186"/>
      <c r="C38" s="186"/>
      <c r="D38" s="186"/>
      <c r="E38" s="186"/>
      <c r="F38" s="186"/>
      <c r="G38" s="3">
        <v>29</v>
      </c>
      <c r="H38" s="10">
        <v>0</v>
      </c>
      <c r="I38" s="10">
        <v>0</v>
      </c>
    </row>
    <row r="39" spans="1:9" ht="14.45" customHeight="1" x14ac:dyDescent="0.2">
      <c r="A39" s="186" t="s">
        <v>82</v>
      </c>
      <c r="B39" s="186"/>
      <c r="C39" s="186"/>
      <c r="D39" s="186"/>
      <c r="E39" s="186"/>
      <c r="F39" s="186"/>
      <c r="G39" s="3">
        <v>30</v>
      </c>
      <c r="H39" s="10">
        <v>0</v>
      </c>
      <c r="I39" s="10">
        <v>0</v>
      </c>
    </row>
    <row r="40" spans="1:9" ht="14.45" customHeight="1" x14ac:dyDescent="0.2">
      <c r="A40" s="186" t="s">
        <v>83</v>
      </c>
      <c r="B40" s="186"/>
      <c r="C40" s="186"/>
      <c r="D40" s="186"/>
      <c r="E40" s="186"/>
      <c r="F40" s="186"/>
      <c r="G40" s="3">
        <v>31</v>
      </c>
      <c r="H40" s="10">
        <v>0</v>
      </c>
      <c r="I40" s="10">
        <v>0</v>
      </c>
    </row>
    <row r="41" spans="1:9" ht="14.45" customHeight="1" x14ac:dyDescent="0.2">
      <c r="A41" s="186" t="s">
        <v>84</v>
      </c>
      <c r="B41" s="186"/>
      <c r="C41" s="186"/>
      <c r="D41" s="186"/>
      <c r="E41" s="186"/>
      <c r="F41" s="186"/>
      <c r="G41" s="3">
        <v>32</v>
      </c>
      <c r="H41" s="10">
        <v>0</v>
      </c>
      <c r="I41" s="10">
        <v>0</v>
      </c>
    </row>
    <row r="42" spans="1:9" ht="14.45" customHeight="1" x14ac:dyDescent="0.2">
      <c r="A42" s="186" t="s">
        <v>85</v>
      </c>
      <c r="B42" s="186"/>
      <c r="C42" s="186"/>
      <c r="D42" s="186"/>
      <c r="E42" s="186"/>
      <c r="F42" s="186"/>
      <c r="G42" s="3">
        <v>33</v>
      </c>
      <c r="H42" s="10">
        <v>27033</v>
      </c>
      <c r="I42" s="10">
        <v>22844</v>
      </c>
    </row>
    <row r="43" spans="1:9" ht="25.5" customHeight="1" x14ac:dyDescent="0.2">
      <c r="A43" s="187" t="s">
        <v>323</v>
      </c>
      <c r="B43" s="188"/>
      <c r="C43" s="188"/>
      <c r="D43" s="188"/>
      <c r="E43" s="188"/>
      <c r="F43" s="188"/>
      <c r="G43" s="1">
        <v>34</v>
      </c>
      <c r="H43" s="8">
        <f>H38+H39+H40+H41+H42</f>
        <v>27033</v>
      </c>
      <c r="I43" s="8">
        <f>I38+I39+I40+I41+I42</f>
        <v>22844</v>
      </c>
    </row>
    <row r="44" spans="1:9" x14ac:dyDescent="0.2">
      <c r="A44" s="184" t="s">
        <v>86</v>
      </c>
      <c r="B44" s="186"/>
      <c r="C44" s="186"/>
      <c r="D44" s="186"/>
      <c r="E44" s="186"/>
      <c r="F44" s="186"/>
      <c r="G44" s="2">
        <v>35</v>
      </c>
      <c r="H44" s="10">
        <v>446354</v>
      </c>
      <c r="I44" s="10">
        <v>667895</v>
      </c>
    </row>
    <row r="45" spans="1:9" x14ac:dyDescent="0.2">
      <c r="A45" s="184" t="s">
        <v>87</v>
      </c>
      <c r="B45" s="186"/>
      <c r="C45" s="186"/>
      <c r="D45" s="186"/>
      <c r="E45" s="186"/>
      <c r="F45" s="186"/>
      <c r="G45" s="2">
        <v>36</v>
      </c>
      <c r="H45" s="10">
        <v>0</v>
      </c>
      <c r="I45" s="10">
        <v>0</v>
      </c>
    </row>
    <row r="46" spans="1:9" x14ac:dyDescent="0.2">
      <c r="A46" s="184" t="s">
        <v>88</v>
      </c>
      <c r="B46" s="186"/>
      <c r="C46" s="186"/>
      <c r="D46" s="186"/>
      <c r="E46" s="186"/>
      <c r="F46" s="186"/>
      <c r="G46" s="2">
        <v>37</v>
      </c>
      <c r="H46" s="10">
        <v>3601</v>
      </c>
      <c r="I46" s="10">
        <v>610534</v>
      </c>
    </row>
    <row r="47" spans="1:9" ht="20.45" customHeight="1" x14ac:dyDescent="0.2">
      <c r="A47" s="187" t="s">
        <v>89</v>
      </c>
      <c r="B47" s="188"/>
      <c r="C47" s="188"/>
      <c r="D47" s="188"/>
      <c r="E47" s="188"/>
      <c r="F47" s="188"/>
      <c r="G47" s="1">
        <v>38</v>
      </c>
      <c r="H47" s="8">
        <f>H44+H45-H46</f>
        <v>442753</v>
      </c>
      <c r="I47" s="8">
        <f>I44+I45-I46</f>
        <v>57361</v>
      </c>
    </row>
    <row r="56" spans="8:8" x14ac:dyDescent="0.2">
      <c r="H56" s="10"/>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4" sqref="A4:I4"/>
    </sheetView>
  </sheetViews>
  <sheetFormatPr defaultRowHeight="12.75" x14ac:dyDescent="0.2"/>
  <cols>
    <col min="1" max="7" width="9.140625" style="5"/>
    <col min="8" max="9" width="9.85546875" style="17"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75" t="s">
        <v>90</v>
      </c>
      <c r="B1" s="176"/>
      <c r="C1" s="176"/>
      <c r="D1" s="176"/>
      <c r="E1" s="176"/>
      <c r="F1" s="176"/>
      <c r="G1" s="176"/>
      <c r="H1" s="176"/>
      <c r="I1" s="176"/>
    </row>
    <row r="2" spans="1:9" ht="12.75" customHeight="1" x14ac:dyDescent="0.2">
      <c r="A2" s="177" t="s">
        <v>91</v>
      </c>
      <c r="B2" s="178"/>
      <c r="C2" s="178"/>
      <c r="D2" s="178"/>
      <c r="E2" s="178"/>
      <c r="F2" s="178"/>
      <c r="G2" s="178"/>
      <c r="H2" s="178"/>
      <c r="I2" s="178"/>
    </row>
    <row r="3" spans="1:9" x14ac:dyDescent="0.2">
      <c r="A3" s="182" t="s">
        <v>143</v>
      </c>
      <c r="B3" s="193"/>
      <c r="C3" s="193"/>
      <c r="D3" s="193"/>
      <c r="E3" s="193"/>
      <c r="F3" s="193"/>
      <c r="G3" s="193"/>
      <c r="H3" s="193"/>
      <c r="I3" s="193"/>
    </row>
    <row r="4" spans="1:9" x14ac:dyDescent="0.2">
      <c r="A4" s="179" t="s">
        <v>92</v>
      </c>
      <c r="B4" s="180"/>
      <c r="C4" s="180"/>
      <c r="D4" s="180"/>
      <c r="E4" s="180"/>
      <c r="F4" s="180"/>
      <c r="G4" s="180"/>
      <c r="H4" s="180"/>
      <c r="I4" s="181"/>
    </row>
    <row r="5" spans="1:9" ht="57" thickBot="1" x14ac:dyDescent="0.25">
      <c r="A5" s="172" t="s">
        <v>93</v>
      </c>
      <c r="B5" s="189"/>
      <c r="C5" s="189"/>
      <c r="D5" s="189"/>
      <c r="E5" s="189"/>
      <c r="F5" s="189"/>
      <c r="G5" s="7" t="s">
        <v>94</v>
      </c>
      <c r="H5" s="15" t="s">
        <v>95</v>
      </c>
      <c r="I5" s="15" t="s">
        <v>96</v>
      </c>
    </row>
    <row r="6" spans="1:9" x14ac:dyDescent="0.2">
      <c r="A6" s="174">
        <v>1</v>
      </c>
      <c r="B6" s="189"/>
      <c r="C6" s="189"/>
      <c r="D6" s="189"/>
      <c r="E6" s="189"/>
      <c r="F6" s="189"/>
      <c r="G6" s="6">
        <v>2</v>
      </c>
      <c r="H6" s="14" t="s">
        <v>97</v>
      </c>
      <c r="I6" s="14" t="s">
        <v>98</v>
      </c>
    </row>
    <row r="7" spans="1:9" x14ac:dyDescent="0.2">
      <c r="A7" s="184" t="s">
        <v>99</v>
      </c>
      <c r="B7" s="184"/>
      <c r="C7" s="184"/>
      <c r="D7" s="184"/>
      <c r="E7" s="184"/>
      <c r="F7" s="184"/>
      <c r="G7" s="192"/>
      <c r="H7" s="192"/>
      <c r="I7" s="192"/>
    </row>
    <row r="8" spans="1:9" x14ac:dyDescent="0.2">
      <c r="A8" s="186" t="s">
        <v>100</v>
      </c>
      <c r="B8" s="190"/>
      <c r="C8" s="190"/>
      <c r="D8" s="190"/>
      <c r="E8" s="190"/>
      <c r="F8" s="190"/>
      <c r="G8" s="3">
        <v>1</v>
      </c>
      <c r="H8" s="16">
        <v>0</v>
      </c>
      <c r="I8" s="16">
        <v>0</v>
      </c>
    </row>
    <row r="9" spans="1:9" x14ac:dyDescent="0.2">
      <c r="A9" s="186" t="s">
        <v>101</v>
      </c>
      <c r="B9" s="190"/>
      <c r="C9" s="190"/>
      <c r="D9" s="190"/>
      <c r="E9" s="190"/>
      <c r="F9" s="190"/>
      <c r="G9" s="3">
        <v>2</v>
      </c>
      <c r="H9" s="16">
        <v>0</v>
      </c>
      <c r="I9" s="16">
        <v>0</v>
      </c>
    </row>
    <row r="10" spans="1:9" x14ac:dyDescent="0.2">
      <c r="A10" s="186" t="s">
        <v>102</v>
      </c>
      <c r="B10" s="190"/>
      <c r="C10" s="190"/>
      <c r="D10" s="190"/>
      <c r="E10" s="190"/>
      <c r="F10" s="190"/>
      <c r="G10" s="3">
        <v>3</v>
      </c>
      <c r="H10" s="16">
        <v>0</v>
      </c>
      <c r="I10" s="16">
        <v>0</v>
      </c>
    </row>
    <row r="11" spans="1:9" x14ac:dyDescent="0.2">
      <c r="A11" s="186" t="s">
        <v>103</v>
      </c>
      <c r="B11" s="190"/>
      <c r="C11" s="190"/>
      <c r="D11" s="190"/>
      <c r="E11" s="190"/>
      <c r="F11" s="190"/>
      <c r="G11" s="3">
        <v>4</v>
      </c>
      <c r="H11" s="16">
        <v>0</v>
      </c>
      <c r="I11" s="16">
        <v>0</v>
      </c>
    </row>
    <row r="12" spans="1:9" ht="19.899999999999999" customHeight="1" x14ac:dyDescent="0.2">
      <c r="A12" s="187" t="s">
        <v>104</v>
      </c>
      <c r="B12" s="191"/>
      <c r="C12" s="191"/>
      <c r="D12" s="191"/>
      <c r="E12" s="191"/>
      <c r="F12" s="191"/>
      <c r="G12" s="1">
        <v>5</v>
      </c>
      <c r="H12" s="8">
        <f>SUM(H8:H11)</f>
        <v>0</v>
      </c>
      <c r="I12" s="8">
        <f>SUM(I8:I11)</f>
        <v>0</v>
      </c>
    </row>
    <row r="13" spans="1:9" x14ac:dyDescent="0.2">
      <c r="A13" s="186" t="s">
        <v>105</v>
      </c>
      <c r="B13" s="190"/>
      <c r="C13" s="190"/>
      <c r="D13" s="190"/>
      <c r="E13" s="190"/>
      <c r="F13" s="190"/>
      <c r="G13" s="3">
        <v>6</v>
      </c>
      <c r="H13" s="16">
        <v>0</v>
      </c>
      <c r="I13" s="16">
        <v>0</v>
      </c>
    </row>
    <row r="14" spans="1:9" x14ac:dyDescent="0.2">
      <c r="A14" s="186" t="s">
        <v>106</v>
      </c>
      <c r="B14" s="190"/>
      <c r="C14" s="190"/>
      <c r="D14" s="190"/>
      <c r="E14" s="190"/>
      <c r="F14" s="190"/>
      <c r="G14" s="3">
        <v>7</v>
      </c>
      <c r="H14" s="16">
        <v>0</v>
      </c>
      <c r="I14" s="16">
        <v>0</v>
      </c>
    </row>
    <row r="15" spans="1:9" x14ac:dyDescent="0.2">
      <c r="A15" s="186" t="s">
        <v>107</v>
      </c>
      <c r="B15" s="190"/>
      <c r="C15" s="190"/>
      <c r="D15" s="190"/>
      <c r="E15" s="190"/>
      <c r="F15" s="190"/>
      <c r="G15" s="3">
        <v>8</v>
      </c>
      <c r="H15" s="16">
        <v>0</v>
      </c>
      <c r="I15" s="16">
        <v>0</v>
      </c>
    </row>
    <row r="16" spans="1:9" x14ac:dyDescent="0.2">
      <c r="A16" s="186" t="s">
        <v>108</v>
      </c>
      <c r="B16" s="190"/>
      <c r="C16" s="190"/>
      <c r="D16" s="190"/>
      <c r="E16" s="190"/>
      <c r="F16" s="190"/>
      <c r="G16" s="3">
        <v>9</v>
      </c>
      <c r="H16" s="16">
        <v>0</v>
      </c>
      <c r="I16" s="16">
        <v>0</v>
      </c>
    </row>
    <row r="17" spans="1:9" x14ac:dyDescent="0.2">
      <c r="A17" s="186" t="s">
        <v>109</v>
      </c>
      <c r="B17" s="190"/>
      <c r="C17" s="190"/>
      <c r="D17" s="190"/>
      <c r="E17" s="190"/>
      <c r="F17" s="190"/>
      <c r="G17" s="3">
        <v>10</v>
      </c>
      <c r="H17" s="16">
        <v>0</v>
      </c>
      <c r="I17" s="16">
        <v>0</v>
      </c>
    </row>
    <row r="18" spans="1:9" x14ac:dyDescent="0.2">
      <c r="A18" s="186" t="s">
        <v>110</v>
      </c>
      <c r="B18" s="190"/>
      <c r="C18" s="190"/>
      <c r="D18" s="190"/>
      <c r="E18" s="190"/>
      <c r="F18" s="190"/>
      <c r="G18" s="3">
        <v>11</v>
      </c>
      <c r="H18" s="16">
        <v>0</v>
      </c>
      <c r="I18" s="16">
        <v>0</v>
      </c>
    </row>
    <row r="19" spans="1:9" x14ac:dyDescent="0.2">
      <c r="A19" s="187" t="s">
        <v>111</v>
      </c>
      <c r="B19" s="191"/>
      <c r="C19" s="191"/>
      <c r="D19" s="191"/>
      <c r="E19" s="191"/>
      <c r="F19" s="191"/>
      <c r="G19" s="1">
        <v>12</v>
      </c>
      <c r="H19" s="8">
        <f>SUM(H13:H18)</f>
        <v>0</v>
      </c>
      <c r="I19" s="8">
        <f>SUM(I13:I18)</f>
        <v>0</v>
      </c>
    </row>
    <row r="20" spans="1:9" x14ac:dyDescent="0.2">
      <c r="A20" s="184" t="s">
        <v>112</v>
      </c>
      <c r="B20" s="184"/>
      <c r="C20" s="184"/>
      <c r="D20" s="184"/>
      <c r="E20" s="184"/>
      <c r="F20" s="184"/>
      <c r="G20" s="192"/>
      <c r="H20" s="192"/>
      <c r="I20" s="192"/>
    </row>
    <row r="21" spans="1:9" x14ac:dyDescent="0.2">
      <c r="A21" s="186" t="s">
        <v>113</v>
      </c>
      <c r="B21" s="190"/>
      <c r="C21" s="190"/>
      <c r="D21" s="190"/>
      <c r="E21" s="190"/>
      <c r="F21" s="190"/>
      <c r="G21" s="3">
        <v>13</v>
      </c>
      <c r="H21" s="16">
        <v>0</v>
      </c>
      <c r="I21" s="16">
        <v>0</v>
      </c>
    </row>
    <row r="22" spans="1:9" x14ac:dyDescent="0.2">
      <c r="A22" s="186" t="s">
        <v>114</v>
      </c>
      <c r="B22" s="190"/>
      <c r="C22" s="190"/>
      <c r="D22" s="190"/>
      <c r="E22" s="190"/>
      <c r="F22" s="190"/>
      <c r="G22" s="3">
        <v>14</v>
      </c>
      <c r="H22" s="16">
        <v>0</v>
      </c>
      <c r="I22" s="16">
        <v>0</v>
      </c>
    </row>
    <row r="23" spans="1:9" x14ac:dyDescent="0.2">
      <c r="A23" s="186" t="s">
        <v>115</v>
      </c>
      <c r="B23" s="190"/>
      <c r="C23" s="190"/>
      <c r="D23" s="190"/>
      <c r="E23" s="190"/>
      <c r="F23" s="190"/>
      <c r="G23" s="3">
        <v>15</v>
      </c>
      <c r="H23" s="16">
        <v>0</v>
      </c>
      <c r="I23" s="16">
        <v>0</v>
      </c>
    </row>
    <row r="24" spans="1:9" x14ac:dyDescent="0.2">
      <c r="A24" s="186" t="s">
        <v>116</v>
      </c>
      <c r="B24" s="190"/>
      <c r="C24" s="190"/>
      <c r="D24" s="190"/>
      <c r="E24" s="190"/>
      <c r="F24" s="190"/>
      <c r="G24" s="3">
        <v>16</v>
      </c>
      <c r="H24" s="16">
        <v>0</v>
      </c>
      <c r="I24" s="16">
        <v>0</v>
      </c>
    </row>
    <row r="25" spans="1:9" x14ac:dyDescent="0.2">
      <c r="A25" s="188" t="s">
        <v>117</v>
      </c>
      <c r="B25" s="191"/>
      <c r="C25" s="191"/>
      <c r="D25" s="191"/>
      <c r="E25" s="191"/>
      <c r="F25" s="191"/>
      <c r="G25" s="4">
        <v>17</v>
      </c>
      <c r="H25" s="11">
        <f>H26+H27</f>
        <v>0</v>
      </c>
      <c r="I25" s="11">
        <f>I26+I27</f>
        <v>0</v>
      </c>
    </row>
    <row r="26" spans="1:9" x14ac:dyDescent="0.2">
      <c r="A26" s="186" t="s">
        <v>118</v>
      </c>
      <c r="B26" s="190"/>
      <c r="C26" s="190"/>
      <c r="D26" s="190"/>
      <c r="E26" s="190"/>
      <c r="F26" s="190"/>
      <c r="G26" s="3">
        <v>18</v>
      </c>
      <c r="H26" s="16">
        <v>0</v>
      </c>
      <c r="I26" s="16">
        <v>0</v>
      </c>
    </row>
    <row r="27" spans="1:9" x14ac:dyDescent="0.2">
      <c r="A27" s="186" t="s">
        <v>119</v>
      </c>
      <c r="B27" s="190"/>
      <c r="C27" s="190"/>
      <c r="D27" s="190"/>
      <c r="E27" s="190"/>
      <c r="F27" s="190"/>
      <c r="G27" s="3">
        <v>19</v>
      </c>
      <c r="H27" s="16">
        <v>0</v>
      </c>
      <c r="I27" s="16">
        <v>0</v>
      </c>
    </row>
    <row r="28" spans="1:9" ht="27.6" customHeight="1" x14ac:dyDescent="0.2">
      <c r="A28" s="187" t="s">
        <v>120</v>
      </c>
      <c r="B28" s="191"/>
      <c r="C28" s="191"/>
      <c r="D28" s="191"/>
      <c r="E28" s="191"/>
      <c r="F28" s="191"/>
      <c r="G28" s="1">
        <v>20</v>
      </c>
      <c r="H28" s="8">
        <f>SUM(H21:H25)</f>
        <v>0</v>
      </c>
      <c r="I28" s="8">
        <f>SUM(I21:I25)</f>
        <v>0</v>
      </c>
    </row>
    <row r="29" spans="1:9" x14ac:dyDescent="0.2">
      <c r="A29" s="186" t="s">
        <v>121</v>
      </c>
      <c r="B29" s="190"/>
      <c r="C29" s="190"/>
      <c r="D29" s="190"/>
      <c r="E29" s="190"/>
      <c r="F29" s="190"/>
      <c r="G29" s="3">
        <v>21</v>
      </c>
      <c r="H29" s="16">
        <v>0</v>
      </c>
      <c r="I29" s="16">
        <v>0</v>
      </c>
    </row>
    <row r="30" spans="1:9" x14ac:dyDescent="0.2">
      <c r="A30" s="186" t="s">
        <v>122</v>
      </c>
      <c r="B30" s="190"/>
      <c r="C30" s="190"/>
      <c r="D30" s="190"/>
      <c r="E30" s="190"/>
      <c r="F30" s="190"/>
      <c r="G30" s="3">
        <v>22</v>
      </c>
      <c r="H30" s="16">
        <v>0</v>
      </c>
      <c r="I30" s="16">
        <v>0</v>
      </c>
    </row>
    <row r="31" spans="1:9" x14ac:dyDescent="0.2">
      <c r="A31" s="188" t="s">
        <v>123</v>
      </c>
      <c r="B31" s="191"/>
      <c r="C31" s="191"/>
      <c r="D31" s="191"/>
      <c r="E31" s="191"/>
      <c r="F31" s="191"/>
      <c r="G31" s="4">
        <v>23</v>
      </c>
      <c r="H31" s="11">
        <f>H32+H33</f>
        <v>0</v>
      </c>
      <c r="I31" s="11">
        <f>I32+I33</f>
        <v>0</v>
      </c>
    </row>
    <row r="32" spans="1:9" x14ac:dyDescent="0.2">
      <c r="A32" s="186" t="s">
        <v>124</v>
      </c>
      <c r="B32" s="190"/>
      <c r="C32" s="190"/>
      <c r="D32" s="190"/>
      <c r="E32" s="190"/>
      <c r="F32" s="190"/>
      <c r="G32" s="3">
        <v>24</v>
      </c>
      <c r="H32" s="16">
        <v>0</v>
      </c>
      <c r="I32" s="16">
        <v>0</v>
      </c>
    </row>
    <row r="33" spans="1:9" x14ac:dyDescent="0.2">
      <c r="A33" s="186" t="s">
        <v>125</v>
      </c>
      <c r="B33" s="190"/>
      <c r="C33" s="190"/>
      <c r="D33" s="190"/>
      <c r="E33" s="190"/>
      <c r="F33" s="190"/>
      <c r="G33" s="3">
        <v>25</v>
      </c>
      <c r="H33" s="16">
        <v>0</v>
      </c>
      <c r="I33" s="16">
        <v>0</v>
      </c>
    </row>
    <row r="34" spans="1:9" ht="26.45" customHeight="1" x14ac:dyDescent="0.2">
      <c r="A34" s="187" t="s">
        <v>126</v>
      </c>
      <c r="B34" s="191"/>
      <c r="C34" s="191"/>
      <c r="D34" s="191"/>
      <c r="E34" s="191"/>
      <c r="F34" s="191"/>
      <c r="G34" s="1">
        <v>26</v>
      </c>
      <c r="H34" s="8">
        <f>H29+H30+H31</f>
        <v>0</v>
      </c>
      <c r="I34" s="8">
        <f>I29+I30+I31</f>
        <v>0</v>
      </c>
    </row>
    <row r="35" spans="1:9" x14ac:dyDescent="0.2">
      <c r="A35" s="184" t="s">
        <v>127</v>
      </c>
      <c r="B35" s="184"/>
      <c r="C35" s="184"/>
      <c r="D35" s="184"/>
      <c r="E35" s="184"/>
      <c r="F35" s="184"/>
      <c r="G35" s="192"/>
      <c r="H35" s="192"/>
      <c r="I35" s="192"/>
    </row>
    <row r="36" spans="1:9" x14ac:dyDescent="0.2">
      <c r="A36" s="186" t="s">
        <v>128</v>
      </c>
      <c r="B36" s="190"/>
      <c r="C36" s="190"/>
      <c r="D36" s="190"/>
      <c r="E36" s="190"/>
      <c r="F36" s="190"/>
      <c r="G36" s="3">
        <v>27</v>
      </c>
      <c r="H36" s="16">
        <v>0</v>
      </c>
      <c r="I36" s="16">
        <v>0</v>
      </c>
    </row>
    <row r="37" spans="1:9" x14ac:dyDescent="0.2">
      <c r="A37" s="186" t="s">
        <v>129</v>
      </c>
      <c r="B37" s="190"/>
      <c r="C37" s="190"/>
      <c r="D37" s="190"/>
      <c r="E37" s="190"/>
      <c r="F37" s="190"/>
      <c r="G37" s="3">
        <v>28</v>
      </c>
      <c r="H37" s="16">
        <v>0</v>
      </c>
      <c r="I37" s="16">
        <v>0</v>
      </c>
    </row>
    <row r="38" spans="1:9" x14ac:dyDescent="0.2">
      <c r="A38" s="186" t="s">
        <v>130</v>
      </c>
      <c r="B38" s="190"/>
      <c r="C38" s="190"/>
      <c r="D38" s="190"/>
      <c r="E38" s="190"/>
      <c r="F38" s="190"/>
      <c r="G38" s="3">
        <v>29</v>
      </c>
      <c r="H38" s="16">
        <v>0</v>
      </c>
      <c r="I38" s="16">
        <v>0</v>
      </c>
    </row>
    <row r="39" spans="1:9" ht="27" customHeight="1" x14ac:dyDescent="0.2">
      <c r="A39" s="187" t="s">
        <v>131</v>
      </c>
      <c r="B39" s="191"/>
      <c r="C39" s="191"/>
      <c r="D39" s="191"/>
      <c r="E39" s="191"/>
      <c r="F39" s="191"/>
      <c r="G39" s="1">
        <v>30</v>
      </c>
      <c r="H39" s="8">
        <f>H36+H37+H38</f>
        <v>0</v>
      </c>
      <c r="I39" s="8">
        <f>I36+I37+I38</f>
        <v>0</v>
      </c>
    </row>
    <row r="40" spans="1:9" x14ac:dyDescent="0.2">
      <c r="A40" s="186" t="s">
        <v>132</v>
      </c>
      <c r="B40" s="190"/>
      <c r="C40" s="190"/>
      <c r="D40" s="190"/>
      <c r="E40" s="190"/>
      <c r="F40" s="190"/>
      <c r="G40" s="3">
        <v>31</v>
      </c>
      <c r="H40" s="16">
        <v>0</v>
      </c>
      <c r="I40" s="16">
        <v>0</v>
      </c>
    </row>
    <row r="41" spans="1:9" x14ac:dyDescent="0.2">
      <c r="A41" s="186" t="s">
        <v>133</v>
      </c>
      <c r="B41" s="190"/>
      <c r="C41" s="190"/>
      <c r="D41" s="190"/>
      <c r="E41" s="190"/>
      <c r="F41" s="190"/>
      <c r="G41" s="3">
        <v>32</v>
      </c>
      <c r="H41" s="16">
        <v>0</v>
      </c>
      <c r="I41" s="16">
        <v>0</v>
      </c>
    </row>
    <row r="42" spans="1:9" x14ac:dyDescent="0.2">
      <c r="A42" s="186" t="s">
        <v>134</v>
      </c>
      <c r="B42" s="190"/>
      <c r="C42" s="190"/>
      <c r="D42" s="190"/>
      <c r="E42" s="190"/>
      <c r="F42" s="190"/>
      <c r="G42" s="3">
        <v>33</v>
      </c>
      <c r="H42" s="16">
        <v>0</v>
      </c>
      <c r="I42" s="16">
        <v>0</v>
      </c>
    </row>
    <row r="43" spans="1:9" x14ac:dyDescent="0.2">
      <c r="A43" s="186" t="s">
        <v>135</v>
      </c>
      <c r="B43" s="190"/>
      <c r="C43" s="190"/>
      <c r="D43" s="190"/>
      <c r="E43" s="190"/>
      <c r="F43" s="190"/>
      <c r="G43" s="3">
        <v>34</v>
      </c>
      <c r="H43" s="16">
        <v>0</v>
      </c>
      <c r="I43" s="16">
        <v>0</v>
      </c>
    </row>
    <row r="44" spans="1:9" x14ac:dyDescent="0.2">
      <c r="A44" s="186" t="s">
        <v>136</v>
      </c>
      <c r="B44" s="190"/>
      <c r="C44" s="190"/>
      <c r="D44" s="190"/>
      <c r="E44" s="190"/>
      <c r="F44" s="190"/>
      <c r="G44" s="3">
        <v>35</v>
      </c>
      <c r="H44" s="16">
        <v>0</v>
      </c>
      <c r="I44" s="16">
        <v>0</v>
      </c>
    </row>
    <row r="45" spans="1:9" ht="27.6" customHeight="1" x14ac:dyDescent="0.2">
      <c r="A45" s="187" t="s">
        <v>137</v>
      </c>
      <c r="B45" s="191"/>
      <c r="C45" s="191"/>
      <c r="D45" s="191"/>
      <c r="E45" s="191"/>
      <c r="F45" s="191"/>
      <c r="G45" s="1">
        <v>36</v>
      </c>
      <c r="H45" s="8">
        <f>H40+H41+H42+H43+H44</f>
        <v>0</v>
      </c>
      <c r="I45" s="8">
        <f>I40+I41+I42+I43+I44</f>
        <v>0</v>
      </c>
    </row>
    <row r="46" spans="1:9" x14ac:dyDescent="0.2">
      <c r="A46" s="184" t="s">
        <v>138</v>
      </c>
      <c r="B46" s="190"/>
      <c r="C46" s="190"/>
      <c r="D46" s="190"/>
      <c r="E46" s="190"/>
      <c r="F46" s="190"/>
      <c r="G46" s="2">
        <v>37</v>
      </c>
      <c r="H46" s="16">
        <v>0</v>
      </c>
      <c r="I46" s="16">
        <v>0</v>
      </c>
    </row>
    <row r="47" spans="1:9" x14ac:dyDescent="0.2">
      <c r="A47" s="184" t="s">
        <v>139</v>
      </c>
      <c r="B47" s="190"/>
      <c r="C47" s="190"/>
      <c r="D47" s="190"/>
      <c r="E47" s="190"/>
      <c r="F47" s="190"/>
      <c r="G47" s="2">
        <v>38</v>
      </c>
      <c r="H47" s="16">
        <v>0</v>
      </c>
      <c r="I47" s="16">
        <v>0</v>
      </c>
    </row>
    <row r="48" spans="1:9" x14ac:dyDescent="0.2">
      <c r="A48" s="184" t="s">
        <v>140</v>
      </c>
      <c r="B48" s="190"/>
      <c r="C48" s="190"/>
      <c r="D48" s="190"/>
      <c r="E48" s="190"/>
      <c r="F48" s="190"/>
      <c r="G48" s="2">
        <v>39</v>
      </c>
      <c r="H48" s="16">
        <v>0</v>
      </c>
      <c r="I48" s="16">
        <v>0</v>
      </c>
    </row>
    <row r="49" spans="1:9" ht="15.6" customHeight="1" x14ac:dyDescent="0.2">
      <c r="A49" s="187" t="s">
        <v>141</v>
      </c>
      <c r="B49" s="191"/>
      <c r="C49" s="191"/>
      <c r="D49" s="191"/>
      <c r="E49" s="191"/>
      <c r="F49" s="191"/>
      <c r="G49" s="1">
        <v>40</v>
      </c>
      <c r="H49" s="8">
        <f>H46+H47-H48</f>
        <v>0</v>
      </c>
      <c r="I49" s="8">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zoomScaleNormal="100" zoomScaleSheetLayoutView="100" workbookViewId="0">
      <selection activeCell="A3" sqref="A3:B5"/>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0.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4" t="s">
        <v>271</v>
      </c>
      <c r="B1" s="164"/>
      <c r="C1" s="164"/>
      <c r="D1" s="164"/>
      <c r="E1" s="164"/>
      <c r="F1" s="164"/>
      <c r="G1" s="164"/>
      <c r="H1" s="164"/>
      <c r="I1" s="164"/>
      <c r="J1" s="164"/>
      <c r="K1" s="164"/>
      <c r="L1" s="164"/>
      <c r="M1" s="164"/>
      <c r="N1" s="164"/>
    </row>
    <row r="2" spans="1:14" ht="14.25" x14ac:dyDescent="0.2">
      <c r="A2" s="197"/>
      <c r="B2" s="197"/>
      <c r="C2" s="66"/>
      <c r="D2" s="66"/>
      <c r="E2" s="198" t="s">
        <v>272</v>
      </c>
      <c r="F2" s="198"/>
      <c r="G2" s="99">
        <v>44927</v>
      </c>
      <c r="H2" s="67" t="s">
        <v>273</v>
      </c>
      <c r="I2" s="99">
        <v>45016</v>
      </c>
      <c r="J2" s="66"/>
      <c r="K2" s="68"/>
      <c r="L2" s="68"/>
      <c r="M2" s="199" t="s">
        <v>143</v>
      </c>
      <c r="N2" s="199"/>
    </row>
    <row r="3" spans="1:14" ht="12.75" customHeight="1" x14ac:dyDescent="0.2">
      <c r="A3" s="195" t="s">
        <v>144</v>
      </c>
      <c r="B3" s="195"/>
      <c r="C3" s="195" t="s">
        <v>145</v>
      </c>
      <c r="D3" s="194" t="s">
        <v>269</v>
      </c>
      <c r="E3" s="194"/>
      <c r="F3" s="194"/>
      <c r="G3" s="194"/>
      <c r="H3" s="194"/>
      <c r="I3" s="194"/>
      <c r="J3" s="194"/>
      <c r="K3" s="194"/>
      <c r="L3" s="194"/>
      <c r="M3" s="194" t="s">
        <v>274</v>
      </c>
      <c r="N3" s="194" t="s">
        <v>275</v>
      </c>
    </row>
    <row r="4" spans="1:14" ht="12.75" customHeight="1" x14ac:dyDescent="0.2">
      <c r="A4" s="195"/>
      <c r="B4" s="195"/>
      <c r="C4" s="195"/>
      <c r="D4" s="194"/>
      <c r="E4" s="194"/>
      <c r="F4" s="194"/>
      <c r="G4" s="194"/>
      <c r="H4" s="194"/>
      <c r="I4" s="194"/>
      <c r="J4" s="194"/>
      <c r="K4" s="194"/>
      <c r="L4" s="194"/>
      <c r="M4" s="194"/>
      <c r="N4" s="194"/>
    </row>
    <row r="5" spans="1:14" ht="171" customHeight="1" x14ac:dyDescent="0.2">
      <c r="A5" s="195"/>
      <c r="B5" s="195"/>
      <c r="C5" s="195"/>
      <c r="D5" s="70" t="s">
        <v>276</v>
      </c>
      <c r="E5" s="70" t="s">
        <v>277</v>
      </c>
      <c r="F5" s="70" t="s">
        <v>278</v>
      </c>
      <c r="G5" s="70" t="s">
        <v>279</v>
      </c>
      <c r="H5" s="70" t="s">
        <v>280</v>
      </c>
      <c r="I5" s="70" t="s">
        <v>281</v>
      </c>
      <c r="J5" s="70" t="s">
        <v>282</v>
      </c>
      <c r="K5" s="72" t="s">
        <v>283</v>
      </c>
      <c r="L5" s="72" t="s">
        <v>284</v>
      </c>
      <c r="M5" s="194"/>
      <c r="N5" s="194"/>
    </row>
    <row r="6" spans="1:14" ht="14.25" x14ac:dyDescent="0.2">
      <c r="A6" s="195">
        <v>1</v>
      </c>
      <c r="B6" s="195"/>
      <c r="C6" s="70">
        <v>2</v>
      </c>
      <c r="D6" s="70">
        <v>3</v>
      </c>
      <c r="E6" s="70">
        <v>4</v>
      </c>
      <c r="F6" s="70">
        <v>5</v>
      </c>
      <c r="G6" s="70">
        <v>6</v>
      </c>
      <c r="H6" s="70">
        <v>7</v>
      </c>
      <c r="I6" s="70">
        <v>8</v>
      </c>
      <c r="J6" s="70">
        <v>9</v>
      </c>
      <c r="K6" s="70">
        <v>10</v>
      </c>
      <c r="L6" s="70">
        <v>11</v>
      </c>
      <c r="M6" s="70">
        <v>12</v>
      </c>
      <c r="N6" s="70">
        <v>13</v>
      </c>
    </row>
    <row r="7" spans="1:14" ht="15" x14ac:dyDescent="0.2">
      <c r="A7" s="196" t="s">
        <v>285</v>
      </c>
      <c r="B7" s="196"/>
      <c r="C7" s="73">
        <v>1</v>
      </c>
      <c r="D7" s="100">
        <v>6164128</v>
      </c>
      <c r="E7" s="100">
        <v>1839562</v>
      </c>
      <c r="F7" s="100">
        <v>18714</v>
      </c>
      <c r="G7" s="100">
        <v>0</v>
      </c>
      <c r="H7" s="100">
        <v>0</v>
      </c>
      <c r="I7" s="100">
        <v>0</v>
      </c>
      <c r="J7" s="100">
        <v>0</v>
      </c>
      <c r="K7" s="100">
        <v>-2376256</v>
      </c>
      <c r="L7" s="100">
        <v>115901</v>
      </c>
      <c r="M7" s="100">
        <v>0</v>
      </c>
      <c r="N7" s="100">
        <f>SUM(D7:M7)</f>
        <v>5762049</v>
      </c>
    </row>
    <row r="8" spans="1:14" ht="15" x14ac:dyDescent="0.2">
      <c r="A8" s="200" t="s">
        <v>286</v>
      </c>
      <c r="B8" s="200"/>
      <c r="C8" s="74">
        <v>2</v>
      </c>
      <c r="D8" s="100">
        <v>0</v>
      </c>
      <c r="E8" s="100">
        <v>0</v>
      </c>
      <c r="F8" s="100">
        <v>0</v>
      </c>
      <c r="G8" s="100">
        <v>0</v>
      </c>
      <c r="H8" s="100">
        <v>0</v>
      </c>
      <c r="I8" s="100">
        <v>0</v>
      </c>
      <c r="J8" s="100">
        <v>0</v>
      </c>
      <c r="K8" s="100">
        <v>0</v>
      </c>
      <c r="L8" s="100">
        <v>0</v>
      </c>
      <c r="M8" s="100">
        <v>0</v>
      </c>
      <c r="N8" s="100">
        <f t="shared" ref="N8:N13" si="0">SUM(D8:M8)</f>
        <v>0</v>
      </c>
    </row>
    <row r="9" spans="1:14" ht="15" x14ac:dyDescent="0.2">
      <c r="A9" s="200" t="s">
        <v>287</v>
      </c>
      <c r="B9" s="200"/>
      <c r="C9" s="74">
        <v>3</v>
      </c>
      <c r="D9" s="100">
        <v>0</v>
      </c>
      <c r="E9" s="100">
        <v>0</v>
      </c>
      <c r="F9" s="100">
        <v>0</v>
      </c>
      <c r="G9" s="100">
        <v>0</v>
      </c>
      <c r="H9" s="100">
        <v>0</v>
      </c>
      <c r="I9" s="100">
        <v>0</v>
      </c>
      <c r="J9" s="100">
        <v>0</v>
      </c>
      <c r="K9" s="100">
        <v>0</v>
      </c>
      <c r="L9" s="100">
        <v>0</v>
      </c>
      <c r="M9" s="100">
        <v>0</v>
      </c>
      <c r="N9" s="100">
        <f t="shared" si="0"/>
        <v>0</v>
      </c>
    </row>
    <row r="10" spans="1:14" ht="38.25" customHeight="1" x14ac:dyDescent="0.2">
      <c r="A10" s="201" t="s">
        <v>322</v>
      </c>
      <c r="B10" s="201"/>
      <c r="C10" s="75">
        <v>4</v>
      </c>
      <c r="D10" s="101">
        <f>+D7+D8+D9</f>
        <v>6164128</v>
      </c>
      <c r="E10" s="101">
        <f t="shared" ref="E10:M10" si="1">+E7+E8+E9</f>
        <v>1839562</v>
      </c>
      <c r="F10" s="101">
        <f t="shared" si="1"/>
        <v>18714</v>
      </c>
      <c r="G10" s="101">
        <f t="shared" si="1"/>
        <v>0</v>
      </c>
      <c r="H10" s="101">
        <f t="shared" si="1"/>
        <v>0</v>
      </c>
      <c r="I10" s="101">
        <f t="shared" si="1"/>
        <v>0</v>
      </c>
      <c r="J10" s="101">
        <f t="shared" si="1"/>
        <v>0</v>
      </c>
      <c r="K10" s="101">
        <f t="shared" si="1"/>
        <v>-2376256</v>
      </c>
      <c r="L10" s="101">
        <f t="shared" si="1"/>
        <v>115901</v>
      </c>
      <c r="M10" s="101">
        <f t="shared" si="1"/>
        <v>0</v>
      </c>
      <c r="N10" s="101">
        <f>SUM(D10:M10)</f>
        <v>5762049</v>
      </c>
    </row>
    <row r="11" spans="1:14" ht="15" x14ac:dyDescent="0.2">
      <c r="A11" s="200" t="s">
        <v>289</v>
      </c>
      <c r="B11" s="200"/>
      <c r="C11" s="74">
        <v>5</v>
      </c>
      <c r="D11" s="100">
        <v>0</v>
      </c>
      <c r="E11" s="100">
        <v>0</v>
      </c>
      <c r="F11" s="100">
        <v>0</v>
      </c>
      <c r="G11" s="100">
        <v>0</v>
      </c>
      <c r="H11" s="100">
        <v>0</v>
      </c>
      <c r="I11" s="100">
        <v>0</v>
      </c>
      <c r="J11" s="100">
        <v>0</v>
      </c>
      <c r="K11" s="100">
        <v>0</v>
      </c>
      <c r="L11" s="100">
        <v>16894</v>
      </c>
      <c r="M11" s="100">
        <v>0</v>
      </c>
      <c r="N11" s="100">
        <f t="shared" si="0"/>
        <v>16894</v>
      </c>
    </row>
    <row r="12" spans="1:14" ht="50.25" customHeight="1" x14ac:dyDescent="0.2">
      <c r="A12" s="200" t="s">
        <v>290</v>
      </c>
      <c r="B12" s="200"/>
      <c r="C12" s="74">
        <v>6</v>
      </c>
      <c r="D12" s="100">
        <v>0</v>
      </c>
      <c r="E12" s="100">
        <v>0</v>
      </c>
      <c r="F12" s="100">
        <v>0</v>
      </c>
      <c r="G12" s="100">
        <v>70196</v>
      </c>
      <c r="H12" s="100">
        <v>0</v>
      </c>
      <c r="I12" s="100">
        <v>0</v>
      </c>
      <c r="J12" s="100">
        <v>0</v>
      </c>
      <c r="K12" s="100">
        <v>0</v>
      </c>
      <c r="L12" s="100">
        <v>0</v>
      </c>
      <c r="M12" s="100">
        <v>0</v>
      </c>
      <c r="N12" s="100">
        <f t="shared" si="0"/>
        <v>70196</v>
      </c>
    </row>
    <row r="13" spans="1:14" ht="15" x14ac:dyDescent="0.2">
      <c r="A13" s="200" t="s">
        <v>291</v>
      </c>
      <c r="B13" s="200"/>
      <c r="C13" s="74">
        <v>7</v>
      </c>
      <c r="D13" s="100">
        <v>0</v>
      </c>
      <c r="E13" s="100">
        <v>0</v>
      </c>
      <c r="F13" s="100">
        <v>0</v>
      </c>
      <c r="G13" s="100">
        <v>0</v>
      </c>
      <c r="H13" s="100">
        <v>0</v>
      </c>
      <c r="I13" s="100">
        <v>0</v>
      </c>
      <c r="J13" s="100">
        <v>0</v>
      </c>
      <c r="K13" s="100">
        <v>0</v>
      </c>
      <c r="L13" s="100">
        <v>0</v>
      </c>
      <c r="M13" s="100">
        <v>0</v>
      </c>
      <c r="N13" s="100">
        <f t="shared" si="0"/>
        <v>0</v>
      </c>
    </row>
    <row r="14" spans="1:14" ht="42" customHeight="1" x14ac:dyDescent="0.2">
      <c r="A14" s="202" t="s">
        <v>292</v>
      </c>
      <c r="B14" s="202"/>
      <c r="C14" s="75">
        <v>8</v>
      </c>
      <c r="D14" s="101">
        <f t="shared" ref="D14:M14" si="2">SUM(D11:D13)</f>
        <v>0</v>
      </c>
      <c r="E14" s="101">
        <f t="shared" si="2"/>
        <v>0</v>
      </c>
      <c r="F14" s="101">
        <f t="shared" si="2"/>
        <v>0</v>
      </c>
      <c r="G14" s="101">
        <f t="shared" si="2"/>
        <v>70196</v>
      </c>
      <c r="H14" s="101">
        <f t="shared" si="2"/>
        <v>0</v>
      </c>
      <c r="I14" s="101">
        <f t="shared" si="2"/>
        <v>0</v>
      </c>
      <c r="J14" s="101">
        <f t="shared" si="2"/>
        <v>0</v>
      </c>
      <c r="K14" s="101">
        <f t="shared" si="2"/>
        <v>0</v>
      </c>
      <c r="L14" s="101">
        <f t="shared" si="2"/>
        <v>16894</v>
      </c>
      <c r="M14" s="101">
        <f t="shared" si="2"/>
        <v>0</v>
      </c>
      <c r="N14" s="101">
        <f>SUM(D14:M14)</f>
        <v>87090</v>
      </c>
    </row>
    <row r="15" spans="1:14" ht="15" x14ac:dyDescent="0.2">
      <c r="A15" s="200" t="s">
        <v>293</v>
      </c>
      <c r="B15" s="200"/>
      <c r="C15" s="74">
        <v>9</v>
      </c>
      <c r="D15" s="100">
        <v>-3076316</v>
      </c>
      <c r="E15" s="100">
        <v>0</v>
      </c>
      <c r="F15" s="100">
        <v>0</v>
      </c>
      <c r="G15" s="100">
        <v>0</v>
      </c>
      <c r="H15" s="100">
        <v>815960</v>
      </c>
      <c r="I15" s="100">
        <v>0</v>
      </c>
      <c r="J15" s="100">
        <v>0</v>
      </c>
      <c r="K15" s="100">
        <v>2260355</v>
      </c>
      <c r="L15" s="100">
        <v>0</v>
      </c>
      <c r="M15" s="100">
        <v>0</v>
      </c>
      <c r="N15" s="100">
        <f t="shared" ref="N15:N18" si="3">SUM(D15:M15)</f>
        <v>-1</v>
      </c>
    </row>
    <row r="16" spans="1:14" ht="15" x14ac:dyDescent="0.2">
      <c r="A16" s="200" t="s">
        <v>294</v>
      </c>
      <c r="B16" s="200"/>
      <c r="C16" s="74">
        <v>10</v>
      </c>
      <c r="D16" s="100">
        <v>0</v>
      </c>
      <c r="E16" s="100">
        <v>0</v>
      </c>
      <c r="F16" s="100">
        <v>0</v>
      </c>
      <c r="G16" s="100">
        <v>0</v>
      </c>
      <c r="H16" s="100">
        <v>0</v>
      </c>
      <c r="I16" s="100">
        <v>0</v>
      </c>
      <c r="J16" s="100">
        <v>0</v>
      </c>
      <c r="K16" s="100">
        <v>0</v>
      </c>
      <c r="L16" s="100">
        <v>0</v>
      </c>
      <c r="M16" s="100">
        <v>0</v>
      </c>
      <c r="N16" s="100">
        <f t="shared" si="3"/>
        <v>0</v>
      </c>
    </row>
    <row r="17" spans="1:14" ht="15" x14ac:dyDescent="0.2">
      <c r="A17" s="200" t="s">
        <v>295</v>
      </c>
      <c r="B17" s="200"/>
      <c r="C17" s="74">
        <v>11</v>
      </c>
      <c r="D17" s="100">
        <v>0</v>
      </c>
      <c r="E17" s="100">
        <v>0</v>
      </c>
      <c r="F17" s="100">
        <v>0</v>
      </c>
      <c r="G17" s="100">
        <v>0</v>
      </c>
      <c r="H17" s="100">
        <v>0</v>
      </c>
      <c r="I17" s="100">
        <v>0</v>
      </c>
      <c r="J17" s="100">
        <v>0</v>
      </c>
      <c r="K17" s="100">
        <v>0</v>
      </c>
      <c r="L17" s="100">
        <v>0</v>
      </c>
      <c r="M17" s="100">
        <v>0</v>
      </c>
      <c r="N17" s="100">
        <f t="shared" si="3"/>
        <v>0</v>
      </c>
    </row>
    <row r="18" spans="1:14" ht="15" x14ac:dyDescent="0.2">
      <c r="A18" s="200" t="s">
        <v>296</v>
      </c>
      <c r="B18" s="200"/>
      <c r="C18" s="74">
        <v>12</v>
      </c>
      <c r="D18" s="100">
        <v>0</v>
      </c>
      <c r="E18" s="100">
        <v>0</v>
      </c>
      <c r="F18" s="100">
        <v>-18409</v>
      </c>
      <c r="G18" s="100">
        <v>0</v>
      </c>
      <c r="H18" s="100">
        <v>-82</v>
      </c>
      <c r="I18" s="100">
        <v>0</v>
      </c>
      <c r="J18" s="100">
        <v>-11523</v>
      </c>
      <c r="K18" s="100">
        <v>115901</v>
      </c>
      <c r="L18" s="100">
        <v>-115901</v>
      </c>
      <c r="M18" s="100">
        <v>0</v>
      </c>
      <c r="N18" s="100">
        <f t="shared" si="3"/>
        <v>-30014</v>
      </c>
    </row>
    <row r="19" spans="1:14" ht="15" x14ac:dyDescent="0.2">
      <c r="A19" s="202" t="s">
        <v>297</v>
      </c>
      <c r="B19" s="202"/>
      <c r="C19" s="75">
        <v>13</v>
      </c>
      <c r="D19" s="101">
        <f>+D10+D14+D15+D16+D17+D18</f>
        <v>3087812</v>
      </c>
      <c r="E19" s="101">
        <f t="shared" ref="E19:N19" si="4">+E10+E14+E15+E16+E17+E18</f>
        <v>1839562</v>
      </c>
      <c r="F19" s="101">
        <f t="shared" si="4"/>
        <v>305</v>
      </c>
      <c r="G19" s="101">
        <f t="shared" si="4"/>
        <v>70196</v>
      </c>
      <c r="H19" s="101">
        <f t="shared" si="4"/>
        <v>815878</v>
      </c>
      <c r="I19" s="101">
        <f t="shared" si="4"/>
        <v>0</v>
      </c>
      <c r="J19" s="101">
        <f t="shared" si="4"/>
        <v>-11523</v>
      </c>
      <c r="K19" s="101">
        <f t="shared" si="4"/>
        <v>0</v>
      </c>
      <c r="L19" s="101">
        <f t="shared" si="4"/>
        <v>16894</v>
      </c>
      <c r="M19" s="101">
        <f t="shared" si="4"/>
        <v>0</v>
      </c>
      <c r="N19" s="101">
        <f t="shared" si="4"/>
        <v>5819124</v>
      </c>
    </row>
    <row r="20" spans="1:14" ht="39.75" customHeight="1" x14ac:dyDescent="0.2">
      <c r="A20" s="196" t="s">
        <v>321</v>
      </c>
      <c r="B20" s="196"/>
      <c r="C20" s="71">
        <v>14</v>
      </c>
      <c r="D20" s="100">
        <f>+D19</f>
        <v>3087812</v>
      </c>
      <c r="E20" s="100">
        <v>1839562</v>
      </c>
      <c r="F20" s="100">
        <v>305</v>
      </c>
      <c r="G20" s="100">
        <v>70196</v>
      </c>
      <c r="H20" s="100">
        <v>815878</v>
      </c>
      <c r="I20" s="100">
        <v>0</v>
      </c>
      <c r="J20" s="100">
        <v>-11523</v>
      </c>
      <c r="K20" s="100">
        <v>0</v>
      </c>
      <c r="L20" s="100">
        <v>16894</v>
      </c>
      <c r="M20" s="100">
        <v>0</v>
      </c>
      <c r="N20" s="100">
        <f t="shared" ref="N20:N22" si="5">SUM(D20:M20)</f>
        <v>5819124</v>
      </c>
    </row>
    <row r="21" spans="1:14" ht="15" x14ac:dyDescent="0.2">
      <c r="A21" s="200" t="s">
        <v>286</v>
      </c>
      <c r="B21" s="200"/>
      <c r="C21" s="74">
        <v>15</v>
      </c>
      <c r="D21" s="100">
        <v>-11496</v>
      </c>
      <c r="E21" s="100">
        <v>0</v>
      </c>
      <c r="F21" s="100">
        <v>0</v>
      </c>
      <c r="G21" s="100">
        <v>-27</v>
      </c>
      <c r="H21" s="100">
        <v>0</v>
      </c>
      <c r="I21" s="100">
        <v>0</v>
      </c>
      <c r="J21" s="100">
        <v>11523</v>
      </c>
      <c r="K21" s="100">
        <v>0</v>
      </c>
      <c r="L21" s="100">
        <v>0</v>
      </c>
      <c r="M21" s="100">
        <v>0</v>
      </c>
      <c r="N21" s="100">
        <f t="shared" si="5"/>
        <v>0</v>
      </c>
    </row>
    <row r="22" spans="1:14" ht="15" x14ac:dyDescent="0.2">
      <c r="A22" s="200" t="s">
        <v>287</v>
      </c>
      <c r="B22" s="200"/>
      <c r="C22" s="74">
        <v>16</v>
      </c>
      <c r="D22" s="100">
        <v>0</v>
      </c>
      <c r="E22" s="100">
        <v>0</v>
      </c>
      <c r="F22" s="100">
        <v>0</v>
      </c>
      <c r="G22" s="100">
        <v>0</v>
      </c>
      <c r="H22" s="100">
        <v>0</v>
      </c>
      <c r="I22" s="100">
        <v>0</v>
      </c>
      <c r="J22" s="100">
        <v>0</v>
      </c>
      <c r="K22" s="100">
        <v>0</v>
      </c>
      <c r="L22" s="100">
        <v>0</v>
      </c>
      <c r="M22" s="100">
        <v>0</v>
      </c>
      <c r="N22" s="100">
        <f t="shared" si="5"/>
        <v>0</v>
      </c>
    </row>
    <row r="23" spans="1:14" ht="15" x14ac:dyDescent="0.2">
      <c r="A23" s="202" t="s">
        <v>288</v>
      </c>
      <c r="B23" s="202"/>
      <c r="C23" s="76">
        <v>17</v>
      </c>
      <c r="D23" s="101">
        <f t="shared" ref="D23:M23" si="6">SUM(D20:D22)</f>
        <v>3076316</v>
      </c>
      <c r="E23" s="101">
        <f t="shared" si="6"/>
        <v>1839562</v>
      </c>
      <c r="F23" s="101">
        <f t="shared" si="6"/>
        <v>305</v>
      </c>
      <c r="G23" s="101">
        <f t="shared" si="6"/>
        <v>70169</v>
      </c>
      <c r="H23" s="101">
        <f t="shared" si="6"/>
        <v>815878</v>
      </c>
      <c r="I23" s="101">
        <f t="shared" si="6"/>
        <v>0</v>
      </c>
      <c r="J23" s="101">
        <f t="shared" si="6"/>
        <v>0</v>
      </c>
      <c r="K23" s="101">
        <f t="shared" si="6"/>
        <v>0</v>
      </c>
      <c r="L23" s="101">
        <f t="shared" si="6"/>
        <v>16894</v>
      </c>
      <c r="M23" s="101">
        <f t="shared" si="6"/>
        <v>0</v>
      </c>
      <c r="N23" s="101">
        <f>SUM(D23:M23)</f>
        <v>5819124</v>
      </c>
    </row>
    <row r="24" spans="1:14" ht="15" x14ac:dyDescent="0.2">
      <c r="A24" s="200" t="s">
        <v>289</v>
      </c>
      <c r="B24" s="200"/>
      <c r="C24" s="70">
        <v>18</v>
      </c>
      <c r="D24" s="100">
        <v>0</v>
      </c>
      <c r="E24" s="100">
        <v>0</v>
      </c>
      <c r="F24" s="100">
        <v>0</v>
      </c>
      <c r="G24" s="100">
        <v>0</v>
      </c>
      <c r="H24" s="100">
        <v>0</v>
      </c>
      <c r="I24" s="100">
        <v>0</v>
      </c>
      <c r="J24" s="100">
        <v>0</v>
      </c>
      <c r="K24" s="100">
        <v>0</v>
      </c>
      <c r="L24" s="100">
        <v>-16630</v>
      </c>
      <c r="M24" s="100">
        <v>0</v>
      </c>
      <c r="N24" s="100">
        <f t="shared" ref="N24:N26" si="7">SUM(D24:M24)</f>
        <v>-16630</v>
      </c>
    </row>
    <row r="25" spans="1:14" ht="58.15" customHeight="1" x14ac:dyDescent="0.2">
      <c r="A25" s="200" t="s">
        <v>290</v>
      </c>
      <c r="B25" s="200"/>
      <c r="C25" s="70">
        <v>19</v>
      </c>
      <c r="D25" s="100">
        <v>0</v>
      </c>
      <c r="E25" s="100">
        <v>0</v>
      </c>
      <c r="F25" s="100">
        <v>0</v>
      </c>
      <c r="G25" s="100">
        <v>0</v>
      </c>
      <c r="H25" s="100">
        <v>0</v>
      </c>
      <c r="I25" s="100">
        <v>0</v>
      </c>
      <c r="J25" s="100">
        <v>0</v>
      </c>
      <c r="K25" s="100">
        <v>0</v>
      </c>
      <c r="L25" s="100">
        <v>0</v>
      </c>
      <c r="M25" s="100">
        <v>0</v>
      </c>
      <c r="N25" s="100">
        <f t="shared" si="7"/>
        <v>0</v>
      </c>
    </row>
    <row r="26" spans="1:14" ht="15" x14ac:dyDescent="0.2">
      <c r="A26" s="200" t="s">
        <v>291</v>
      </c>
      <c r="B26" s="200"/>
      <c r="C26" s="70">
        <v>20</v>
      </c>
      <c r="D26" s="100">
        <v>0</v>
      </c>
      <c r="E26" s="100">
        <v>0</v>
      </c>
      <c r="F26" s="100">
        <v>0</v>
      </c>
      <c r="G26" s="100">
        <v>0</v>
      </c>
      <c r="H26" s="100">
        <v>0</v>
      </c>
      <c r="I26" s="100">
        <v>0</v>
      </c>
      <c r="J26" s="100">
        <v>0</v>
      </c>
      <c r="K26" s="100">
        <v>16894</v>
      </c>
      <c r="L26" s="100">
        <v>-16894</v>
      </c>
      <c r="M26" s="100">
        <v>0</v>
      </c>
      <c r="N26" s="100">
        <f t="shared" si="7"/>
        <v>0</v>
      </c>
    </row>
    <row r="27" spans="1:14" ht="15" x14ac:dyDescent="0.2">
      <c r="A27" s="202" t="s">
        <v>298</v>
      </c>
      <c r="B27" s="202"/>
      <c r="C27" s="76">
        <v>21</v>
      </c>
      <c r="D27" s="101">
        <f t="shared" ref="D27:M27" si="8">SUM(D24:D26)</f>
        <v>0</v>
      </c>
      <c r="E27" s="101">
        <f t="shared" si="8"/>
        <v>0</v>
      </c>
      <c r="F27" s="101">
        <f t="shared" si="8"/>
        <v>0</v>
      </c>
      <c r="G27" s="101">
        <f t="shared" si="8"/>
        <v>0</v>
      </c>
      <c r="H27" s="101">
        <f t="shared" si="8"/>
        <v>0</v>
      </c>
      <c r="I27" s="101">
        <f t="shared" si="8"/>
        <v>0</v>
      </c>
      <c r="J27" s="101">
        <f t="shared" si="8"/>
        <v>0</v>
      </c>
      <c r="K27" s="101">
        <f t="shared" si="8"/>
        <v>16894</v>
      </c>
      <c r="L27" s="101">
        <f t="shared" si="8"/>
        <v>-33524</v>
      </c>
      <c r="M27" s="101">
        <f t="shared" si="8"/>
        <v>0</v>
      </c>
      <c r="N27" s="101">
        <f>SUM(D27:M27)</f>
        <v>-16630</v>
      </c>
    </row>
    <row r="28" spans="1:14" ht="15" x14ac:dyDescent="0.2">
      <c r="A28" s="200" t="s">
        <v>293</v>
      </c>
      <c r="B28" s="200"/>
      <c r="C28" s="70">
        <v>22</v>
      </c>
      <c r="D28" s="100">
        <v>0</v>
      </c>
      <c r="E28" s="100">
        <v>0</v>
      </c>
      <c r="F28" s="100">
        <v>0</v>
      </c>
      <c r="G28" s="100">
        <v>0</v>
      </c>
      <c r="H28" s="100">
        <v>0</v>
      </c>
      <c r="I28" s="100">
        <v>0</v>
      </c>
      <c r="J28" s="100">
        <v>0</v>
      </c>
      <c r="K28" s="100">
        <v>0</v>
      </c>
      <c r="L28" s="100">
        <v>0</v>
      </c>
      <c r="M28" s="100">
        <v>0</v>
      </c>
      <c r="N28" s="100">
        <f t="shared" ref="N28:N31" si="9">SUM(D28:M28)</f>
        <v>0</v>
      </c>
    </row>
    <row r="29" spans="1:14" ht="15" x14ac:dyDescent="0.2">
      <c r="A29" s="200" t="s">
        <v>294</v>
      </c>
      <c r="B29" s="200"/>
      <c r="C29" s="70">
        <v>23</v>
      </c>
      <c r="D29" s="100">
        <v>0</v>
      </c>
      <c r="E29" s="100">
        <v>0</v>
      </c>
      <c r="F29" s="100">
        <v>0</v>
      </c>
      <c r="G29" s="100">
        <v>0</v>
      </c>
      <c r="H29" s="100">
        <v>0</v>
      </c>
      <c r="I29" s="100">
        <v>0</v>
      </c>
      <c r="J29" s="100">
        <v>0</v>
      </c>
      <c r="K29" s="100">
        <v>0</v>
      </c>
      <c r="L29" s="100">
        <v>0</v>
      </c>
      <c r="M29" s="100">
        <v>0</v>
      </c>
      <c r="N29" s="100">
        <f t="shared" si="9"/>
        <v>0</v>
      </c>
    </row>
    <row r="30" spans="1:14" ht="40.9" customHeight="1" x14ac:dyDescent="0.2">
      <c r="A30" s="200" t="s">
        <v>295</v>
      </c>
      <c r="B30" s="200"/>
      <c r="C30" s="70">
        <v>24</v>
      </c>
      <c r="D30" s="100">
        <v>0</v>
      </c>
      <c r="E30" s="100">
        <v>0</v>
      </c>
      <c r="F30" s="100">
        <v>0</v>
      </c>
      <c r="G30" s="100">
        <v>0</v>
      </c>
      <c r="H30" s="100">
        <v>0</v>
      </c>
      <c r="I30" s="100">
        <v>0</v>
      </c>
      <c r="J30" s="100">
        <v>0</v>
      </c>
      <c r="K30" s="100">
        <v>0</v>
      </c>
      <c r="L30" s="100">
        <v>0</v>
      </c>
      <c r="M30" s="100">
        <v>0</v>
      </c>
      <c r="N30" s="100">
        <f t="shared" si="9"/>
        <v>0</v>
      </c>
    </row>
    <row r="31" spans="1:14" ht="15" x14ac:dyDescent="0.2">
      <c r="A31" s="200" t="s">
        <v>296</v>
      </c>
      <c r="B31" s="200"/>
      <c r="C31" s="70">
        <v>25</v>
      </c>
      <c r="D31" s="100">
        <v>0</v>
      </c>
      <c r="E31" s="100">
        <v>0</v>
      </c>
      <c r="F31" s="100">
        <v>-9886</v>
      </c>
      <c r="G31" s="100">
        <v>0</v>
      </c>
      <c r="H31" s="100">
        <v>0</v>
      </c>
      <c r="I31" s="100">
        <v>0</v>
      </c>
      <c r="J31" s="100">
        <v>0</v>
      </c>
      <c r="K31" s="100">
        <v>0</v>
      </c>
      <c r="L31" s="100">
        <v>0</v>
      </c>
      <c r="M31" s="100">
        <v>0</v>
      </c>
      <c r="N31" s="100">
        <f t="shared" si="9"/>
        <v>-9886</v>
      </c>
    </row>
    <row r="32" spans="1:14" ht="15" x14ac:dyDescent="0.2">
      <c r="A32" s="202" t="s">
        <v>297</v>
      </c>
      <c r="B32" s="202"/>
      <c r="C32" s="76">
        <v>26</v>
      </c>
      <c r="D32" s="101">
        <f>+D23+D27+D31+D28+D29+D30</f>
        <v>3076316</v>
      </c>
      <c r="E32" s="101">
        <f t="shared" ref="E32:N32" si="10">+E23+E27+E31+E28+E29+E30</f>
        <v>1839562</v>
      </c>
      <c r="F32" s="101">
        <f t="shared" si="10"/>
        <v>-9581</v>
      </c>
      <c r="G32" s="101">
        <f t="shared" si="10"/>
        <v>70169</v>
      </c>
      <c r="H32" s="101">
        <f t="shared" si="10"/>
        <v>815878</v>
      </c>
      <c r="I32" s="101">
        <f t="shared" si="10"/>
        <v>0</v>
      </c>
      <c r="J32" s="101">
        <f t="shared" si="10"/>
        <v>0</v>
      </c>
      <c r="K32" s="101">
        <f t="shared" si="10"/>
        <v>16894</v>
      </c>
      <c r="L32" s="101">
        <f t="shared" si="10"/>
        <v>-16630</v>
      </c>
      <c r="M32" s="101">
        <f t="shared" si="10"/>
        <v>0</v>
      </c>
      <c r="N32" s="101">
        <f t="shared" si="10"/>
        <v>5792608</v>
      </c>
    </row>
    <row r="33" spans="1:14" ht="14.25" x14ac:dyDescent="0.2">
      <c r="A33" s="66"/>
      <c r="B33" s="66"/>
      <c r="C33" s="66"/>
      <c r="D33" s="66"/>
      <c r="E33" s="66"/>
      <c r="F33" s="66"/>
      <c r="G33" s="66"/>
      <c r="H33" s="66"/>
      <c r="I33" s="66"/>
      <c r="J33" s="66"/>
      <c r="K33" s="66"/>
      <c r="L33" s="66"/>
      <c r="M33" s="66"/>
      <c r="N33" s="102"/>
    </row>
    <row r="34" spans="1:14" ht="15" x14ac:dyDescent="0.2">
      <c r="A34" s="69"/>
      <c r="B34"/>
      <c r="C34"/>
      <c r="D34"/>
      <c r="E34"/>
      <c r="F34"/>
      <c r="G34"/>
      <c r="H34"/>
      <c r="I34"/>
      <c r="J34"/>
      <c r="K34"/>
      <c r="L34"/>
      <c r="M34"/>
      <c r="N34"/>
    </row>
  </sheetData>
  <mergeCells count="36">
    <mergeCell ref="A31:B31"/>
    <mergeCell ref="A32:B32"/>
    <mergeCell ref="A27:B27"/>
    <mergeCell ref="A28:B28"/>
    <mergeCell ref="A29:B29"/>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11:B11"/>
    <mergeCell ref="A18:B18"/>
    <mergeCell ref="A8:B8"/>
    <mergeCell ref="A9:B9"/>
    <mergeCell ref="A10:B10"/>
    <mergeCell ref="N3:N5"/>
    <mergeCell ref="A6:B6"/>
    <mergeCell ref="A7:B7"/>
    <mergeCell ref="A2:B2"/>
    <mergeCell ref="E2:F2"/>
    <mergeCell ref="M2:N2"/>
    <mergeCell ref="A3:B5"/>
    <mergeCell ref="C3:C5"/>
    <mergeCell ref="D3:L4"/>
    <mergeCell ref="M3:M5"/>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89" zoomScaleNormal="89" workbookViewId="0">
      <selection sqref="A1:I40"/>
    </sheetView>
  </sheetViews>
  <sheetFormatPr defaultRowHeight="12.75" x14ac:dyDescent="0.2"/>
  <cols>
    <col min="9" max="9" width="113.42578125" customWidth="1"/>
  </cols>
  <sheetData>
    <row r="1" spans="1:9" x14ac:dyDescent="0.2">
      <c r="A1" s="203" t="s">
        <v>324</v>
      </c>
      <c r="B1" s="204"/>
      <c r="C1" s="204"/>
      <c r="D1" s="204"/>
      <c r="E1" s="204"/>
      <c r="F1" s="204"/>
      <c r="G1" s="204"/>
      <c r="H1" s="204"/>
      <c r="I1" s="204"/>
    </row>
    <row r="2" spans="1:9" x14ac:dyDescent="0.2">
      <c r="A2" s="204"/>
      <c r="B2" s="204"/>
      <c r="C2" s="204"/>
      <c r="D2" s="204"/>
      <c r="E2" s="204"/>
      <c r="F2" s="204"/>
      <c r="G2" s="204"/>
      <c r="H2" s="204"/>
      <c r="I2" s="204"/>
    </row>
    <row r="3" spans="1:9" x14ac:dyDescent="0.2">
      <c r="A3" s="204"/>
      <c r="B3" s="204"/>
      <c r="C3" s="204"/>
      <c r="D3" s="204"/>
      <c r="E3" s="204"/>
      <c r="F3" s="204"/>
      <c r="G3" s="204"/>
      <c r="H3" s="204"/>
      <c r="I3" s="204"/>
    </row>
    <row r="4" spans="1:9" x14ac:dyDescent="0.2">
      <c r="A4" s="204"/>
      <c r="B4" s="204"/>
      <c r="C4" s="204"/>
      <c r="D4" s="204"/>
      <c r="E4" s="204"/>
      <c r="F4" s="204"/>
      <c r="G4" s="204"/>
      <c r="H4" s="204"/>
      <c r="I4" s="204"/>
    </row>
    <row r="5" spans="1:9" x14ac:dyDescent="0.2">
      <c r="A5" s="204"/>
      <c r="B5" s="204"/>
      <c r="C5" s="204"/>
      <c r="D5" s="204"/>
      <c r="E5" s="204"/>
      <c r="F5" s="204"/>
      <c r="G5" s="204"/>
      <c r="H5" s="204"/>
      <c r="I5" s="204"/>
    </row>
    <row r="6" spans="1:9" x14ac:dyDescent="0.2">
      <c r="A6" s="204"/>
      <c r="B6" s="204"/>
      <c r="C6" s="204"/>
      <c r="D6" s="204"/>
      <c r="E6" s="204"/>
      <c r="F6" s="204"/>
      <c r="G6" s="204"/>
      <c r="H6" s="204"/>
      <c r="I6" s="204"/>
    </row>
    <row r="7" spans="1:9" x14ac:dyDescent="0.2">
      <c r="A7" s="204"/>
      <c r="B7" s="204"/>
      <c r="C7" s="204"/>
      <c r="D7" s="204"/>
      <c r="E7" s="204"/>
      <c r="F7" s="204"/>
      <c r="G7" s="204"/>
      <c r="H7" s="204"/>
      <c r="I7" s="204"/>
    </row>
    <row r="8" spans="1:9" x14ac:dyDescent="0.2">
      <c r="A8" s="204"/>
      <c r="B8" s="204"/>
      <c r="C8" s="204"/>
      <c r="D8" s="204"/>
      <c r="E8" s="204"/>
      <c r="F8" s="204"/>
      <c r="G8" s="204"/>
      <c r="H8" s="204"/>
      <c r="I8" s="204"/>
    </row>
    <row r="9" spans="1:9" x14ac:dyDescent="0.2">
      <c r="A9" s="204"/>
      <c r="B9" s="204"/>
      <c r="C9" s="204"/>
      <c r="D9" s="204"/>
      <c r="E9" s="204"/>
      <c r="F9" s="204"/>
      <c r="G9" s="204"/>
      <c r="H9" s="204"/>
      <c r="I9" s="204"/>
    </row>
    <row r="10" spans="1:9" x14ac:dyDescent="0.2">
      <c r="A10" s="204"/>
      <c r="B10" s="204"/>
      <c r="C10" s="204"/>
      <c r="D10" s="204"/>
      <c r="E10" s="204"/>
      <c r="F10" s="204"/>
      <c r="G10" s="204"/>
      <c r="H10" s="204"/>
      <c r="I10" s="204"/>
    </row>
    <row r="11" spans="1:9" x14ac:dyDescent="0.2">
      <c r="A11" s="204"/>
      <c r="B11" s="204"/>
      <c r="C11" s="204"/>
      <c r="D11" s="204"/>
      <c r="E11" s="204"/>
      <c r="F11" s="204"/>
      <c r="G11" s="204"/>
      <c r="H11" s="204"/>
      <c r="I11" s="204"/>
    </row>
    <row r="12" spans="1:9" x14ac:dyDescent="0.2">
      <c r="A12" s="204"/>
      <c r="B12" s="204"/>
      <c r="C12" s="204"/>
      <c r="D12" s="204"/>
      <c r="E12" s="204"/>
      <c r="F12" s="204"/>
      <c r="G12" s="204"/>
      <c r="H12" s="204"/>
      <c r="I12" s="204"/>
    </row>
    <row r="13" spans="1:9" x14ac:dyDescent="0.2">
      <c r="A13" s="204"/>
      <c r="B13" s="204"/>
      <c r="C13" s="204"/>
      <c r="D13" s="204"/>
      <c r="E13" s="204"/>
      <c r="F13" s="204"/>
      <c r="G13" s="204"/>
      <c r="H13" s="204"/>
      <c r="I13" s="204"/>
    </row>
    <row r="14" spans="1:9" x14ac:dyDescent="0.2">
      <c r="A14" s="204"/>
      <c r="B14" s="204"/>
      <c r="C14" s="204"/>
      <c r="D14" s="204"/>
      <c r="E14" s="204"/>
      <c r="F14" s="204"/>
      <c r="G14" s="204"/>
      <c r="H14" s="204"/>
      <c r="I14" s="204"/>
    </row>
    <row r="15" spans="1:9" x14ac:dyDescent="0.2">
      <c r="A15" s="204"/>
      <c r="B15" s="204"/>
      <c r="C15" s="204"/>
      <c r="D15" s="204"/>
      <c r="E15" s="204"/>
      <c r="F15" s="204"/>
      <c r="G15" s="204"/>
      <c r="H15" s="204"/>
      <c r="I15" s="204"/>
    </row>
    <row r="16" spans="1:9" x14ac:dyDescent="0.2">
      <c r="A16" s="204"/>
      <c r="B16" s="204"/>
      <c r="C16" s="204"/>
      <c r="D16" s="204"/>
      <c r="E16" s="204"/>
      <c r="F16" s="204"/>
      <c r="G16" s="204"/>
      <c r="H16" s="204"/>
      <c r="I16" s="204"/>
    </row>
    <row r="17" spans="1:9" x14ac:dyDescent="0.2">
      <c r="A17" s="204"/>
      <c r="B17" s="204"/>
      <c r="C17" s="204"/>
      <c r="D17" s="204"/>
      <c r="E17" s="204"/>
      <c r="F17" s="204"/>
      <c r="G17" s="204"/>
      <c r="H17" s="204"/>
      <c r="I17" s="204"/>
    </row>
    <row r="18" spans="1:9" x14ac:dyDescent="0.2">
      <c r="A18" s="204"/>
      <c r="B18" s="204"/>
      <c r="C18" s="204"/>
      <c r="D18" s="204"/>
      <c r="E18" s="204"/>
      <c r="F18" s="204"/>
      <c r="G18" s="204"/>
      <c r="H18" s="204"/>
      <c r="I18" s="204"/>
    </row>
    <row r="19" spans="1:9" x14ac:dyDescent="0.2">
      <c r="A19" s="204"/>
      <c r="B19" s="204"/>
      <c r="C19" s="204"/>
      <c r="D19" s="204"/>
      <c r="E19" s="204"/>
      <c r="F19" s="204"/>
      <c r="G19" s="204"/>
      <c r="H19" s="204"/>
      <c r="I19" s="204"/>
    </row>
    <row r="20" spans="1:9" x14ac:dyDescent="0.2">
      <c r="A20" s="204"/>
      <c r="B20" s="204"/>
      <c r="C20" s="204"/>
      <c r="D20" s="204"/>
      <c r="E20" s="204"/>
      <c r="F20" s="204"/>
      <c r="G20" s="204"/>
      <c r="H20" s="204"/>
      <c r="I20" s="204"/>
    </row>
    <row r="21" spans="1:9" x14ac:dyDescent="0.2">
      <c r="A21" s="204"/>
      <c r="B21" s="204"/>
      <c r="C21" s="204"/>
      <c r="D21" s="204"/>
      <c r="E21" s="204"/>
      <c r="F21" s="204"/>
      <c r="G21" s="204"/>
      <c r="H21" s="204"/>
      <c r="I21" s="204"/>
    </row>
    <row r="22" spans="1:9" x14ac:dyDescent="0.2">
      <c r="A22" s="204"/>
      <c r="B22" s="204"/>
      <c r="C22" s="204"/>
      <c r="D22" s="204"/>
      <c r="E22" s="204"/>
      <c r="F22" s="204"/>
      <c r="G22" s="204"/>
      <c r="H22" s="204"/>
      <c r="I22" s="204"/>
    </row>
    <row r="23" spans="1:9" x14ac:dyDescent="0.2">
      <c r="A23" s="204"/>
      <c r="B23" s="204"/>
      <c r="C23" s="204"/>
      <c r="D23" s="204"/>
      <c r="E23" s="204"/>
      <c r="F23" s="204"/>
      <c r="G23" s="204"/>
      <c r="H23" s="204"/>
      <c r="I23" s="204"/>
    </row>
    <row r="24" spans="1:9" x14ac:dyDescent="0.2">
      <c r="A24" s="204"/>
      <c r="B24" s="204"/>
      <c r="C24" s="204"/>
      <c r="D24" s="204"/>
      <c r="E24" s="204"/>
      <c r="F24" s="204"/>
      <c r="G24" s="204"/>
      <c r="H24" s="204"/>
      <c r="I24" s="204"/>
    </row>
    <row r="25" spans="1:9" x14ac:dyDescent="0.2">
      <c r="A25" s="204"/>
      <c r="B25" s="204"/>
      <c r="C25" s="204"/>
      <c r="D25" s="204"/>
      <c r="E25" s="204"/>
      <c r="F25" s="204"/>
      <c r="G25" s="204"/>
      <c r="H25" s="204"/>
      <c r="I25" s="204"/>
    </row>
    <row r="26" spans="1:9" x14ac:dyDescent="0.2">
      <c r="A26" s="204"/>
      <c r="B26" s="204"/>
      <c r="C26" s="204"/>
      <c r="D26" s="204"/>
      <c r="E26" s="204"/>
      <c r="F26" s="204"/>
      <c r="G26" s="204"/>
      <c r="H26" s="204"/>
      <c r="I26" s="204"/>
    </row>
    <row r="27" spans="1:9" x14ac:dyDescent="0.2">
      <c r="A27" s="204"/>
      <c r="B27" s="204"/>
      <c r="C27" s="204"/>
      <c r="D27" s="204"/>
      <c r="E27" s="204"/>
      <c r="F27" s="204"/>
      <c r="G27" s="204"/>
      <c r="H27" s="204"/>
      <c r="I27" s="204"/>
    </row>
    <row r="28" spans="1:9" x14ac:dyDescent="0.2">
      <c r="A28" s="204"/>
      <c r="B28" s="204"/>
      <c r="C28" s="204"/>
      <c r="D28" s="204"/>
      <c r="E28" s="204"/>
      <c r="F28" s="204"/>
      <c r="G28" s="204"/>
      <c r="H28" s="204"/>
      <c r="I28" s="204"/>
    </row>
    <row r="29" spans="1:9" x14ac:dyDescent="0.2">
      <c r="A29" s="204"/>
      <c r="B29" s="204"/>
      <c r="C29" s="204"/>
      <c r="D29" s="204"/>
      <c r="E29" s="204"/>
      <c r="F29" s="204"/>
      <c r="G29" s="204"/>
      <c r="H29" s="204"/>
      <c r="I29" s="204"/>
    </row>
    <row r="30" spans="1:9" x14ac:dyDescent="0.2">
      <c r="A30" s="204"/>
      <c r="B30" s="204"/>
      <c r="C30" s="204"/>
      <c r="D30" s="204"/>
      <c r="E30" s="204"/>
      <c r="F30" s="204"/>
      <c r="G30" s="204"/>
      <c r="H30" s="204"/>
      <c r="I30" s="204"/>
    </row>
    <row r="31" spans="1:9" x14ac:dyDescent="0.2">
      <c r="A31" s="204"/>
      <c r="B31" s="204"/>
      <c r="C31" s="204"/>
      <c r="D31" s="204"/>
      <c r="E31" s="204"/>
      <c r="F31" s="204"/>
      <c r="G31" s="204"/>
      <c r="H31" s="204"/>
      <c r="I31" s="204"/>
    </row>
    <row r="32" spans="1:9" x14ac:dyDescent="0.2">
      <c r="A32" s="204"/>
      <c r="B32" s="204"/>
      <c r="C32" s="204"/>
      <c r="D32" s="204"/>
      <c r="E32" s="204"/>
      <c r="F32" s="204"/>
      <c r="G32" s="204"/>
      <c r="H32" s="204"/>
      <c r="I32" s="204"/>
    </row>
    <row r="33" spans="1:9" x14ac:dyDescent="0.2">
      <c r="A33" s="204"/>
      <c r="B33" s="204"/>
      <c r="C33" s="204"/>
      <c r="D33" s="204"/>
      <c r="E33" s="204"/>
      <c r="F33" s="204"/>
      <c r="G33" s="204"/>
      <c r="H33" s="204"/>
      <c r="I33" s="204"/>
    </row>
    <row r="34" spans="1:9" x14ac:dyDescent="0.2">
      <c r="A34" s="204"/>
      <c r="B34" s="204"/>
      <c r="C34" s="204"/>
      <c r="D34" s="204"/>
      <c r="E34" s="204"/>
      <c r="F34" s="204"/>
      <c r="G34" s="204"/>
      <c r="H34" s="204"/>
      <c r="I34" s="204"/>
    </row>
    <row r="35" spans="1:9" x14ac:dyDescent="0.2">
      <c r="A35" s="204"/>
      <c r="B35" s="204"/>
      <c r="C35" s="204"/>
      <c r="D35" s="204"/>
      <c r="E35" s="204"/>
      <c r="F35" s="204"/>
      <c r="G35" s="204"/>
      <c r="H35" s="204"/>
      <c r="I35" s="204"/>
    </row>
    <row r="36" spans="1:9" x14ac:dyDescent="0.2">
      <c r="A36" s="204"/>
      <c r="B36" s="204"/>
      <c r="C36" s="204"/>
      <c r="D36" s="204"/>
      <c r="E36" s="204"/>
      <c r="F36" s="204"/>
      <c r="G36" s="204"/>
      <c r="H36" s="204"/>
      <c r="I36" s="204"/>
    </row>
    <row r="37" spans="1:9" x14ac:dyDescent="0.2">
      <c r="A37" s="204"/>
      <c r="B37" s="204"/>
      <c r="C37" s="204"/>
      <c r="D37" s="204"/>
      <c r="E37" s="204"/>
      <c r="F37" s="204"/>
      <c r="G37" s="204"/>
      <c r="H37" s="204"/>
      <c r="I37" s="204"/>
    </row>
    <row r="38" spans="1:9" x14ac:dyDescent="0.2">
      <c r="A38" s="204"/>
      <c r="B38" s="204"/>
      <c r="C38" s="204"/>
      <c r="D38" s="204"/>
      <c r="E38" s="204"/>
      <c r="F38" s="204"/>
      <c r="G38" s="204"/>
      <c r="H38" s="204"/>
      <c r="I38" s="204"/>
    </row>
    <row r="39" spans="1:9" ht="60" customHeight="1" x14ac:dyDescent="0.2">
      <c r="A39" s="204"/>
      <c r="B39" s="204"/>
      <c r="C39" s="204"/>
      <c r="D39" s="204"/>
      <c r="E39" s="204"/>
      <c r="F39" s="204"/>
      <c r="G39" s="204"/>
      <c r="H39" s="204"/>
      <c r="I39" s="204"/>
    </row>
    <row r="40" spans="1:9" ht="101.25" customHeight="1" x14ac:dyDescent="0.2">
      <c r="A40" s="204"/>
      <c r="B40" s="204"/>
      <c r="C40" s="204"/>
      <c r="D40" s="204"/>
      <c r="E40" s="204"/>
      <c r="F40" s="204"/>
      <c r="G40" s="204"/>
      <c r="H40" s="204"/>
      <c r="I40" s="20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2023-04-18T08:56:05Z</cp:lastPrinted>
  <dcterms:created xsi:type="dcterms:W3CDTF">2008-10-17T11:51:54Z</dcterms:created>
  <dcterms:modified xsi:type="dcterms:W3CDTF">2023-04-21T09:35:57Z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