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1Q 2023\Finalne verzije\Excel\"/>
    </mc:Choice>
  </mc:AlternateContent>
  <xr:revisionPtr revIDLastSave="0" documentId="8_{B310966A-4D9C-47DE-9440-BFEE16046EF2}"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H22" i="22"/>
  <c r="H31" i="22" s="1"/>
  <c r="I22" i="22"/>
  <c r="H13" i="22"/>
  <c r="I13" i="22"/>
  <c r="H9" i="22"/>
  <c r="I9" i="22"/>
  <c r="I18" i="22" s="1"/>
  <c r="H9" i="19"/>
  <c r="H40" i="18"/>
  <c r="H37" i="18" s="1"/>
  <c r="I31" i="22" l="1"/>
  <c r="H18" i="22"/>
  <c r="I51" i="18"/>
  <c r="H51" i="18"/>
  <c r="H61" i="18" s="1"/>
  <c r="I28" i="18"/>
  <c r="H28" i="18"/>
  <c r="I22" i="18"/>
  <c r="H22" i="18"/>
  <c r="I16" i="18"/>
  <c r="I8" i="18" s="1"/>
  <c r="H16" i="18"/>
  <c r="H8" i="18" s="1"/>
  <c r="I10" i="18"/>
  <c r="H10" i="18"/>
  <c r="H21" i="18" l="1"/>
  <c r="H34" i="18" s="1"/>
  <c r="I21" i="18"/>
  <c r="I34" i="18" s="1"/>
  <c r="I59" i="19"/>
  <c r="J59" i="19"/>
  <c r="K59" i="19"/>
  <c r="H59" i="19"/>
  <c r="M28" i="22" l="1"/>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9" i="19"/>
  <c r="H23" i="19"/>
  <c r="H20" i="19"/>
  <c r="H15" i="19"/>
  <c r="H8" i="19" s="1"/>
  <c r="H64" i="18"/>
  <c r="H19" i="19" l="1"/>
  <c r="H48" i="19" s="1"/>
  <c r="H47" i="19"/>
  <c r="M6" i="22"/>
  <c r="M7" i="22"/>
  <c r="M8" i="22"/>
  <c r="D9" i="22"/>
  <c r="E9" i="22"/>
  <c r="E18" i="22" s="1"/>
  <c r="F9" i="22"/>
  <c r="G9" i="22"/>
  <c r="J9" i="22"/>
  <c r="K9" i="22"/>
  <c r="L9" i="22"/>
  <c r="M10" i="22"/>
  <c r="M11" i="22"/>
  <c r="M12" i="22"/>
  <c r="D13" i="22"/>
  <c r="E13" i="22"/>
  <c r="F13" i="22"/>
  <c r="G13" i="22"/>
  <c r="G18" i="22" s="1"/>
  <c r="J13" i="22"/>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47" i="20"/>
  <c r="I32" i="20"/>
  <c r="I28" i="20"/>
  <c r="I21" i="20"/>
  <c r="I15" i="20"/>
  <c r="K41" i="19"/>
  <c r="K34" i="19"/>
  <c r="K29" i="19"/>
  <c r="K23" i="19"/>
  <c r="K20" i="19"/>
  <c r="K15" i="19"/>
  <c r="K9" i="19"/>
  <c r="J41" i="19"/>
  <c r="J34" i="19"/>
  <c r="J29" i="19"/>
  <c r="J23" i="19"/>
  <c r="J20" i="19"/>
  <c r="J15" i="19"/>
  <c r="J9" i="19"/>
  <c r="I41" i="19"/>
  <c r="I34" i="19"/>
  <c r="I29" i="19"/>
  <c r="I23" i="19"/>
  <c r="I20" i="19"/>
  <c r="I15" i="19"/>
  <c r="I9" i="19"/>
  <c r="I64" i="18"/>
  <c r="I40" i="18"/>
  <c r="I37" i="18" s="1"/>
  <c r="I61" i="18" s="1"/>
  <c r="J18" i="22" l="1"/>
  <c r="M22" i="22"/>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alcChain>
</file>

<file path=xl/sharedStrings.xml><?xml version="1.0" encoding="utf-8"?>
<sst xmlns="http://schemas.openxmlformats.org/spreadsheetml/2006/main" count="347" uniqueCount="293">
  <si>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</si>
  <si>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</si>
  <si>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</si>
  <si>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</si>
  <si>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</si>
  <si>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</si>
  <si>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</si>
  <si>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</si>
  <si>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Obveznik: _____________________________________________________________</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</si>
  <si>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</si>
  <si>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</si>
  <si>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</si>
  <si>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</si>
  <si>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</si>
  <si>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</si>
  <si>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</si>
  <si>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</si>
  <si>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</si>
  <si>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</si>
  <si>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</si>
  <si>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</si>
  <si>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</si>
  <si>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</si>
  <si>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</si>
  <si>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</si>
  <si>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</si>
  <si>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</si>
  <si>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</si>
  <si>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</si>
  <si>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</si>
  <si>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</si>
  <si>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</si>
  <si>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</si>
  <si>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</si>
  <si>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</si>
  <si>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</si>
  <si>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</si>
  <si>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</si>
  <si>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</si>
  <si>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</si>
  <si>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</si>
  <si>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</si>
  <si>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</si>
  <si>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</si>
  <si>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</si>
  <si>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</si>
  <si>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</si>
  <si>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</si>
  <si>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</si>
  <si>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</si>
  <si>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</si>
  <si>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</si>
  <si>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</si>
  <si>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</si>
  <si>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</si>
  <si>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</si>
  <si>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</si>
  <si>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</si>
  <si>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</si>
  <si>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</si>
  <si>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</si>
  <si>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</si>
  <si>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</si>
  <si>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</si>
  <si>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</si>
  <si>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</si>
  <si>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</si>
  <si>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</si>
  <si>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</si>
  <si>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</si>
  <si>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</si>
  <si>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</si>
  <si>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</si>
  <si>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</si>
  <si>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</si>
  <si>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</si>
  <si>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</si>
  <si>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</si>
  <si>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</si>
  <si>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</si>
  <si>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</si>
  <si>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</si>
  <si>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</si>
  <si>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</si>
  <si>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</si>
  <si>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</si>
  <si>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</si>
  <si>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</si>
  <si>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</si>
  <si>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</si>
  <si>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</si>
  <si>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</si>
  <si>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</si>
  <si>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</si>
  <si>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</si>
  <si>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</si>
  <si>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</si>
  <si>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</si>
  <si>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</si>
  <si>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</si>
  <si>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</si>
  <si>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</si>
  <si>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</si>
  <si>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</si>
  <si>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</si>
  <si>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</si>
  <si>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</si>
  <si>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</si>
  <si>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</si>
  <si>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</si>
  <si>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</si>
  <si>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</si>
  <si>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</si>
  <si>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</si>
  <si>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</si>
  <si>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</si>
  <si>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</si>
  <si>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</si>
  <si>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</si>
  <si>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</si>
  <si>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</si>
  <si>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</si>
  <si>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</si>
  <si>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</si>
  <si>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</si>
  <si>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</si>
  <si>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</si>
  <si>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</si>
  <si>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</si>
  <si>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</si>
  <si>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</si>
  <si>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</si>
  <si>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</si>
  <si>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</si>
  <si>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</si>
  <si>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</si>
  <si>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</si>
  <si>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</si>
  <si>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</si>
  <si>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</si>
  <si>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</si>
  <si>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</si>
  <si>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</si>
  <si>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</si>
  <si>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</si>
  <si>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</si>
  <si>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</si>
  <si>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</si>
  <si>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</si>
  <si>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</si>
  <si>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</si>
  <si>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</si>
  <si>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</si>
  <si>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</si>
  <si>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</si>
  <si>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</si>
  <si>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</si>
  <si>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</si>
  <si>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</si>
  <si>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</si>
  <si>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</si>
  <si>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</si>
  <si>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</si>
  <si>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</si>
  <si>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</si>
  <si>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</si>
  <si>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</si>
  <si>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</si>
  <si>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</si>
  <si>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</si>
  <si>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</si>
  <si>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</si>
  <si>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</si>
  <si>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</si>
  <si>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</si>
  <si>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</si>
  <si>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</si>
  <si>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</si>
  <si>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</si>
  <si>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</si>
  <si>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</si>
  <si>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</si>
  <si>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</si>
  <si>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</si>
  <si>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</si>
  <si>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</si>
  <si>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</si>
  <si>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</si>
  <si>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</si>
  <si>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</si>
  <si>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</si>
  <si>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</si>
  <si>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</si>
  <si>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</si>
  <si>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</si>
  <si>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</si>
  <si>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</si>
  <si>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</si>
  <si>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</si>
  <si>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</si>
  <si>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</si>
  <si>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</si>
  <si>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</si>
  <si>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</si>
  <si>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</si>
  <si>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</si>
  <si>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</si>
  <si>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</si>
  <si>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</si>
  <si>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</si>
  <si>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</si>
  <si>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</si>
  <si>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</si>
  <si>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</si>
  <si>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</si>
  <si>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</si>
  <si>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</si>
  <si>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</si>
  <si>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</si>
  <si>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</si>
  <si>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</si>
  <si>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</si>
  <si>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</si>
  <si>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</si>
  <si>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</si>
  <si>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</si>
  <si>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</si>
  <si>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</si>
  <si>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</si>
  <si>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</si>
  <si>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</si>
  <si>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</si>
  <si>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</si>
  <si>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</si>
  <si>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</si>
  <si>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</si>
  <si>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</si>
  <si>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</si>
  <si>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</si>
  <si>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</si>
  <si>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</si>
  <si>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</si>
  <si>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</si>
  <si>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</si>
  <si>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</si>
  <si>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</si>
  <si>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</si>
  <si>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</si>
  <si>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</si>
  <si>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</si>
  <si>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</si>
  <si>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</si>
  <si>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</si>
  <si>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</si>
  <si>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</si>
  <si>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</si>
  <si>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</si>
  <si>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</si>
  <si>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</si>
  <si>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</si>
  <si>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</si>
  <si>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</si>
  <si>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</si>
  <si>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</si>
  <si>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</si>
  <si>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</si>
  <si>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</si>
  <si>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</si>
  <si>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</si>
  <si>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</si>
  <si>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</si>
  <si>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</si>
  <si>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</si>
  <si>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</si>
  <si>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</si>
  <si>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</si>
  <si>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</si>
  <si>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</si>
  <si>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</si>
  <si>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</si>
  <si>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</si>
  <si>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</si>
  <si>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</si>
  <si>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</si>
  <si>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</si>
  <si>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</si>
  <si>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</si>
  <si>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</si>
  <si>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</si>
  <si>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 xml:space="preserve">stanje na dan 31.3.2023 </t>
  </si>
  <si>
    <t>u razdoblju 1.1. do 31.3.2023.</t>
  </si>
  <si>
    <t>7478000050A040C0D041</t>
  </si>
  <si>
    <t xml:space="preserve">BILJEŠKE UZ FINANCIJSKE IZVJEŠTAJE - TFI
(koji se sastavljaju za tromjesečna razdoblja)
Naziv izdavatelja:   Zagrebačka burza d.d.
OIB:   84368186611
Izvještajno razdoblje: 1.1.2023.-31.3.2023.
Vrste izvještaja: Nekonsolidirani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tromjesječni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2022. godini koji je raspoloživ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Nekonsolidirani nerevidirani financijski rezultat za period od 1.1. do 31.3.2023. godine (u nastavku: Nekonsolidirani rezultat za tromjesječje) koji je objavljen na internet stranici www.zse.hr.
Promjena funkcionalne valute
Temeljem Odluke Vlade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Društvo nema financijskih obveza, jamstava ili nepredviđenih izdataka koji nisu uključeni u bilancu na dan 31. ožujka 2023. godine niti ima dano uspostavljeno jamstvo.
4.	Iznos predujmova i odobrenih kredita članovima administrativnih, upravljačkih i nadzornih tijela
Društvo nije davalo predujmove niti odobravalo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Nekonsolidiranom rezultatu za tromjesečje (www.zse.hr). 
6.	Obveze koje dospijevaju nakon više od pet godina i dugovanja pokrivena vrijednim osiguranjem koje je dala Grupa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2023. godine imala prosječno zaposleno 24 zaposlenika.
8.	Kapitalizirani trošak plaće tijekom izvještajnog razdoblja
Društvo tijekom izvještajnog razdoblja nije kapitalizirala trošak plaća.
9.	Odgođeni porezi
Rezerviranje za odgođene poreze, stanje odgođenih poreza na početku i na kraju izvještajnog razdoblja  i kretanja u tim pozicijama tijekom izvještajnog razdoblja:
	1.1.2023.	Povećanje	Smanjenje	31.3.2023.
	eur'000	eur'000	eur'000	eur'000
Odgođena porezna imovina	15	-	-	15
Odgođene porezne obveze	-	-	-	-
	15	-	-	15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Tijekom perioda izvještavanja nije bilo promjena u sudjelujućim interesima.
11.	 Broj i nominalna vrijednost dionica upisanih tijekom izvještajnog razdoblja u okviru odobrenog kapitala
Tijekom izvještajnog razdoblja nije bilo upisa dionica u okviru odobrenog kapitala. 
12.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13.	Naziv, sjedište te pravni oblik svakog društva u kojemu izdavatelj ima neograničenu odgovornost
Društvo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GFI-POD bilance i bilance pripremljene po MSFI-jevima za prvo tromjesječje  2023. godine
Stavka bilance u MSFI	Bilje-ška	Iznos ('000 eur)	 	Stavka bilance stanja u GFI	AOP	Iznos ('000 eur)
AKTIVA						
Dugotrajna imovina		4.732		A. Dugotrajna imovina	1	4.631
	Nematerijalna imovina	11	222	 	I. Nematerijalna imovina	2	222
	 	 	504	 	II. Materijalna imovina	3	503
	Oprema	10	196		1. Zemljište i zgrade	4	268
	Imovina s pravom uporabe	12	308		2. Računalni oprema	5	161
					3. Ostala materijalna imovina	6	52
					4. Ulaganja u tuđu imovinu	7	22
	 	 	504	 	 	 	503
			3.890		III. Dugotrajna financijska imovina		3.891
	Ulaganja u ovisna društva	13	2.538		1 Ulaganja u pridružena društva, ovisna društva i zajedničke pothvate	10	3.799
	Ulaganja  pridružena društva i zajednički pothvat	14	1.261				
			3.799				3.799
	Financijska imovina po fer vrijednosti kroz ostalu sveobuhvatnu dobit	15a	31	 	2. Financijska imovina koja se vodi po amortiziranom trošku	11	61
	Dugoročni depozit	19	33		3 Financijska imovina koja se vodi po fer vrijednosti kroz ostalu sveobuhvatnu dobit	12	31
	Pozajmice dane pridruženom društvu	18	27				
			91				92
			3.890				3.891
	Odgođena porezna imovina	9	15	 	Odgođena porezna imovina	13	15
Kratkotrajna imovina		9.340		B Kratkotrajna imovina	14	1.991
			 		I. Potraživanja	15	196
	Potraživanja od kupaca	16	(418)		1. Potraživanja od kupaca	16	94
	Ostala imovina	16	613		2. Potraživanje od zaposlenika i članova poduzetnika	17	1
	Ugovorna imovina		50		3. Potraživanje od države i drugih institucija	18	17
					4. Potraživanje od povezanih poduzetnika	19	5
					5. Ostala potraživanja	20	79
			245				196
	 	 	9.038	 	II. Kratkotrajna financijska imovina	21	1.738
	Kratkoročni depoziti		61		1. Financijska imovina koja se mjeri po amortiziranom trošku	22	620
	Financijska imovina po fer vrijednosti kroz račun dobiti i gubitka		8.977		3. Financijska imovina po fer vrijednosti kroz račun dobiti i gubitka	24	1.118
	 	 	9.038	 	 	 	1.738
	Novac i novčani ekvivalenti		57		III. Novac i novčani ekvivalenti	25	57
	Troškovi budućih razdoblja		99		C PLAĆENI TROŠKOVI BUDUĆEG RAZDOBLJA I OBRAČUNATI PRIHODI	26	149
 	Ukupno aktiva	 	14.171	 	D Ukupno aktiva	27	6.771
PASIVA						
Kapital i rezerve		5.793		A Kapital i rezerve	29	5.793
	Izdani dionički kapital		3.076		I TEMELJNI KAPITAL	30	3.076
	Premije na emitirane dionice		1.840		II KAPITALNE REZERVE	31	1.840
					III REZERVE IZ DOBITI 	32	877
	Zakonske rezerve		19		1 Zakonske rezerve	33	19
	Vlastite dionice		(28)		2 Rezerve za vlastite dionice	34	(28)
	Rezerve fer vrijednost		70		3 Rezerve fer vrijednosti	35	70
	Ostale rezerve		816		4 Ostale rezerve	36	816
	Akumulirana dobit (gubitak)		-		IV ZADRŽANA DOBIT ILI PRENESENI GUBITAK	37	17
					V DOBIT ILI GUBITAK POSLOVNE GODINE	38	(17)
 	 	 	5.793	 	 	 	5.793
Dugoročne obveze		231		D DUGOROČNE OBVEZE	47	231
	Obveze po osnovi poslovnih najmova		231		Dugoročne obveze	47	231
				-			
	 	 	231	 	 	 	231
Kratkoročne obveze		310		C KRATKOROČNE OBVEZE 	40	311
	Obveze prema dobavljačima i ostale obveze		240		1 Obveze za predujmove	41	50
	Kratkoročne financijske obveze		70		2 Obveze prema dobavljačima 	42	54
					3 Obveze prema zaposlenima	43	44
					4 Obveze za poreze, doprinose i slična davanja	44	54
					5 Obveze prema povezanim poduzetnicima	45	-
					6 Ostale kratkoročne obveze	46	109
 	 	 	310	 	 	 	311
Ugovorne obveze
 	 	436		F ODGOĐENO  PLAĆANJE  TROŠKOVA  I PRIHOD  BUDUĆEG  RAZDOBLJA		436
	Ugovorne obveze		436				
 	 	 	436	 	 	 	436
 	Ukupno pasiva	 	6.770	 	Ukupno pasiva	50	6.771
 	Stavka RDG-a u MSFI	 	Iznos ('000 eur)	 	Stavka RDG-a u GFI	 	Iznos    ('000 eur)
Poslovni prihodi		462		A POSLOVNI PRIHODI	1	461
	Prihodi od prodaje	4	310		I Prihodi od prodaje 	2	309
	Ostali poslovni prihodi	5	(336)		II Ostali poslovni prihodi	9	152
	Prihod od LEI	5	488				-
 			462			 	461
Poslovni rashodi
 	 	487	 	B POSLOVNI RASHODI	13	484
	Troškovi osoblja	6	238	 	II Troškovi osoblja	17	227
	Ostali troškovi osoblja (u GFI na AOP 22)	6	(288)				-
	 	 	(50)	 	 	 	227
			197				205
	Ostali troškovi poslovanja		197		I Materijalni troškovi 	14	133
	Troškovi iskazani u troškovima osoblja		288		IV Ostali troškovi	22	64
			0		VII Ostali poslovni rashodi	27	8
	 	 	485	 	 	 	205
	Amortizacija		52		III Amortizacija	21	52
 	 	 	-	 	 	 	-
Financijski rezultat		7		Financijski rezultat		6
	Financijski prihodi		2		C FINANCIJSKI PRIHODI	28	9
	Prihodi od dividende 		0		D FINANCIJSKI RASHODI	35	(3)
	Financijski rashodi		(3)		 		0
	Neto dobici/(gubici) od financijske imovine po fer vrijednosti kroz račun dobiti i gubitka		8		 		0
 	Neto gubitak od tečajnih razlika	 	0	 	 	 	0
Dobit prije poreza	 	(18)	 	H DOBIT ILI GUBITAK PRIJE OPOREZIVANJA	44	(17)
Porez na dobit	 	0	 	I POREZ NA DOBIT	45	0
Dobit razdoblja	 	(18)	 	J DOBIT ILI GUBITAK RAZDOBLJA	46	(17)
Ostala sveobuhvatna dobit		0		K OSTALA SVEOBUHVATNA DOBIT 	53	0
Ukupno sveobuhvatna dobit za godinu	 	(18)	 	L UKUPNA SVEOBUHVATNA DOBIT	54	(17)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</si>
</sst>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0">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5" workbookViewId="0">
      <selection activeCell="G16" sqref="G16:H16"/>
    </sheetView>
  </sheetViews>
  <sheetFormatPr defaultColWidth="9.140625" defaultRowHeight="15" x14ac:dyDescent="0.25"/>
  <cols>
    <col min="1" max="8" width="9.140625" style="45"/>
    <col min="9" max="9" width="19.7109375" style="45" customWidth="1"/>
    <col min="10" max="16384" width="9.140625" style="45"/>
  </cols>
  <sheetData>
    <row r="1" spans="1:10" ht="15.75" x14ac:dyDescent="0.25">
      <c r="A1" s="97" t="s">
        <v>184</v>
      </c>
      <c r="B1" s="98"/>
      <c r="C1" s="98"/>
      <c r="D1" s="43"/>
      <c r="E1" s="43"/>
      <c r="F1" s="43"/>
      <c r="G1" s="43"/>
      <c r="H1" s="43"/>
      <c r="I1" s="43"/>
      <c r="J1" s="44"/>
    </row>
    <row r="2" spans="1:10" ht="14.45" customHeight="1" x14ac:dyDescent="0.25">
      <c r="A2" s="99" t="s">
        <v>200</v>
      </c>
      <c r="B2" s="100"/>
      <c r="C2" s="100"/>
      <c r="D2" s="100"/>
      <c r="E2" s="100"/>
      <c r="F2" s="100"/>
      <c r="G2" s="100"/>
      <c r="H2" s="100"/>
      <c r="I2" s="100"/>
      <c r="J2" s="101"/>
    </row>
    <row r="3" spans="1:10" x14ac:dyDescent="0.25">
      <c r="A3" s="46"/>
      <c r="B3" s="47"/>
      <c r="C3" s="47"/>
      <c r="D3" s="47"/>
      <c r="E3" s="47"/>
      <c r="F3" s="47"/>
      <c r="G3" s="47"/>
      <c r="H3" s="47"/>
      <c r="I3" s="47"/>
      <c r="J3" s="48"/>
    </row>
    <row r="4" spans="1:10" ht="33.6" customHeight="1" x14ac:dyDescent="0.25">
      <c r="A4" s="102" t="s">
        <v>185</v>
      </c>
      <c r="B4" s="103"/>
      <c r="C4" s="103"/>
      <c r="D4" s="103"/>
      <c r="E4" s="104">
        <v>44927</v>
      </c>
      <c r="F4" s="105"/>
      <c r="G4" s="49" t="s">
        <v>0</v>
      </c>
      <c r="H4" s="104">
        <v>45016</v>
      </c>
      <c r="I4" s="105"/>
      <c r="J4" s="50"/>
    </row>
    <row r="5" spans="1:10" s="51" customFormat="1" ht="10.15" customHeight="1" x14ac:dyDescent="0.25">
      <c r="A5" s="106"/>
      <c r="B5" s="107"/>
      <c r="C5" s="107"/>
      <c r="D5" s="107"/>
      <c r="E5" s="107"/>
      <c r="F5" s="107"/>
      <c r="G5" s="107"/>
      <c r="H5" s="107"/>
      <c r="I5" s="107"/>
      <c r="J5" s="108"/>
    </row>
    <row r="6" spans="1:10" ht="20.45" customHeight="1" x14ac:dyDescent="0.25">
      <c r="A6" s="52"/>
      <c r="B6" s="53" t="s">
        <v>209</v>
      </c>
      <c r="C6" s="54"/>
      <c r="D6" s="54"/>
      <c r="E6" s="60">
        <v>2023</v>
      </c>
      <c r="F6" s="55"/>
      <c r="G6" s="49"/>
      <c r="H6" s="55"/>
      <c r="I6" s="56"/>
      <c r="J6" s="57"/>
    </row>
    <row r="7" spans="1:10" s="59" customFormat="1" ht="10.9" customHeight="1" x14ac:dyDescent="0.25">
      <c r="A7" s="52"/>
      <c r="B7" s="54"/>
      <c r="C7" s="54"/>
      <c r="D7" s="54"/>
      <c r="E7" s="58"/>
      <c r="F7" s="58"/>
      <c r="G7" s="49"/>
      <c r="H7" s="55"/>
      <c r="I7" s="56"/>
      <c r="J7" s="57"/>
    </row>
    <row r="8" spans="1:10" ht="20.45" customHeight="1" x14ac:dyDescent="0.25">
      <c r="A8" s="52"/>
      <c r="B8" s="53" t="s">
        <v>210</v>
      </c>
      <c r="C8" s="54"/>
      <c r="D8" s="54"/>
      <c r="E8" s="60">
        <v>1</v>
      </c>
      <c r="F8" s="55"/>
      <c r="G8" s="49"/>
      <c r="H8" s="55"/>
      <c r="I8" s="56"/>
      <c r="J8" s="57"/>
    </row>
    <row r="9" spans="1:10" s="59" customFormat="1" ht="10.9" customHeight="1" x14ac:dyDescent="0.25">
      <c r="A9" s="52"/>
      <c r="B9" s="54"/>
      <c r="C9" s="54"/>
      <c r="D9" s="54"/>
      <c r="E9" s="58"/>
      <c r="F9" s="58"/>
      <c r="G9" s="49"/>
      <c r="H9" s="58"/>
      <c r="I9" s="61"/>
      <c r="J9" s="57"/>
    </row>
    <row r="10" spans="1:10" ht="37.9" customHeight="1" x14ac:dyDescent="0.25">
      <c r="A10" s="116" t="s">
        <v>211</v>
      </c>
      <c r="B10" s="117"/>
      <c r="C10" s="117"/>
      <c r="D10" s="117"/>
      <c r="E10" s="117"/>
      <c r="F10" s="117"/>
      <c r="G10" s="117"/>
      <c r="H10" s="117"/>
      <c r="I10" s="117"/>
      <c r="J10" s="62"/>
    </row>
    <row r="11" spans="1:10" ht="24.6" customHeight="1" x14ac:dyDescent="0.25">
      <c r="A11" s="118" t="s">
        <v>186</v>
      </c>
      <c r="B11" s="119"/>
      <c r="C11" s="111" t="s">
        <v>276</v>
      </c>
      <c r="D11" s="112"/>
      <c r="E11" s="63"/>
      <c r="F11" s="120" t="s">
        <v>212</v>
      </c>
      <c r="G11" s="110"/>
      <c r="H11" s="121" t="s">
        <v>277</v>
      </c>
      <c r="I11" s="122"/>
      <c r="J11" s="64"/>
    </row>
    <row r="12" spans="1:10" ht="14.45" customHeight="1" x14ac:dyDescent="0.25">
      <c r="A12" s="65"/>
      <c r="B12" s="66"/>
      <c r="C12" s="66"/>
      <c r="D12" s="66"/>
      <c r="E12" s="114"/>
      <c r="F12" s="114"/>
      <c r="G12" s="114"/>
      <c r="H12" s="114"/>
      <c r="I12" s="67"/>
      <c r="J12" s="64"/>
    </row>
    <row r="13" spans="1:10" ht="21" customHeight="1" x14ac:dyDescent="0.25">
      <c r="A13" s="109" t="s">
        <v>201</v>
      </c>
      <c r="B13" s="110"/>
      <c r="C13" s="111" t="s">
        <v>278</v>
      </c>
      <c r="D13" s="112"/>
      <c r="E13" s="113"/>
      <c r="F13" s="114"/>
      <c r="G13" s="114"/>
      <c r="H13" s="114"/>
      <c r="I13" s="67"/>
      <c r="J13" s="64"/>
    </row>
    <row r="14" spans="1:10" ht="10.9" customHeight="1" x14ac:dyDescent="0.25">
      <c r="A14" s="63"/>
      <c r="B14" s="67"/>
      <c r="C14" s="66"/>
      <c r="D14" s="66"/>
      <c r="E14" s="115"/>
      <c r="F14" s="115"/>
      <c r="G14" s="115"/>
      <c r="H14" s="115"/>
      <c r="I14" s="66"/>
      <c r="J14" s="68"/>
    </row>
    <row r="15" spans="1:10" ht="22.9" customHeight="1" x14ac:dyDescent="0.25">
      <c r="A15" s="109" t="s">
        <v>187</v>
      </c>
      <c r="B15" s="110"/>
      <c r="C15" s="111" t="s">
        <v>279</v>
      </c>
      <c r="D15" s="112"/>
      <c r="E15" s="129"/>
      <c r="F15" s="130"/>
      <c r="G15" s="69" t="s">
        <v>213</v>
      </c>
      <c r="H15" s="121" t="s">
        <v>291</v>
      </c>
      <c r="I15" s="122"/>
      <c r="J15" s="70"/>
    </row>
    <row r="16" spans="1:10" ht="10.9" customHeight="1" x14ac:dyDescent="0.25">
      <c r="A16" s="63"/>
      <c r="B16" s="67"/>
      <c r="C16" s="66"/>
      <c r="D16" s="66"/>
      <c r="E16" s="115"/>
      <c r="F16" s="115"/>
      <c r="G16" s="115"/>
      <c r="H16" s="115"/>
      <c r="I16" s="66"/>
      <c r="J16" s="68"/>
    </row>
    <row r="17" spans="1:10" ht="22.9" customHeight="1" x14ac:dyDescent="0.25">
      <c r="A17" s="71"/>
      <c r="B17" s="69" t="s">
        <v>214</v>
      </c>
      <c r="C17" s="111" t="s">
        <v>10</v>
      </c>
      <c r="D17" s="112"/>
      <c r="E17" s="72"/>
      <c r="F17" s="72"/>
      <c r="G17" s="72"/>
      <c r="H17" s="72"/>
      <c r="I17" s="72"/>
      <c r="J17" s="70"/>
    </row>
    <row r="18" spans="1:10" x14ac:dyDescent="0.25">
      <c r="A18" s="123"/>
      <c r="B18" s="124"/>
      <c r="C18" s="115"/>
      <c r="D18" s="115"/>
      <c r="E18" s="115"/>
      <c r="F18" s="115"/>
      <c r="G18" s="115"/>
      <c r="H18" s="115"/>
      <c r="I18" s="66"/>
      <c r="J18" s="68"/>
    </row>
    <row r="19" spans="1:10" x14ac:dyDescent="0.25">
      <c r="A19" s="118" t="s">
        <v>188</v>
      </c>
      <c r="B19" s="125"/>
      <c r="C19" s="126" t="s">
        <v>280</v>
      </c>
      <c r="D19" s="127"/>
      <c r="E19" s="127"/>
      <c r="F19" s="127"/>
      <c r="G19" s="127"/>
      <c r="H19" s="127"/>
      <c r="I19" s="127"/>
      <c r="J19" s="128"/>
    </row>
    <row r="20" spans="1:10" x14ac:dyDescent="0.25">
      <c r="A20" s="65"/>
      <c r="B20" s="66"/>
      <c r="C20" s="73"/>
      <c r="D20" s="66"/>
      <c r="E20" s="115"/>
      <c r="F20" s="115"/>
      <c r="G20" s="115"/>
      <c r="H20" s="115"/>
      <c r="I20" s="66"/>
      <c r="J20" s="68"/>
    </row>
    <row r="21" spans="1:10" x14ac:dyDescent="0.25">
      <c r="A21" s="118" t="s">
        <v>189</v>
      </c>
      <c r="B21" s="125"/>
      <c r="C21" s="121">
        <v>10000</v>
      </c>
      <c r="D21" s="122"/>
      <c r="E21" s="115"/>
      <c r="F21" s="115"/>
      <c r="G21" s="126" t="s">
        <v>281</v>
      </c>
      <c r="H21" s="127"/>
      <c r="I21" s="127"/>
      <c r="J21" s="128"/>
    </row>
    <row r="22" spans="1:10" x14ac:dyDescent="0.25">
      <c r="A22" s="65"/>
      <c r="B22" s="66"/>
      <c r="C22" s="66"/>
      <c r="D22" s="66"/>
      <c r="E22" s="115"/>
      <c r="F22" s="115"/>
      <c r="G22" s="115"/>
      <c r="H22" s="115"/>
      <c r="I22" s="66"/>
      <c r="J22" s="68"/>
    </row>
    <row r="23" spans="1:10" x14ac:dyDescent="0.25">
      <c r="A23" s="118" t="s">
        <v>190</v>
      </c>
      <c r="B23" s="125"/>
      <c r="C23" s="126" t="s">
        <v>282</v>
      </c>
      <c r="D23" s="127"/>
      <c r="E23" s="127"/>
      <c r="F23" s="127"/>
      <c r="G23" s="127"/>
      <c r="H23" s="127"/>
      <c r="I23" s="127"/>
      <c r="J23" s="128"/>
    </row>
    <row r="24" spans="1:10" x14ac:dyDescent="0.25">
      <c r="A24" s="65"/>
      <c r="B24" s="66"/>
      <c r="C24" s="66"/>
      <c r="D24" s="66"/>
      <c r="E24" s="115"/>
      <c r="F24" s="115"/>
      <c r="G24" s="115"/>
      <c r="H24" s="115"/>
      <c r="I24" s="66"/>
      <c r="J24" s="68"/>
    </row>
    <row r="25" spans="1:10" x14ac:dyDescent="0.25">
      <c r="A25" s="118" t="s">
        <v>191</v>
      </c>
      <c r="B25" s="125"/>
      <c r="C25" s="132" t="s">
        <v>283</v>
      </c>
      <c r="D25" s="133"/>
      <c r="E25" s="133"/>
      <c r="F25" s="133"/>
      <c r="G25" s="133"/>
      <c r="H25" s="133"/>
      <c r="I25" s="133"/>
      <c r="J25" s="134"/>
    </row>
    <row r="26" spans="1:10" x14ac:dyDescent="0.25">
      <c r="A26" s="65"/>
      <c r="B26" s="66"/>
      <c r="C26" s="73"/>
      <c r="D26" s="66"/>
      <c r="E26" s="115"/>
      <c r="F26" s="115"/>
      <c r="G26" s="115"/>
      <c r="H26" s="115"/>
      <c r="I26" s="66"/>
      <c r="J26" s="68"/>
    </row>
    <row r="27" spans="1:10" x14ac:dyDescent="0.25">
      <c r="A27" s="118" t="s">
        <v>192</v>
      </c>
      <c r="B27" s="125"/>
      <c r="C27" s="132" t="s">
        <v>284</v>
      </c>
      <c r="D27" s="133"/>
      <c r="E27" s="133"/>
      <c r="F27" s="133"/>
      <c r="G27" s="133"/>
      <c r="H27" s="133"/>
      <c r="I27" s="133"/>
      <c r="J27" s="134"/>
    </row>
    <row r="28" spans="1:10" ht="13.9" customHeight="1" x14ac:dyDescent="0.25">
      <c r="A28" s="65"/>
      <c r="B28" s="66"/>
      <c r="C28" s="73"/>
      <c r="D28" s="66"/>
      <c r="E28" s="115"/>
      <c r="F28" s="115"/>
      <c r="G28" s="115"/>
      <c r="H28" s="115"/>
      <c r="I28" s="66"/>
      <c r="J28" s="68"/>
    </row>
    <row r="29" spans="1:10" ht="22.9" customHeight="1" x14ac:dyDescent="0.25">
      <c r="A29" s="109" t="s">
        <v>202</v>
      </c>
      <c r="B29" s="125"/>
      <c r="C29" s="74">
        <v>24</v>
      </c>
      <c r="D29" s="75"/>
      <c r="E29" s="131"/>
      <c r="F29" s="131"/>
      <c r="G29" s="131"/>
      <c r="H29" s="131"/>
      <c r="I29" s="76"/>
      <c r="J29" s="77"/>
    </row>
    <row r="30" spans="1:10" x14ac:dyDescent="0.25">
      <c r="A30" s="65"/>
      <c r="B30" s="66"/>
      <c r="C30" s="66"/>
      <c r="D30" s="66"/>
      <c r="E30" s="115"/>
      <c r="F30" s="115"/>
      <c r="G30" s="115"/>
      <c r="H30" s="115"/>
      <c r="I30" s="76"/>
      <c r="J30" s="77"/>
    </row>
    <row r="31" spans="1:10" x14ac:dyDescent="0.25">
      <c r="A31" s="118" t="s">
        <v>193</v>
      </c>
      <c r="B31" s="125"/>
      <c r="C31" s="89" t="s">
        <v>216</v>
      </c>
      <c r="D31" s="135" t="s">
        <v>215</v>
      </c>
      <c r="E31" s="136"/>
      <c r="F31" s="136"/>
      <c r="G31" s="136"/>
      <c r="H31" s="66"/>
      <c r="I31" s="78" t="s">
        <v>216</v>
      </c>
      <c r="J31" s="79" t="s">
        <v>217</v>
      </c>
    </row>
    <row r="32" spans="1:10" x14ac:dyDescent="0.25">
      <c r="A32" s="118"/>
      <c r="B32" s="125"/>
      <c r="C32" s="80"/>
      <c r="D32" s="49"/>
      <c r="E32" s="130"/>
      <c r="F32" s="130"/>
      <c r="G32" s="130"/>
      <c r="H32" s="130"/>
      <c r="I32" s="76"/>
      <c r="J32" s="77"/>
    </row>
    <row r="33" spans="1:10" x14ac:dyDescent="0.25">
      <c r="A33" s="118" t="s">
        <v>203</v>
      </c>
      <c r="B33" s="125"/>
      <c r="C33" s="74" t="s">
        <v>219</v>
      </c>
      <c r="D33" s="135" t="s">
        <v>218</v>
      </c>
      <c r="E33" s="136"/>
      <c r="F33" s="136"/>
      <c r="G33" s="136"/>
      <c r="H33" s="72"/>
      <c r="I33" s="78" t="s">
        <v>219</v>
      </c>
      <c r="J33" s="79" t="s">
        <v>220</v>
      </c>
    </row>
    <row r="34" spans="1:10" x14ac:dyDescent="0.25">
      <c r="A34" s="65"/>
      <c r="B34" s="66"/>
      <c r="C34" s="66"/>
      <c r="D34" s="66"/>
      <c r="E34" s="115"/>
      <c r="F34" s="115"/>
      <c r="G34" s="115"/>
      <c r="H34" s="115"/>
      <c r="I34" s="66"/>
      <c r="J34" s="68"/>
    </row>
    <row r="35" spans="1:10" x14ac:dyDescent="0.25">
      <c r="A35" s="135" t="s">
        <v>204</v>
      </c>
      <c r="B35" s="136"/>
      <c r="C35" s="136"/>
      <c r="D35" s="136"/>
      <c r="E35" s="136" t="s">
        <v>194</v>
      </c>
      <c r="F35" s="136"/>
      <c r="G35" s="136"/>
      <c r="H35" s="136"/>
      <c r="I35" s="136"/>
      <c r="J35" s="81" t="s">
        <v>195</v>
      </c>
    </row>
    <row r="36" spans="1:10" x14ac:dyDescent="0.25">
      <c r="A36" s="65"/>
      <c r="B36" s="66"/>
      <c r="C36" s="66"/>
      <c r="D36" s="66"/>
      <c r="E36" s="115"/>
      <c r="F36" s="115"/>
      <c r="G36" s="115"/>
      <c r="H36" s="115"/>
      <c r="I36" s="66"/>
      <c r="J36" s="77"/>
    </row>
    <row r="37" spans="1:10" x14ac:dyDescent="0.25">
      <c r="A37" s="137"/>
      <c r="B37" s="138"/>
      <c r="C37" s="138"/>
      <c r="D37" s="138"/>
      <c r="E37" s="137"/>
      <c r="F37" s="138"/>
      <c r="G37" s="138"/>
      <c r="H37" s="138"/>
      <c r="I37" s="139"/>
      <c r="J37" s="82"/>
    </row>
    <row r="38" spans="1:10" x14ac:dyDescent="0.25">
      <c r="A38" s="65"/>
      <c r="B38" s="66"/>
      <c r="C38" s="73"/>
      <c r="D38" s="140"/>
      <c r="E38" s="140"/>
      <c r="F38" s="140"/>
      <c r="G38" s="140"/>
      <c r="H38" s="140"/>
      <c r="I38" s="140"/>
      <c r="J38" s="68"/>
    </row>
    <row r="39" spans="1:10" x14ac:dyDescent="0.25">
      <c r="A39" s="137"/>
      <c r="B39" s="138"/>
      <c r="C39" s="138"/>
      <c r="D39" s="139"/>
      <c r="E39" s="137"/>
      <c r="F39" s="138"/>
      <c r="G39" s="138"/>
      <c r="H39" s="138"/>
      <c r="I39" s="139"/>
      <c r="J39" s="74"/>
    </row>
    <row r="40" spans="1:10" x14ac:dyDescent="0.25">
      <c r="A40" s="65"/>
      <c r="B40" s="66"/>
      <c r="C40" s="73"/>
      <c r="D40" s="83"/>
      <c r="E40" s="140"/>
      <c r="F40" s="140"/>
      <c r="G40" s="140"/>
      <c r="H40" s="140"/>
      <c r="I40" s="67"/>
      <c r="J40" s="68"/>
    </row>
    <row r="41" spans="1:10" x14ac:dyDescent="0.25">
      <c r="A41" s="137"/>
      <c r="B41" s="138"/>
      <c r="C41" s="138"/>
      <c r="D41" s="139"/>
      <c r="E41" s="137"/>
      <c r="F41" s="138"/>
      <c r="G41" s="138"/>
      <c r="H41" s="138"/>
      <c r="I41" s="139"/>
      <c r="J41" s="74"/>
    </row>
    <row r="42" spans="1:10" x14ac:dyDescent="0.25">
      <c r="A42" s="65"/>
      <c r="B42" s="66"/>
      <c r="C42" s="73"/>
      <c r="D42" s="83"/>
      <c r="E42" s="140"/>
      <c r="F42" s="140"/>
      <c r="G42" s="140"/>
      <c r="H42" s="140"/>
      <c r="I42" s="67"/>
      <c r="J42" s="68"/>
    </row>
    <row r="43" spans="1:10" x14ac:dyDescent="0.25">
      <c r="A43" s="137"/>
      <c r="B43" s="138"/>
      <c r="C43" s="138"/>
      <c r="D43" s="139"/>
      <c r="E43" s="137"/>
      <c r="F43" s="138"/>
      <c r="G43" s="138"/>
      <c r="H43" s="138"/>
      <c r="I43" s="139"/>
      <c r="J43" s="74"/>
    </row>
    <row r="44" spans="1:10" x14ac:dyDescent="0.25">
      <c r="A44" s="84"/>
      <c r="B44" s="73"/>
      <c r="C44" s="141"/>
      <c r="D44" s="141"/>
      <c r="E44" s="115"/>
      <c r="F44" s="115"/>
      <c r="G44" s="141"/>
      <c r="H44" s="141"/>
      <c r="I44" s="141"/>
      <c r="J44" s="68"/>
    </row>
    <row r="45" spans="1:10" x14ac:dyDescent="0.25">
      <c r="A45" s="137"/>
      <c r="B45" s="138"/>
      <c r="C45" s="138"/>
      <c r="D45" s="139"/>
      <c r="E45" s="137"/>
      <c r="F45" s="138"/>
      <c r="G45" s="138"/>
      <c r="H45" s="138"/>
      <c r="I45" s="139"/>
      <c r="J45" s="74"/>
    </row>
    <row r="46" spans="1:10" x14ac:dyDescent="0.25">
      <c r="A46" s="84"/>
      <c r="B46" s="73"/>
      <c r="C46" s="73"/>
      <c r="D46" s="66"/>
      <c r="E46" s="142"/>
      <c r="F46" s="142"/>
      <c r="G46" s="141"/>
      <c r="H46" s="141"/>
      <c r="I46" s="66"/>
      <c r="J46" s="68"/>
    </row>
    <row r="47" spans="1:10" x14ac:dyDescent="0.25">
      <c r="A47" s="137"/>
      <c r="B47" s="138"/>
      <c r="C47" s="138"/>
      <c r="D47" s="139"/>
      <c r="E47" s="137"/>
      <c r="F47" s="138"/>
      <c r="G47" s="138"/>
      <c r="H47" s="138"/>
      <c r="I47" s="139"/>
      <c r="J47" s="74"/>
    </row>
    <row r="48" spans="1:10" x14ac:dyDescent="0.25">
      <c r="A48" s="84"/>
      <c r="B48" s="73"/>
      <c r="C48" s="73"/>
      <c r="D48" s="66"/>
      <c r="E48" s="115"/>
      <c r="F48" s="115"/>
      <c r="G48" s="141"/>
      <c r="H48" s="141"/>
      <c r="I48" s="66"/>
      <c r="J48" s="85" t="s">
        <v>221</v>
      </c>
    </row>
    <row r="49" spans="1:10" x14ac:dyDescent="0.25">
      <c r="A49" s="84"/>
      <c r="B49" s="73"/>
      <c r="C49" s="73"/>
      <c r="D49" s="66"/>
      <c r="E49" s="115"/>
      <c r="F49" s="115"/>
      <c r="G49" s="141"/>
      <c r="H49" s="141"/>
      <c r="I49" s="66"/>
      <c r="J49" s="85" t="s">
        <v>222</v>
      </c>
    </row>
    <row r="50" spans="1:10" ht="14.45" customHeight="1" x14ac:dyDescent="0.25">
      <c r="A50" s="109" t="s">
        <v>196</v>
      </c>
      <c r="B50" s="120"/>
      <c r="C50" s="121" t="s">
        <v>221</v>
      </c>
      <c r="D50" s="122"/>
      <c r="E50" s="147" t="s">
        <v>223</v>
      </c>
      <c r="F50" s="148"/>
      <c r="G50" s="126" t="s">
        <v>285</v>
      </c>
      <c r="H50" s="127"/>
      <c r="I50" s="127"/>
      <c r="J50" s="128"/>
    </row>
    <row r="51" spans="1:10" x14ac:dyDescent="0.25">
      <c r="A51" s="84"/>
      <c r="B51" s="73"/>
      <c r="C51" s="141"/>
      <c r="D51" s="141"/>
      <c r="E51" s="115"/>
      <c r="F51" s="115"/>
      <c r="G51" s="149" t="s">
        <v>224</v>
      </c>
      <c r="H51" s="149"/>
      <c r="I51" s="149"/>
      <c r="J51" s="57"/>
    </row>
    <row r="52" spans="1:10" ht="13.9" customHeight="1" x14ac:dyDescent="0.25">
      <c r="A52" s="109" t="s">
        <v>197</v>
      </c>
      <c r="B52" s="120"/>
      <c r="C52" s="126" t="s">
        <v>286</v>
      </c>
      <c r="D52" s="127"/>
      <c r="E52" s="127"/>
      <c r="F52" s="127"/>
      <c r="G52" s="127"/>
      <c r="H52" s="127"/>
      <c r="I52" s="127"/>
      <c r="J52" s="128"/>
    </row>
    <row r="53" spans="1:10" x14ac:dyDescent="0.25">
      <c r="A53" s="65"/>
      <c r="B53" s="66"/>
      <c r="C53" s="131" t="s">
        <v>198</v>
      </c>
      <c r="D53" s="131"/>
      <c r="E53" s="131"/>
      <c r="F53" s="131"/>
      <c r="G53" s="131"/>
      <c r="H53" s="131"/>
      <c r="I53" s="131"/>
      <c r="J53" s="68"/>
    </row>
    <row r="54" spans="1:10" x14ac:dyDescent="0.25">
      <c r="A54" s="109" t="s">
        <v>199</v>
      </c>
      <c r="B54" s="120"/>
      <c r="C54" s="143" t="s">
        <v>287</v>
      </c>
      <c r="D54" s="144"/>
      <c r="E54" s="145"/>
      <c r="F54" s="115"/>
      <c r="G54" s="115"/>
      <c r="H54" s="136"/>
      <c r="I54" s="136"/>
      <c r="J54" s="146"/>
    </row>
    <row r="55" spans="1:10" x14ac:dyDescent="0.25">
      <c r="A55" s="65"/>
      <c r="B55" s="66"/>
      <c r="C55" s="73"/>
      <c r="D55" s="66"/>
      <c r="E55" s="115"/>
      <c r="F55" s="115"/>
      <c r="G55" s="115"/>
      <c r="H55" s="115"/>
      <c r="I55" s="66"/>
      <c r="J55" s="68"/>
    </row>
    <row r="56" spans="1:10" ht="14.45" customHeight="1" x14ac:dyDescent="0.25">
      <c r="A56" s="109" t="s">
        <v>191</v>
      </c>
      <c r="B56" s="120"/>
      <c r="C56" s="155" t="s">
        <v>288</v>
      </c>
      <c r="D56" s="151"/>
      <c r="E56" s="151"/>
      <c r="F56" s="151"/>
      <c r="G56" s="151"/>
      <c r="H56" s="151"/>
      <c r="I56" s="151"/>
      <c r="J56" s="152"/>
    </row>
    <row r="57" spans="1:10" x14ac:dyDescent="0.25">
      <c r="A57" s="65"/>
      <c r="B57" s="66"/>
      <c r="C57" s="66"/>
      <c r="D57" s="66"/>
      <c r="E57" s="115"/>
      <c r="F57" s="115"/>
      <c r="G57" s="115"/>
      <c r="H57" s="115"/>
      <c r="I57" s="66"/>
      <c r="J57" s="68"/>
    </row>
    <row r="58" spans="1:10" x14ac:dyDescent="0.25">
      <c r="A58" s="109" t="s">
        <v>225</v>
      </c>
      <c r="B58" s="120"/>
      <c r="C58" s="150"/>
      <c r="D58" s="151"/>
      <c r="E58" s="151"/>
      <c r="F58" s="151"/>
      <c r="G58" s="151"/>
      <c r="H58" s="151"/>
      <c r="I58" s="151"/>
      <c r="J58" s="152"/>
    </row>
    <row r="59" spans="1:10" ht="14.45" customHeight="1" x14ac:dyDescent="0.25">
      <c r="A59" s="65"/>
      <c r="B59" s="66"/>
      <c r="C59" s="153" t="s">
        <v>226</v>
      </c>
      <c r="D59" s="153"/>
      <c r="E59" s="153"/>
      <c r="F59" s="153"/>
      <c r="G59" s="66"/>
      <c r="H59" s="66"/>
      <c r="I59" s="66"/>
      <c r="J59" s="68"/>
    </row>
    <row r="60" spans="1:10" x14ac:dyDescent="0.25">
      <c r="A60" s="109" t="s">
        <v>227</v>
      </c>
      <c r="B60" s="120"/>
      <c r="C60" s="150"/>
      <c r="D60" s="151"/>
      <c r="E60" s="151"/>
      <c r="F60" s="151"/>
      <c r="G60" s="151"/>
      <c r="H60" s="151"/>
      <c r="I60" s="151"/>
      <c r="J60" s="152"/>
    </row>
    <row r="61" spans="1:10" ht="14.45" customHeight="1" x14ac:dyDescent="0.25">
      <c r="A61" s="86"/>
      <c r="B61" s="87"/>
      <c r="C61" s="154" t="s">
        <v>228</v>
      </c>
      <c r="D61" s="154"/>
      <c r="E61" s="154"/>
      <c r="F61" s="154"/>
      <c r="G61" s="154"/>
      <c r="H61" s="87"/>
      <c r="I61" s="87"/>
      <c r="J61" s="88"/>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zoomScaleNormal="100" zoomScaleSheetLayoutView="100" workbookViewId="0">
      <selection activeCell="G8" sqref="A8:I66"/>
    </sheetView>
  </sheetViews>
  <sheetFormatPr defaultColWidth="8.85546875" defaultRowHeight="12.75" x14ac:dyDescent="0.2"/>
  <cols>
    <col min="8" max="9" width="9.85546875" style="27" customWidth="1"/>
    <col min="10" max="10" width="10.28515625" bestFit="1" customWidth="1"/>
  </cols>
  <sheetData>
    <row r="1" spans="1:9" x14ac:dyDescent="0.2">
      <c r="A1" s="164" t="s">
        <v>1</v>
      </c>
      <c r="B1" s="165"/>
      <c r="C1" s="165"/>
      <c r="D1" s="165"/>
      <c r="E1" s="165"/>
      <c r="F1" s="165"/>
      <c r="G1" s="165"/>
      <c r="H1" s="165"/>
      <c r="I1" s="165"/>
    </row>
    <row r="2" spans="1:9" x14ac:dyDescent="0.2">
      <c r="A2" s="166" t="s">
        <v>289</v>
      </c>
      <c r="B2" s="167"/>
      <c r="C2" s="167"/>
      <c r="D2" s="167"/>
      <c r="E2" s="167"/>
      <c r="F2" s="167"/>
      <c r="G2" s="167"/>
      <c r="H2" s="167"/>
      <c r="I2" s="167"/>
    </row>
    <row r="3" spans="1:9" x14ac:dyDescent="0.2">
      <c r="A3" s="168" t="s">
        <v>229</v>
      </c>
      <c r="B3" s="168"/>
      <c r="C3" s="168"/>
      <c r="D3" s="168"/>
      <c r="E3" s="168"/>
      <c r="F3" s="168"/>
      <c r="G3" s="168"/>
      <c r="H3" s="168"/>
      <c r="I3" s="168"/>
    </row>
    <row r="4" spans="1:9" x14ac:dyDescent="0.2">
      <c r="A4" s="169" t="s">
        <v>205</v>
      </c>
      <c r="B4" s="170"/>
      <c r="C4" s="170"/>
      <c r="D4" s="170"/>
      <c r="E4" s="170"/>
      <c r="F4" s="170"/>
      <c r="G4" s="170"/>
      <c r="H4" s="170"/>
      <c r="I4" s="171"/>
    </row>
    <row r="5" spans="1:9" ht="67.5" x14ac:dyDescent="0.2">
      <c r="A5" s="172" t="s">
        <v>2</v>
      </c>
      <c r="B5" s="173"/>
      <c r="C5" s="173"/>
      <c r="D5" s="173"/>
      <c r="E5" s="173"/>
      <c r="F5" s="173"/>
      <c r="G5" s="1" t="s">
        <v>4</v>
      </c>
      <c r="H5" s="3" t="s">
        <v>178</v>
      </c>
      <c r="I5" s="3" t="s">
        <v>179</v>
      </c>
    </row>
    <row r="6" spans="1:9" x14ac:dyDescent="0.2">
      <c r="A6" s="175">
        <v>1</v>
      </c>
      <c r="B6" s="176"/>
      <c r="C6" s="176"/>
      <c r="D6" s="176"/>
      <c r="E6" s="176"/>
      <c r="F6" s="176"/>
      <c r="G6" s="2">
        <v>2</v>
      </c>
      <c r="H6" s="3">
        <v>3</v>
      </c>
      <c r="I6" s="3">
        <v>4</v>
      </c>
    </row>
    <row r="7" spans="1:9" x14ac:dyDescent="0.2">
      <c r="A7" s="161" t="s">
        <v>37</v>
      </c>
      <c r="B7" s="174"/>
      <c r="C7" s="174"/>
      <c r="D7" s="174"/>
      <c r="E7" s="174"/>
      <c r="F7" s="174"/>
      <c r="G7" s="174"/>
      <c r="H7" s="174"/>
      <c r="I7" s="174"/>
    </row>
    <row r="8" spans="1:9" x14ac:dyDescent="0.2">
      <c r="A8" s="159" t="s">
        <v>230</v>
      </c>
      <c r="B8" s="157"/>
      <c r="C8" s="157"/>
      <c r="D8" s="157"/>
      <c r="E8" s="157"/>
      <c r="F8" s="157"/>
      <c r="G8" s="4">
        <v>1</v>
      </c>
      <c r="H8" s="23">
        <f>H9+H10+H16+H20</f>
        <v>4666224</v>
      </c>
      <c r="I8" s="23">
        <f>I9+I10+I16+I20</f>
        <v>4631700</v>
      </c>
    </row>
    <row r="9" spans="1:9" x14ac:dyDescent="0.2">
      <c r="A9" s="160" t="s">
        <v>16</v>
      </c>
      <c r="B9" s="156"/>
      <c r="C9" s="156"/>
      <c r="D9" s="156"/>
      <c r="E9" s="156"/>
      <c r="F9" s="156"/>
      <c r="G9" s="5">
        <v>2</v>
      </c>
      <c r="H9" s="24">
        <v>219864</v>
      </c>
      <c r="I9" s="24">
        <v>221847</v>
      </c>
    </row>
    <row r="10" spans="1:9" x14ac:dyDescent="0.2">
      <c r="A10" s="159" t="s">
        <v>17</v>
      </c>
      <c r="B10" s="157"/>
      <c r="C10" s="157"/>
      <c r="D10" s="157"/>
      <c r="E10" s="157"/>
      <c r="F10" s="157"/>
      <c r="G10" s="4">
        <v>3</v>
      </c>
      <c r="H10" s="23">
        <f>H11+H12+H13+H14+H15</f>
        <v>542912</v>
      </c>
      <c r="I10" s="23">
        <f>I11+I12+I13+I14+I15</f>
        <v>503370</v>
      </c>
    </row>
    <row r="11" spans="1:9" x14ac:dyDescent="0.2">
      <c r="A11" s="156" t="s">
        <v>18</v>
      </c>
      <c r="B11" s="156"/>
      <c r="C11" s="156"/>
      <c r="D11" s="156"/>
      <c r="E11" s="156"/>
      <c r="F11" s="156"/>
      <c r="G11" s="90">
        <v>4</v>
      </c>
      <c r="H11" s="24">
        <v>289487</v>
      </c>
      <c r="I11" s="24">
        <v>267703</v>
      </c>
    </row>
    <row r="12" spans="1:9" x14ac:dyDescent="0.2">
      <c r="A12" s="156" t="s">
        <v>19</v>
      </c>
      <c r="B12" s="156"/>
      <c r="C12" s="156"/>
      <c r="D12" s="156"/>
      <c r="E12" s="156"/>
      <c r="F12" s="156"/>
      <c r="G12" s="90">
        <v>5</v>
      </c>
      <c r="H12" s="24">
        <v>172554</v>
      </c>
      <c r="I12" s="24">
        <v>161732</v>
      </c>
    </row>
    <row r="13" spans="1:9" x14ac:dyDescent="0.2">
      <c r="A13" s="156" t="s">
        <v>20</v>
      </c>
      <c r="B13" s="156"/>
      <c r="C13" s="156"/>
      <c r="D13" s="156"/>
      <c r="E13" s="156"/>
      <c r="F13" s="156"/>
      <c r="G13" s="90">
        <v>6</v>
      </c>
      <c r="H13" s="24">
        <v>57178</v>
      </c>
      <c r="I13" s="24">
        <v>51944</v>
      </c>
    </row>
    <row r="14" spans="1:9" x14ac:dyDescent="0.2">
      <c r="A14" s="156" t="s">
        <v>21</v>
      </c>
      <c r="B14" s="156"/>
      <c r="C14" s="156"/>
      <c r="D14" s="156"/>
      <c r="E14" s="156"/>
      <c r="F14" s="156"/>
      <c r="G14" s="90">
        <v>7</v>
      </c>
      <c r="H14" s="24">
        <v>23693</v>
      </c>
      <c r="I14" s="24">
        <v>21991</v>
      </c>
    </row>
    <row r="15" spans="1:9" x14ac:dyDescent="0.2">
      <c r="A15" s="156" t="s">
        <v>22</v>
      </c>
      <c r="B15" s="156"/>
      <c r="C15" s="156"/>
      <c r="D15" s="156"/>
      <c r="E15" s="156"/>
      <c r="F15" s="156"/>
      <c r="G15" s="90">
        <v>8</v>
      </c>
      <c r="H15" s="24">
        <v>0</v>
      </c>
      <c r="I15" s="24">
        <v>0</v>
      </c>
    </row>
    <row r="16" spans="1:9" x14ac:dyDescent="0.2">
      <c r="A16" s="159" t="s">
        <v>246</v>
      </c>
      <c r="B16" s="157"/>
      <c r="C16" s="157"/>
      <c r="D16" s="157"/>
      <c r="E16" s="157"/>
      <c r="F16" s="157"/>
      <c r="G16" s="4">
        <v>9</v>
      </c>
      <c r="H16" s="23">
        <f>H17+H18+H19</f>
        <v>3887990</v>
      </c>
      <c r="I16" s="23">
        <f>I17+I18+I19</f>
        <v>3891025</v>
      </c>
    </row>
    <row r="17" spans="1:9" x14ac:dyDescent="0.2">
      <c r="A17" s="158" t="s">
        <v>23</v>
      </c>
      <c r="B17" s="156"/>
      <c r="C17" s="156"/>
      <c r="D17" s="156"/>
      <c r="E17" s="156"/>
      <c r="F17" s="156"/>
      <c r="G17" s="90">
        <v>10</v>
      </c>
      <c r="H17" s="24">
        <v>3799780</v>
      </c>
      <c r="I17" s="24">
        <v>3799780</v>
      </c>
    </row>
    <row r="18" spans="1:9" x14ac:dyDescent="0.2">
      <c r="A18" s="158" t="s">
        <v>24</v>
      </c>
      <c r="B18" s="156"/>
      <c r="C18" s="156"/>
      <c r="D18" s="156"/>
      <c r="E18" s="156"/>
      <c r="F18" s="156"/>
      <c r="G18" s="90">
        <v>11</v>
      </c>
      <c r="H18" s="24">
        <v>62047</v>
      </c>
      <c r="I18" s="24">
        <v>60547</v>
      </c>
    </row>
    <row r="19" spans="1:9" ht="27.6" customHeight="1" x14ac:dyDescent="0.2">
      <c r="A19" s="158" t="s">
        <v>231</v>
      </c>
      <c r="B19" s="156"/>
      <c r="C19" s="156"/>
      <c r="D19" s="156"/>
      <c r="E19" s="156"/>
      <c r="F19" s="156"/>
      <c r="G19" s="90">
        <v>12</v>
      </c>
      <c r="H19" s="24">
        <v>26163</v>
      </c>
      <c r="I19" s="24">
        <v>30698</v>
      </c>
    </row>
    <row r="20" spans="1:9" x14ac:dyDescent="0.2">
      <c r="A20" s="160" t="s">
        <v>15</v>
      </c>
      <c r="B20" s="156"/>
      <c r="C20" s="156"/>
      <c r="D20" s="156"/>
      <c r="E20" s="156"/>
      <c r="F20" s="156"/>
      <c r="G20" s="91">
        <v>13</v>
      </c>
      <c r="H20" s="24">
        <v>15458</v>
      </c>
      <c r="I20" s="24">
        <v>15458</v>
      </c>
    </row>
    <row r="21" spans="1:9" x14ac:dyDescent="0.2">
      <c r="A21" s="159" t="s">
        <v>232</v>
      </c>
      <c r="B21" s="157"/>
      <c r="C21" s="157"/>
      <c r="D21" s="157"/>
      <c r="E21" s="157"/>
      <c r="F21" s="157"/>
      <c r="G21" s="4">
        <v>14</v>
      </c>
      <c r="H21" s="23">
        <f>H22+H28+H32</f>
        <v>2137414</v>
      </c>
      <c r="I21" s="23">
        <f>I22+I28+I32</f>
        <v>1989185</v>
      </c>
    </row>
    <row r="22" spans="1:9" x14ac:dyDescent="0.2">
      <c r="A22" s="159" t="s">
        <v>233</v>
      </c>
      <c r="B22" s="157"/>
      <c r="C22" s="157"/>
      <c r="D22" s="157"/>
      <c r="E22" s="157"/>
      <c r="F22" s="157"/>
      <c r="G22" s="4">
        <v>15</v>
      </c>
      <c r="H22" s="23">
        <f>H23+H24+H25+H26+H27</f>
        <v>269985</v>
      </c>
      <c r="I22" s="23">
        <f>I23+I24+I25+I26+I27</f>
        <v>194144</v>
      </c>
    </row>
    <row r="23" spans="1:9" x14ac:dyDescent="0.2">
      <c r="A23" s="156" t="s">
        <v>25</v>
      </c>
      <c r="B23" s="156"/>
      <c r="C23" s="156"/>
      <c r="D23" s="156"/>
      <c r="E23" s="156"/>
      <c r="F23" s="156"/>
      <c r="G23" s="90">
        <v>16</v>
      </c>
      <c r="H23" s="24">
        <v>184957</v>
      </c>
      <c r="I23" s="24">
        <v>93619</v>
      </c>
    </row>
    <row r="24" spans="1:9" x14ac:dyDescent="0.2">
      <c r="A24" s="156" t="s">
        <v>26</v>
      </c>
      <c r="B24" s="156"/>
      <c r="C24" s="156"/>
      <c r="D24" s="156"/>
      <c r="E24" s="156"/>
      <c r="F24" s="156"/>
      <c r="G24" s="90">
        <v>17</v>
      </c>
      <c r="H24" s="24">
        <v>35</v>
      </c>
      <c r="I24" s="24">
        <v>1064</v>
      </c>
    </row>
    <row r="25" spans="1:9" x14ac:dyDescent="0.2">
      <c r="A25" s="156" t="s">
        <v>27</v>
      </c>
      <c r="B25" s="156"/>
      <c r="C25" s="156"/>
      <c r="D25" s="156"/>
      <c r="E25" s="156"/>
      <c r="F25" s="156"/>
      <c r="G25" s="90">
        <v>18</v>
      </c>
      <c r="H25" s="24">
        <v>2959</v>
      </c>
      <c r="I25" s="24">
        <v>16583</v>
      </c>
    </row>
    <row r="26" spans="1:9" x14ac:dyDescent="0.2">
      <c r="A26" s="156" t="s">
        <v>28</v>
      </c>
      <c r="B26" s="156"/>
      <c r="C26" s="156"/>
      <c r="D26" s="156"/>
      <c r="E26" s="156"/>
      <c r="F26" s="156"/>
      <c r="G26" s="90">
        <v>19</v>
      </c>
      <c r="H26" s="24">
        <v>3635</v>
      </c>
      <c r="I26" s="24">
        <v>4875</v>
      </c>
    </row>
    <row r="27" spans="1:9" x14ac:dyDescent="0.2">
      <c r="A27" s="156" t="s">
        <v>29</v>
      </c>
      <c r="B27" s="156"/>
      <c r="C27" s="156"/>
      <c r="D27" s="156"/>
      <c r="E27" s="156"/>
      <c r="F27" s="156"/>
      <c r="G27" s="90">
        <v>20</v>
      </c>
      <c r="H27" s="24">
        <v>78399</v>
      </c>
      <c r="I27" s="24">
        <v>78003</v>
      </c>
    </row>
    <row r="28" spans="1:9" x14ac:dyDescent="0.2">
      <c r="A28" s="159" t="s">
        <v>234</v>
      </c>
      <c r="B28" s="159"/>
      <c r="C28" s="159"/>
      <c r="D28" s="159"/>
      <c r="E28" s="159"/>
      <c r="F28" s="159"/>
      <c r="G28" s="4">
        <v>21</v>
      </c>
      <c r="H28" s="23">
        <f>H29+H30+H31</f>
        <v>1199534</v>
      </c>
      <c r="I28" s="23">
        <f>I29+I30+I31</f>
        <v>1737680</v>
      </c>
    </row>
    <row r="29" spans="1:9" x14ac:dyDescent="0.2">
      <c r="A29" s="156" t="s">
        <v>30</v>
      </c>
      <c r="B29" s="156"/>
      <c r="C29" s="156"/>
      <c r="D29" s="156"/>
      <c r="E29" s="156"/>
      <c r="F29" s="156"/>
      <c r="G29" s="90">
        <v>22</v>
      </c>
      <c r="H29" s="24">
        <v>8136</v>
      </c>
      <c r="I29" s="24">
        <v>619519</v>
      </c>
    </row>
    <row r="30" spans="1:9" x14ac:dyDescent="0.2">
      <c r="A30" s="156" t="s">
        <v>31</v>
      </c>
      <c r="B30" s="156"/>
      <c r="C30" s="156"/>
      <c r="D30" s="156"/>
      <c r="E30" s="156"/>
      <c r="F30" s="156"/>
      <c r="G30" s="90">
        <v>23</v>
      </c>
      <c r="H30" s="24">
        <v>0</v>
      </c>
      <c r="I30" s="24">
        <v>0</v>
      </c>
    </row>
    <row r="31" spans="1:9" x14ac:dyDescent="0.2">
      <c r="A31" s="156" t="s">
        <v>32</v>
      </c>
      <c r="B31" s="156"/>
      <c r="C31" s="156"/>
      <c r="D31" s="156"/>
      <c r="E31" s="156"/>
      <c r="F31" s="156"/>
      <c r="G31" s="90">
        <v>24</v>
      </c>
      <c r="H31" s="24">
        <v>1191398</v>
      </c>
      <c r="I31" s="24">
        <v>1118161</v>
      </c>
    </row>
    <row r="32" spans="1:9" x14ac:dyDescent="0.2">
      <c r="A32" s="160" t="s">
        <v>33</v>
      </c>
      <c r="B32" s="156"/>
      <c r="C32" s="156"/>
      <c r="D32" s="156"/>
      <c r="E32" s="156"/>
      <c r="F32" s="156"/>
      <c r="G32" s="5">
        <v>25</v>
      </c>
      <c r="H32" s="24">
        <v>667895</v>
      </c>
      <c r="I32" s="24">
        <v>57361</v>
      </c>
    </row>
    <row r="33" spans="1:9" ht="25.9" customHeight="1" x14ac:dyDescent="0.2">
      <c r="A33" s="160" t="s">
        <v>34</v>
      </c>
      <c r="B33" s="156"/>
      <c r="C33" s="156"/>
      <c r="D33" s="156"/>
      <c r="E33" s="156"/>
      <c r="F33" s="156"/>
      <c r="G33" s="5">
        <v>26</v>
      </c>
      <c r="H33" s="24">
        <v>26739</v>
      </c>
      <c r="I33" s="24">
        <v>149451</v>
      </c>
    </row>
    <row r="34" spans="1:9" x14ac:dyDescent="0.2">
      <c r="A34" s="159" t="s">
        <v>235</v>
      </c>
      <c r="B34" s="157"/>
      <c r="C34" s="157"/>
      <c r="D34" s="157"/>
      <c r="E34" s="157"/>
      <c r="F34" s="157"/>
      <c r="G34" s="4">
        <v>27</v>
      </c>
      <c r="H34" s="23">
        <f>H8+H21+H33</f>
        <v>6830377</v>
      </c>
      <c r="I34" s="23">
        <f>I8+I21+I33</f>
        <v>6770336</v>
      </c>
    </row>
    <row r="35" spans="1:9" x14ac:dyDescent="0.2">
      <c r="A35" s="160" t="s">
        <v>35</v>
      </c>
      <c r="B35" s="156"/>
      <c r="C35" s="156"/>
      <c r="D35" s="156"/>
      <c r="E35" s="156"/>
      <c r="F35" s="156"/>
      <c r="G35" s="5">
        <v>28</v>
      </c>
      <c r="H35" s="24">
        <v>0</v>
      </c>
      <c r="I35" s="24">
        <v>0</v>
      </c>
    </row>
    <row r="36" spans="1:9" x14ac:dyDescent="0.2">
      <c r="A36" s="161" t="s">
        <v>3</v>
      </c>
      <c r="B36" s="161"/>
      <c r="C36" s="161"/>
      <c r="D36" s="161"/>
      <c r="E36" s="161"/>
      <c r="F36" s="161"/>
      <c r="G36" s="161"/>
      <c r="H36" s="161"/>
      <c r="I36" s="161"/>
    </row>
    <row r="37" spans="1:9" x14ac:dyDescent="0.2">
      <c r="A37" s="159" t="s">
        <v>236</v>
      </c>
      <c r="B37" s="157"/>
      <c r="C37" s="157"/>
      <c r="D37" s="157"/>
      <c r="E37" s="157"/>
      <c r="F37" s="157"/>
      <c r="G37" s="4">
        <v>29</v>
      </c>
      <c r="H37" s="23">
        <f>H38+H39+H40+H45+H46+H47+H48+H49</f>
        <v>5819124</v>
      </c>
      <c r="I37" s="23">
        <f>I38+I39+I40+I45+I46+I47+I48+I49</f>
        <v>5792608</v>
      </c>
    </row>
    <row r="38" spans="1:9" x14ac:dyDescent="0.2">
      <c r="A38" s="156" t="s">
        <v>38</v>
      </c>
      <c r="B38" s="156"/>
      <c r="C38" s="156"/>
      <c r="D38" s="156"/>
      <c r="E38" s="156"/>
      <c r="F38" s="156"/>
      <c r="G38" s="90">
        <v>30</v>
      </c>
      <c r="H38" s="25">
        <v>3076316</v>
      </c>
      <c r="I38" s="25">
        <v>3076316</v>
      </c>
    </row>
    <row r="39" spans="1:9" x14ac:dyDescent="0.2">
      <c r="A39" s="156" t="s">
        <v>39</v>
      </c>
      <c r="B39" s="156"/>
      <c r="C39" s="156"/>
      <c r="D39" s="156"/>
      <c r="E39" s="156"/>
      <c r="F39" s="156"/>
      <c r="G39" s="90">
        <v>31</v>
      </c>
      <c r="H39" s="25">
        <v>1839562</v>
      </c>
      <c r="I39" s="25">
        <v>1839562</v>
      </c>
    </row>
    <row r="40" spans="1:9" x14ac:dyDescent="0.2">
      <c r="A40" s="157" t="s">
        <v>237</v>
      </c>
      <c r="B40" s="157"/>
      <c r="C40" s="157"/>
      <c r="D40" s="157"/>
      <c r="E40" s="157"/>
      <c r="F40" s="157"/>
      <c r="G40" s="92">
        <v>32</v>
      </c>
      <c r="H40" s="26">
        <f>H41+H42+H43+H44</f>
        <v>886352</v>
      </c>
      <c r="I40" s="26">
        <f>I41+I42+I43+I44</f>
        <v>876466</v>
      </c>
    </row>
    <row r="41" spans="1:9" x14ac:dyDescent="0.2">
      <c r="A41" s="156" t="s">
        <v>40</v>
      </c>
      <c r="B41" s="156"/>
      <c r="C41" s="156"/>
      <c r="D41" s="156"/>
      <c r="E41" s="156"/>
      <c r="F41" s="156"/>
      <c r="G41" s="90">
        <v>33</v>
      </c>
      <c r="H41" s="25">
        <v>18714</v>
      </c>
      <c r="I41" s="25">
        <v>18714</v>
      </c>
    </row>
    <row r="42" spans="1:9" x14ac:dyDescent="0.2">
      <c r="A42" s="156" t="s">
        <v>41</v>
      </c>
      <c r="B42" s="156"/>
      <c r="C42" s="156"/>
      <c r="D42" s="156"/>
      <c r="E42" s="156"/>
      <c r="F42" s="156"/>
      <c r="G42" s="90">
        <v>34</v>
      </c>
      <c r="H42" s="25">
        <v>-18409</v>
      </c>
      <c r="I42" s="25">
        <v>-28295</v>
      </c>
    </row>
    <row r="43" spans="1:9" x14ac:dyDescent="0.2">
      <c r="A43" s="156" t="s">
        <v>42</v>
      </c>
      <c r="B43" s="156"/>
      <c r="C43" s="156"/>
      <c r="D43" s="156"/>
      <c r="E43" s="156"/>
      <c r="F43" s="156"/>
      <c r="G43" s="90">
        <v>35</v>
      </c>
      <c r="H43" s="25">
        <v>70169</v>
      </c>
      <c r="I43" s="25">
        <v>70169</v>
      </c>
    </row>
    <row r="44" spans="1:9" x14ac:dyDescent="0.2">
      <c r="A44" s="156" t="s">
        <v>43</v>
      </c>
      <c r="B44" s="156"/>
      <c r="C44" s="156"/>
      <c r="D44" s="156"/>
      <c r="E44" s="156"/>
      <c r="F44" s="156"/>
      <c r="G44" s="90">
        <v>36</v>
      </c>
      <c r="H44" s="25">
        <v>815878</v>
      </c>
      <c r="I44" s="25">
        <v>815878</v>
      </c>
    </row>
    <row r="45" spans="1:9" x14ac:dyDescent="0.2">
      <c r="A45" s="156" t="s">
        <v>238</v>
      </c>
      <c r="B45" s="156"/>
      <c r="C45" s="156"/>
      <c r="D45" s="156"/>
      <c r="E45" s="156"/>
      <c r="F45" s="156"/>
      <c r="G45" s="90">
        <v>37</v>
      </c>
      <c r="H45" s="25">
        <v>0</v>
      </c>
      <c r="I45" s="25">
        <v>0</v>
      </c>
    </row>
    <row r="46" spans="1:9" x14ac:dyDescent="0.2">
      <c r="A46" s="156" t="s">
        <v>239</v>
      </c>
      <c r="B46" s="156"/>
      <c r="C46" s="156"/>
      <c r="D46" s="156"/>
      <c r="E46" s="156"/>
      <c r="F46" s="156"/>
      <c r="G46" s="90">
        <v>38</v>
      </c>
      <c r="H46" s="25">
        <v>0</v>
      </c>
      <c r="I46" s="25">
        <v>0</v>
      </c>
    </row>
    <row r="47" spans="1:9" x14ac:dyDescent="0.2">
      <c r="A47" s="156" t="s">
        <v>240</v>
      </c>
      <c r="B47" s="156"/>
      <c r="C47" s="156"/>
      <c r="D47" s="156"/>
      <c r="E47" s="156"/>
      <c r="F47" s="156"/>
      <c r="G47" s="90">
        <v>39</v>
      </c>
      <c r="H47" s="25">
        <v>0</v>
      </c>
      <c r="I47" s="25">
        <v>16894</v>
      </c>
    </row>
    <row r="48" spans="1:9" x14ac:dyDescent="0.2">
      <c r="A48" s="156" t="s">
        <v>241</v>
      </c>
      <c r="B48" s="156"/>
      <c r="C48" s="156"/>
      <c r="D48" s="156"/>
      <c r="E48" s="156"/>
      <c r="F48" s="156"/>
      <c r="G48" s="90">
        <v>40</v>
      </c>
      <c r="H48" s="25">
        <v>16894</v>
      </c>
      <c r="I48" s="25">
        <v>-16630</v>
      </c>
    </row>
    <row r="49" spans="1:9" x14ac:dyDescent="0.2">
      <c r="A49" s="162" t="s">
        <v>242</v>
      </c>
      <c r="B49" s="162"/>
      <c r="C49" s="162"/>
      <c r="D49" s="162"/>
      <c r="E49" s="162"/>
      <c r="F49" s="162"/>
      <c r="G49" s="90">
        <v>41</v>
      </c>
      <c r="H49" s="24">
        <v>0</v>
      </c>
      <c r="I49" s="24">
        <v>0</v>
      </c>
    </row>
    <row r="50" spans="1:9" x14ac:dyDescent="0.2">
      <c r="A50" s="160" t="s">
        <v>44</v>
      </c>
      <c r="B50" s="156"/>
      <c r="C50" s="156"/>
      <c r="D50" s="156"/>
      <c r="E50" s="156"/>
      <c r="F50" s="156"/>
      <c r="G50" s="91">
        <v>42</v>
      </c>
      <c r="H50" s="24">
        <v>0</v>
      </c>
      <c r="I50" s="24">
        <v>0</v>
      </c>
    </row>
    <row r="51" spans="1:9" x14ac:dyDescent="0.2">
      <c r="A51" s="159" t="s">
        <v>243</v>
      </c>
      <c r="B51" s="157"/>
      <c r="C51" s="157"/>
      <c r="D51" s="157"/>
      <c r="E51" s="157"/>
      <c r="F51" s="157"/>
      <c r="G51" s="4">
        <v>43</v>
      </c>
      <c r="H51" s="23">
        <f>H52+H53+H54+H55+H56+H57</f>
        <v>293447</v>
      </c>
      <c r="I51" s="23">
        <f>I52+I53+I54+I55+I56+I57</f>
        <v>310072</v>
      </c>
    </row>
    <row r="52" spans="1:9" x14ac:dyDescent="0.2">
      <c r="A52" s="156" t="s">
        <v>45</v>
      </c>
      <c r="B52" s="156"/>
      <c r="C52" s="156"/>
      <c r="D52" s="156"/>
      <c r="E52" s="156"/>
      <c r="F52" s="156"/>
      <c r="G52" s="90">
        <v>44</v>
      </c>
      <c r="H52" s="25">
        <v>499</v>
      </c>
      <c r="I52" s="25">
        <v>50247</v>
      </c>
    </row>
    <row r="53" spans="1:9" x14ac:dyDescent="0.2">
      <c r="A53" s="156" t="s">
        <v>46</v>
      </c>
      <c r="B53" s="156"/>
      <c r="C53" s="156"/>
      <c r="D53" s="156"/>
      <c r="E53" s="156"/>
      <c r="F53" s="156"/>
      <c r="G53" s="90">
        <v>45</v>
      </c>
      <c r="H53" s="25">
        <v>74100</v>
      </c>
      <c r="I53" s="25">
        <v>53638</v>
      </c>
    </row>
    <row r="54" spans="1:9" x14ac:dyDescent="0.2">
      <c r="A54" s="156" t="s">
        <v>47</v>
      </c>
      <c r="B54" s="156"/>
      <c r="C54" s="156"/>
      <c r="D54" s="156"/>
      <c r="E54" s="156"/>
      <c r="F54" s="156"/>
      <c r="G54" s="90">
        <v>46</v>
      </c>
      <c r="H54" s="25">
        <v>43959</v>
      </c>
      <c r="I54" s="25">
        <v>43759</v>
      </c>
    </row>
    <row r="55" spans="1:9" x14ac:dyDescent="0.2">
      <c r="A55" s="156" t="s">
        <v>48</v>
      </c>
      <c r="B55" s="156"/>
      <c r="C55" s="156"/>
      <c r="D55" s="156"/>
      <c r="E55" s="156"/>
      <c r="F55" s="156"/>
      <c r="G55" s="90">
        <v>47</v>
      </c>
      <c r="H55" s="25">
        <v>43442</v>
      </c>
      <c r="I55" s="25">
        <v>54089</v>
      </c>
    </row>
    <row r="56" spans="1:9" x14ac:dyDescent="0.2">
      <c r="A56" s="156" t="s">
        <v>49</v>
      </c>
      <c r="B56" s="156"/>
      <c r="C56" s="156"/>
      <c r="D56" s="156"/>
      <c r="E56" s="156"/>
      <c r="F56" s="156"/>
      <c r="G56" s="90">
        <v>48</v>
      </c>
      <c r="H56" s="25">
        <v>263</v>
      </c>
      <c r="I56" s="25">
        <v>0</v>
      </c>
    </row>
    <row r="57" spans="1:9" x14ac:dyDescent="0.2">
      <c r="A57" s="156" t="s">
        <v>50</v>
      </c>
      <c r="B57" s="156"/>
      <c r="C57" s="156"/>
      <c r="D57" s="156"/>
      <c r="E57" s="156"/>
      <c r="F57" s="156"/>
      <c r="G57" s="90">
        <v>49</v>
      </c>
      <c r="H57" s="25">
        <v>131184</v>
      </c>
      <c r="I57" s="25">
        <v>108339</v>
      </c>
    </row>
    <row r="58" spans="1:9" x14ac:dyDescent="0.2">
      <c r="A58" s="160" t="s">
        <v>51</v>
      </c>
      <c r="B58" s="156"/>
      <c r="C58" s="156"/>
      <c r="D58" s="156"/>
      <c r="E58" s="156"/>
      <c r="F58" s="156"/>
      <c r="G58" s="5">
        <v>50</v>
      </c>
      <c r="H58" s="24">
        <v>230548</v>
      </c>
      <c r="I58" s="24">
        <v>230548</v>
      </c>
    </row>
    <row r="59" spans="1:9" x14ac:dyDescent="0.2">
      <c r="A59" s="160" t="s">
        <v>52</v>
      </c>
      <c r="B59" s="156"/>
      <c r="C59" s="156"/>
      <c r="D59" s="156"/>
      <c r="E59" s="156"/>
      <c r="F59" s="156"/>
      <c r="G59" s="5">
        <v>51</v>
      </c>
      <c r="H59" s="24">
        <v>0</v>
      </c>
      <c r="I59" s="24">
        <v>0</v>
      </c>
    </row>
    <row r="60" spans="1:9" x14ac:dyDescent="0.2">
      <c r="A60" s="160" t="s">
        <v>53</v>
      </c>
      <c r="B60" s="156"/>
      <c r="C60" s="156"/>
      <c r="D60" s="156"/>
      <c r="E60" s="156"/>
      <c r="F60" s="156"/>
      <c r="G60" s="91">
        <v>52</v>
      </c>
      <c r="H60" s="24">
        <v>487258</v>
      </c>
      <c r="I60" s="24">
        <v>437108</v>
      </c>
    </row>
    <row r="61" spans="1:9" x14ac:dyDescent="0.2">
      <c r="A61" s="159" t="s">
        <v>244</v>
      </c>
      <c r="B61" s="157"/>
      <c r="C61" s="157"/>
      <c r="D61" s="157"/>
      <c r="E61" s="157"/>
      <c r="F61" s="157"/>
      <c r="G61" s="4">
        <v>53</v>
      </c>
      <c r="H61" s="23">
        <f>H37+H50+H51+H58+H59+H60</f>
        <v>6830377</v>
      </c>
      <c r="I61" s="23">
        <f>I37+I50+I51+I58+I59+I60</f>
        <v>6770336</v>
      </c>
    </row>
    <row r="62" spans="1:9" x14ac:dyDescent="0.2">
      <c r="A62" s="160" t="s">
        <v>54</v>
      </c>
      <c r="B62" s="156"/>
      <c r="C62" s="156"/>
      <c r="D62" s="156"/>
      <c r="E62" s="156"/>
      <c r="F62" s="156"/>
      <c r="G62" s="91">
        <v>54</v>
      </c>
      <c r="H62" s="24">
        <v>0</v>
      </c>
      <c r="I62" s="24">
        <v>0</v>
      </c>
    </row>
    <row r="63" spans="1:9" ht="25.5" customHeight="1" x14ac:dyDescent="0.2">
      <c r="A63" s="160" t="s">
        <v>36</v>
      </c>
      <c r="B63" s="160"/>
      <c r="C63" s="160"/>
      <c r="D63" s="160"/>
      <c r="E63" s="160"/>
      <c r="F63" s="160"/>
      <c r="G63" s="163"/>
      <c r="H63" s="163"/>
      <c r="I63" s="163"/>
    </row>
    <row r="64" spans="1:9" x14ac:dyDescent="0.2">
      <c r="A64" s="159" t="s">
        <v>245</v>
      </c>
      <c r="B64" s="157"/>
      <c r="C64" s="157"/>
      <c r="D64" s="157"/>
      <c r="E64" s="157"/>
      <c r="F64" s="157"/>
      <c r="G64" s="4">
        <v>55</v>
      </c>
      <c r="H64" s="23">
        <f>H65+H66</f>
        <v>0</v>
      </c>
      <c r="I64" s="23">
        <f>I65+I66</f>
        <v>0</v>
      </c>
    </row>
    <row r="65" spans="1:9" x14ac:dyDescent="0.2">
      <c r="A65" s="160" t="s">
        <v>55</v>
      </c>
      <c r="B65" s="156"/>
      <c r="C65" s="156"/>
      <c r="D65" s="156"/>
      <c r="E65" s="156"/>
      <c r="F65" s="156"/>
      <c r="G65" s="5">
        <v>56</v>
      </c>
      <c r="H65" s="24">
        <v>0</v>
      </c>
      <c r="I65" s="24">
        <v>0</v>
      </c>
    </row>
    <row r="66" spans="1:9" x14ac:dyDescent="0.2">
      <c r="A66" s="160" t="s">
        <v>56</v>
      </c>
      <c r="B66" s="156"/>
      <c r="C66" s="156"/>
      <c r="D66" s="156"/>
      <c r="E66" s="156"/>
      <c r="F66" s="156"/>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zoomScaleNormal="100" zoomScaleSheetLayoutView="100" workbookViewId="0">
      <selection activeCell="G8" sqref="A8:K64"/>
    </sheetView>
  </sheetViews>
  <sheetFormatPr defaultRowHeight="12.75" x14ac:dyDescent="0.2"/>
  <cols>
    <col min="1" max="7" width="9.140625" style="10"/>
    <col min="8" max="11" width="14"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78" t="s">
        <v>5</v>
      </c>
      <c r="B1" s="165"/>
      <c r="C1" s="165"/>
      <c r="D1" s="165"/>
      <c r="E1" s="165"/>
      <c r="F1" s="165"/>
      <c r="G1" s="165"/>
      <c r="H1" s="165"/>
      <c r="I1" s="165"/>
    </row>
    <row r="2" spans="1:11" x14ac:dyDescent="0.2">
      <c r="A2" s="177" t="s">
        <v>290</v>
      </c>
      <c r="B2" s="167"/>
      <c r="C2" s="167"/>
      <c r="D2" s="167"/>
      <c r="E2" s="167"/>
      <c r="F2" s="167"/>
      <c r="G2" s="167"/>
      <c r="H2" s="167"/>
      <c r="I2" s="167"/>
    </row>
    <row r="3" spans="1:11" x14ac:dyDescent="0.2">
      <c r="A3" s="181" t="s">
        <v>229</v>
      </c>
      <c r="B3" s="182"/>
      <c r="C3" s="182"/>
      <c r="D3" s="182"/>
      <c r="E3" s="182"/>
      <c r="F3" s="182"/>
      <c r="G3" s="182"/>
      <c r="H3" s="182"/>
      <c r="I3" s="182"/>
      <c r="J3" s="183"/>
      <c r="K3" s="183"/>
    </row>
    <row r="4" spans="1:11" x14ac:dyDescent="0.2">
      <c r="A4" s="184" t="s">
        <v>206</v>
      </c>
      <c r="B4" s="185"/>
      <c r="C4" s="185"/>
      <c r="D4" s="185"/>
      <c r="E4" s="185"/>
      <c r="F4" s="185"/>
      <c r="G4" s="185"/>
      <c r="H4" s="185"/>
      <c r="I4" s="185"/>
      <c r="J4" s="186"/>
      <c r="K4" s="186"/>
    </row>
    <row r="5" spans="1:11" ht="27.75" customHeight="1" x14ac:dyDescent="0.2">
      <c r="A5" s="187" t="s">
        <v>2</v>
      </c>
      <c r="B5" s="188"/>
      <c r="C5" s="188"/>
      <c r="D5" s="188"/>
      <c r="E5" s="188"/>
      <c r="F5" s="188"/>
      <c r="G5" s="187" t="s">
        <v>6</v>
      </c>
      <c r="H5" s="189" t="s">
        <v>180</v>
      </c>
      <c r="I5" s="190"/>
      <c r="J5" s="189" t="s">
        <v>177</v>
      </c>
      <c r="K5" s="190"/>
    </row>
    <row r="6" spans="1:11" x14ac:dyDescent="0.2">
      <c r="A6" s="188"/>
      <c r="B6" s="188"/>
      <c r="C6" s="188"/>
      <c r="D6" s="188"/>
      <c r="E6" s="188"/>
      <c r="F6" s="188"/>
      <c r="G6" s="188"/>
      <c r="H6" s="29" t="s">
        <v>175</v>
      </c>
      <c r="I6" s="29" t="s">
        <v>176</v>
      </c>
      <c r="J6" s="29" t="s">
        <v>175</v>
      </c>
      <c r="K6" s="29" t="s">
        <v>176</v>
      </c>
    </row>
    <row r="7" spans="1:11" x14ac:dyDescent="0.2">
      <c r="A7" s="179">
        <v>1</v>
      </c>
      <c r="B7" s="180"/>
      <c r="C7" s="180"/>
      <c r="D7" s="180"/>
      <c r="E7" s="180"/>
      <c r="F7" s="180"/>
      <c r="G7" s="9">
        <v>2</v>
      </c>
      <c r="H7" s="29">
        <v>3</v>
      </c>
      <c r="I7" s="29">
        <v>4</v>
      </c>
      <c r="J7" s="29">
        <v>5</v>
      </c>
      <c r="K7" s="29">
        <v>6</v>
      </c>
    </row>
    <row r="8" spans="1:11" x14ac:dyDescent="0.2">
      <c r="A8" s="159" t="s">
        <v>247</v>
      </c>
      <c r="B8" s="157"/>
      <c r="C8" s="157"/>
      <c r="D8" s="157"/>
      <c r="E8" s="157"/>
      <c r="F8" s="157"/>
      <c r="G8" s="4">
        <v>1</v>
      </c>
      <c r="H8" s="23">
        <f>H9+H15</f>
        <v>520520</v>
      </c>
      <c r="I8" s="23">
        <f>I9+I15</f>
        <v>520520</v>
      </c>
      <c r="J8" s="23">
        <f>J9+J15</f>
        <v>461311</v>
      </c>
      <c r="K8" s="23">
        <f>K9+K15</f>
        <v>461311</v>
      </c>
    </row>
    <row r="9" spans="1:11" x14ac:dyDescent="0.2">
      <c r="A9" s="157" t="s">
        <v>248</v>
      </c>
      <c r="B9" s="157"/>
      <c r="C9" s="157"/>
      <c r="D9" s="157"/>
      <c r="E9" s="157"/>
      <c r="F9" s="157"/>
      <c r="G9" s="7">
        <v>2</v>
      </c>
      <c r="H9" s="26">
        <f>SUM(H10:H14)</f>
        <v>378271</v>
      </c>
      <c r="I9" s="26">
        <f>SUM(I10:I14)</f>
        <v>378271</v>
      </c>
      <c r="J9" s="26">
        <f>SUM(J10:J14)</f>
        <v>309463</v>
      </c>
      <c r="K9" s="26">
        <f>SUM(K10:K14)</f>
        <v>309463</v>
      </c>
    </row>
    <row r="10" spans="1:11" x14ac:dyDescent="0.2">
      <c r="A10" s="156" t="s">
        <v>60</v>
      </c>
      <c r="B10" s="156"/>
      <c r="C10" s="156"/>
      <c r="D10" s="156"/>
      <c r="E10" s="156"/>
      <c r="F10" s="156"/>
      <c r="G10" s="90">
        <v>3</v>
      </c>
      <c r="H10" s="25">
        <v>176210</v>
      </c>
      <c r="I10" s="25">
        <v>176210</v>
      </c>
      <c r="J10" s="25">
        <v>110234</v>
      </c>
      <c r="K10" s="25">
        <v>110234</v>
      </c>
    </row>
    <row r="11" spans="1:11" x14ac:dyDescent="0.2">
      <c r="A11" s="156" t="s">
        <v>61</v>
      </c>
      <c r="B11" s="156"/>
      <c r="C11" s="156"/>
      <c r="D11" s="156"/>
      <c r="E11" s="156"/>
      <c r="F11" s="156"/>
      <c r="G11" s="90">
        <v>4</v>
      </c>
      <c r="H11" s="25">
        <v>167303</v>
      </c>
      <c r="I11" s="25">
        <v>167303</v>
      </c>
      <c r="J11" s="25">
        <v>165555</v>
      </c>
      <c r="K11" s="25">
        <v>165555</v>
      </c>
    </row>
    <row r="12" spans="1:11" x14ac:dyDescent="0.2">
      <c r="A12" s="156" t="s">
        <v>62</v>
      </c>
      <c r="B12" s="156"/>
      <c r="C12" s="156"/>
      <c r="D12" s="156"/>
      <c r="E12" s="156"/>
      <c r="F12" s="156"/>
      <c r="G12" s="90">
        <v>5</v>
      </c>
      <c r="H12" s="25">
        <v>34758</v>
      </c>
      <c r="I12" s="25">
        <v>34758</v>
      </c>
      <c r="J12" s="25">
        <v>33674</v>
      </c>
      <c r="K12" s="25">
        <v>33674</v>
      </c>
    </row>
    <row r="13" spans="1:11" x14ac:dyDescent="0.2">
      <c r="A13" s="156" t="s">
        <v>63</v>
      </c>
      <c r="B13" s="156"/>
      <c r="C13" s="156"/>
      <c r="D13" s="156"/>
      <c r="E13" s="156"/>
      <c r="F13" s="156"/>
      <c r="G13" s="90">
        <v>6</v>
      </c>
      <c r="H13" s="25">
        <v>0</v>
      </c>
      <c r="I13" s="25">
        <v>0</v>
      </c>
      <c r="J13" s="25">
        <v>0</v>
      </c>
      <c r="K13" s="25">
        <v>0</v>
      </c>
    </row>
    <row r="14" spans="1:11" x14ac:dyDescent="0.2">
      <c r="A14" s="156" t="s">
        <v>64</v>
      </c>
      <c r="B14" s="156"/>
      <c r="C14" s="156"/>
      <c r="D14" s="156"/>
      <c r="E14" s="156"/>
      <c r="F14" s="156"/>
      <c r="G14" s="90">
        <v>7</v>
      </c>
      <c r="H14" s="25">
        <v>0</v>
      </c>
      <c r="I14" s="25">
        <v>0</v>
      </c>
      <c r="J14" s="25">
        <v>0</v>
      </c>
      <c r="K14" s="25">
        <v>0</v>
      </c>
    </row>
    <row r="15" spans="1:11" x14ac:dyDescent="0.2">
      <c r="A15" s="157" t="s">
        <v>249</v>
      </c>
      <c r="B15" s="157"/>
      <c r="C15" s="157"/>
      <c r="D15" s="157"/>
      <c r="E15" s="157"/>
      <c r="F15" s="157"/>
      <c r="G15" s="7">
        <v>8</v>
      </c>
      <c r="H15" s="26">
        <f>H16+H17+H18</f>
        <v>142249</v>
      </c>
      <c r="I15" s="26">
        <f>I16+I17+I18</f>
        <v>142249</v>
      </c>
      <c r="J15" s="26">
        <f>J16+J17+J18</f>
        <v>151848</v>
      </c>
      <c r="K15" s="26">
        <f>K16+K17+K18</f>
        <v>151848</v>
      </c>
    </row>
    <row r="16" spans="1:11" x14ac:dyDescent="0.2">
      <c r="A16" s="156" t="s">
        <v>65</v>
      </c>
      <c r="B16" s="156"/>
      <c r="C16" s="156"/>
      <c r="D16" s="156"/>
      <c r="E16" s="156"/>
      <c r="F16" s="156"/>
      <c r="G16" s="90">
        <v>9</v>
      </c>
      <c r="H16" s="25">
        <v>0</v>
      </c>
      <c r="I16" s="25">
        <v>0</v>
      </c>
      <c r="J16" s="25">
        <v>0</v>
      </c>
      <c r="K16" s="25">
        <v>0</v>
      </c>
    </row>
    <row r="17" spans="1:11" x14ac:dyDescent="0.2">
      <c r="A17" s="156" t="s">
        <v>66</v>
      </c>
      <c r="B17" s="156"/>
      <c r="C17" s="156"/>
      <c r="D17" s="156"/>
      <c r="E17" s="156"/>
      <c r="F17" s="156"/>
      <c r="G17" s="90">
        <v>10</v>
      </c>
      <c r="H17" s="25">
        <v>81276</v>
      </c>
      <c r="I17" s="25">
        <v>81276</v>
      </c>
      <c r="J17" s="25">
        <v>79879</v>
      </c>
      <c r="K17" s="25">
        <v>79879</v>
      </c>
    </row>
    <row r="18" spans="1:11" x14ac:dyDescent="0.2">
      <c r="A18" s="156" t="s">
        <v>67</v>
      </c>
      <c r="B18" s="156"/>
      <c r="C18" s="156"/>
      <c r="D18" s="156"/>
      <c r="E18" s="156"/>
      <c r="F18" s="156"/>
      <c r="G18" s="90">
        <v>11</v>
      </c>
      <c r="H18" s="25">
        <v>60973</v>
      </c>
      <c r="I18" s="25">
        <v>60973</v>
      </c>
      <c r="J18" s="25">
        <v>71969</v>
      </c>
      <c r="K18" s="25">
        <v>71969</v>
      </c>
    </row>
    <row r="19" spans="1:11" x14ac:dyDescent="0.2">
      <c r="A19" s="159" t="s">
        <v>250</v>
      </c>
      <c r="B19" s="157"/>
      <c r="C19" s="157"/>
      <c r="D19" s="157"/>
      <c r="E19" s="157"/>
      <c r="F19" s="157"/>
      <c r="G19" s="93">
        <v>12</v>
      </c>
      <c r="H19" s="23">
        <f>H20+H23+H27+H28+H29+H32+H33</f>
        <v>453697</v>
      </c>
      <c r="I19" s="23">
        <f>I20+I23+I27+I28+I29+I32+I33</f>
        <v>453697</v>
      </c>
      <c r="J19" s="23">
        <f>J20+J23+J27+J28+J29+J32+J33</f>
        <v>484322</v>
      </c>
      <c r="K19" s="23">
        <f>K20+K23+K27+K28+K29+K32+K33</f>
        <v>484322</v>
      </c>
    </row>
    <row r="20" spans="1:11" x14ac:dyDescent="0.2">
      <c r="A20" s="157" t="s">
        <v>251</v>
      </c>
      <c r="B20" s="157"/>
      <c r="C20" s="157"/>
      <c r="D20" s="157"/>
      <c r="E20" s="157"/>
      <c r="F20" s="157"/>
      <c r="G20" s="92">
        <v>13</v>
      </c>
      <c r="H20" s="26">
        <f>H21+H22</f>
        <v>119438</v>
      </c>
      <c r="I20" s="26">
        <f>I21+I22</f>
        <v>119438</v>
      </c>
      <c r="J20" s="26">
        <f>J21+J22</f>
        <v>132950</v>
      </c>
      <c r="K20" s="26">
        <f>K21+K22</f>
        <v>132950</v>
      </c>
    </row>
    <row r="21" spans="1:11" x14ac:dyDescent="0.2">
      <c r="A21" s="156" t="s">
        <v>68</v>
      </c>
      <c r="B21" s="156"/>
      <c r="C21" s="156"/>
      <c r="D21" s="156"/>
      <c r="E21" s="156"/>
      <c r="F21" s="156"/>
      <c r="G21" s="90">
        <v>14</v>
      </c>
      <c r="H21" s="25">
        <v>13141</v>
      </c>
      <c r="I21" s="25">
        <v>13141</v>
      </c>
      <c r="J21" s="25">
        <v>15078</v>
      </c>
      <c r="K21" s="25">
        <v>15078</v>
      </c>
    </row>
    <row r="22" spans="1:11" x14ac:dyDescent="0.2">
      <c r="A22" s="156" t="s">
        <v>69</v>
      </c>
      <c r="B22" s="156"/>
      <c r="C22" s="156"/>
      <c r="D22" s="156"/>
      <c r="E22" s="156"/>
      <c r="F22" s="156"/>
      <c r="G22" s="90">
        <v>15</v>
      </c>
      <c r="H22" s="25">
        <v>106297</v>
      </c>
      <c r="I22" s="25">
        <v>106297</v>
      </c>
      <c r="J22" s="25">
        <v>117872</v>
      </c>
      <c r="K22" s="25">
        <v>117872</v>
      </c>
    </row>
    <row r="23" spans="1:11" x14ac:dyDescent="0.2">
      <c r="A23" s="157" t="s">
        <v>252</v>
      </c>
      <c r="B23" s="157"/>
      <c r="C23" s="157"/>
      <c r="D23" s="157"/>
      <c r="E23" s="157"/>
      <c r="F23" s="157"/>
      <c r="G23" s="92">
        <v>16</v>
      </c>
      <c r="H23" s="26">
        <f>H24+H25+H26</f>
        <v>238203</v>
      </c>
      <c r="I23" s="26">
        <f>I24+I25+I26</f>
        <v>238203</v>
      </c>
      <c r="J23" s="26">
        <f>J24+J25+J26</f>
        <v>228469</v>
      </c>
      <c r="K23" s="26">
        <f>K24+K25+K26</f>
        <v>228469</v>
      </c>
    </row>
    <row r="24" spans="1:11" x14ac:dyDescent="0.2">
      <c r="A24" s="156" t="s">
        <v>70</v>
      </c>
      <c r="B24" s="156"/>
      <c r="C24" s="156"/>
      <c r="D24" s="156"/>
      <c r="E24" s="156"/>
      <c r="F24" s="156"/>
      <c r="G24" s="90">
        <v>17</v>
      </c>
      <c r="H24" s="25">
        <v>137219</v>
      </c>
      <c r="I24" s="25">
        <v>137219</v>
      </c>
      <c r="J24" s="25">
        <v>130192</v>
      </c>
      <c r="K24" s="25">
        <v>130192</v>
      </c>
    </row>
    <row r="25" spans="1:11" x14ac:dyDescent="0.2">
      <c r="A25" s="156" t="s">
        <v>71</v>
      </c>
      <c r="B25" s="156"/>
      <c r="C25" s="156"/>
      <c r="D25" s="156"/>
      <c r="E25" s="156"/>
      <c r="F25" s="156"/>
      <c r="G25" s="90">
        <v>18</v>
      </c>
      <c r="H25" s="25">
        <v>68591</v>
      </c>
      <c r="I25" s="25">
        <v>68591</v>
      </c>
      <c r="J25" s="25">
        <v>66267</v>
      </c>
      <c r="K25" s="25">
        <v>66267</v>
      </c>
    </row>
    <row r="26" spans="1:11" x14ac:dyDescent="0.2">
      <c r="A26" s="156" t="s">
        <v>72</v>
      </c>
      <c r="B26" s="156"/>
      <c r="C26" s="156"/>
      <c r="D26" s="156"/>
      <c r="E26" s="156"/>
      <c r="F26" s="156"/>
      <c r="G26" s="90">
        <v>19</v>
      </c>
      <c r="H26" s="25">
        <v>32393</v>
      </c>
      <c r="I26" s="25">
        <v>32393</v>
      </c>
      <c r="J26" s="25">
        <v>32010</v>
      </c>
      <c r="K26" s="25">
        <v>32010</v>
      </c>
    </row>
    <row r="27" spans="1:11" x14ac:dyDescent="0.2">
      <c r="A27" s="156" t="s">
        <v>73</v>
      </c>
      <c r="B27" s="156"/>
      <c r="C27" s="156"/>
      <c r="D27" s="156"/>
      <c r="E27" s="156"/>
      <c r="F27" s="156"/>
      <c r="G27" s="90">
        <v>20</v>
      </c>
      <c r="H27" s="25">
        <v>42073</v>
      </c>
      <c r="I27" s="25">
        <v>42073</v>
      </c>
      <c r="J27" s="25">
        <v>51638</v>
      </c>
      <c r="K27" s="25">
        <v>51638</v>
      </c>
    </row>
    <row r="28" spans="1:11" x14ac:dyDescent="0.2">
      <c r="A28" s="156" t="s">
        <v>74</v>
      </c>
      <c r="B28" s="156"/>
      <c r="C28" s="156"/>
      <c r="D28" s="156"/>
      <c r="E28" s="156"/>
      <c r="F28" s="156"/>
      <c r="G28" s="90">
        <v>21</v>
      </c>
      <c r="H28" s="25">
        <v>50215</v>
      </c>
      <c r="I28" s="25">
        <v>50215</v>
      </c>
      <c r="J28" s="25">
        <v>63102</v>
      </c>
      <c r="K28" s="25">
        <v>63102</v>
      </c>
    </row>
    <row r="29" spans="1:11" x14ac:dyDescent="0.2">
      <c r="A29" s="157" t="s">
        <v>253</v>
      </c>
      <c r="B29" s="157"/>
      <c r="C29" s="157"/>
      <c r="D29" s="157"/>
      <c r="E29" s="157"/>
      <c r="F29" s="157"/>
      <c r="G29" s="7">
        <v>22</v>
      </c>
      <c r="H29" s="26">
        <f>H30+H31</f>
        <v>0</v>
      </c>
      <c r="I29" s="26">
        <f>I30+I31</f>
        <v>0</v>
      </c>
      <c r="J29" s="26">
        <f>J30+J31</f>
        <v>0</v>
      </c>
      <c r="K29" s="26">
        <f>K30+K31</f>
        <v>0</v>
      </c>
    </row>
    <row r="30" spans="1:11" x14ac:dyDescent="0.2">
      <c r="A30" s="156" t="s">
        <v>75</v>
      </c>
      <c r="B30" s="156"/>
      <c r="C30" s="156"/>
      <c r="D30" s="156"/>
      <c r="E30" s="156"/>
      <c r="F30" s="156"/>
      <c r="G30" s="90">
        <v>23</v>
      </c>
      <c r="H30" s="25">
        <v>0</v>
      </c>
      <c r="I30" s="25">
        <v>0</v>
      </c>
      <c r="J30" s="25">
        <v>0</v>
      </c>
      <c r="K30" s="25">
        <v>0</v>
      </c>
    </row>
    <row r="31" spans="1:11" x14ac:dyDescent="0.2">
      <c r="A31" s="156" t="s">
        <v>76</v>
      </c>
      <c r="B31" s="156"/>
      <c r="C31" s="156"/>
      <c r="D31" s="156"/>
      <c r="E31" s="156"/>
      <c r="F31" s="156"/>
      <c r="G31" s="90">
        <v>24</v>
      </c>
      <c r="H31" s="25">
        <v>0</v>
      </c>
      <c r="I31" s="25">
        <v>0</v>
      </c>
      <c r="J31" s="25">
        <v>0</v>
      </c>
      <c r="K31" s="25">
        <v>0</v>
      </c>
    </row>
    <row r="32" spans="1:11" x14ac:dyDescent="0.2">
      <c r="A32" s="156" t="s">
        <v>77</v>
      </c>
      <c r="B32" s="156"/>
      <c r="C32" s="156"/>
      <c r="D32" s="156"/>
      <c r="E32" s="156"/>
      <c r="F32" s="156"/>
      <c r="G32" s="90">
        <v>25</v>
      </c>
      <c r="H32" s="25">
        <v>0</v>
      </c>
      <c r="I32" s="25">
        <v>0</v>
      </c>
      <c r="J32" s="25">
        <v>0</v>
      </c>
      <c r="K32" s="25">
        <v>0</v>
      </c>
    </row>
    <row r="33" spans="1:11" x14ac:dyDescent="0.2">
      <c r="A33" s="156" t="s">
        <v>78</v>
      </c>
      <c r="B33" s="156"/>
      <c r="C33" s="156"/>
      <c r="D33" s="156"/>
      <c r="E33" s="156"/>
      <c r="F33" s="156"/>
      <c r="G33" s="90">
        <v>26</v>
      </c>
      <c r="H33" s="25">
        <v>3768</v>
      </c>
      <c r="I33" s="25">
        <v>3768</v>
      </c>
      <c r="J33" s="25">
        <v>8163</v>
      </c>
      <c r="K33" s="25">
        <v>8163</v>
      </c>
    </row>
    <row r="34" spans="1:11" x14ac:dyDescent="0.2">
      <c r="A34" s="159" t="s">
        <v>254</v>
      </c>
      <c r="B34" s="157"/>
      <c r="C34" s="157"/>
      <c r="D34" s="157"/>
      <c r="E34" s="157"/>
      <c r="F34" s="157"/>
      <c r="G34" s="4">
        <v>27</v>
      </c>
      <c r="H34" s="23">
        <f>H35+H36+H37+H38+H39+H40</f>
        <v>6118</v>
      </c>
      <c r="I34" s="23">
        <f>I35+I36+I37+I38+I39+I40</f>
        <v>6118</v>
      </c>
      <c r="J34" s="23">
        <f>J35+J36+J37+J38+J39+J40</f>
        <v>9057</v>
      </c>
      <c r="K34" s="23">
        <f>K35+K36+K37+K38+K39+K40</f>
        <v>9057</v>
      </c>
    </row>
    <row r="35" spans="1:11" x14ac:dyDescent="0.2">
      <c r="A35" s="156" t="s">
        <v>79</v>
      </c>
      <c r="B35" s="156"/>
      <c r="C35" s="156"/>
      <c r="D35" s="156"/>
      <c r="E35" s="156"/>
      <c r="F35" s="156"/>
      <c r="G35" s="90">
        <v>28</v>
      </c>
      <c r="H35" s="25">
        <v>22</v>
      </c>
      <c r="I35" s="25">
        <v>22</v>
      </c>
      <c r="J35" s="25">
        <v>0</v>
      </c>
      <c r="K35" s="25">
        <v>0</v>
      </c>
    </row>
    <row r="36" spans="1:11" x14ac:dyDescent="0.2">
      <c r="A36" s="156" t="s">
        <v>80</v>
      </c>
      <c r="B36" s="156"/>
      <c r="C36" s="156"/>
      <c r="D36" s="156"/>
      <c r="E36" s="156"/>
      <c r="F36" s="156"/>
      <c r="G36" s="90">
        <v>29</v>
      </c>
      <c r="H36" s="25">
        <v>5980</v>
      </c>
      <c r="I36" s="25">
        <v>5980</v>
      </c>
      <c r="J36" s="25">
        <v>2269</v>
      </c>
      <c r="K36" s="25">
        <v>2269</v>
      </c>
    </row>
    <row r="37" spans="1:11" x14ac:dyDescent="0.2">
      <c r="A37" s="156" t="s">
        <v>81</v>
      </c>
      <c r="B37" s="156"/>
      <c r="C37" s="156"/>
      <c r="D37" s="156"/>
      <c r="E37" s="156"/>
      <c r="F37" s="156"/>
      <c r="G37" s="90">
        <v>30</v>
      </c>
      <c r="H37" s="25">
        <v>0</v>
      </c>
      <c r="I37" s="25">
        <v>0</v>
      </c>
      <c r="J37" s="25">
        <v>0</v>
      </c>
      <c r="K37" s="25">
        <v>0</v>
      </c>
    </row>
    <row r="38" spans="1:11" x14ac:dyDescent="0.2">
      <c r="A38" s="156" t="s">
        <v>82</v>
      </c>
      <c r="B38" s="156"/>
      <c r="C38" s="156"/>
      <c r="D38" s="156"/>
      <c r="E38" s="156"/>
      <c r="F38" s="156"/>
      <c r="G38" s="90">
        <v>31</v>
      </c>
      <c r="H38" s="25">
        <v>0</v>
      </c>
      <c r="I38" s="25">
        <v>0</v>
      </c>
      <c r="J38" s="25">
        <v>1355</v>
      </c>
      <c r="K38" s="25">
        <v>1355</v>
      </c>
    </row>
    <row r="39" spans="1:11" x14ac:dyDescent="0.2">
      <c r="A39" s="156" t="s">
        <v>83</v>
      </c>
      <c r="B39" s="156"/>
      <c r="C39" s="156"/>
      <c r="D39" s="156"/>
      <c r="E39" s="156"/>
      <c r="F39" s="156"/>
      <c r="G39" s="90">
        <v>32</v>
      </c>
      <c r="H39" s="25">
        <v>0</v>
      </c>
      <c r="I39" s="25">
        <v>0</v>
      </c>
      <c r="J39" s="25">
        <v>0</v>
      </c>
      <c r="K39" s="25">
        <v>0</v>
      </c>
    </row>
    <row r="40" spans="1:11" x14ac:dyDescent="0.2">
      <c r="A40" s="156" t="s">
        <v>84</v>
      </c>
      <c r="B40" s="156"/>
      <c r="C40" s="156"/>
      <c r="D40" s="156"/>
      <c r="E40" s="156"/>
      <c r="F40" s="156"/>
      <c r="G40" s="90">
        <v>33</v>
      </c>
      <c r="H40" s="25">
        <v>116</v>
      </c>
      <c r="I40" s="25">
        <v>116</v>
      </c>
      <c r="J40" s="25">
        <v>5433</v>
      </c>
      <c r="K40" s="25">
        <v>5433</v>
      </c>
    </row>
    <row r="41" spans="1:11" x14ac:dyDescent="0.2">
      <c r="A41" s="159" t="s">
        <v>255</v>
      </c>
      <c r="B41" s="157"/>
      <c r="C41" s="157"/>
      <c r="D41" s="157"/>
      <c r="E41" s="157"/>
      <c r="F41" s="157"/>
      <c r="G41" s="93">
        <v>34</v>
      </c>
      <c r="H41" s="23">
        <f>H42+H43+H44+H45+H46</f>
        <v>37243</v>
      </c>
      <c r="I41" s="23">
        <f>I42+I43+I44+I45+I46</f>
        <v>37243</v>
      </c>
      <c r="J41" s="23">
        <f>J42+J43+J44+J45+J46</f>
        <v>2676</v>
      </c>
      <c r="K41" s="23">
        <f>K42+K43+K44+K45+K46</f>
        <v>2676</v>
      </c>
    </row>
    <row r="42" spans="1:11" x14ac:dyDescent="0.2">
      <c r="A42" s="156" t="s">
        <v>85</v>
      </c>
      <c r="B42" s="156"/>
      <c r="C42" s="156"/>
      <c r="D42" s="156"/>
      <c r="E42" s="156"/>
      <c r="F42" s="156"/>
      <c r="G42" s="90">
        <v>35</v>
      </c>
      <c r="H42" s="25">
        <v>0</v>
      </c>
      <c r="I42" s="25">
        <v>0</v>
      </c>
      <c r="J42" s="25">
        <v>0</v>
      </c>
      <c r="K42" s="25">
        <v>0</v>
      </c>
    </row>
    <row r="43" spans="1:11" ht="12.75" customHeight="1" x14ac:dyDescent="0.2">
      <c r="A43" s="156" t="s">
        <v>86</v>
      </c>
      <c r="B43" s="156"/>
      <c r="C43" s="156"/>
      <c r="D43" s="156"/>
      <c r="E43" s="156"/>
      <c r="F43" s="156"/>
      <c r="G43" s="90">
        <v>36</v>
      </c>
      <c r="H43" s="25">
        <v>4854</v>
      </c>
      <c r="I43" s="25">
        <v>4854</v>
      </c>
      <c r="J43" s="25">
        <v>2676</v>
      </c>
      <c r="K43" s="25">
        <v>2676</v>
      </c>
    </row>
    <row r="44" spans="1:11" ht="13.15" customHeight="1" x14ac:dyDescent="0.2">
      <c r="A44" s="156" t="s">
        <v>87</v>
      </c>
      <c r="B44" s="156"/>
      <c r="C44" s="156"/>
      <c r="D44" s="156"/>
      <c r="E44" s="156"/>
      <c r="F44" s="156"/>
      <c r="G44" s="90">
        <v>37</v>
      </c>
      <c r="H44" s="25">
        <v>32389</v>
      </c>
      <c r="I44" s="25">
        <v>32389</v>
      </c>
      <c r="J44" s="25">
        <v>0</v>
      </c>
      <c r="K44" s="25">
        <v>0</v>
      </c>
    </row>
    <row r="45" spans="1:11" x14ac:dyDescent="0.2">
      <c r="A45" s="156" t="s">
        <v>88</v>
      </c>
      <c r="B45" s="156"/>
      <c r="C45" s="156"/>
      <c r="D45" s="156"/>
      <c r="E45" s="156"/>
      <c r="F45" s="156"/>
      <c r="G45" s="90">
        <v>38</v>
      </c>
      <c r="H45" s="25">
        <v>0</v>
      </c>
      <c r="I45" s="25">
        <v>0</v>
      </c>
      <c r="J45" s="25">
        <v>0</v>
      </c>
      <c r="K45" s="25">
        <v>0</v>
      </c>
    </row>
    <row r="46" spans="1:11" x14ac:dyDescent="0.2">
      <c r="A46" s="156" t="s">
        <v>89</v>
      </c>
      <c r="B46" s="156"/>
      <c r="C46" s="156"/>
      <c r="D46" s="156"/>
      <c r="E46" s="156"/>
      <c r="F46" s="156"/>
      <c r="G46" s="90">
        <v>39</v>
      </c>
      <c r="H46" s="25">
        <v>0</v>
      </c>
      <c r="I46" s="25">
        <v>0</v>
      </c>
      <c r="J46" s="25">
        <v>0</v>
      </c>
      <c r="K46" s="25">
        <v>0</v>
      </c>
    </row>
    <row r="47" spans="1:11" x14ac:dyDescent="0.2">
      <c r="A47" s="159" t="s">
        <v>256</v>
      </c>
      <c r="B47" s="157"/>
      <c r="C47" s="157"/>
      <c r="D47" s="157"/>
      <c r="E47" s="157"/>
      <c r="F47" s="157"/>
      <c r="G47" s="93">
        <v>40</v>
      </c>
      <c r="H47" s="23">
        <f>H8+H34</f>
        <v>526638</v>
      </c>
      <c r="I47" s="23">
        <f>I8+I34</f>
        <v>526638</v>
      </c>
      <c r="J47" s="23">
        <f>J8+J34</f>
        <v>470368</v>
      </c>
      <c r="K47" s="23">
        <f>K8+K34</f>
        <v>470368</v>
      </c>
    </row>
    <row r="48" spans="1:11" x14ac:dyDescent="0.2">
      <c r="A48" s="159" t="s">
        <v>257</v>
      </c>
      <c r="B48" s="157"/>
      <c r="C48" s="157"/>
      <c r="D48" s="157"/>
      <c r="E48" s="157"/>
      <c r="F48" s="157"/>
      <c r="G48" s="4">
        <v>41</v>
      </c>
      <c r="H48" s="23">
        <f>H41+H19</f>
        <v>490940</v>
      </c>
      <c r="I48" s="23">
        <f>I41+I19</f>
        <v>490940</v>
      </c>
      <c r="J48" s="23">
        <f>J41+J19</f>
        <v>486998</v>
      </c>
      <c r="K48" s="23">
        <f>K41+K19</f>
        <v>486998</v>
      </c>
    </row>
    <row r="49" spans="1:11" x14ac:dyDescent="0.2">
      <c r="A49" s="160" t="s">
        <v>90</v>
      </c>
      <c r="B49" s="156"/>
      <c r="C49" s="156"/>
      <c r="D49" s="156"/>
      <c r="E49" s="156"/>
      <c r="F49" s="156"/>
      <c r="G49" s="5">
        <v>42</v>
      </c>
      <c r="H49" s="24">
        <v>0</v>
      </c>
      <c r="I49" s="24">
        <v>0</v>
      </c>
      <c r="J49" s="24">
        <v>0</v>
      </c>
      <c r="K49" s="24">
        <v>0</v>
      </c>
    </row>
    <row r="50" spans="1:11" x14ac:dyDescent="0.2">
      <c r="A50" s="159" t="s">
        <v>258</v>
      </c>
      <c r="B50" s="157"/>
      <c r="C50" s="157"/>
      <c r="D50" s="157"/>
      <c r="E50" s="157"/>
      <c r="F50" s="157"/>
      <c r="G50" s="4">
        <v>43</v>
      </c>
      <c r="H50" s="23">
        <f>H47-H48+H49</f>
        <v>35698</v>
      </c>
      <c r="I50" s="23">
        <f>I47-I48+I49</f>
        <v>35698</v>
      </c>
      <c r="J50" s="23">
        <f>J47-J48+J49</f>
        <v>-16630</v>
      </c>
      <c r="K50" s="23">
        <f>K47-K48+K49</f>
        <v>-16630</v>
      </c>
    </row>
    <row r="51" spans="1:11" x14ac:dyDescent="0.2">
      <c r="A51" s="160" t="s">
        <v>91</v>
      </c>
      <c r="B51" s="156"/>
      <c r="C51" s="156"/>
      <c r="D51" s="156"/>
      <c r="E51" s="156"/>
      <c r="F51" s="156"/>
      <c r="G51" s="5">
        <v>44</v>
      </c>
      <c r="H51" s="24">
        <v>0</v>
      </c>
      <c r="I51" s="24">
        <v>0</v>
      </c>
      <c r="J51" s="24">
        <v>0</v>
      </c>
      <c r="K51" s="24">
        <v>0</v>
      </c>
    </row>
    <row r="52" spans="1:11" x14ac:dyDescent="0.2">
      <c r="A52" s="159" t="s">
        <v>259</v>
      </c>
      <c r="B52" s="157"/>
      <c r="C52" s="157"/>
      <c r="D52" s="157"/>
      <c r="E52" s="157"/>
      <c r="F52" s="157"/>
      <c r="G52" s="4">
        <v>45</v>
      </c>
      <c r="H52" s="23">
        <f>H50-H51</f>
        <v>35698</v>
      </c>
      <c r="I52" s="23">
        <f>I50-I51</f>
        <v>35698</v>
      </c>
      <c r="J52" s="23">
        <f>J50-J51</f>
        <v>-16630</v>
      </c>
      <c r="K52" s="23">
        <f>K50-K51</f>
        <v>-16630</v>
      </c>
    </row>
    <row r="53" spans="1:11" ht="12.75" customHeight="1" x14ac:dyDescent="0.2">
      <c r="A53" s="160" t="s">
        <v>92</v>
      </c>
      <c r="B53" s="156"/>
      <c r="C53" s="156"/>
      <c r="D53" s="156"/>
      <c r="E53" s="156"/>
      <c r="F53" s="156"/>
      <c r="G53" s="5">
        <v>46</v>
      </c>
      <c r="H53" s="24">
        <v>0</v>
      </c>
      <c r="I53" s="24">
        <v>0</v>
      </c>
      <c r="J53" s="24">
        <v>0</v>
      </c>
      <c r="K53" s="24">
        <v>0</v>
      </c>
    </row>
    <row r="54" spans="1:11" ht="12.75" customHeight="1" x14ac:dyDescent="0.2">
      <c r="A54" s="160" t="s">
        <v>93</v>
      </c>
      <c r="B54" s="156"/>
      <c r="C54" s="156"/>
      <c r="D54" s="156"/>
      <c r="E54" s="156"/>
      <c r="F54" s="156"/>
      <c r="G54" s="5">
        <v>47</v>
      </c>
      <c r="H54" s="24">
        <v>0</v>
      </c>
      <c r="I54" s="24">
        <v>0</v>
      </c>
      <c r="J54" s="24">
        <v>0</v>
      </c>
      <c r="K54" s="24">
        <v>0</v>
      </c>
    </row>
    <row r="55" spans="1:11" ht="27" customHeight="1" x14ac:dyDescent="0.2">
      <c r="A55" s="160" t="s">
        <v>94</v>
      </c>
      <c r="B55" s="156"/>
      <c r="C55" s="156"/>
      <c r="D55" s="156"/>
      <c r="E55" s="156"/>
      <c r="F55" s="156"/>
      <c r="G55" s="5">
        <v>48</v>
      </c>
      <c r="H55" s="24">
        <v>0</v>
      </c>
      <c r="I55" s="24">
        <v>0</v>
      </c>
      <c r="J55" s="24">
        <v>0</v>
      </c>
      <c r="K55" s="24">
        <v>0</v>
      </c>
    </row>
    <row r="56" spans="1:11" ht="18.600000000000001" customHeight="1" x14ac:dyDescent="0.2">
      <c r="A56" s="160" t="s">
        <v>95</v>
      </c>
      <c r="B56" s="156"/>
      <c r="C56" s="156"/>
      <c r="D56" s="156"/>
      <c r="E56" s="156"/>
      <c r="F56" s="156"/>
      <c r="G56" s="5">
        <v>49</v>
      </c>
      <c r="H56" s="24">
        <v>0</v>
      </c>
      <c r="I56" s="24">
        <v>0</v>
      </c>
      <c r="J56" s="24">
        <v>0</v>
      </c>
      <c r="K56" s="24">
        <v>0</v>
      </c>
    </row>
    <row r="57" spans="1:11" ht="13.15" customHeight="1" x14ac:dyDescent="0.2">
      <c r="A57" s="160" t="s">
        <v>96</v>
      </c>
      <c r="B57" s="156"/>
      <c r="C57" s="156"/>
      <c r="D57" s="156"/>
      <c r="E57" s="156"/>
      <c r="F57" s="156"/>
      <c r="G57" s="5">
        <v>50</v>
      </c>
      <c r="H57" s="24">
        <v>-15</v>
      </c>
      <c r="I57" s="24">
        <v>-15</v>
      </c>
      <c r="J57" s="24">
        <v>0</v>
      </c>
      <c r="K57" s="24">
        <v>0</v>
      </c>
    </row>
    <row r="58" spans="1:11" x14ac:dyDescent="0.2">
      <c r="A58" s="160" t="s">
        <v>97</v>
      </c>
      <c r="B58" s="156"/>
      <c r="C58" s="156"/>
      <c r="D58" s="156"/>
      <c r="E58" s="156"/>
      <c r="F58" s="156"/>
      <c r="G58" s="5">
        <v>51</v>
      </c>
      <c r="H58" s="24">
        <v>0</v>
      </c>
      <c r="I58" s="24">
        <v>0</v>
      </c>
      <c r="J58" s="24">
        <v>0</v>
      </c>
      <c r="K58" s="24">
        <v>0</v>
      </c>
    </row>
    <row r="59" spans="1:11" x14ac:dyDescent="0.2">
      <c r="A59" s="159" t="s">
        <v>260</v>
      </c>
      <c r="B59" s="157"/>
      <c r="C59" s="157"/>
      <c r="D59" s="157"/>
      <c r="E59" s="157"/>
      <c r="F59" s="157"/>
      <c r="G59" s="93">
        <v>52</v>
      </c>
      <c r="H59" s="23">
        <f>H53+H54+H55+H56+H57-H58</f>
        <v>-15</v>
      </c>
      <c r="I59" s="23">
        <f t="shared" ref="I59:K59" si="0">I53+I54+I55+I56+I57-I58</f>
        <v>-15</v>
      </c>
      <c r="J59" s="23">
        <f t="shared" si="0"/>
        <v>0</v>
      </c>
      <c r="K59" s="23">
        <f t="shared" si="0"/>
        <v>0</v>
      </c>
    </row>
    <row r="60" spans="1:11" x14ac:dyDescent="0.2">
      <c r="A60" s="159" t="s">
        <v>261</v>
      </c>
      <c r="B60" s="157"/>
      <c r="C60" s="157"/>
      <c r="D60" s="157"/>
      <c r="E60" s="157"/>
      <c r="F60" s="157"/>
      <c r="G60" s="93">
        <v>52</v>
      </c>
      <c r="H60" s="23">
        <f>H52+H59</f>
        <v>35683</v>
      </c>
      <c r="I60" s="23">
        <f>I52+I59</f>
        <v>35683</v>
      </c>
      <c r="J60" s="23">
        <f t="shared" ref="J60" si="1">J52+J59</f>
        <v>-16630</v>
      </c>
      <c r="K60" s="23">
        <f>K52+K59</f>
        <v>-16630</v>
      </c>
    </row>
    <row r="61" spans="1:11" x14ac:dyDescent="0.2">
      <c r="A61" s="160" t="s">
        <v>98</v>
      </c>
      <c r="B61" s="156"/>
      <c r="C61" s="156"/>
      <c r="D61" s="156"/>
      <c r="E61" s="156"/>
      <c r="F61" s="156"/>
      <c r="G61" s="5">
        <v>54</v>
      </c>
      <c r="H61" s="24">
        <v>0</v>
      </c>
      <c r="I61" s="24">
        <v>0</v>
      </c>
      <c r="J61" s="24">
        <v>0</v>
      </c>
      <c r="K61" s="24">
        <v>0</v>
      </c>
    </row>
    <row r="62" spans="1:11" x14ac:dyDescent="0.2">
      <c r="A62" s="160" t="s">
        <v>57</v>
      </c>
      <c r="B62" s="156"/>
      <c r="C62" s="156"/>
      <c r="D62" s="156"/>
      <c r="E62" s="156"/>
      <c r="F62" s="156"/>
      <c r="G62" s="156"/>
      <c r="H62" s="156"/>
      <c r="I62" s="156"/>
      <c r="J62" s="30"/>
      <c r="K62" s="30"/>
    </row>
    <row r="63" spans="1:11" x14ac:dyDescent="0.2">
      <c r="A63" s="160" t="s">
        <v>58</v>
      </c>
      <c r="B63" s="156"/>
      <c r="C63" s="156"/>
      <c r="D63" s="156"/>
      <c r="E63" s="156"/>
      <c r="F63" s="156"/>
      <c r="G63" s="5">
        <v>55</v>
      </c>
      <c r="H63" s="24">
        <v>0</v>
      </c>
      <c r="I63" s="24">
        <v>0</v>
      </c>
      <c r="J63" s="24">
        <v>0</v>
      </c>
      <c r="K63" s="24">
        <v>0</v>
      </c>
    </row>
    <row r="64" spans="1:11" x14ac:dyDescent="0.2">
      <c r="A64" s="160" t="s">
        <v>59</v>
      </c>
      <c r="B64" s="156"/>
      <c r="C64" s="156"/>
      <c r="D64" s="156"/>
      <c r="E64" s="156"/>
      <c r="F64" s="156"/>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G8" sqref="A8:I47"/>
    </sheetView>
  </sheetViews>
  <sheetFormatPr defaultColWidth="9.140625" defaultRowHeight="12.75" x14ac:dyDescent="0.2"/>
  <cols>
    <col min="1" max="7" width="9.140625" style="8"/>
    <col min="8" max="9" width="13" style="28" customWidth="1"/>
    <col min="10" max="16384" width="9.140625" style="8"/>
  </cols>
  <sheetData>
    <row r="1" spans="1:9" x14ac:dyDescent="0.2">
      <c r="A1" s="178" t="s">
        <v>7</v>
      </c>
      <c r="B1" s="192"/>
      <c r="C1" s="192"/>
      <c r="D1" s="192"/>
      <c r="E1" s="192"/>
      <c r="F1" s="192"/>
      <c r="G1" s="192"/>
      <c r="H1" s="192"/>
      <c r="I1" s="192"/>
    </row>
    <row r="2" spans="1:9" x14ac:dyDescent="0.2">
      <c r="A2" s="177" t="s">
        <v>290</v>
      </c>
      <c r="B2" s="167"/>
      <c r="C2" s="167"/>
      <c r="D2" s="167"/>
      <c r="E2" s="167"/>
      <c r="F2" s="167"/>
      <c r="G2" s="167"/>
      <c r="H2" s="167"/>
      <c r="I2" s="167"/>
    </row>
    <row r="3" spans="1:9" x14ac:dyDescent="0.2">
      <c r="A3" s="194" t="s">
        <v>229</v>
      </c>
      <c r="B3" s="195"/>
      <c r="C3" s="195"/>
      <c r="D3" s="195"/>
      <c r="E3" s="195"/>
      <c r="F3" s="195"/>
      <c r="G3" s="195"/>
      <c r="H3" s="195"/>
      <c r="I3" s="195"/>
    </row>
    <row r="4" spans="1:9" x14ac:dyDescent="0.2">
      <c r="A4" s="193" t="s">
        <v>8</v>
      </c>
      <c r="B4" s="170"/>
      <c r="C4" s="170"/>
      <c r="D4" s="170"/>
      <c r="E4" s="170"/>
      <c r="F4" s="170"/>
      <c r="G4" s="170"/>
      <c r="H4" s="170"/>
      <c r="I4" s="171"/>
    </row>
    <row r="5" spans="1:9" ht="33.75" x14ac:dyDescent="0.2">
      <c r="A5" s="187" t="s">
        <v>2</v>
      </c>
      <c r="B5" s="188"/>
      <c r="C5" s="188"/>
      <c r="D5" s="188"/>
      <c r="E5" s="188"/>
      <c r="F5" s="188"/>
      <c r="G5" s="11" t="s">
        <v>6</v>
      </c>
      <c r="H5" s="29" t="s">
        <v>180</v>
      </c>
      <c r="I5" s="29" t="s">
        <v>177</v>
      </c>
    </row>
    <row r="6" spans="1:9" x14ac:dyDescent="0.2">
      <c r="A6" s="191">
        <v>1</v>
      </c>
      <c r="B6" s="188"/>
      <c r="C6" s="188"/>
      <c r="D6" s="188"/>
      <c r="E6" s="188"/>
      <c r="F6" s="188"/>
      <c r="G6" s="9">
        <v>2</v>
      </c>
      <c r="H6" s="29" t="s">
        <v>9</v>
      </c>
      <c r="I6" s="29" t="s">
        <v>10</v>
      </c>
    </row>
    <row r="7" spans="1:9" x14ac:dyDescent="0.2">
      <c r="A7" s="160" t="s">
        <v>99</v>
      </c>
      <c r="B7" s="160"/>
      <c r="C7" s="160"/>
      <c r="D7" s="160"/>
      <c r="E7" s="160"/>
      <c r="F7" s="160"/>
      <c r="G7" s="163"/>
      <c r="H7" s="163"/>
      <c r="I7" s="163"/>
    </row>
    <row r="8" spans="1:9" x14ac:dyDescent="0.2">
      <c r="A8" s="156" t="s">
        <v>102</v>
      </c>
      <c r="B8" s="156"/>
      <c r="C8" s="156"/>
      <c r="D8" s="156"/>
      <c r="E8" s="156"/>
      <c r="F8" s="156"/>
      <c r="G8" s="6">
        <v>1</v>
      </c>
      <c r="H8" s="25">
        <v>35698</v>
      </c>
      <c r="I8" s="25">
        <v>-16630</v>
      </c>
    </row>
    <row r="9" spans="1:9" x14ac:dyDescent="0.2">
      <c r="A9" s="156" t="s">
        <v>103</v>
      </c>
      <c r="B9" s="156"/>
      <c r="C9" s="156"/>
      <c r="D9" s="156"/>
      <c r="E9" s="156"/>
      <c r="F9" s="156"/>
      <c r="G9" s="6">
        <v>2</v>
      </c>
      <c r="H9" s="25">
        <v>42073</v>
      </c>
      <c r="I9" s="25">
        <v>51638</v>
      </c>
    </row>
    <row r="10" spans="1:9" x14ac:dyDescent="0.2">
      <c r="A10" s="156" t="s">
        <v>104</v>
      </c>
      <c r="B10" s="156"/>
      <c r="C10" s="156"/>
      <c r="D10" s="156"/>
      <c r="E10" s="156"/>
      <c r="F10" s="156"/>
      <c r="G10" s="6">
        <v>3</v>
      </c>
      <c r="H10" s="25">
        <v>0</v>
      </c>
      <c r="I10" s="25">
        <v>39469</v>
      </c>
    </row>
    <row r="11" spans="1:9" x14ac:dyDescent="0.2">
      <c r="A11" s="156" t="s">
        <v>182</v>
      </c>
      <c r="B11" s="156"/>
      <c r="C11" s="156"/>
      <c r="D11" s="156"/>
      <c r="E11" s="156"/>
      <c r="F11" s="156"/>
      <c r="G11" s="6">
        <v>4</v>
      </c>
      <c r="H11" s="25">
        <v>60238</v>
      </c>
      <c r="I11" s="25">
        <v>25843</v>
      </c>
    </row>
    <row r="12" spans="1:9" x14ac:dyDescent="0.2">
      <c r="A12" s="156" t="s">
        <v>105</v>
      </c>
      <c r="B12" s="156"/>
      <c r="C12" s="156"/>
      <c r="D12" s="156"/>
      <c r="E12" s="156"/>
      <c r="F12" s="156"/>
      <c r="G12" s="6">
        <v>5</v>
      </c>
      <c r="H12" s="25">
        <v>0</v>
      </c>
      <c r="I12" s="25">
        <v>0</v>
      </c>
    </row>
    <row r="13" spans="1:9" x14ac:dyDescent="0.2">
      <c r="A13" s="156" t="s">
        <v>106</v>
      </c>
      <c r="B13" s="156"/>
      <c r="C13" s="156"/>
      <c r="D13" s="156"/>
      <c r="E13" s="156"/>
      <c r="F13" s="156"/>
      <c r="G13" s="6">
        <v>6</v>
      </c>
      <c r="H13" s="25">
        <v>0</v>
      </c>
      <c r="I13" s="25">
        <v>0</v>
      </c>
    </row>
    <row r="14" spans="1:9" x14ac:dyDescent="0.2">
      <c r="A14" s="156" t="s">
        <v>183</v>
      </c>
      <c r="B14" s="156"/>
      <c r="C14" s="156"/>
      <c r="D14" s="156"/>
      <c r="E14" s="156"/>
      <c r="F14" s="156"/>
      <c r="G14" s="6">
        <v>7</v>
      </c>
      <c r="H14" s="25">
        <v>-166</v>
      </c>
      <c r="I14" s="25">
        <v>1350</v>
      </c>
    </row>
    <row r="15" spans="1:9" ht="30" customHeight="1" x14ac:dyDescent="0.2">
      <c r="A15" s="159" t="s">
        <v>107</v>
      </c>
      <c r="B15" s="157"/>
      <c r="C15" s="157"/>
      <c r="D15" s="157"/>
      <c r="E15" s="157"/>
      <c r="F15" s="157"/>
      <c r="G15" s="4">
        <v>8</v>
      </c>
      <c r="H15" s="23">
        <f>SUM(H8:H14)</f>
        <v>137843</v>
      </c>
      <c r="I15" s="23">
        <f>SUM(I8:I14)</f>
        <v>101670</v>
      </c>
    </row>
    <row r="16" spans="1:9" x14ac:dyDescent="0.2">
      <c r="A16" s="156" t="s">
        <v>108</v>
      </c>
      <c r="B16" s="156"/>
      <c r="C16" s="156"/>
      <c r="D16" s="156"/>
      <c r="E16" s="156"/>
      <c r="F16" s="156"/>
      <c r="G16" s="6">
        <v>9</v>
      </c>
      <c r="H16" s="25">
        <v>31382</v>
      </c>
      <c r="I16" s="25">
        <v>0</v>
      </c>
    </row>
    <row r="17" spans="1:9" x14ac:dyDescent="0.2">
      <c r="A17" s="156" t="s">
        <v>109</v>
      </c>
      <c r="B17" s="156"/>
      <c r="C17" s="156"/>
      <c r="D17" s="156"/>
      <c r="E17" s="156"/>
      <c r="F17" s="156"/>
      <c r="G17" s="6">
        <v>10</v>
      </c>
      <c r="H17" s="25">
        <v>0</v>
      </c>
      <c r="I17" s="25">
        <v>0</v>
      </c>
    </row>
    <row r="18" spans="1:9" x14ac:dyDescent="0.2">
      <c r="A18" s="156" t="s">
        <v>110</v>
      </c>
      <c r="B18" s="156"/>
      <c r="C18" s="156"/>
      <c r="D18" s="156"/>
      <c r="E18" s="156"/>
      <c r="F18" s="156"/>
      <c r="G18" s="6">
        <v>11</v>
      </c>
      <c r="H18" s="25">
        <v>0</v>
      </c>
      <c r="I18" s="25">
        <v>0</v>
      </c>
    </row>
    <row r="19" spans="1:9" x14ac:dyDescent="0.2">
      <c r="A19" s="156" t="s">
        <v>111</v>
      </c>
      <c r="B19" s="156"/>
      <c r="C19" s="156"/>
      <c r="D19" s="156"/>
      <c r="E19" s="156"/>
      <c r="F19" s="156"/>
      <c r="G19" s="6">
        <v>12</v>
      </c>
      <c r="H19" s="25">
        <v>0</v>
      </c>
      <c r="I19" s="25">
        <v>0</v>
      </c>
    </row>
    <row r="20" spans="1:9" x14ac:dyDescent="0.2">
      <c r="A20" s="156" t="s">
        <v>112</v>
      </c>
      <c r="B20" s="156"/>
      <c r="C20" s="156"/>
      <c r="D20" s="156"/>
      <c r="E20" s="156"/>
      <c r="F20" s="156"/>
      <c r="G20" s="6">
        <v>13</v>
      </c>
      <c r="H20" s="25">
        <v>74451</v>
      </c>
      <c r="I20" s="25">
        <v>130667</v>
      </c>
    </row>
    <row r="21" spans="1:9" ht="28.9" customHeight="1" x14ac:dyDescent="0.2">
      <c r="A21" s="159" t="s">
        <v>113</v>
      </c>
      <c r="B21" s="157"/>
      <c r="C21" s="157"/>
      <c r="D21" s="157"/>
      <c r="E21" s="157"/>
      <c r="F21" s="157"/>
      <c r="G21" s="4">
        <v>14</v>
      </c>
      <c r="H21" s="23">
        <f>SUM(H16:H20)</f>
        <v>105833</v>
      </c>
      <c r="I21" s="23">
        <f>SUM(I16:I20)</f>
        <v>130667</v>
      </c>
    </row>
    <row r="22" spans="1:9" x14ac:dyDescent="0.2">
      <c r="A22" s="160" t="s">
        <v>100</v>
      </c>
      <c r="B22" s="160"/>
      <c r="C22" s="160"/>
      <c r="D22" s="160"/>
      <c r="E22" s="160"/>
      <c r="F22" s="160"/>
      <c r="G22" s="163"/>
      <c r="H22" s="163"/>
      <c r="I22" s="163"/>
    </row>
    <row r="23" spans="1:9" x14ac:dyDescent="0.2">
      <c r="A23" s="156" t="s">
        <v>148</v>
      </c>
      <c r="B23" s="156"/>
      <c r="C23" s="156"/>
      <c r="D23" s="156"/>
      <c r="E23" s="156"/>
      <c r="F23" s="156"/>
      <c r="G23" s="6">
        <v>15</v>
      </c>
      <c r="H23" s="25">
        <v>0</v>
      </c>
      <c r="I23" s="25">
        <v>0</v>
      </c>
    </row>
    <row r="24" spans="1:9" x14ac:dyDescent="0.2">
      <c r="A24" s="156" t="s">
        <v>149</v>
      </c>
      <c r="B24" s="156"/>
      <c r="C24" s="156"/>
      <c r="D24" s="156"/>
      <c r="E24" s="156"/>
      <c r="F24" s="156"/>
      <c r="G24" s="6">
        <v>16</v>
      </c>
      <c r="H24" s="25">
        <v>0</v>
      </c>
      <c r="I24" s="25">
        <v>0</v>
      </c>
    </row>
    <row r="25" spans="1:9" x14ac:dyDescent="0.2">
      <c r="A25" s="156" t="s">
        <v>114</v>
      </c>
      <c r="B25" s="156"/>
      <c r="C25" s="156"/>
      <c r="D25" s="156"/>
      <c r="E25" s="156"/>
      <c r="F25" s="156"/>
      <c r="G25" s="6">
        <v>17</v>
      </c>
      <c r="H25" s="25">
        <v>7</v>
      </c>
      <c r="I25" s="25">
        <v>596</v>
      </c>
    </row>
    <row r="26" spans="1:9" x14ac:dyDescent="0.2">
      <c r="A26" s="156" t="s">
        <v>115</v>
      </c>
      <c r="B26" s="156"/>
      <c r="C26" s="156"/>
      <c r="D26" s="156"/>
      <c r="E26" s="156"/>
      <c r="F26" s="156"/>
      <c r="G26" s="6">
        <v>18</v>
      </c>
      <c r="H26" s="25">
        <v>0</v>
      </c>
      <c r="I26" s="25">
        <v>0</v>
      </c>
    </row>
    <row r="27" spans="1:9" x14ac:dyDescent="0.2">
      <c r="A27" s="156" t="s">
        <v>116</v>
      </c>
      <c r="B27" s="156"/>
      <c r="C27" s="156"/>
      <c r="D27" s="156"/>
      <c r="E27" s="156"/>
      <c r="F27" s="156"/>
      <c r="G27" s="6">
        <v>19</v>
      </c>
      <c r="H27" s="25">
        <v>0</v>
      </c>
      <c r="I27" s="25">
        <v>80000</v>
      </c>
    </row>
    <row r="28" spans="1:9" ht="25.9" customHeight="1" x14ac:dyDescent="0.2">
      <c r="A28" s="159" t="s">
        <v>117</v>
      </c>
      <c r="B28" s="157"/>
      <c r="C28" s="157"/>
      <c r="D28" s="157"/>
      <c r="E28" s="157"/>
      <c r="F28" s="157"/>
      <c r="G28" s="4">
        <v>20</v>
      </c>
      <c r="H28" s="23">
        <f>H23+H24+H25+H26+H27</f>
        <v>7</v>
      </c>
      <c r="I28" s="23">
        <f>I23+I24+I25+I26+I27</f>
        <v>80596</v>
      </c>
    </row>
    <row r="29" spans="1:9" x14ac:dyDescent="0.2">
      <c r="A29" s="156" t="s">
        <v>118</v>
      </c>
      <c r="B29" s="156"/>
      <c r="C29" s="156"/>
      <c r="D29" s="156"/>
      <c r="E29" s="156"/>
      <c r="F29" s="156"/>
      <c r="G29" s="6">
        <v>21</v>
      </c>
      <c r="H29" s="25">
        <v>8585</v>
      </c>
      <c r="I29" s="25">
        <v>14080</v>
      </c>
    </row>
    <row r="30" spans="1:9" x14ac:dyDescent="0.2">
      <c r="A30" s="156" t="s">
        <v>119</v>
      </c>
      <c r="B30" s="156"/>
      <c r="C30" s="156"/>
      <c r="D30" s="156"/>
      <c r="E30" s="156"/>
      <c r="F30" s="156"/>
      <c r="G30" s="6">
        <v>22</v>
      </c>
      <c r="H30" s="25">
        <v>0</v>
      </c>
      <c r="I30" s="25">
        <v>14422</v>
      </c>
    </row>
    <row r="31" spans="1:9" x14ac:dyDescent="0.2">
      <c r="A31" s="156" t="s">
        <v>120</v>
      </c>
      <c r="B31" s="156"/>
      <c r="C31" s="156"/>
      <c r="D31" s="156"/>
      <c r="E31" s="156"/>
      <c r="F31" s="156"/>
      <c r="G31" s="6">
        <v>23</v>
      </c>
      <c r="H31" s="25">
        <v>0</v>
      </c>
      <c r="I31" s="25">
        <v>610787</v>
      </c>
    </row>
    <row r="32" spans="1:9" ht="30.6" customHeight="1" x14ac:dyDescent="0.2">
      <c r="A32" s="159" t="s">
        <v>121</v>
      </c>
      <c r="B32" s="157"/>
      <c r="C32" s="157"/>
      <c r="D32" s="157"/>
      <c r="E32" s="157"/>
      <c r="F32" s="157"/>
      <c r="G32" s="4">
        <v>24</v>
      </c>
      <c r="H32" s="23">
        <f>H29+H30+H31</f>
        <v>8585</v>
      </c>
      <c r="I32" s="23">
        <f>I29+I30+I31</f>
        <v>639289</v>
      </c>
    </row>
    <row r="33" spans="1:9" x14ac:dyDescent="0.2">
      <c r="A33" s="160" t="s">
        <v>101</v>
      </c>
      <c r="B33" s="160"/>
      <c r="C33" s="160"/>
      <c r="D33" s="160"/>
      <c r="E33" s="160"/>
      <c r="F33" s="160"/>
      <c r="G33" s="163"/>
      <c r="H33" s="163"/>
      <c r="I33" s="163"/>
    </row>
    <row r="34" spans="1:9" ht="29.25" customHeight="1" x14ac:dyDescent="0.2">
      <c r="A34" s="156" t="s">
        <v>122</v>
      </c>
      <c r="B34" s="156"/>
      <c r="C34" s="156"/>
      <c r="D34" s="156"/>
      <c r="E34" s="156"/>
      <c r="F34" s="156"/>
      <c r="G34" s="6">
        <v>25</v>
      </c>
      <c r="H34" s="25">
        <v>0</v>
      </c>
      <c r="I34" s="25">
        <v>0</v>
      </c>
    </row>
    <row r="35" spans="1:9" ht="27.75" customHeight="1" x14ac:dyDescent="0.2">
      <c r="A35" s="156" t="s">
        <v>123</v>
      </c>
      <c r="B35" s="156"/>
      <c r="C35" s="156"/>
      <c r="D35" s="156"/>
      <c r="E35" s="156"/>
      <c r="F35" s="156"/>
      <c r="G35" s="6">
        <v>26</v>
      </c>
      <c r="H35" s="25">
        <v>0</v>
      </c>
      <c r="I35" s="25">
        <v>0</v>
      </c>
    </row>
    <row r="36" spans="1:9" ht="13.5" customHeight="1" x14ac:dyDescent="0.2">
      <c r="A36" s="156" t="s">
        <v>124</v>
      </c>
      <c r="B36" s="156"/>
      <c r="C36" s="156"/>
      <c r="D36" s="156"/>
      <c r="E36" s="156"/>
      <c r="F36" s="156"/>
      <c r="G36" s="6">
        <v>27</v>
      </c>
      <c r="H36" s="25">
        <v>0</v>
      </c>
      <c r="I36" s="25">
        <v>0</v>
      </c>
    </row>
    <row r="37" spans="1:9" ht="27.6" customHeight="1" x14ac:dyDescent="0.2">
      <c r="A37" s="159" t="s">
        <v>125</v>
      </c>
      <c r="B37" s="157"/>
      <c r="C37" s="157"/>
      <c r="D37" s="157"/>
      <c r="E37" s="157"/>
      <c r="F37" s="157"/>
      <c r="G37" s="4">
        <v>28</v>
      </c>
      <c r="H37" s="23">
        <f>H34+H35+H36</f>
        <v>0</v>
      </c>
      <c r="I37" s="23">
        <f>I34+I35+I36</f>
        <v>0</v>
      </c>
    </row>
    <row r="38" spans="1:9" ht="14.45" customHeight="1" x14ac:dyDescent="0.2">
      <c r="A38" s="156" t="s">
        <v>126</v>
      </c>
      <c r="B38" s="156"/>
      <c r="C38" s="156"/>
      <c r="D38" s="156"/>
      <c r="E38" s="156"/>
      <c r="F38" s="156"/>
      <c r="G38" s="6">
        <v>29</v>
      </c>
      <c r="H38" s="25">
        <v>0</v>
      </c>
      <c r="I38" s="25">
        <v>0</v>
      </c>
    </row>
    <row r="39" spans="1:9" ht="14.45" customHeight="1" x14ac:dyDescent="0.2">
      <c r="A39" s="156" t="s">
        <v>127</v>
      </c>
      <c r="B39" s="156"/>
      <c r="C39" s="156"/>
      <c r="D39" s="156"/>
      <c r="E39" s="156"/>
      <c r="F39" s="156"/>
      <c r="G39" s="6">
        <v>30</v>
      </c>
      <c r="H39" s="25">
        <v>0</v>
      </c>
      <c r="I39" s="25">
        <v>0</v>
      </c>
    </row>
    <row r="40" spans="1:9" ht="14.45" customHeight="1" x14ac:dyDescent="0.2">
      <c r="A40" s="156" t="s">
        <v>128</v>
      </c>
      <c r="B40" s="156"/>
      <c r="C40" s="156"/>
      <c r="D40" s="156"/>
      <c r="E40" s="156"/>
      <c r="F40" s="156"/>
      <c r="G40" s="6">
        <v>31</v>
      </c>
      <c r="H40" s="25">
        <v>0</v>
      </c>
      <c r="I40" s="25">
        <v>0</v>
      </c>
    </row>
    <row r="41" spans="1:9" ht="14.45" customHeight="1" x14ac:dyDescent="0.2">
      <c r="A41" s="156" t="s">
        <v>129</v>
      </c>
      <c r="B41" s="156"/>
      <c r="C41" s="156"/>
      <c r="D41" s="156"/>
      <c r="E41" s="156"/>
      <c r="F41" s="156"/>
      <c r="G41" s="6">
        <v>32</v>
      </c>
      <c r="H41" s="25">
        <v>0</v>
      </c>
      <c r="I41" s="25">
        <v>0</v>
      </c>
    </row>
    <row r="42" spans="1:9" ht="14.45" customHeight="1" x14ac:dyDescent="0.2">
      <c r="A42" s="156" t="s">
        <v>130</v>
      </c>
      <c r="B42" s="156"/>
      <c r="C42" s="156"/>
      <c r="D42" s="156"/>
      <c r="E42" s="156"/>
      <c r="F42" s="156"/>
      <c r="G42" s="6">
        <v>33</v>
      </c>
      <c r="H42" s="25">
        <v>27033</v>
      </c>
      <c r="I42" s="25">
        <v>22844</v>
      </c>
    </row>
    <row r="43" spans="1:9" ht="25.5" customHeight="1" x14ac:dyDescent="0.2">
      <c r="A43" s="159" t="s">
        <v>131</v>
      </c>
      <c r="B43" s="157"/>
      <c r="C43" s="157"/>
      <c r="D43" s="157"/>
      <c r="E43" s="157"/>
      <c r="F43" s="157"/>
      <c r="G43" s="4">
        <v>34</v>
      </c>
      <c r="H43" s="23">
        <f>H38+H39+H40+H41+H42</f>
        <v>27033</v>
      </c>
      <c r="I43" s="23">
        <f>I38+I39+I40+I41+I42</f>
        <v>22844</v>
      </c>
    </row>
    <row r="44" spans="1:9" x14ac:dyDescent="0.2">
      <c r="A44" s="160" t="s">
        <v>132</v>
      </c>
      <c r="B44" s="156"/>
      <c r="C44" s="156"/>
      <c r="D44" s="156"/>
      <c r="E44" s="156"/>
      <c r="F44" s="156"/>
      <c r="G44" s="5">
        <v>35</v>
      </c>
      <c r="H44" s="24">
        <v>446354</v>
      </c>
      <c r="I44" s="24">
        <v>667895</v>
      </c>
    </row>
    <row r="45" spans="1:9" x14ac:dyDescent="0.2">
      <c r="A45" s="160" t="s">
        <v>133</v>
      </c>
      <c r="B45" s="156"/>
      <c r="C45" s="156"/>
      <c r="D45" s="156"/>
      <c r="E45" s="156"/>
      <c r="F45" s="156"/>
      <c r="G45" s="5">
        <v>36</v>
      </c>
      <c r="H45" s="24">
        <v>0</v>
      </c>
      <c r="I45" s="24">
        <v>0</v>
      </c>
    </row>
    <row r="46" spans="1:9" x14ac:dyDescent="0.2">
      <c r="A46" s="160" t="s">
        <v>134</v>
      </c>
      <c r="B46" s="156"/>
      <c r="C46" s="156"/>
      <c r="D46" s="156"/>
      <c r="E46" s="156"/>
      <c r="F46" s="156"/>
      <c r="G46" s="5">
        <v>37</v>
      </c>
      <c r="H46" s="24">
        <v>3601</v>
      </c>
      <c r="I46" s="24">
        <v>610534</v>
      </c>
    </row>
    <row r="47" spans="1:9" ht="20.45" customHeight="1" x14ac:dyDescent="0.2">
      <c r="A47" s="159" t="s">
        <v>135</v>
      </c>
      <c r="B47" s="157"/>
      <c r="C47" s="157"/>
      <c r="D47" s="157"/>
      <c r="E47" s="157"/>
      <c r="F47" s="157"/>
      <c r="G47" s="4">
        <v>38</v>
      </c>
      <c r="H47" s="23">
        <f>H44+H45-H46</f>
        <v>442753</v>
      </c>
      <c r="I47" s="23">
        <f>I44+I45-I46</f>
        <v>57361</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H46" sqref="H46:I48"/>
    </sheetView>
  </sheetViews>
  <sheetFormatPr defaultRowHeight="12.75" x14ac:dyDescent="0.2"/>
  <cols>
    <col min="1" max="7" width="9.140625" style="8"/>
    <col min="8" max="9" width="9.85546875" style="33"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78" t="s">
        <v>11</v>
      </c>
      <c r="B1" s="192"/>
      <c r="C1" s="192"/>
      <c r="D1" s="192"/>
      <c r="E1" s="192"/>
      <c r="F1" s="192"/>
      <c r="G1" s="192"/>
      <c r="H1" s="192"/>
      <c r="I1" s="192"/>
    </row>
    <row r="2" spans="1:9" ht="12.75" customHeight="1" x14ac:dyDescent="0.2">
      <c r="A2" s="177" t="s">
        <v>207</v>
      </c>
      <c r="B2" s="167"/>
      <c r="C2" s="167"/>
      <c r="D2" s="167"/>
      <c r="E2" s="167"/>
      <c r="F2" s="167"/>
      <c r="G2" s="167"/>
      <c r="H2" s="167"/>
      <c r="I2" s="167"/>
    </row>
    <row r="3" spans="1:9" x14ac:dyDescent="0.2">
      <c r="A3" s="194" t="s">
        <v>229</v>
      </c>
      <c r="B3" s="199"/>
      <c r="C3" s="199"/>
      <c r="D3" s="199"/>
      <c r="E3" s="199"/>
      <c r="F3" s="199"/>
      <c r="G3" s="199"/>
      <c r="H3" s="199"/>
      <c r="I3" s="199"/>
    </row>
    <row r="4" spans="1:9" x14ac:dyDescent="0.2">
      <c r="A4" s="193" t="s">
        <v>208</v>
      </c>
      <c r="B4" s="170"/>
      <c r="C4" s="170"/>
      <c r="D4" s="170"/>
      <c r="E4" s="170"/>
      <c r="F4" s="170"/>
      <c r="G4" s="170"/>
      <c r="H4" s="170"/>
      <c r="I4" s="171"/>
    </row>
    <row r="5" spans="1:9" ht="57" thickBot="1" x14ac:dyDescent="0.25">
      <c r="A5" s="187" t="s">
        <v>2</v>
      </c>
      <c r="B5" s="173"/>
      <c r="C5" s="173"/>
      <c r="D5" s="173"/>
      <c r="E5" s="173"/>
      <c r="F5" s="173"/>
      <c r="G5" s="11" t="s">
        <v>6</v>
      </c>
      <c r="H5" s="31" t="s">
        <v>180</v>
      </c>
      <c r="I5" s="31" t="s">
        <v>181</v>
      </c>
    </row>
    <row r="6" spans="1:9" x14ac:dyDescent="0.2">
      <c r="A6" s="191">
        <v>1</v>
      </c>
      <c r="B6" s="173"/>
      <c r="C6" s="173"/>
      <c r="D6" s="173"/>
      <c r="E6" s="173"/>
      <c r="F6" s="173"/>
      <c r="G6" s="9">
        <v>2</v>
      </c>
      <c r="H6" s="29" t="s">
        <v>9</v>
      </c>
      <c r="I6" s="29" t="s">
        <v>10</v>
      </c>
    </row>
    <row r="7" spans="1:9" x14ac:dyDescent="0.2">
      <c r="A7" s="160" t="s">
        <v>99</v>
      </c>
      <c r="B7" s="160"/>
      <c r="C7" s="160"/>
      <c r="D7" s="160"/>
      <c r="E7" s="160"/>
      <c r="F7" s="160"/>
      <c r="G7" s="198"/>
      <c r="H7" s="198"/>
      <c r="I7" s="198"/>
    </row>
    <row r="8" spans="1:9" x14ac:dyDescent="0.2">
      <c r="A8" s="156" t="s">
        <v>136</v>
      </c>
      <c r="B8" s="196"/>
      <c r="C8" s="196"/>
      <c r="D8" s="196"/>
      <c r="E8" s="196"/>
      <c r="F8" s="196"/>
      <c r="G8" s="6">
        <v>1</v>
      </c>
      <c r="H8" s="32">
        <v>0</v>
      </c>
      <c r="I8" s="32">
        <v>0</v>
      </c>
    </row>
    <row r="9" spans="1:9" x14ac:dyDescent="0.2">
      <c r="A9" s="156" t="s">
        <v>137</v>
      </c>
      <c r="B9" s="196"/>
      <c r="C9" s="196"/>
      <c r="D9" s="196"/>
      <c r="E9" s="196"/>
      <c r="F9" s="196"/>
      <c r="G9" s="6">
        <v>2</v>
      </c>
      <c r="H9" s="32">
        <v>0</v>
      </c>
      <c r="I9" s="32">
        <v>0</v>
      </c>
    </row>
    <row r="10" spans="1:9" x14ac:dyDescent="0.2">
      <c r="A10" s="156" t="s">
        <v>138</v>
      </c>
      <c r="B10" s="196"/>
      <c r="C10" s="196"/>
      <c r="D10" s="196"/>
      <c r="E10" s="196"/>
      <c r="F10" s="196"/>
      <c r="G10" s="6">
        <v>3</v>
      </c>
      <c r="H10" s="32">
        <v>0</v>
      </c>
      <c r="I10" s="32">
        <v>0</v>
      </c>
    </row>
    <row r="11" spans="1:9" x14ac:dyDescent="0.2">
      <c r="A11" s="156" t="s">
        <v>139</v>
      </c>
      <c r="B11" s="196"/>
      <c r="C11" s="196"/>
      <c r="D11" s="196"/>
      <c r="E11" s="196"/>
      <c r="F11" s="196"/>
      <c r="G11" s="6">
        <v>4</v>
      </c>
      <c r="H11" s="32">
        <v>0</v>
      </c>
      <c r="I11" s="32">
        <v>0</v>
      </c>
    </row>
    <row r="12" spans="1:9" ht="19.899999999999999" customHeight="1" x14ac:dyDescent="0.2">
      <c r="A12" s="159" t="s">
        <v>140</v>
      </c>
      <c r="B12" s="197"/>
      <c r="C12" s="197"/>
      <c r="D12" s="197"/>
      <c r="E12" s="197"/>
      <c r="F12" s="197"/>
      <c r="G12" s="4">
        <v>5</v>
      </c>
      <c r="H12" s="23">
        <f>SUM(H8:H11)</f>
        <v>0</v>
      </c>
      <c r="I12" s="23">
        <f>SUM(I8:I11)</f>
        <v>0</v>
      </c>
    </row>
    <row r="13" spans="1:9" x14ac:dyDescent="0.2">
      <c r="A13" s="156" t="s">
        <v>141</v>
      </c>
      <c r="B13" s="196"/>
      <c r="C13" s="196"/>
      <c r="D13" s="196"/>
      <c r="E13" s="196"/>
      <c r="F13" s="196"/>
      <c r="G13" s="6">
        <v>6</v>
      </c>
      <c r="H13" s="32">
        <v>0</v>
      </c>
      <c r="I13" s="32">
        <v>0</v>
      </c>
    </row>
    <row r="14" spans="1:9" x14ac:dyDescent="0.2">
      <c r="A14" s="156" t="s">
        <v>142</v>
      </c>
      <c r="B14" s="196"/>
      <c r="C14" s="196"/>
      <c r="D14" s="196"/>
      <c r="E14" s="196"/>
      <c r="F14" s="196"/>
      <c r="G14" s="6">
        <v>7</v>
      </c>
      <c r="H14" s="32">
        <v>0</v>
      </c>
      <c r="I14" s="32">
        <v>0</v>
      </c>
    </row>
    <row r="15" spans="1:9" x14ac:dyDescent="0.2">
      <c r="A15" s="156" t="s">
        <v>143</v>
      </c>
      <c r="B15" s="196"/>
      <c r="C15" s="196"/>
      <c r="D15" s="196"/>
      <c r="E15" s="196"/>
      <c r="F15" s="196"/>
      <c r="G15" s="6">
        <v>8</v>
      </c>
      <c r="H15" s="32">
        <v>0</v>
      </c>
      <c r="I15" s="32">
        <v>0</v>
      </c>
    </row>
    <row r="16" spans="1:9" x14ac:dyDescent="0.2">
      <c r="A16" s="156" t="s">
        <v>144</v>
      </c>
      <c r="B16" s="196"/>
      <c r="C16" s="196"/>
      <c r="D16" s="196"/>
      <c r="E16" s="196"/>
      <c r="F16" s="196"/>
      <c r="G16" s="6">
        <v>9</v>
      </c>
      <c r="H16" s="32">
        <v>0</v>
      </c>
      <c r="I16" s="32">
        <v>0</v>
      </c>
    </row>
    <row r="17" spans="1:9" x14ac:dyDescent="0.2">
      <c r="A17" s="156" t="s">
        <v>145</v>
      </c>
      <c r="B17" s="196"/>
      <c r="C17" s="196"/>
      <c r="D17" s="196"/>
      <c r="E17" s="196"/>
      <c r="F17" s="196"/>
      <c r="G17" s="6">
        <v>10</v>
      </c>
      <c r="H17" s="32">
        <v>0</v>
      </c>
      <c r="I17" s="32">
        <v>0</v>
      </c>
    </row>
    <row r="18" spans="1:9" x14ac:dyDescent="0.2">
      <c r="A18" s="156" t="s">
        <v>146</v>
      </c>
      <c r="B18" s="196"/>
      <c r="C18" s="196"/>
      <c r="D18" s="196"/>
      <c r="E18" s="196"/>
      <c r="F18" s="196"/>
      <c r="G18" s="6">
        <v>11</v>
      </c>
      <c r="H18" s="32">
        <v>0</v>
      </c>
      <c r="I18" s="32">
        <v>0</v>
      </c>
    </row>
    <row r="19" spans="1:9" x14ac:dyDescent="0.2">
      <c r="A19" s="159" t="s">
        <v>147</v>
      </c>
      <c r="B19" s="197"/>
      <c r="C19" s="197"/>
      <c r="D19" s="197"/>
      <c r="E19" s="197"/>
      <c r="F19" s="197"/>
      <c r="G19" s="4">
        <v>12</v>
      </c>
      <c r="H19" s="23">
        <f>SUM(H13:H18)</f>
        <v>0</v>
      </c>
      <c r="I19" s="23">
        <f>SUM(I13:I18)</f>
        <v>0</v>
      </c>
    </row>
    <row r="20" spans="1:9" x14ac:dyDescent="0.2">
      <c r="A20" s="160" t="s">
        <v>100</v>
      </c>
      <c r="B20" s="160"/>
      <c r="C20" s="160"/>
      <c r="D20" s="160"/>
      <c r="E20" s="160"/>
      <c r="F20" s="160"/>
      <c r="G20" s="198"/>
      <c r="H20" s="198"/>
      <c r="I20" s="198"/>
    </row>
    <row r="21" spans="1:9" x14ac:dyDescent="0.2">
      <c r="A21" s="156" t="s">
        <v>148</v>
      </c>
      <c r="B21" s="196"/>
      <c r="C21" s="196"/>
      <c r="D21" s="196"/>
      <c r="E21" s="196"/>
      <c r="F21" s="196"/>
      <c r="G21" s="6">
        <v>13</v>
      </c>
      <c r="H21" s="32">
        <v>0</v>
      </c>
      <c r="I21" s="32">
        <v>0</v>
      </c>
    </row>
    <row r="22" spans="1:9" x14ac:dyDescent="0.2">
      <c r="A22" s="156" t="s">
        <v>149</v>
      </c>
      <c r="B22" s="196"/>
      <c r="C22" s="196"/>
      <c r="D22" s="196"/>
      <c r="E22" s="196"/>
      <c r="F22" s="196"/>
      <c r="G22" s="6">
        <v>14</v>
      </c>
      <c r="H22" s="32">
        <v>0</v>
      </c>
      <c r="I22" s="32">
        <v>0</v>
      </c>
    </row>
    <row r="23" spans="1:9" x14ac:dyDescent="0.2">
      <c r="A23" s="156" t="s">
        <v>114</v>
      </c>
      <c r="B23" s="196"/>
      <c r="C23" s="196"/>
      <c r="D23" s="196"/>
      <c r="E23" s="196"/>
      <c r="F23" s="196"/>
      <c r="G23" s="6">
        <v>15</v>
      </c>
      <c r="H23" s="32">
        <v>0</v>
      </c>
      <c r="I23" s="32">
        <v>0</v>
      </c>
    </row>
    <row r="24" spans="1:9" x14ac:dyDescent="0.2">
      <c r="A24" s="156" t="s">
        <v>115</v>
      </c>
      <c r="B24" s="196"/>
      <c r="C24" s="196"/>
      <c r="D24" s="196"/>
      <c r="E24" s="196"/>
      <c r="F24" s="196"/>
      <c r="G24" s="6">
        <v>16</v>
      </c>
      <c r="H24" s="32">
        <v>0</v>
      </c>
      <c r="I24" s="32">
        <v>0</v>
      </c>
    </row>
    <row r="25" spans="1:9" x14ac:dyDescent="0.2">
      <c r="A25" s="157" t="s">
        <v>150</v>
      </c>
      <c r="B25" s="197"/>
      <c r="C25" s="197"/>
      <c r="D25" s="197"/>
      <c r="E25" s="197"/>
      <c r="F25" s="197"/>
      <c r="G25" s="7">
        <v>17</v>
      </c>
      <c r="H25" s="26">
        <f>H26+H27</f>
        <v>0</v>
      </c>
      <c r="I25" s="26">
        <f>I26+I27</f>
        <v>0</v>
      </c>
    </row>
    <row r="26" spans="1:9" x14ac:dyDescent="0.2">
      <c r="A26" s="156" t="s">
        <v>151</v>
      </c>
      <c r="B26" s="196"/>
      <c r="C26" s="196"/>
      <c r="D26" s="196"/>
      <c r="E26" s="196"/>
      <c r="F26" s="196"/>
      <c r="G26" s="6">
        <v>18</v>
      </c>
      <c r="H26" s="32">
        <v>0</v>
      </c>
      <c r="I26" s="32">
        <v>0</v>
      </c>
    </row>
    <row r="27" spans="1:9" x14ac:dyDescent="0.2">
      <c r="A27" s="156" t="s">
        <v>152</v>
      </c>
      <c r="B27" s="196"/>
      <c r="C27" s="196"/>
      <c r="D27" s="196"/>
      <c r="E27" s="196"/>
      <c r="F27" s="196"/>
      <c r="G27" s="6">
        <v>19</v>
      </c>
      <c r="H27" s="32">
        <v>0</v>
      </c>
      <c r="I27" s="32">
        <v>0</v>
      </c>
    </row>
    <row r="28" spans="1:9" ht="27.6" customHeight="1" x14ac:dyDescent="0.2">
      <c r="A28" s="159" t="s">
        <v>153</v>
      </c>
      <c r="B28" s="197"/>
      <c r="C28" s="197"/>
      <c r="D28" s="197"/>
      <c r="E28" s="197"/>
      <c r="F28" s="197"/>
      <c r="G28" s="4">
        <v>20</v>
      </c>
      <c r="H28" s="23">
        <f>SUM(H21:H25)</f>
        <v>0</v>
      </c>
      <c r="I28" s="23">
        <f>SUM(I21:I25)</f>
        <v>0</v>
      </c>
    </row>
    <row r="29" spans="1:9" x14ac:dyDescent="0.2">
      <c r="A29" s="156" t="s">
        <v>118</v>
      </c>
      <c r="B29" s="196"/>
      <c r="C29" s="196"/>
      <c r="D29" s="196"/>
      <c r="E29" s="196"/>
      <c r="F29" s="196"/>
      <c r="G29" s="6">
        <v>21</v>
      </c>
      <c r="H29" s="32">
        <v>0</v>
      </c>
      <c r="I29" s="32">
        <v>0</v>
      </c>
    </row>
    <row r="30" spans="1:9" x14ac:dyDescent="0.2">
      <c r="A30" s="156" t="s">
        <v>119</v>
      </c>
      <c r="B30" s="196"/>
      <c r="C30" s="196"/>
      <c r="D30" s="196"/>
      <c r="E30" s="196"/>
      <c r="F30" s="196"/>
      <c r="G30" s="6">
        <v>22</v>
      </c>
      <c r="H30" s="32">
        <v>0</v>
      </c>
      <c r="I30" s="32">
        <v>0</v>
      </c>
    </row>
    <row r="31" spans="1:9" x14ac:dyDescent="0.2">
      <c r="A31" s="157" t="s">
        <v>154</v>
      </c>
      <c r="B31" s="197"/>
      <c r="C31" s="197"/>
      <c r="D31" s="197"/>
      <c r="E31" s="197"/>
      <c r="F31" s="197"/>
      <c r="G31" s="7">
        <v>23</v>
      </c>
      <c r="H31" s="26">
        <f>H32+H33</f>
        <v>0</v>
      </c>
      <c r="I31" s="26">
        <f>I32+I33</f>
        <v>0</v>
      </c>
    </row>
    <row r="32" spans="1:9" x14ac:dyDescent="0.2">
      <c r="A32" s="156" t="s">
        <v>155</v>
      </c>
      <c r="B32" s="196"/>
      <c r="C32" s="196"/>
      <c r="D32" s="196"/>
      <c r="E32" s="196"/>
      <c r="F32" s="196"/>
      <c r="G32" s="6">
        <v>24</v>
      </c>
      <c r="H32" s="32">
        <v>0</v>
      </c>
      <c r="I32" s="32">
        <v>0</v>
      </c>
    </row>
    <row r="33" spans="1:9" x14ac:dyDescent="0.2">
      <c r="A33" s="156" t="s">
        <v>156</v>
      </c>
      <c r="B33" s="196"/>
      <c r="C33" s="196"/>
      <c r="D33" s="196"/>
      <c r="E33" s="196"/>
      <c r="F33" s="196"/>
      <c r="G33" s="6">
        <v>25</v>
      </c>
      <c r="H33" s="32">
        <v>0</v>
      </c>
      <c r="I33" s="32">
        <v>0</v>
      </c>
    </row>
    <row r="34" spans="1:9" ht="26.45" customHeight="1" x14ac:dyDescent="0.2">
      <c r="A34" s="159" t="s">
        <v>121</v>
      </c>
      <c r="B34" s="197"/>
      <c r="C34" s="197"/>
      <c r="D34" s="197"/>
      <c r="E34" s="197"/>
      <c r="F34" s="197"/>
      <c r="G34" s="4">
        <v>26</v>
      </c>
      <c r="H34" s="23">
        <f>H29+H30+H31</f>
        <v>0</v>
      </c>
      <c r="I34" s="23">
        <f>I29+I30+I31</f>
        <v>0</v>
      </c>
    </row>
    <row r="35" spans="1:9" x14ac:dyDescent="0.2">
      <c r="A35" s="160" t="s">
        <v>101</v>
      </c>
      <c r="B35" s="160"/>
      <c r="C35" s="160"/>
      <c r="D35" s="160"/>
      <c r="E35" s="160"/>
      <c r="F35" s="160"/>
      <c r="G35" s="198"/>
      <c r="H35" s="198"/>
      <c r="I35" s="198"/>
    </row>
    <row r="36" spans="1:9" x14ac:dyDescent="0.2">
      <c r="A36" s="156" t="s">
        <v>122</v>
      </c>
      <c r="B36" s="196"/>
      <c r="C36" s="196"/>
      <c r="D36" s="196"/>
      <c r="E36" s="196"/>
      <c r="F36" s="196"/>
      <c r="G36" s="6">
        <v>27</v>
      </c>
      <c r="H36" s="32">
        <v>0</v>
      </c>
      <c r="I36" s="32">
        <v>0</v>
      </c>
    </row>
    <row r="37" spans="1:9" x14ac:dyDescent="0.2">
      <c r="A37" s="156" t="s">
        <v>123</v>
      </c>
      <c r="B37" s="196"/>
      <c r="C37" s="196"/>
      <c r="D37" s="196"/>
      <c r="E37" s="196"/>
      <c r="F37" s="196"/>
      <c r="G37" s="6">
        <v>28</v>
      </c>
      <c r="H37" s="32">
        <v>0</v>
      </c>
      <c r="I37" s="32">
        <v>0</v>
      </c>
    </row>
    <row r="38" spans="1:9" x14ac:dyDescent="0.2">
      <c r="A38" s="156" t="s">
        <v>124</v>
      </c>
      <c r="B38" s="196"/>
      <c r="C38" s="196"/>
      <c r="D38" s="196"/>
      <c r="E38" s="196"/>
      <c r="F38" s="196"/>
      <c r="G38" s="6">
        <v>29</v>
      </c>
      <c r="H38" s="32">
        <v>0</v>
      </c>
      <c r="I38" s="32">
        <v>0</v>
      </c>
    </row>
    <row r="39" spans="1:9" ht="27" customHeight="1" x14ac:dyDescent="0.2">
      <c r="A39" s="159" t="s">
        <v>157</v>
      </c>
      <c r="B39" s="197"/>
      <c r="C39" s="197"/>
      <c r="D39" s="197"/>
      <c r="E39" s="197"/>
      <c r="F39" s="197"/>
      <c r="G39" s="4">
        <v>30</v>
      </c>
      <c r="H39" s="23">
        <f>H36+H37+H38</f>
        <v>0</v>
      </c>
      <c r="I39" s="23">
        <f>I36+I37+I38</f>
        <v>0</v>
      </c>
    </row>
    <row r="40" spans="1:9" x14ac:dyDescent="0.2">
      <c r="A40" s="156" t="s">
        <v>126</v>
      </c>
      <c r="B40" s="196"/>
      <c r="C40" s="196"/>
      <c r="D40" s="196"/>
      <c r="E40" s="196"/>
      <c r="F40" s="196"/>
      <c r="G40" s="6">
        <v>31</v>
      </c>
      <c r="H40" s="32">
        <v>0</v>
      </c>
      <c r="I40" s="32">
        <v>0</v>
      </c>
    </row>
    <row r="41" spans="1:9" x14ac:dyDescent="0.2">
      <c r="A41" s="156" t="s">
        <v>127</v>
      </c>
      <c r="B41" s="196"/>
      <c r="C41" s="196"/>
      <c r="D41" s="196"/>
      <c r="E41" s="196"/>
      <c r="F41" s="196"/>
      <c r="G41" s="6">
        <v>32</v>
      </c>
      <c r="H41" s="32">
        <v>0</v>
      </c>
      <c r="I41" s="32">
        <v>0</v>
      </c>
    </row>
    <row r="42" spans="1:9" x14ac:dyDescent="0.2">
      <c r="A42" s="156" t="s">
        <v>128</v>
      </c>
      <c r="B42" s="196"/>
      <c r="C42" s="196"/>
      <c r="D42" s="196"/>
      <c r="E42" s="196"/>
      <c r="F42" s="196"/>
      <c r="G42" s="6">
        <v>33</v>
      </c>
      <c r="H42" s="32">
        <v>0</v>
      </c>
      <c r="I42" s="32">
        <v>0</v>
      </c>
    </row>
    <row r="43" spans="1:9" x14ac:dyDescent="0.2">
      <c r="A43" s="156" t="s">
        <v>129</v>
      </c>
      <c r="B43" s="196"/>
      <c r="C43" s="196"/>
      <c r="D43" s="196"/>
      <c r="E43" s="196"/>
      <c r="F43" s="196"/>
      <c r="G43" s="6">
        <v>34</v>
      </c>
      <c r="H43" s="32">
        <v>0</v>
      </c>
      <c r="I43" s="32">
        <v>0</v>
      </c>
    </row>
    <row r="44" spans="1:9" x14ac:dyDescent="0.2">
      <c r="A44" s="156" t="s">
        <v>130</v>
      </c>
      <c r="B44" s="196"/>
      <c r="C44" s="196"/>
      <c r="D44" s="196"/>
      <c r="E44" s="196"/>
      <c r="F44" s="196"/>
      <c r="G44" s="6">
        <v>35</v>
      </c>
      <c r="H44" s="32">
        <v>0</v>
      </c>
      <c r="I44" s="32">
        <v>0</v>
      </c>
    </row>
    <row r="45" spans="1:9" ht="27.6" customHeight="1" x14ac:dyDescent="0.2">
      <c r="A45" s="159" t="s">
        <v>158</v>
      </c>
      <c r="B45" s="197"/>
      <c r="C45" s="197"/>
      <c r="D45" s="197"/>
      <c r="E45" s="197"/>
      <c r="F45" s="197"/>
      <c r="G45" s="4">
        <v>36</v>
      </c>
      <c r="H45" s="23">
        <f>H40+H41+H42+H43+H44</f>
        <v>0</v>
      </c>
      <c r="I45" s="23">
        <f>I40+I41+I42+I43+I44</f>
        <v>0</v>
      </c>
    </row>
    <row r="46" spans="1:9" x14ac:dyDescent="0.2">
      <c r="A46" s="160" t="s">
        <v>132</v>
      </c>
      <c r="B46" s="196"/>
      <c r="C46" s="196"/>
      <c r="D46" s="196"/>
      <c r="E46" s="196"/>
      <c r="F46" s="196"/>
      <c r="G46" s="5">
        <v>37</v>
      </c>
      <c r="H46" s="32">
        <v>0</v>
      </c>
      <c r="I46" s="32">
        <v>0</v>
      </c>
    </row>
    <row r="47" spans="1:9" x14ac:dyDescent="0.2">
      <c r="A47" s="160" t="s">
        <v>133</v>
      </c>
      <c r="B47" s="196"/>
      <c r="C47" s="196"/>
      <c r="D47" s="196"/>
      <c r="E47" s="196"/>
      <c r="F47" s="196"/>
      <c r="G47" s="5">
        <v>38</v>
      </c>
      <c r="H47" s="32">
        <v>0</v>
      </c>
      <c r="I47" s="32">
        <v>0</v>
      </c>
    </row>
    <row r="48" spans="1:9" x14ac:dyDescent="0.2">
      <c r="A48" s="160" t="s">
        <v>134</v>
      </c>
      <c r="B48" s="196"/>
      <c r="C48" s="196"/>
      <c r="D48" s="196"/>
      <c r="E48" s="196"/>
      <c r="F48" s="196"/>
      <c r="G48" s="5">
        <v>39</v>
      </c>
      <c r="H48" s="32">
        <v>0</v>
      </c>
      <c r="I48" s="32">
        <v>0</v>
      </c>
    </row>
    <row r="49" spans="1:9" ht="15.6" customHeight="1" x14ac:dyDescent="0.2">
      <c r="A49" s="159" t="s">
        <v>135</v>
      </c>
      <c r="B49" s="197"/>
      <c r="C49" s="197"/>
      <c r="D49" s="197"/>
      <c r="E49" s="197"/>
      <c r="F49" s="197"/>
      <c r="G49" s="4">
        <v>40</v>
      </c>
      <c r="H49" s="23">
        <f>H46+H47-H48</f>
        <v>0</v>
      </c>
      <c r="I49" s="23">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zoomScale="90" zoomScaleNormal="100" zoomScaleSheetLayoutView="90" workbookViewId="0">
      <selection activeCell="B5" sqref="B5:M31"/>
    </sheetView>
  </sheetViews>
  <sheetFormatPr defaultRowHeight="12.75" x14ac:dyDescent="0.2"/>
  <cols>
    <col min="1" max="1" width="46.140625" style="10" customWidth="1"/>
    <col min="2" max="2" width="12" style="10" customWidth="1"/>
    <col min="3" max="5" width="9.140625" style="33" customWidth="1"/>
    <col min="6" max="6" width="13.42578125" style="33" customWidth="1"/>
    <col min="7" max="9" width="9.140625" style="33" customWidth="1"/>
    <col min="10" max="10" width="10.42578125" style="33" customWidth="1"/>
    <col min="11" max="11" width="9.140625" style="33" customWidth="1"/>
    <col min="12" max="12" width="19.28515625" style="33" customWidth="1"/>
    <col min="13" max="13" width="14" style="33"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3" t="s">
        <v>12</v>
      </c>
      <c r="B1" s="203"/>
      <c r="C1" s="204"/>
      <c r="D1" s="204"/>
      <c r="E1" s="204"/>
      <c r="F1" s="204"/>
      <c r="G1" s="204"/>
      <c r="H1" s="204"/>
      <c r="I1" s="204"/>
      <c r="J1" s="204"/>
      <c r="K1" s="204"/>
      <c r="L1" s="204"/>
      <c r="M1" s="204"/>
      <c r="N1" s="12"/>
    </row>
    <row r="2" spans="1:25" ht="15.75" x14ac:dyDescent="0.2">
      <c r="A2" s="13"/>
      <c r="B2" s="13"/>
      <c r="C2" s="34"/>
      <c r="D2" s="205" t="s">
        <v>13</v>
      </c>
      <c r="E2" s="205"/>
      <c r="F2" s="42">
        <v>44927</v>
      </c>
      <c r="G2" s="35" t="s">
        <v>0</v>
      </c>
      <c r="H2" s="35"/>
      <c r="I2" s="35"/>
      <c r="J2" s="42">
        <v>45016</v>
      </c>
      <c r="K2" s="34"/>
      <c r="L2" s="34"/>
      <c r="M2" s="36" t="s">
        <v>229</v>
      </c>
      <c r="N2" s="12"/>
      <c r="Y2" s="10"/>
    </row>
    <row r="3" spans="1:25" ht="15.75" customHeight="1" x14ac:dyDescent="0.2">
      <c r="A3" s="200" t="s">
        <v>14</v>
      </c>
      <c r="B3" s="200" t="s">
        <v>173</v>
      </c>
      <c r="C3" s="201" t="s">
        <v>159</v>
      </c>
      <c r="D3" s="201"/>
      <c r="E3" s="201"/>
      <c r="F3" s="201"/>
      <c r="G3" s="201"/>
      <c r="H3" s="201"/>
      <c r="I3" s="201"/>
      <c r="J3" s="201"/>
      <c r="K3" s="201"/>
      <c r="L3" s="201" t="s">
        <v>160</v>
      </c>
      <c r="M3" s="206" t="s">
        <v>174</v>
      </c>
    </row>
    <row r="4" spans="1:25" ht="142.5" x14ac:dyDescent="0.2">
      <c r="A4" s="200"/>
      <c r="B4" s="202"/>
      <c r="C4" s="37" t="s">
        <v>161</v>
      </c>
      <c r="D4" s="37" t="s">
        <v>262</v>
      </c>
      <c r="E4" s="38" t="s">
        <v>263</v>
      </c>
      <c r="F4" s="38" t="s">
        <v>264</v>
      </c>
      <c r="G4" s="38" t="s">
        <v>265</v>
      </c>
      <c r="H4" s="38" t="s">
        <v>266</v>
      </c>
      <c r="I4" s="38" t="s">
        <v>267</v>
      </c>
      <c r="J4" s="38" t="s">
        <v>268</v>
      </c>
      <c r="K4" s="38" t="s">
        <v>269</v>
      </c>
      <c r="L4" s="201"/>
      <c r="M4" s="207"/>
    </row>
    <row r="5" spans="1:25" ht="15" x14ac:dyDescent="0.2">
      <c r="A5" s="15">
        <v>1</v>
      </c>
      <c r="B5" s="14">
        <v>2</v>
      </c>
      <c r="C5" s="37">
        <v>3</v>
      </c>
      <c r="D5" s="37">
        <v>4</v>
      </c>
      <c r="E5" s="37">
        <v>5</v>
      </c>
      <c r="F5" s="37">
        <v>6</v>
      </c>
      <c r="G5" s="37">
        <v>7</v>
      </c>
      <c r="H5" s="37">
        <v>8</v>
      </c>
      <c r="I5" s="37">
        <v>9</v>
      </c>
      <c r="J5" s="38">
        <v>10</v>
      </c>
      <c r="K5" s="37">
        <v>11</v>
      </c>
      <c r="L5" s="37">
        <v>12</v>
      </c>
      <c r="M5" s="39">
        <v>13</v>
      </c>
    </row>
    <row r="6" spans="1:25" ht="15" x14ac:dyDescent="0.2">
      <c r="A6" s="94" t="s">
        <v>270</v>
      </c>
      <c r="B6" s="16">
        <v>1</v>
      </c>
      <c r="C6" s="40">
        <v>6164128</v>
      </c>
      <c r="D6" s="40">
        <v>1839562</v>
      </c>
      <c r="E6" s="40">
        <v>18714</v>
      </c>
      <c r="F6" s="40">
        <v>0</v>
      </c>
      <c r="G6" s="40">
        <v>0</v>
      </c>
      <c r="H6" s="40">
        <v>0</v>
      </c>
      <c r="I6" s="40">
        <v>0</v>
      </c>
      <c r="J6" s="40">
        <v>-2376256</v>
      </c>
      <c r="K6" s="40">
        <v>115901</v>
      </c>
      <c r="L6" s="40">
        <v>0</v>
      </c>
      <c r="M6" s="41">
        <f>SUM(C6:L6)</f>
        <v>5762049</v>
      </c>
    </row>
    <row r="7" spans="1:25" ht="15" x14ac:dyDescent="0.2">
      <c r="A7" s="95" t="s">
        <v>162</v>
      </c>
      <c r="B7" s="17">
        <v>2</v>
      </c>
      <c r="C7" s="40">
        <v>0</v>
      </c>
      <c r="D7" s="40">
        <v>0</v>
      </c>
      <c r="E7" s="40">
        <v>0</v>
      </c>
      <c r="F7" s="40">
        <v>0</v>
      </c>
      <c r="G7" s="40">
        <v>0</v>
      </c>
      <c r="H7" s="40">
        <v>0</v>
      </c>
      <c r="I7" s="40">
        <v>0</v>
      </c>
      <c r="J7" s="40">
        <v>0</v>
      </c>
      <c r="K7" s="40">
        <v>0</v>
      </c>
      <c r="L7" s="40">
        <v>0</v>
      </c>
      <c r="M7" s="41">
        <f t="shared" ref="M7:M31" si="0">SUM(C7:L7)</f>
        <v>0</v>
      </c>
    </row>
    <row r="8" spans="1:25" ht="15" x14ac:dyDescent="0.2">
      <c r="A8" s="95" t="s">
        <v>163</v>
      </c>
      <c r="B8" s="17">
        <v>3</v>
      </c>
      <c r="C8" s="40">
        <v>0</v>
      </c>
      <c r="D8" s="40">
        <v>0</v>
      </c>
      <c r="E8" s="40">
        <v>0</v>
      </c>
      <c r="F8" s="40">
        <v>0</v>
      </c>
      <c r="G8" s="40">
        <v>0</v>
      </c>
      <c r="H8" s="40">
        <v>0</v>
      </c>
      <c r="I8" s="40">
        <v>0</v>
      </c>
      <c r="J8" s="40">
        <v>0</v>
      </c>
      <c r="K8" s="40">
        <v>0</v>
      </c>
      <c r="L8" s="40">
        <v>0</v>
      </c>
      <c r="M8" s="41">
        <f t="shared" si="0"/>
        <v>0</v>
      </c>
    </row>
    <row r="9" spans="1:25" ht="30" x14ac:dyDescent="0.2">
      <c r="A9" s="96" t="s">
        <v>271</v>
      </c>
      <c r="B9" s="18">
        <v>4</v>
      </c>
      <c r="C9" s="41">
        <f>C6+C7+C8</f>
        <v>6164128</v>
      </c>
      <c r="D9" s="41">
        <f t="shared" ref="D9:L9" si="1">D6+D7+D8</f>
        <v>1839562</v>
      </c>
      <c r="E9" s="41">
        <f t="shared" si="1"/>
        <v>18714</v>
      </c>
      <c r="F9" s="41">
        <f t="shared" si="1"/>
        <v>0</v>
      </c>
      <c r="G9" s="41">
        <f t="shared" si="1"/>
        <v>0</v>
      </c>
      <c r="H9" s="41">
        <f t="shared" si="1"/>
        <v>0</v>
      </c>
      <c r="I9" s="41">
        <f t="shared" si="1"/>
        <v>0</v>
      </c>
      <c r="J9" s="41">
        <f t="shared" si="1"/>
        <v>-2376256</v>
      </c>
      <c r="K9" s="41">
        <f t="shared" si="1"/>
        <v>115901</v>
      </c>
      <c r="L9" s="41">
        <f t="shared" si="1"/>
        <v>0</v>
      </c>
      <c r="M9" s="41">
        <f t="shared" si="0"/>
        <v>5762049</v>
      </c>
    </row>
    <row r="10" spans="1:25" ht="15" x14ac:dyDescent="0.2">
      <c r="A10" s="95" t="s">
        <v>164</v>
      </c>
      <c r="B10" s="17">
        <v>5</v>
      </c>
      <c r="C10" s="40">
        <v>0</v>
      </c>
      <c r="D10" s="40">
        <v>0</v>
      </c>
      <c r="E10" s="40">
        <v>0</v>
      </c>
      <c r="F10" s="40">
        <v>0</v>
      </c>
      <c r="G10" s="40">
        <v>0</v>
      </c>
      <c r="H10" s="40">
        <v>0</v>
      </c>
      <c r="I10" s="40">
        <v>0</v>
      </c>
      <c r="J10" s="40">
        <v>0</v>
      </c>
      <c r="K10" s="40">
        <v>16894</v>
      </c>
      <c r="L10" s="40">
        <v>0</v>
      </c>
      <c r="M10" s="41">
        <f t="shared" si="0"/>
        <v>16894</v>
      </c>
    </row>
    <row r="11" spans="1:25" ht="42.75" x14ac:dyDescent="0.2">
      <c r="A11" s="95" t="s">
        <v>165</v>
      </c>
      <c r="B11" s="17">
        <v>6</v>
      </c>
      <c r="C11" s="40">
        <v>0</v>
      </c>
      <c r="D11" s="40">
        <v>0</v>
      </c>
      <c r="E11" s="40">
        <v>0</v>
      </c>
      <c r="F11" s="40">
        <v>70196</v>
      </c>
      <c r="G11" s="40">
        <v>0</v>
      </c>
      <c r="H11" s="40">
        <v>0</v>
      </c>
      <c r="I11" s="40">
        <v>0</v>
      </c>
      <c r="J11" s="40">
        <v>0</v>
      </c>
      <c r="K11" s="40">
        <v>0</v>
      </c>
      <c r="L11" s="40">
        <v>0</v>
      </c>
      <c r="M11" s="41">
        <f t="shared" si="0"/>
        <v>70196</v>
      </c>
    </row>
    <row r="12" spans="1:25" ht="15" x14ac:dyDescent="0.2">
      <c r="A12" s="95" t="s">
        <v>166</v>
      </c>
      <c r="B12" s="17">
        <v>7</v>
      </c>
      <c r="C12" s="40">
        <v>0</v>
      </c>
      <c r="D12" s="40">
        <v>0</v>
      </c>
      <c r="E12" s="40">
        <v>0</v>
      </c>
      <c r="F12" s="40">
        <v>0</v>
      </c>
      <c r="G12" s="40">
        <v>0</v>
      </c>
      <c r="H12" s="40">
        <v>0</v>
      </c>
      <c r="I12" s="40">
        <v>0</v>
      </c>
      <c r="J12" s="40">
        <v>0</v>
      </c>
      <c r="K12" s="40">
        <v>0</v>
      </c>
      <c r="L12" s="40">
        <v>0</v>
      </c>
      <c r="M12" s="41">
        <f t="shared" si="0"/>
        <v>0</v>
      </c>
    </row>
    <row r="13" spans="1:25" ht="45" x14ac:dyDescent="0.2">
      <c r="A13" s="96" t="s">
        <v>167</v>
      </c>
      <c r="B13" s="18">
        <v>8</v>
      </c>
      <c r="C13" s="41">
        <f>C10+C11+C12</f>
        <v>0</v>
      </c>
      <c r="D13" s="41">
        <f t="shared" ref="D13:L13" si="2">D10+D11+D12</f>
        <v>0</v>
      </c>
      <c r="E13" s="41">
        <f t="shared" si="2"/>
        <v>0</v>
      </c>
      <c r="F13" s="41">
        <f t="shared" si="2"/>
        <v>70196</v>
      </c>
      <c r="G13" s="41">
        <f t="shared" si="2"/>
        <v>0</v>
      </c>
      <c r="H13" s="41">
        <f t="shared" si="2"/>
        <v>0</v>
      </c>
      <c r="I13" s="41">
        <f t="shared" si="2"/>
        <v>0</v>
      </c>
      <c r="J13" s="41">
        <f t="shared" si="2"/>
        <v>0</v>
      </c>
      <c r="K13" s="41">
        <f t="shared" si="2"/>
        <v>16894</v>
      </c>
      <c r="L13" s="41">
        <f t="shared" si="2"/>
        <v>0</v>
      </c>
      <c r="M13" s="41">
        <f t="shared" si="0"/>
        <v>87090</v>
      </c>
    </row>
    <row r="14" spans="1:25" ht="15" x14ac:dyDescent="0.2">
      <c r="A14" s="95" t="s">
        <v>168</v>
      </c>
      <c r="B14" s="17">
        <v>9</v>
      </c>
      <c r="C14" s="40">
        <v>-3076316</v>
      </c>
      <c r="D14" s="40">
        <v>0</v>
      </c>
      <c r="E14" s="40">
        <v>0</v>
      </c>
      <c r="F14" s="40">
        <v>0</v>
      </c>
      <c r="G14" s="40">
        <v>815960</v>
      </c>
      <c r="H14" s="40">
        <v>0</v>
      </c>
      <c r="I14" s="40">
        <v>0</v>
      </c>
      <c r="J14" s="40">
        <v>2260355</v>
      </c>
      <c r="K14" s="40">
        <v>0</v>
      </c>
      <c r="L14" s="40">
        <v>0</v>
      </c>
      <c r="M14" s="41">
        <f t="shared" si="0"/>
        <v>-1</v>
      </c>
    </row>
    <row r="15" spans="1:25" ht="15" x14ac:dyDescent="0.2">
      <c r="A15" s="95" t="s">
        <v>169</v>
      </c>
      <c r="B15" s="19">
        <v>10</v>
      </c>
      <c r="C15" s="40">
        <v>0</v>
      </c>
      <c r="D15" s="40">
        <v>0</v>
      </c>
      <c r="E15" s="40">
        <v>0</v>
      </c>
      <c r="F15" s="40">
        <v>0</v>
      </c>
      <c r="G15" s="40">
        <v>0</v>
      </c>
      <c r="H15" s="40">
        <v>0</v>
      </c>
      <c r="I15" s="40">
        <v>0</v>
      </c>
      <c r="J15" s="40">
        <v>0</v>
      </c>
      <c r="K15" s="40">
        <v>0</v>
      </c>
      <c r="L15" s="40">
        <v>0</v>
      </c>
      <c r="M15" s="41">
        <f t="shared" si="0"/>
        <v>0</v>
      </c>
    </row>
    <row r="16" spans="1:25" ht="15" x14ac:dyDescent="0.2">
      <c r="A16" s="95" t="s">
        <v>170</v>
      </c>
      <c r="B16" s="19">
        <v>11</v>
      </c>
      <c r="C16" s="40">
        <v>0</v>
      </c>
      <c r="D16" s="40">
        <v>0</v>
      </c>
      <c r="E16" s="40">
        <v>0</v>
      </c>
      <c r="F16" s="40">
        <v>0</v>
      </c>
      <c r="G16" s="40">
        <v>0</v>
      </c>
      <c r="H16" s="40">
        <v>0</v>
      </c>
      <c r="I16" s="40">
        <v>0</v>
      </c>
      <c r="J16" s="40">
        <v>0</v>
      </c>
      <c r="K16" s="40">
        <v>0</v>
      </c>
      <c r="L16" s="40">
        <v>0</v>
      </c>
      <c r="M16" s="41">
        <f t="shared" si="0"/>
        <v>0</v>
      </c>
    </row>
    <row r="17" spans="1:13" ht="15" x14ac:dyDescent="0.2">
      <c r="A17" s="95" t="s">
        <v>171</v>
      </c>
      <c r="B17" s="19">
        <v>12</v>
      </c>
      <c r="C17" s="40">
        <v>0</v>
      </c>
      <c r="D17" s="40">
        <v>0</v>
      </c>
      <c r="E17" s="40">
        <v>-18409</v>
      </c>
      <c r="F17" s="40">
        <v>0</v>
      </c>
      <c r="G17" s="40">
        <v>-82</v>
      </c>
      <c r="H17" s="40">
        <v>0</v>
      </c>
      <c r="I17" s="40">
        <v>-11523</v>
      </c>
      <c r="J17" s="40">
        <v>115901</v>
      </c>
      <c r="K17" s="40">
        <v>-115901</v>
      </c>
      <c r="L17" s="40">
        <v>0</v>
      </c>
      <c r="M17" s="41">
        <f t="shared" si="0"/>
        <v>-30014</v>
      </c>
    </row>
    <row r="18" spans="1:13" ht="15" x14ac:dyDescent="0.2">
      <c r="A18" s="96" t="s">
        <v>272</v>
      </c>
      <c r="B18" s="20">
        <v>13</v>
      </c>
      <c r="C18" s="41">
        <f>C17+C16+C15+C14+C13+C9</f>
        <v>3087812</v>
      </c>
      <c r="D18" s="41">
        <f t="shared" ref="D18:L18" si="3">D17+D16+D15+D14+D13+D9</f>
        <v>1839562</v>
      </c>
      <c r="E18" s="41">
        <f t="shared" si="3"/>
        <v>305</v>
      </c>
      <c r="F18" s="41">
        <f t="shared" si="3"/>
        <v>70196</v>
      </c>
      <c r="G18" s="41">
        <f t="shared" si="3"/>
        <v>815878</v>
      </c>
      <c r="H18" s="41">
        <f t="shared" si="3"/>
        <v>0</v>
      </c>
      <c r="I18" s="41">
        <f t="shared" si="3"/>
        <v>-11523</v>
      </c>
      <c r="J18" s="41">
        <f t="shared" si="3"/>
        <v>0</v>
      </c>
      <c r="K18" s="41">
        <f t="shared" si="3"/>
        <v>16894</v>
      </c>
      <c r="L18" s="41">
        <f t="shared" si="3"/>
        <v>0</v>
      </c>
      <c r="M18" s="41">
        <f t="shared" si="0"/>
        <v>5819124</v>
      </c>
    </row>
    <row r="19" spans="1:13" ht="15" x14ac:dyDescent="0.2">
      <c r="A19" s="94" t="s">
        <v>273</v>
      </c>
      <c r="B19" s="21">
        <v>14</v>
      </c>
      <c r="C19" s="40">
        <v>3087812</v>
      </c>
      <c r="D19" s="40">
        <v>1839562</v>
      </c>
      <c r="E19" s="40">
        <v>305</v>
      </c>
      <c r="F19" s="40">
        <v>70196</v>
      </c>
      <c r="G19" s="40">
        <v>815878</v>
      </c>
      <c r="H19" s="40">
        <v>0</v>
      </c>
      <c r="I19" s="40">
        <v>-11523</v>
      </c>
      <c r="J19" s="40">
        <v>0</v>
      </c>
      <c r="K19" s="40">
        <v>16894</v>
      </c>
      <c r="L19" s="40">
        <v>0</v>
      </c>
      <c r="M19" s="41">
        <f t="shared" si="0"/>
        <v>5819124</v>
      </c>
    </row>
    <row r="20" spans="1:13" ht="15" x14ac:dyDescent="0.2">
      <c r="A20" s="95" t="s">
        <v>162</v>
      </c>
      <c r="B20" s="14">
        <v>15</v>
      </c>
      <c r="C20" s="40">
        <v>-11496</v>
      </c>
      <c r="D20" s="40">
        <v>0</v>
      </c>
      <c r="E20" s="40">
        <v>0</v>
      </c>
      <c r="F20" s="40">
        <v>-27</v>
      </c>
      <c r="G20" s="40">
        <v>0</v>
      </c>
      <c r="H20" s="40">
        <v>0</v>
      </c>
      <c r="I20" s="40">
        <v>11523</v>
      </c>
      <c r="J20" s="40">
        <v>0</v>
      </c>
      <c r="K20" s="40">
        <v>0</v>
      </c>
      <c r="L20" s="40">
        <v>0</v>
      </c>
      <c r="M20" s="41">
        <f t="shared" si="0"/>
        <v>0</v>
      </c>
    </row>
    <row r="21" spans="1:13" ht="15" x14ac:dyDescent="0.2">
      <c r="A21" s="95" t="s">
        <v>163</v>
      </c>
      <c r="B21" s="14">
        <v>16</v>
      </c>
      <c r="C21" s="40">
        <v>0</v>
      </c>
      <c r="D21" s="40">
        <v>0</v>
      </c>
      <c r="E21" s="40">
        <v>0</v>
      </c>
      <c r="F21" s="40">
        <v>0</v>
      </c>
      <c r="G21" s="40">
        <v>0</v>
      </c>
      <c r="H21" s="40">
        <v>0</v>
      </c>
      <c r="I21" s="40">
        <v>0</v>
      </c>
      <c r="J21" s="40">
        <v>0</v>
      </c>
      <c r="K21" s="40">
        <v>0</v>
      </c>
      <c r="L21" s="40">
        <v>0</v>
      </c>
      <c r="M21" s="41">
        <f t="shared" si="0"/>
        <v>0</v>
      </c>
    </row>
    <row r="22" spans="1:13" ht="30" x14ac:dyDescent="0.2">
      <c r="A22" s="96" t="s">
        <v>274</v>
      </c>
      <c r="B22" s="22">
        <v>17</v>
      </c>
      <c r="C22" s="41">
        <f>C19+C20+C21</f>
        <v>3076316</v>
      </c>
      <c r="D22" s="41">
        <f t="shared" ref="D22:L22" si="4">D19+D20+D21</f>
        <v>1839562</v>
      </c>
      <c r="E22" s="41">
        <f t="shared" si="4"/>
        <v>305</v>
      </c>
      <c r="F22" s="41">
        <f t="shared" si="4"/>
        <v>70169</v>
      </c>
      <c r="G22" s="41">
        <f t="shared" si="4"/>
        <v>815878</v>
      </c>
      <c r="H22" s="41">
        <f t="shared" si="4"/>
        <v>0</v>
      </c>
      <c r="I22" s="41">
        <f t="shared" si="4"/>
        <v>0</v>
      </c>
      <c r="J22" s="41">
        <f t="shared" si="4"/>
        <v>0</v>
      </c>
      <c r="K22" s="41">
        <f t="shared" si="4"/>
        <v>16894</v>
      </c>
      <c r="L22" s="41">
        <f t="shared" si="4"/>
        <v>0</v>
      </c>
      <c r="M22" s="41">
        <f t="shared" si="0"/>
        <v>5819124</v>
      </c>
    </row>
    <row r="23" spans="1:13" ht="15" x14ac:dyDescent="0.2">
      <c r="A23" s="95" t="s">
        <v>164</v>
      </c>
      <c r="B23" s="14">
        <v>18</v>
      </c>
      <c r="C23" s="40">
        <v>0</v>
      </c>
      <c r="D23" s="40">
        <v>0</v>
      </c>
      <c r="E23" s="40">
        <v>0</v>
      </c>
      <c r="F23" s="40">
        <v>0</v>
      </c>
      <c r="G23" s="40">
        <v>0</v>
      </c>
      <c r="H23" s="40">
        <v>0</v>
      </c>
      <c r="I23" s="40">
        <v>0</v>
      </c>
      <c r="J23" s="40">
        <v>0</v>
      </c>
      <c r="K23" s="40">
        <v>-16630</v>
      </c>
      <c r="L23" s="40">
        <v>0</v>
      </c>
      <c r="M23" s="41">
        <f t="shared" si="0"/>
        <v>-16630</v>
      </c>
    </row>
    <row r="24" spans="1:13" ht="42.75" x14ac:dyDescent="0.2">
      <c r="A24" s="95" t="s">
        <v>165</v>
      </c>
      <c r="B24" s="14">
        <v>19</v>
      </c>
      <c r="C24" s="40">
        <v>0</v>
      </c>
      <c r="D24" s="40">
        <v>0</v>
      </c>
      <c r="E24" s="40">
        <v>0</v>
      </c>
      <c r="F24" s="40">
        <v>0</v>
      </c>
      <c r="G24" s="40">
        <v>0</v>
      </c>
      <c r="H24" s="40">
        <v>0</v>
      </c>
      <c r="I24" s="40">
        <v>0</v>
      </c>
      <c r="J24" s="40">
        <v>0</v>
      </c>
      <c r="K24" s="40">
        <v>0</v>
      </c>
      <c r="L24" s="40">
        <v>0</v>
      </c>
      <c r="M24" s="41">
        <f t="shared" si="0"/>
        <v>0</v>
      </c>
    </row>
    <row r="25" spans="1:13" ht="15" x14ac:dyDescent="0.2">
      <c r="A25" s="95" t="s">
        <v>166</v>
      </c>
      <c r="B25" s="14">
        <v>20</v>
      </c>
      <c r="C25" s="40">
        <v>0</v>
      </c>
      <c r="D25" s="40">
        <v>0</v>
      </c>
      <c r="E25" s="40">
        <v>0</v>
      </c>
      <c r="F25" s="40">
        <v>0</v>
      </c>
      <c r="G25" s="40">
        <v>0</v>
      </c>
      <c r="H25" s="40">
        <v>0</v>
      </c>
      <c r="I25" s="40">
        <v>0</v>
      </c>
      <c r="J25" s="40">
        <v>16894</v>
      </c>
      <c r="K25" s="40">
        <v>-16894</v>
      </c>
      <c r="L25" s="40">
        <v>0</v>
      </c>
      <c r="M25" s="41">
        <f t="shared" si="0"/>
        <v>0</v>
      </c>
    </row>
    <row r="26" spans="1:13" ht="30" x14ac:dyDescent="0.2">
      <c r="A26" s="96" t="s">
        <v>172</v>
      </c>
      <c r="B26" s="22">
        <v>21</v>
      </c>
      <c r="C26" s="41">
        <f>C23+C24+C25</f>
        <v>0</v>
      </c>
      <c r="D26" s="41">
        <f t="shared" ref="D26:L26" si="5">D23+D24+D25</f>
        <v>0</v>
      </c>
      <c r="E26" s="41">
        <f t="shared" si="5"/>
        <v>0</v>
      </c>
      <c r="F26" s="41">
        <f t="shared" si="5"/>
        <v>0</v>
      </c>
      <c r="G26" s="41">
        <f t="shared" si="5"/>
        <v>0</v>
      </c>
      <c r="H26" s="41">
        <f t="shared" si="5"/>
        <v>0</v>
      </c>
      <c r="I26" s="41">
        <f t="shared" si="5"/>
        <v>0</v>
      </c>
      <c r="J26" s="41">
        <f t="shared" si="5"/>
        <v>16894</v>
      </c>
      <c r="K26" s="41">
        <f t="shared" si="5"/>
        <v>-33524</v>
      </c>
      <c r="L26" s="41">
        <f t="shared" si="5"/>
        <v>0</v>
      </c>
      <c r="M26" s="41">
        <f t="shared" si="0"/>
        <v>-16630</v>
      </c>
    </row>
    <row r="27" spans="1:13" ht="15" x14ac:dyDescent="0.2">
      <c r="A27" s="95" t="s">
        <v>168</v>
      </c>
      <c r="B27" s="14">
        <v>22</v>
      </c>
      <c r="C27" s="40">
        <v>0</v>
      </c>
      <c r="D27" s="40">
        <v>0</v>
      </c>
      <c r="E27" s="40">
        <v>0</v>
      </c>
      <c r="F27" s="40">
        <v>0</v>
      </c>
      <c r="G27" s="40">
        <v>0</v>
      </c>
      <c r="H27" s="40">
        <v>0</v>
      </c>
      <c r="I27" s="40">
        <v>0</v>
      </c>
      <c r="J27" s="40">
        <v>0</v>
      </c>
      <c r="K27" s="40">
        <v>0</v>
      </c>
      <c r="L27" s="40">
        <v>0</v>
      </c>
      <c r="M27" s="41">
        <f t="shared" si="0"/>
        <v>0</v>
      </c>
    </row>
    <row r="28" spans="1:13" ht="15" x14ac:dyDescent="0.2">
      <c r="A28" s="95" t="s">
        <v>169</v>
      </c>
      <c r="B28" s="14">
        <v>23</v>
      </c>
      <c r="C28" s="40">
        <v>0</v>
      </c>
      <c r="D28" s="40">
        <v>0</v>
      </c>
      <c r="E28" s="40">
        <v>0</v>
      </c>
      <c r="F28" s="40">
        <v>0</v>
      </c>
      <c r="G28" s="40">
        <v>0</v>
      </c>
      <c r="H28" s="40">
        <v>0</v>
      </c>
      <c r="I28" s="40">
        <v>0</v>
      </c>
      <c r="J28" s="40">
        <v>0</v>
      </c>
      <c r="K28" s="40">
        <v>0</v>
      </c>
      <c r="L28" s="40">
        <v>0</v>
      </c>
      <c r="M28" s="41">
        <f>SUM(C28:L28)</f>
        <v>0</v>
      </c>
    </row>
    <row r="29" spans="1:13" ht="15" x14ac:dyDescent="0.2">
      <c r="A29" s="95" t="s">
        <v>170</v>
      </c>
      <c r="B29" s="14">
        <v>24</v>
      </c>
      <c r="C29" s="40">
        <v>0</v>
      </c>
      <c r="D29" s="40">
        <v>0</v>
      </c>
      <c r="E29" s="40">
        <v>0</v>
      </c>
      <c r="F29" s="40">
        <v>0</v>
      </c>
      <c r="G29" s="40">
        <v>0</v>
      </c>
      <c r="H29" s="40">
        <v>0</v>
      </c>
      <c r="I29" s="40">
        <v>0</v>
      </c>
      <c r="J29" s="40">
        <v>0</v>
      </c>
      <c r="K29" s="40">
        <v>0</v>
      </c>
      <c r="L29" s="40">
        <v>0</v>
      </c>
      <c r="M29" s="41">
        <f t="shared" si="0"/>
        <v>0</v>
      </c>
    </row>
    <row r="30" spans="1:13" ht="15" x14ac:dyDescent="0.2">
      <c r="A30" s="95" t="s">
        <v>171</v>
      </c>
      <c r="B30" s="14">
        <v>25</v>
      </c>
      <c r="C30" s="40">
        <v>0</v>
      </c>
      <c r="D30" s="40">
        <v>0</v>
      </c>
      <c r="E30" s="40">
        <v>-9886</v>
      </c>
      <c r="F30" s="40">
        <v>0</v>
      </c>
      <c r="G30" s="40">
        <v>0</v>
      </c>
      <c r="H30" s="40">
        <v>0</v>
      </c>
      <c r="I30" s="40">
        <v>0</v>
      </c>
      <c r="J30" s="40">
        <v>0</v>
      </c>
      <c r="K30" s="40">
        <v>0</v>
      </c>
      <c r="L30" s="40">
        <v>0</v>
      </c>
      <c r="M30" s="41">
        <f t="shared" si="0"/>
        <v>-9886</v>
      </c>
    </row>
    <row r="31" spans="1:13" ht="15" x14ac:dyDescent="0.2">
      <c r="A31" s="96" t="s">
        <v>275</v>
      </c>
      <c r="B31" s="22">
        <v>26</v>
      </c>
      <c r="C31" s="41">
        <f>C30+C29+C28+C27+C26+C22</f>
        <v>3076316</v>
      </c>
      <c r="D31" s="41">
        <f t="shared" ref="D31:L31" si="6">D30+D29+D28+D27+D26+D22</f>
        <v>1839562</v>
      </c>
      <c r="E31" s="41">
        <f t="shared" si="6"/>
        <v>-9581</v>
      </c>
      <c r="F31" s="41">
        <f t="shared" si="6"/>
        <v>70169</v>
      </c>
      <c r="G31" s="41">
        <f t="shared" si="6"/>
        <v>815878</v>
      </c>
      <c r="H31" s="41">
        <f t="shared" si="6"/>
        <v>0</v>
      </c>
      <c r="I31" s="41">
        <f t="shared" si="6"/>
        <v>0</v>
      </c>
      <c r="J31" s="41">
        <f t="shared" si="6"/>
        <v>16894</v>
      </c>
      <c r="K31" s="41">
        <f t="shared" si="6"/>
        <v>-16630</v>
      </c>
      <c r="L31" s="41">
        <f t="shared" si="6"/>
        <v>0</v>
      </c>
      <c r="M31" s="41">
        <f t="shared" si="0"/>
        <v>5792608</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100.42578125" customWidth="1"/>
  </cols>
  <sheetData>
    <row r="1" spans="1:9" x14ac:dyDescent="0.2">
      <c r="A1" s="208" t="s">
        <v>292</v>
      </c>
      <c r="B1" s="209"/>
      <c r="C1" s="209"/>
      <c r="D1" s="209"/>
      <c r="E1" s="209"/>
      <c r="F1" s="209"/>
      <c r="G1" s="209"/>
      <c r="H1" s="209"/>
      <c r="I1" s="209"/>
    </row>
    <row r="2" spans="1:9" x14ac:dyDescent="0.2">
      <c r="A2" s="209"/>
      <c r="B2" s="209"/>
      <c r="C2" s="209"/>
      <c r="D2" s="209"/>
      <c r="E2" s="209"/>
      <c r="F2" s="209"/>
      <c r="G2" s="209"/>
      <c r="H2" s="209"/>
      <c r="I2" s="209"/>
    </row>
    <row r="3" spans="1:9" x14ac:dyDescent="0.2">
      <c r="A3" s="209"/>
      <c r="B3" s="209"/>
      <c r="C3" s="209"/>
      <c r="D3" s="209"/>
      <c r="E3" s="209"/>
      <c r="F3" s="209"/>
      <c r="G3" s="209"/>
      <c r="H3" s="209"/>
      <c r="I3" s="209"/>
    </row>
    <row r="4" spans="1:9" x14ac:dyDescent="0.2">
      <c r="A4" s="209"/>
      <c r="B4" s="209"/>
      <c r="C4" s="209"/>
      <c r="D4" s="209"/>
      <c r="E4" s="209"/>
      <c r="F4" s="209"/>
      <c r="G4" s="209"/>
      <c r="H4" s="209"/>
      <c r="I4" s="209"/>
    </row>
    <row r="5" spans="1:9" x14ac:dyDescent="0.2">
      <c r="A5" s="209"/>
      <c r="B5" s="209"/>
      <c r="C5" s="209"/>
      <c r="D5" s="209"/>
      <c r="E5" s="209"/>
      <c r="F5" s="209"/>
      <c r="G5" s="209"/>
      <c r="H5" s="209"/>
      <c r="I5" s="209"/>
    </row>
    <row r="6" spans="1:9" x14ac:dyDescent="0.2">
      <c r="A6" s="209"/>
      <c r="B6" s="209"/>
      <c r="C6" s="209"/>
      <c r="D6" s="209"/>
      <c r="E6" s="209"/>
      <c r="F6" s="209"/>
      <c r="G6" s="209"/>
      <c r="H6" s="209"/>
      <c r="I6" s="209"/>
    </row>
    <row r="7" spans="1:9" x14ac:dyDescent="0.2">
      <c r="A7" s="209"/>
      <c r="B7" s="209"/>
      <c r="C7" s="209"/>
      <c r="D7" s="209"/>
      <c r="E7" s="209"/>
      <c r="F7" s="209"/>
      <c r="G7" s="209"/>
      <c r="H7" s="209"/>
      <c r="I7" s="209"/>
    </row>
    <row r="8" spans="1:9" x14ac:dyDescent="0.2">
      <c r="A8" s="209"/>
      <c r="B8" s="209"/>
      <c r="C8" s="209"/>
      <c r="D8" s="209"/>
      <c r="E8" s="209"/>
      <c r="F8" s="209"/>
      <c r="G8" s="209"/>
      <c r="H8" s="209"/>
      <c r="I8" s="209"/>
    </row>
    <row r="9" spans="1:9" x14ac:dyDescent="0.2">
      <c r="A9" s="209"/>
      <c r="B9" s="209"/>
      <c r="C9" s="209"/>
      <c r="D9" s="209"/>
      <c r="E9" s="209"/>
      <c r="F9" s="209"/>
      <c r="G9" s="209"/>
      <c r="H9" s="209"/>
      <c r="I9" s="209"/>
    </row>
    <row r="10" spans="1:9" x14ac:dyDescent="0.2">
      <c r="A10" s="209"/>
      <c r="B10" s="209"/>
      <c r="C10" s="209"/>
      <c r="D10" s="209"/>
      <c r="E10" s="209"/>
      <c r="F10" s="209"/>
      <c r="G10" s="209"/>
      <c r="H10" s="209"/>
      <c r="I10" s="209"/>
    </row>
    <row r="11" spans="1:9" x14ac:dyDescent="0.2">
      <c r="A11" s="209"/>
      <c r="B11" s="209"/>
      <c r="C11" s="209"/>
      <c r="D11" s="209"/>
      <c r="E11" s="209"/>
      <c r="F11" s="209"/>
      <c r="G11" s="209"/>
      <c r="H11" s="209"/>
      <c r="I11" s="209"/>
    </row>
    <row r="12" spans="1:9" x14ac:dyDescent="0.2">
      <c r="A12" s="209"/>
      <c r="B12" s="209"/>
      <c r="C12" s="209"/>
      <c r="D12" s="209"/>
      <c r="E12" s="209"/>
      <c r="F12" s="209"/>
      <c r="G12" s="209"/>
      <c r="H12" s="209"/>
      <c r="I12" s="209"/>
    </row>
    <row r="13" spans="1:9" x14ac:dyDescent="0.2">
      <c r="A13" s="209"/>
      <c r="B13" s="209"/>
      <c r="C13" s="209"/>
      <c r="D13" s="209"/>
      <c r="E13" s="209"/>
      <c r="F13" s="209"/>
      <c r="G13" s="209"/>
      <c r="H13" s="209"/>
      <c r="I13" s="209"/>
    </row>
    <row r="14" spans="1:9" x14ac:dyDescent="0.2">
      <c r="A14" s="209"/>
      <c r="B14" s="209"/>
      <c r="C14" s="209"/>
      <c r="D14" s="209"/>
      <c r="E14" s="209"/>
      <c r="F14" s="209"/>
      <c r="G14" s="209"/>
      <c r="H14" s="209"/>
      <c r="I14" s="209"/>
    </row>
    <row r="15" spans="1:9" x14ac:dyDescent="0.2">
      <c r="A15" s="209"/>
      <c r="B15" s="209"/>
      <c r="C15" s="209"/>
      <c r="D15" s="209"/>
      <c r="E15" s="209"/>
      <c r="F15" s="209"/>
      <c r="G15" s="209"/>
      <c r="H15" s="209"/>
      <c r="I15" s="209"/>
    </row>
    <row r="16" spans="1:9" x14ac:dyDescent="0.2">
      <c r="A16" s="209"/>
      <c r="B16" s="209"/>
      <c r="C16" s="209"/>
      <c r="D16" s="209"/>
      <c r="E16" s="209"/>
      <c r="F16" s="209"/>
      <c r="G16" s="209"/>
      <c r="H16" s="209"/>
      <c r="I16" s="209"/>
    </row>
    <row r="17" spans="1:9" x14ac:dyDescent="0.2">
      <c r="A17" s="209"/>
      <c r="B17" s="209"/>
      <c r="C17" s="209"/>
      <c r="D17" s="209"/>
      <c r="E17" s="209"/>
      <c r="F17" s="209"/>
      <c r="G17" s="209"/>
      <c r="H17" s="209"/>
      <c r="I17" s="209"/>
    </row>
    <row r="18" spans="1:9" x14ac:dyDescent="0.2">
      <c r="A18" s="209"/>
      <c r="B18" s="209"/>
      <c r="C18" s="209"/>
      <c r="D18" s="209"/>
      <c r="E18" s="209"/>
      <c r="F18" s="209"/>
      <c r="G18" s="209"/>
      <c r="H18" s="209"/>
      <c r="I18" s="209"/>
    </row>
    <row r="19" spans="1:9" x14ac:dyDescent="0.2">
      <c r="A19" s="209"/>
      <c r="B19" s="209"/>
      <c r="C19" s="209"/>
      <c r="D19" s="209"/>
      <c r="E19" s="209"/>
      <c r="F19" s="209"/>
      <c r="G19" s="209"/>
      <c r="H19" s="209"/>
      <c r="I19" s="209"/>
    </row>
    <row r="20" spans="1:9" x14ac:dyDescent="0.2">
      <c r="A20" s="209"/>
      <c r="B20" s="209"/>
      <c r="C20" s="209"/>
      <c r="D20" s="209"/>
      <c r="E20" s="209"/>
      <c r="F20" s="209"/>
      <c r="G20" s="209"/>
      <c r="H20" s="209"/>
      <c r="I20" s="209"/>
    </row>
    <row r="21" spans="1:9" x14ac:dyDescent="0.2">
      <c r="A21" s="209"/>
      <c r="B21" s="209"/>
      <c r="C21" s="209"/>
      <c r="D21" s="209"/>
      <c r="E21" s="209"/>
      <c r="F21" s="209"/>
      <c r="G21" s="209"/>
      <c r="H21" s="209"/>
      <c r="I21" s="209"/>
    </row>
    <row r="22" spans="1:9" x14ac:dyDescent="0.2">
      <c r="A22" s="209"/>
      <c r="B22" s="209"/>
      <c r="C22" s="209"/>
      <c r="D22" s="209"/>
      <c r="E22" s="209"/>
      <c r="F22" s="209"/>
      <c r="G22" s="209"/>
      <c r="H22" s="209"/>
      <c r="I22" s="209"/>
    </row>
    <row r="23" spans="1:9" x14ac:dyDescent="0.2">
      <c r="A23" s="209"/>
      <c r="B23" s="209"/>
      <c r="C23" s="209"/>
      <c r="D23" s="209"/>
      <c r="E23" s="209"/>
      <c r="F23" s="209"/>
      <c r="G23" s="209"/>
      <c r="H23" s="209"/>
      <c r="I23" s="209"/>
    </row>
    <row r="24" spans="1:9" x14ac:dyDescent="0.2">
      <c r="A24" s="209"/>
      <c r="B24" s="209"/>
      <c r="C24" s="209"/>
      <c r="D24" s="209"/>
      <c r="E24" s="209"/>
      <c r="F24" s="209"/>
      <c r="G24" s="209"/>
      <c r="H24" s="209"/>
      <c r="I24" s="209"/>
    </row>
    <row r="25" spans="1:9" x14ac:dyDescent="0.2">
      <c r="A25" s="209"/>
      <c r="B25" s="209"/>
      <c r="C25" s="209"/>
      <c r="D25" s="209"/>
      <c r="E25" s="209"/>
      <c r="F25" s="209"/>
      <c r="G25" s="209"/>
      <c r="H25" s="209"/>
      <c r="I25" s="209"/>
    </row>
    <row r="26" spans="1:9" x14ac:dyDescent="0.2">
      <c r="A26" s="209"/>
      <c r="B26" s="209"/>
      <c r="C26" s="209"/>
      <c r="D26" s="209"/>
      <c r="E26" s="209"/>
      <c r="F26" s="209"/>
      <c r="G26" s="209"/>
      <c r="H26" s="209"/>
      <c r="I26" s="209"/>
    </row>
    <row r="27" spans="1:9" x14ac:dyDescent="0.2">
      <c r="A27" s="209"/>
      <c r="B27" s="209"/>
      <c r="C27" s="209"/>
      <c r="D27" s="209"/>
      <c r="E27" s="209"/>
      <c r="F27" s="209"/>
      <c r="G27" s="209"/>
      <c r="H27" s="209"/>
      <c r="I27" s="209"/>
    </row>
    <row r="28" spans="1:9" x14ac:dyDescent="0.2">
      <c r="A28" s="209"/>
      <c r="B28" s="209"/>
      <c r="C28" s="209"/>
      <c r="D28" s="209"/>
      <c r="E28" s="209"/>
      <c r="F28" s="209"/>
      <c r="G28" s="209"/>
      <c r="H28" s="209"/>
      <c r="I28" s="209"/>
    </row>
    <row r="29" spans="1:9" x14ac:dyDescent="0.2">
      <c r="A29" s="209"/>
      <c r="B29" s="209"/>
      <c r="C29" s="209"/>
      <c r="D29" s="209"/>
      <c r="E29" s="209"/>
      <c r="F29" s="209"/>
      <c r="G29" s="209"/>
      <c r="H29" s="209"/>
      <c r="I29" s="209"/>
    </row>
    <row r="30" spans="1:9" x14ac:dyDescent="0.2">
      <c r="A30" s="209"/>
      <c r="B30" s="209"/>
      <c r="C30" s="209"/>
      <c r="D30" s="209"/>
      <c r="E30" s="209"/>
      <c r="F30" s="209"/>
      <c r="G30" s="209"/>
      <c r="H30" s="209"/>
      <c r="I30" s="209"/>
    </row>
    <row r="31" spans="1:9" x14ac:dyDescent="0.2">
      <c r="A31" s="209"/>
      <c r="B31" s="209"/>
      <c r="C31" s="209"/>
      <c r="D31" s="209"/>
      <c r="E31" s="209"/>
      <c r="F31" s="209"/>
      <c r="G31" s="209"/>
      <c r="H31" s="209"/>
      <c r="I31" s="209"/>
    </row>
    <row r="32" spans="1:9" x14ac:dyDescent="0.2">
      <c r="A32" s="209"/>
      <c r="B32" s="209"/>
      <c r="C32" s="209"/>
      <c r="D32" s="209"/>
      <c r="E32" s="209"/>
      <c r="F32" s="209"/>
      <c r="G32" s="209"/>
      <c r="H32" s="209"/>
      <c r="I32" s="209"/>
    </row>
    <row r="33" spans="1:9" x14ac:dyDescent="0.2">
      <c r="A33" s="209"/>
      <c r="B33" s="209"/>
      <c r="C33" s="209"/>
      <c r="D33" s="209"/>
      <c r="E33" s="209"/>
      <c r="F33" s="209"/>
      <c r="G33" s="209"/>
      <c r="H33" s="209"/>
      <c r="I33" s="209"/>
    </row>
    <row r="34" spans="1:9" x14ac:dyDescent="0.2">
      <c r="A34" s="209"/>
      <c r="B34" s="209"/>
      <c r="C34" s="209"/>
      <c r="D34" s="209"/>
      <c r="E34" s="209"/>
      <c r="F34" s="209"/>
      <c r="G34" s="209"/>
      <c r="H34" s="209"/>
      <c r="I34" s="209"/>
    </row>
    <row r="35" spans="1:9" x14ac:dyDescent="0.2">
      <c r="A35" s="209"/>
      <c r="B35" s="209"/>
      <c r="C35" s="209"/>
      <c r="D35" s="209"/>
      <c r="E35" s="209"/>
      <c r="F35" s="209"/>
      <c r="G35" s="209"/>
      <c r="H35" s="209"/>
      <c r="I35" s="209"/>
    </row>
    <row r="36" spans="1:9" x14ac:dyDescent="0.2">
      <c r="A36" s="209"/>
      <c r="B36" s="209"/>
      <c r="C36" s="209"/>
      <c r="D36" s="209"/>
      <c r="E36" s="209"/>
      <c r="F36" s="209"/>
      <c r="G36" s="209"/>
      <c r="H36" s="209"/>
      <c r="I36" s="209"/>
    </row>
    <row r="37" spans="1:9" x14ac:dyDescent="0.2">
      <c r="A37" s="209"/>
      <c r="B37" s="209"/>
      <c r="C37" s="209"/>
      <c r="D37" s="209"/>
      <c r="E37" s="209"/>
      <c r="F37" s="209"/>
      <c r="G37" s="209"/>
      <c r="H37" s="209"/>
      <c r="I37" s="209"/>
    </row>
    <row r="38" spans="1:9" x14ac:dyDescent="0.2">
      <c r="A38" s="209"/>
      <c r="B38" s="209"/>
      <c r="C38" s="209"/>
      <c r="D38" s="209"/>
      <c r="E38" s="209"/>
      <c r="F38" s="209"/>
      <c r="G38" s="209"/>
      <c r="H38" s="209"/>
      <c r="I38" s="209"/>
    </row>
    <row r="39" spans="1:9" ht="141.75" customHeight="1" x14ac:dyDescent="0.2">
      <c r="A39" s="209"/>
      <c r="B39" s="209"/>
      <c r="C39" s="209"/>
      <c r="D39" s="209"/>
      <c r="E39" s="209"/>
      <c r="F39" s="209"/>
      <c r="G39" s="209"/>
      <c r="H39" s="209"/>
      <c r="I39" s="209"/>
    </row>
    <row r="40" spans="1:9" ht="260.25" customHeight="1" x14ac:dyDescent="0.2">
      <c r="A40" s="209"/>
      <c r="B40" s="209"/>
      <c r="C40" s="209"/>
      <c r="D40" s="209"/>
      <c r="E40" s="209"/>
      <c r="F40" s="209"/>
      <c r="G40" s="209"/>
      <c r="H40" s="209"/>
      <c r="I40" s="2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2018-04-25T06:49:36Z</cp:lastPrinted>
  <dcterms:created xsi:type="dcterms:W3CDTF">2008-10-17T11:51:54Z</dcterms:created>
  <dcterms:modified xsi:type="dcterms:W3CDTF">2023-04-21T09:19:23Z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