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4-26 Financijski izvještaji - 1Q 2021\xls i xml\"/>
    </mc:Choice>
  </mc:AlternateContent>
  <xr:revisionPtr revIDLastSave="0" documentId="13_ncr:1_{08F8D7BB-B8B9-46C3-8621-A2234BE4433F}" xr6:coauthVersionLast="46" xr6:coauthVersionMax="46" xr10:uidLastSave="{00000000-0000-0000-0000-000000000000}"/>
  <workbookProtection workbookPassword="CA29" lockStructure="1"/>
  <bookViews>
    <workbookView xWindow="705" yWindow="510" windowWidth="14205" windowHeight="15090" firstSheet="1"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workbook>
</file>

<file path=xl/calcChain.xml><?xml version="1.0" encoding="utf-8"?>
<calcChain xmlns="http://schemas.openxmlformats.org/spreadsheetml/2006/main">
  <c r="C26" i="22" l="1"/>
  <c r="D26" i="22"/>
  <c r="E26" i="22"/>
  <c r="G26" i="22"/>
  <c r="H26" i="22"/>
  <c r="I26" i="22"/>
  <c r="J26" i="22"/>
  <c r="H43" i="20" l="1"/>
  <c r="H21" i="19" l="1"/>
  <c r="I21" i="19"/>
  <c r="K25" i="22" l="1"/>
  <c r="I35" i="19" l="1"/>
  <c r="H35" i="19"/>
  <c r="H16" i="19" l="1"/>
  <c r="I16" i="19"/>
  <c r="I60" i="19" l="1"/>
  <c r="J60" i="19"/>
  <c r="K60" i="19"/>
  <c r="H60" i="19"/>
  <c r="K28" i="22" l="1"/>
  <c r="C13" i="22"/>
  <c r="C9" i="22"/>
  <c r="H49" i="21"/>
  <c r="H45" i="21"/>
  <c r="H39" i="21"/>
  <c r="H31" i="21"/>
  <c r="H34" i="21" s="1"/>
  <c r="H25" i="21"/>
  <c r="H28" i="21" s="1"/>
  <c r="I19" i="21"/>
  <c r="H12" i="21"/>
  <c r="H37" i="20"/>
  <c r="H32" i="20"/>
  <c r="H28" i="20"/>
  <c r="H21" i="20"/>
  <c r="H15" i="20"/>
  <c r="H47" i="20" l="1"/>
  <c r="C18" i="22"/>
  <c r="C22" i="22" s="1"/>
  <c r="C31" i="22" s="1"/>
  <c r="I37" i="20"/>
  <c r="H42" i="19" l="1"/>
  <c r="H30" i="19"/>
  <c r="H24" i="19"/>
  <c r="H9" i="19"/>
  <c r="H20" i="19" l="1"/>
  <c r="H8" i="19"/>
  <c r="H48" i="19" s="1"/>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42" i="19"/>
  <c r="I30" i="19"/>
  <c r="I24" i="19"/>
  <c r="I9" i="19"/>
  <c r="D18" i="22" l="1"/>
  <c r="D22" i="22" s="1"/>
  <c r="D31" i="22" s="1"/>
  <c r="I20" i="19"/>
  <c r="I49" i="19" s="1"/>
  <c r="H61" i="18"/>
  <c r="H49" i="19"/>
  <c r="H18" i="22"/>
  <c r="H22" i="22" s="1"/>
  <c r="H31" i="22" s="1"/>
  <c r="J31" i="22"/>
  <c r="J18" i="22"/>
  <c r="I18" i="22"/>
  <c r="I22" i="22" s="1"/>
  <c r="I31" i="22" s="1"/>
  <c r="F18" i="22"/>
  <c r="K13" i="22"/>
  <c r="G18" i="22"/>
  <c r="G22" i="22" s="1"/>
  <c r="K9" i="22"/>
  <c r="E18" i="22"/>
  <c r="E22" i="22" s="1"/>
  <c r="E31" i="22" s="1"/>
  <c r="I8" i="19"/>
  <c r="I48" i="19" s="1"/>
  <c r="H51" i="19" l="1"/>
  <c r="H53" i="19" s="1"/>
  <c r="F22" i="22"/>
  <c r="K19" i="22"/>
  <c r="K18" i="22"/>
  <c r="I51" i="19"/>
  <c r="I53" i="19" s="1"/>
  <c r="I61" i="19" s="1"/>
  <c r="H61" i="19" l="1"/>
  <c r="K22" i="22"/>
  <c r="G31" i="22" l="1"/>
  <c r="K30" i="22" l="1"/>
  <c r="I61" i="18" l="1"/>
  <c r="I28" i="20" l="1"/>
  <c r="I39" i="18"/>
  <c r="H27" i="18"/>
  <c r="H39" i="18"/>
  <c r="H48" i="18"/>
  <c r="J16" i="19"/>
  <c r="J30" i="19"/>
  <c r="I16" i="18"/>
  <c r="I48" i="18"/>
  <c r="I27" i="18"/>
  <c r="K16" i="19"/>
  <c r="K30" i="19"/>
  <c r="I21" i="18"/>
  <c r="I10" i="18"/>
  <c r="H16" i="18"/>
  <c r="H21" i="18"/>
  <c r="H10" i="18"/>
  <c r="H8" i="18" l="1"/>
  <c r="I8" i="18"/>
  <c r="I20" i="18"/>
  <c r="H36" i="18"/>
  <c r="H58" i="18" s="1"/>
  <c r="H20" i="18"/>
  <c r="H33" i="18" s="1"/>
  <c r="J24" i="19"/>
  <c r="K24" i="19"/>
  <c r="I43" i="20"/>
  <c r="K42" i="19"/>
  <c r="J42" i="19"/>
  <c r="I33" i="18" l="1"/>
  <c r="K21" i="19"/>
  <c r="K20" i="19" s="1"/>
  <c r="K49" i="19" s="1"/>
  <c r="I32" i="20"/>
  <c r="J35" i="19"/>
  <c r="J9" i="19"/>
  <c r="J8" i="19" s="1"/>
  <c r="J21" i="19"/>
  <c r="J20" i="19" s="1"/>
  <c r="J49" i="19" s="1"/>
  <c r="K9" i="19"/>
  <c r="K8" i="19" s="1"/>
  <c r="K35" i="19"/>
  <c r="J48" i="19" l="1"/>
  <c r="J51" i="19" s="1"/>
  <c r="J53" i="19" s="1"/>
  <c r="J61" i="19" s="1"/>
  <c r="K48" i="19"/>
  <c r="K51" i="19" s="1"/>
  <c r="K53" i="19" s="1"/>
  <c r="K61" i="19" s="1"/>
  <c r="I36" i="18" l="1"/>
  <c r="I58" i="18" s="1"/>
  <c r="F26" i="22"/>
  <c r="K23" i="22"/>
  <c r="I15" i="20" l="1"/>
  <c r="K26" i="22"/>
  <c r="F31" i="22"/>
  <c r="K31" i="22" s="1"/>
  <c r="I21" i="20"/>
  <c r="I45" i="20" l="1"/>
  <c r="I47" i="20" s="1"/>
</calcChain>
</file>

<file path=xl/sharedStrings.xml><?xml version="1.0" encoding="utf-8"?>
<sst xmlns="http://schemas.openxmlformats.org/spreadsheetml/2006/main" count="389" uniqueCount="327">
  <si>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</si>
  <si>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</si>
  <si>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</si>
  <si>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</si>
  <si>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</si>
  <si>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</si>
  <si>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</si>
  <si>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</si>
  <si>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</si>
  <si>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</si>
  <si>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</si>
  <si>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</si>
  <si>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</si>
  <si>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</si>
  <si>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</si>
  <si>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</si>
  <si>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</si>
  <si>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</si>
  <si>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</si>
  <si>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</si>
  <si>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</si>
  <si>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</si>
  <si>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</si>
  <si>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</si>
  <si>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</si>
  <si>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</si>
  <si>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</si>
  <si>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</si>
  <si>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</si>
  <si>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</si>
  <si>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</si>
  <si>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</si>
  <si>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</si>
  <si>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</si>
  <si>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</si>
  <si>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</si>
  <si>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</si>
  <si>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</si>
  <si>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</si>
  <si>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</si>
  <si>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</si>
  <si>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</si>
  <si>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</si>
  <si>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</si>
  <si>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</si>
  <si>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</si>
  <si>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</si>
  <si>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</si>
  <si>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</si>
  <si>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</si>
  <si>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</si>
  <si>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</si>
  <si>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</si>
  <si>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</si>
  <si>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</si>
  <si>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</si>
  <si>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</si>
  <si>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</si>
  <si>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</si>
  <si>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</si>
  <si>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</si>
  <si>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</si>
  <si>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</si>
  <si>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</si>
  <si>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</si>
  <si>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</si>
  <si>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</si>
  <si>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</si>
  <si>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</si>
  <si>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</si>
  <si>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</si>
  <si>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</si>
  <si>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</si>
  <si>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</si>
  <si>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</si>
  <si>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</si>
  <si>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</si>
  <si>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</si>
  <si>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</si>
  <si>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</si>
  <si>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</si>
  <si>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</si>
  <si>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</si>
  <si>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</si>
  <si>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</si>
  <si>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</si>
  <si>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</si>
  <si>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</si>
  <si>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</si>
  <si>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</si>
  <si>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</si>
  <si>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</si>
  <si>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</si>
  <si>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</si>
  <si>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</si>
  <si>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</si>
  <si>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</si>
  <si>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</si>
  <si>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</si>
  <si>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</si>
  <si>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</si>
  <si>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</si>
  <si>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</si>
  <si>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</si>
  <si>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</si>
  <si>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</si>
  <si>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</si>
  <si>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</si>
  <si>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</si>
  <si>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</si>
  <si>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</si>
  <si>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</si>
  <si>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</si>
  <si>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</si>
  <si>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</si>
  <si>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</si>
  <si>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</si>
  <si>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</si>
  <si>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</si>
  <si>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</si>
  <si>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</si>
  <si>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</si>
  <si>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</si>
  <si>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</si>
  <si>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</si>
  <si>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</si>
  <si>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</si>
  <si>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</si>
  <si>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</si>
  <si>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</si>
  <si>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</si>
  <si>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</si>
  <si>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</si>
  <si>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</si>
  <si>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</si>
  <si>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</si>
  <si>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</si>
  <si>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</si>
  <si>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</si>
  <si>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</si>
  <si>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</si>
  <si>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</si>
  <si>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</si>
  <si>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</si>
  <si>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</si>
  <si>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</si>
  <si>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</si>
  <si>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</si>
  <si>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</si>
  <si>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</si>
  <si>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</si>
  <si>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</si>
  <si>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</si>
  <si>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</si>
  <si>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</si>
  <si>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</si>
  <si>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</si>
  <si>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</si>
  <si>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</si>
  <si>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</si>
  <si>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</si>
  <si>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</si>
  <si>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</si>
  <si>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</si>
  <si>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</si>
  <si>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</si>
  <si>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</si>
  <si>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</si>
  <si>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</si>
  <si>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</si>
  <si>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</si>
  <si>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</si>
  <si>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</si>
  <si>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</si>
  <si>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</si>
  <si>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</si>
  <si>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</si>
  <si>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</si>
  <si>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</si>
  <si>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</si>
  <si>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</si>
  <si>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</si>
  <si>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</si>
  <si>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</si>
  <si>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</si>
  <si>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</si>
  <si>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</si>
  <si>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</si>
  <si>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</si>
  <si>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</si>
  <si>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</si>
  <si>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</si>
  <si>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</si>
  <si>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</si>
  <si>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</si>
  <si>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</si>
  <si>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</si>
  <si>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</si>
  <si>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</si>
  <si>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</si>
  <si>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</si>
  <si>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</si>
  <si>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</si>
  <si>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</si>
  <si>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</si>
  <si>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</si>
  <si>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</si>
  <si>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</si>
  <si>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</si>
  <si>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</si>
  <si>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</si>
  <si>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</si>
  <si>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</si>
  <si>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</si>
  <si>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</si>
  <si>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</si>
  <si>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</si>
  <si>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</si>
  <si>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</si>
  <si>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</si>
  <si>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</si>
  <si>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</si>
  <si>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</si>
  <si>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</si>
  <si>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</si>
  <si>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</si>
  <si>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</si>
  <si>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</si>
  <si>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</si>
  <si>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</si>
  <si>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</si>
  <si>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</si>
  <si>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</si>
  <si>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</si>
  <si>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</si>
  <si>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</si>
  <si>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</si>
  <si>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</si>
  <si>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</si>
  <si>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</si>
  <si>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</si>
  <si>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</si>
  <si>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</si>
  <si>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</si>
  <si>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</si>
  <si>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</si>
  <si>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</si>
  <si>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</si>
  <si>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</si>
  <si>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</si>
  <si>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</si>
  <si>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</si>
  <si>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</si>
  <si>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</si>
  <si>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</si>
  <si>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</si>
  <si>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</si>
  <si>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</si>
  <si>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</si>
  <si>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</si>
  <si>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</si>
  <si>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</si>
  <si>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</si>
  <si>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</si>
  <si>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</si>
  <si>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</si>
  <si>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</si>
  <si>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</si>
  <si>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</si>
  <si>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</si>
  <si>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</si>
  <si>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</si>
  <si>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</si>
  <si>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</si>
  <si>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</si>
  <si>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</si>
  <si>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</si>
  <si>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</si>
  <si>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</si>
  <si>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</si>
  <si>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</si>
  <si>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</si>
  <si>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</si>
  <si>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</si>
  <si>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</si>
  <si>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31.3.2021.</t>
  </si>
  <si>
    <t>u razdoblju 1.1.2021. do 31.3.2021.</t>
  </si>
  <si>
    <t>Stavka RDG-a u MSFI</t>
  </si>
  <si>
    <t>Stavka RDG-a u GFI</t>
  </si>
  <si>
    <t>Troškovi osoblja</t>
  </si>
  <si>
    <t xml:space="preserve">Reklasifikacija sa ostalih troškova </t>
  </si>
  <si>
    <t>Ostali troškovi poslovanja</t>
  </si>
  <si>
    <t>Troškovi sirovina i materijala</t>
  </si>
  <si>
    <t>Ostali vanjski troškovi</t>
  </si>
  <si>
    <t>Vrijednosno usklađivanje</t>
  </si>
  <si>
    <t>-</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</si>
  <si>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</si>
  <si>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</si>
  <si>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</si>
  <si>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</si>
  <si>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</si>
  <si>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</si>
  <si>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</si>
  <si>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</si>
  <si>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</si>
  <si>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</si>
  <si>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</si>
  <si>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</si>
  <si>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</si>
  <si>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</si>
  <si>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</si>
  <si>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</si>
  <si>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</si>
  <si>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</si>
  <si>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</si>
  <si>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</si>
  <si>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za predujmove</t>
  </si>
  <si>
    <t>Kratkoročne financijske obveze</t>
  </si>
  <si>
    <t>Obveze prema dobavljačima</t>
  </si>
  <si>
    <t>Obveze prema zaposlenima</t>
  </si>
  <si>
    <t>Obveze za poreze, doprinose i slična davanja</t>
  </si>
  <si>
    <t>Obveze prema povezanim poduzetnicima</t>
  </si>
  <si>
    <t>Ostale kratkoročne obveze</t>
  </si>
  <si>
    <t>Ugovorne obveze i rezerviranja</t>
  </si>
  <si>
    <t>Odgođeno plaćanje troškova i prihod budućeg razdoblja</t>
  </si>
  <si>
    <t>Iznos
HRK'000</t>
  </si>
  <si>
    <r>
      <rPr>
        <b/>
        <sz val="10"/>
        <rFont val="Arial"/>
        <family val="2"/>
        <charset val="238"/>
      </rPr>
      <t xml:space="preserve">BILJEŠKE UZ FINANCIJSKE IZVJEŠTAJE - TFI
(koji se sastavljaju za tromjesečna razdoblja)
Naziv izdavatelja:   Zagrebačka burza d.d.
OIB:   84368186611
Izvještajno razdoblje: 1.1.2021.-31.3.2021.
Vrste izvještaja: Nekonsolidirani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Financijski izvještaji pripremljeni su u skladu s Međunarodnim standardima financijskog izvještavanja usvojenim od strane Europske unije (MSFI). Financijski izvještaji sastavljeni su na osnovi povijesnog troška, osim financijske imovine po fer vrijednosti kroz račun dobiti i gubitka i financijske imovine po fer vrijednosti kroz ostalu sveobuhvatnu dobit koja je mjerena po fer vrijednosti.
Detaljne informacije o osnovi za sastavljanje financijskih izvještaja nalaze se u bilješci 2 uz zadnje objavljene odvojene financijske izvještaje objavljenoj u Godišnjem izvješću o stanju Društva i poslovanju u 2020. godini koji je raspoloživ na Internet stranici www.zse.hr (dalje u tekstu: Godišnje izvješće Društva).
Značajne računovodstvene politike
Prilikom sastavljanja financijskih izvještaja za izvještajno tromjesečno razdoblje primjenjuje se iste računovodstvene politike kao i u posljednjim godišnjim odvojenim financijskim izvještajima za 2020. godinu koji su objavljeni na Internet stranici www.zse.hr.
Dodatne informacije prema zahtjevima MSFIJ-jeva, a koje nisu prezentirane u odvojenom izvještaju o financijskom položaju, odvojenom izvještaju o sveobuhvatnoj dobiti, odvojenom izvještaju o novčanim tokovima i odvojenom izvještaju o promjeni kapitala objavljeni su u izvještaju Nekonsolidirani nerevidirani financijski rezultat za period od 1.1. do 31.3.2021. godine (u nastavku: Nekonsolidirani rezultat za prvo tromjesečje)  koje je objavljeno na internet stranici www.zse.hr.
3.	Financijske obveze, jamstva ili nepredviđeni izdaci koji nisu uključeni u bilancu, priroda i oblika eventualno uspostavljenog stvarnog osiguranja koje je dano
Društvo nema financijskih obveza, jamstava ili nepredviđenih izdataka koji nisu uključeni u bilancu na dan 31. ožujka 2021. godine niti ima dano uspostavljeno jamstvo.
4.	Iznos i priroda pojedinih stavki prihoda ili rashoda izuzetne veličine ili pojave
Detalji o iznosima pojedinih stavki prihoda ili rashoda izuzetne veličine ili pojave su objavljeni u bilješci 1.12 u sklopu Nekonsolidiranog rezultata za prvo tromjesečje (www.zse.hr). 
Pored navedenih bilježaka, dodatno obrazlažemo razlike u klasifikaciji između prihoda i rashoda kako su objavljeni u revidiranim odvojenim financijskim izvještajima i bilješkama uz odvojene financijske izvještaje kako su objavljeni u Godišnjem izvješću Društva i prihoda i rashoda objavljenih u ovoj TFI formi:
(a)	Prihodi od izdavanja i održavanja od LEI-ja su sukladno računovodstvenim politikama Društva iskazani u ostalim prihodima (pozicija AOP 12) u iznosu od 88 tisuća kuna 
(b)	Ostale razlike između podataka objavljenih u financijskim izvještajima u TFI formi u odnosu na podatke iskazane u revidiranim financijskim izvještajima prikazani su u dodatku ovih bilježaka. 
5.	Obveze koje dospijevaju nakon više od pet godina i dugovanja pokrivena vrijednim osiguranjem koje je dalo Društvo
Društvo na datum bilance nema dugovanja koja dospijevaju nakon više od pet godina.
Društvo na datum bilance nema dugovanja koja su pokrivena vrijednim osiguranjem koje je izdalo Društvo.
6.	Prosječan broj zaposlenih tijekom poslovne godine
Društvo je tijekom prvog tromjesečja 2021. godine imalo prosječno zaposleno 24 zaposlenika.
7.	Kapitalizirani trošak plaće tijekom godine
Društvo u poslovnoj godini nije kapitaliziralo trošak plaća.
8.	Odgođeni porezi
Društvo nema odgođenih poreza na dan 31. ožujka 2021. ili na dan 31. prosinca 2020. godine.
9.	  Naziv i sjedište svakog društva u kojem izdavatelj, bilo sam ili preko osobe koja djeluje u svoje ime ali za račun izdavatelja, drži sudjelujući udjel u kapitalu, iskazujući iznos kapitala koji se drži, iznos ukupnog kapitala i rezervi, i dobit ili gubitak 
Ulaganja u ovisna društva, pridružena društva i zajedničke pothvate objavljena su u bilješkama 13. i 14. uz odvojene financijske izvještaje prezentirane u Godišnjem izvješću Društva za 2020. godinu. Tijekom izvještajnog perioda nije bilo promjena u podacima prezentiranim u Godišnjem izvješću Društva za 2020.
10.	 Broj i nominalnu vrijednost dionica upisanih tijekom poslovne godine u okviru odobrenog kapitala
Tijekom godine nije bilo upisa dionica u okviru odobrenog kapitala. 
11.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12.	 Naziv, sjedište te pravni oblik svakog društva u kojemu izdavatelj ima neograničenu odgovornost
Društvo nema udjela u društvima s neograničenom odgovornosti.
13.	 Naziv i sjedište društva koje sastavlja tromjesečni konsolidirani financijski izvještaj najveće grupe društava u kojoj izdavatelj sudjeluje kao kontrolirani član grupe
Društvo je krajnja matica te nije kontrolirani član druge grupe.
Društvo sastavlja tromjesečne konsolidiran financijske izvještaje koji su objavljeni na internet stranici www.zse.hr.
14.	 Naziv i sjedište društva koje sastavlja tromjesečni konsolidirani financijski izvještaj najmanje grupe društava u kojoj izdavatelj sudjeluje kao kontrolirani član i koji je također uključen u grupu društava iz točke 13.
Društvo je krajnja matica te nije kontrolirani član druge grupe.
15.	 Mjesto na kojem je moguće dobiti primjerke godišnjih konsolidiranih financijskih izvještaja iz točaka 13. i 14.
Društvo sastavlja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prezentirane nekonsolidirane financijske izvještaje 31.3.2021.
17.	 Priroda i financijski učinak značajnih događaja koji su nastupili nakon datuma bilance i nisu odraženi u računu dobiti i gubitka ili bilanci
Događaji nakon datuma bilance su objavljeni u bilješci 1.11 uz Nekonsolidirani rezultat za prvo tromjesečje 2021. godine koji je objavljen na internet stranici www.zse.hr.
Dodatak: Opis razlika između klasifikacije pojedinih pozicija financijskih izvještaja u formi TFI u odnosu na klasifikaciju koja bi bila prema revidiranim financijskim izvještajima za 2020. godinu.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</si>
</sst>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k_n_-;\-* #,##0.00\ _k_n_-;_-* &quot;-&quot;??\ _k_n_-;_-@_-"/>
  </numFmts>
  <fonts count="30"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family val="2"/>
      <charset val="238"/>
    </font>
    <font>
      <sz val="11"/>
      <color indexed="8"/>
      <name val="Calibri"/>
      <family val="2"/>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xf numFmtId="0" fontId="29" fillId="0" borderId="0"/>
    <xf numFmtId="0" fontId="2" fillId="0" borderId="0"/>
  </cellStyleXfs>
  <cellXfs count="234">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applyProtection="1"/>
    <xf numFmtId="43" fontId="0" fillId="0" borderId="0" xfId="10" applyFont="1" applyProtection="1"/>
    <xf numFmtId="43" fontId="9" fillId="0" borderId="0" xfId="10" applyFont="1" applyProtection="1"/>
    <xf numFmtId="165" fontId="9" fillId="0" borderId="0" xfId="3" applyNumberFormat="1" applyProtection="1"/>
    <xf numFmtId="0" fontId="4" fillId="0" borderId="0" xfId="0" applyFont="1" applyAlignment="1">
      <alignment vertical="center"/>
    </xf>
    <xf numFmtId="0" fontId="4" fillId="8" borderId="4" xfId="0" applyFont="1" applyFill="1" applyBorder="1" applyAlignment="1">
      <alignment vertical="center"/>
    </xf>
    <xf numFmtId="0" fontId="4" fillId="8" borderId="1" xfId="0" applyFont="1" applyFill="1" applyBorder="1" applyAlignment="1">
      <alignment horizontal="center" vertical="center" wrapText="1"/>
    </xf>
    <xf numFmtId="0" fontId="4" fillId="8" borderId="5" xfId="0" applyFont="1" applyFill="1" applyBorder="1" applyAlignment="1">
      <alignment vertical="center"/>
    </xf>
    <xf numFmtId="0" fontId="0" fillId="8" borderId="10" xfId="0" applyFill="1" applyBorder="1"/>
    <xf numFmtId="3" fontId="0" fillId="8" borderId="8" xfId="0" applyNumberFormat="1" applyFill="1" applyBorder="1"/>
    <xf numFmtId="0" fontId="0" fillId="8" borderId="11" xfId="0" applyFill="1" applyBorder="1"/>
    <xf numFmtId="0" fontId="0" fillId="8" borderId="3" xfId="0" applyFill="1" applyBorder="1"/>
    <xf numFmtId="0" fontId="0" fillId="8" borderId="9" xfId="0" applyFill="1" applyBorder="1"/>
    <xf numFmtId="0" fontId="0" fillId="8" borderId="2" xfId="0" applyFill="1" applyBorder="1"/>
    <xf numFmtId="0" fontId="0" fillId="8" borderId="8" xfId="0" applyFill="1" applyBorder="1"/>
    <xf numFmtId="0" fontId="0" fillId="8" borderId="13" xfId="0" applyFill="1" applyBorder="1"/>
    <xf numFmtId="0" fontId="0" fillId="8" borderId="16" xfId="0" applyFill="1" applyBorder="1"/>
    <xf numFmtId="0" fontId="0" fillId="8" borderId="0" xfId="0" applyFill="1" applyBorder="1"/>
    <xf numFmtId="3" fontId="0" fillId="8" borderId="16" xfId="0" applyNumberFormat="1" applyFill="1" applyBorder="1"/>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7" fillId="9" borderId="3" xfId="6"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3">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032" xfId="11"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2"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35" zoomScaleNormal="100" workbookViewId="0">
      <selection activeCell="E1" sqref="A1:J61"/>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18" t="s">
        <v>226</v>
      </c>
      <c r="B1" s="119"/>
      <c r="C1" s="119"/>
      <c r="D1" s="50"/>
      <c r="E1" s="50"/>
      <c r="F1" s="50"/>
      <c r="G1" s="50"/>
      <c r="H1" s="50"/>
      <c r="I1" s="50"/>
      <c r="J1" s="51"/>
    </row>
    <row r="2" spans="1:10" ht="14.45" customHeight="1" x14ac:dyDescent="0.25">
      <c r="A2" s="120" t="s">
        <v>242</v>
      </c>
      <c r="B2" s="121"/>
      <c r="C2" s="121"/>
      <c r="D2" s="121"/>
      <c r="E2" s="121"/>
      <c r="F2" s="121"/>
      <c r="G2" s="121"/>
      <c r="H2" s="121"/>
      <c r="I2" s="121"/>
      <c r="J2" s="122"/>
    </row>
    <row r="3" spans="1:10" x14ac:dyDescent="0.25">
      <c r="A3" s="53"/>
      <c r="B3" s="54"/>
      <c r="C3" s="54"/>
      <c r="D3" s="54"/>
      <c r="E3" s="54"/>
      <c r="F3" s="54"/>
      <c r="G3" s="54"/>
      <c r="H3" s="54"/>
      <c r="I3" s="54"/>
      <c r="J3" s="55"/>
    </row>
    <row r="4" spans="1:10" ht="33.6" customHeight="1" x14ac:dyDescent="0.25">
      <c r="A4" s="123" t="s">
        <v>227</v>
      </c>
      <c r="B4" s="124"/>
      <c r="C4" s="124"/>
      <c r="D4" s="124"/>
      <c r="E4" s="125">
        <v>44197</v>
      </c>
      <c r="F4" s="126"/>
      <c r="G4" s="56" t="s">
        <v>0</v>
      </c>
      <c r="H4" s="125">
        <v>44286</v>
      </c>
      <c r="I4" s="126"/>
      <c r="J4" s="57"/>
    </row>
    <row r="5" spans="1:10" s="58" customFormat="1" ht="10.15" customHeight="1" x14ac:dyDescent="0.25">
      <c r="A5" s="127"/>
      <c r="B5" s="128"/>
      <c r="C5" s="128"/>
      <c r="D5" s="128"/>
      <c r="E5" s="128"/>
      <c r="F5" s="128"/>
      <c r="G5" s="128"/>
      <c r="H5" s="128"/>
      <c r="I5" s="128"/>
      <c r="J5" s="129"/>
    </row>
    <row r="6" spans="1:10" ht="20.45" customHeight="1" x14ac:dyDescent="0.25">
      <c r="A6" s="59"/>
      <c r="B6" s="60" t="s">
        <v>248</v>
      </c>
      <c r="C6" s="61"/>
      <c r="D6" s="61"/>
      <c r="E6" s="67">
        <v>2021</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1</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37" t="s">
        <v>250</v>
      </c>
      <c r="B10" s="138"/>
      <c r="C10" s="138"/>
      <c r="D10" s="138"/>
      <c r="E10" s="138"/>
      <c r="F10" s="138"/>
      <c r="G10" s="138"/>
      <c r="H10" s="138"/>
      <c r="I10" s="138"/>
      <c r="J10" s="69"/>
    </row>
    <row r="11" spans="1:10" ht="24.6" customHeight="1" x14ac:dyDescent="0.25">
      <c r="A11" s="139" t="s">
        <v>228</v>
      </c>
      <c r="B11" s="140"/>
      <c r="C11" s="132" t="s">
        <v>268</v>
      </c>
      <c r="D11" s="133"/>
      <c r="E11" s="70"/>
      <c r="F11" s="141" t="s">
        <v>251</v>
      </c>
      <c r="G11" s="131"/>
      <c r="H11" s="142" t="s">
        <v>269</v>
      </c>
      <c r="I11" s="143"/>
      <c r="J11" s="71"/>
    </row>
    <row r="12" spans="1:10" ht="14.45" customHeight="1" x14ac:dyDescent="0.25">
      <c r="A12" s="72"/>
      <c r="B12" s="73"/>
      <c r="C12" s="73"/>
      <c r="D12" s="73"/>
      <c r="E12" s="135"/>
      <c r="F12" s="135"/>
      <c r="G12" s="135"/>
      <c r="H12" s="135"/>
      <c r="I12" s="74"/>
      <c r="J12" s="71"/>
    </row>
    <row r="13" spans="1:10" ht="21" customHeight="1" x14ac:dyDescent="0.25">
      <c r="A13" s="130" t="s">
        <v>243</v>
      </c>
      <c r="B13" s="131"/>
      <c r="C13" s="132" t="s">
        <v>270</v>
      </c>
      <c r="D13" s="133"/>
      <c r="E13" s="134"/>
      <c r="F13" s="135"/>
      <c r="G13" s="135"/>
      <c r="H13" s="135"/>
      <c r="I13" s="74"/>
      <c r="J13" s="71"/>
    </row>
    <row r="14" spans="1:10" ht="10.9" customHeight="1" x14ac:dyDescent="0.25">
      <c r="A14" s="70"/>
      <c r="B14" s="74"/>
      <c r="C14" s="73"/>
      <c r="D14" s="73"/>
      <c r="E14" s="136"/>
      <c r="F14" s="136"/>
      <c r="G14" s="136"/>
      <c r="H14" s="136"/>
      <c r="I14" s="73"/>
      <c r="J14" s="75"/>
    </row>
    <row r="15" spans="1:10" ht="22.9" customHeight="1" x14ac:dyDescent="0.25">
      <c r="A15" s="130" t="s">
        <v>229</v>
      </c>
      <c r="B15" s="131"/>
      <c r="C15" s="132" t="s">
        <v>271</v>
      </c>
      <c r="D15" s="133"/>
      <c r="E15" s="150"/>
      <c r="F15" s="151"/>
      <c r="G15" s="76" t="s">
        <v>252</v>
      </c>
      <c r="H15" s="142" t="s">
        <v>272</v>
      </c>
      <c r="I15" s="143"/>
      <c r="J15" s="77"/>
    </row>
    <row r="16" spans="1:10" ht="10.9" customHeight="1" x14ac:dyDescent="0.25">
      <c r="A16" s="70"/>
      <c r="B16" s="74"/>
      <c r="C16" s="73"/>
      <c r="D16" s="73"/>
      <c r="E16" s="136"/>
      <c r="F16" s="136"/>
      <c r="G16" s="136"/>
      <c r="H16" s="136"/>
      <c r="I16" s="73"/>
      <c r="J16" s="75"/>
    </row>
    <row r="17" spans="1:10" ht="22.9" customHeight="1" x14ac:dyDescent="0.25">
      <c r="A17" s="78"/>
      <c r="B17" s="76" t="s">
        <v>253</v>
      </c>
      <c r="C17" s="132" t="s">
        <v>9</v>
      </c>
      <c r="D17" s="133"/>
      <c r="E17" s="79"/>
      <c r="F17" s="79"/>
      <c r="G17" s="79"/>
      <c r="H17" s="79"/>
      <c r="I17" s="79"/>
      <c r="J17" s="77"/>
    </row>
    <row r="18" spans="1:10" x14ac:dyDescent="0.25">
      <c r="A18" s="144"/>
      <c r="B18" s="145"/>
      <c r="C18" s="136"/>
      <c r="D18" s="136"/>
      <c r="E18" s="136"/>
      <c r="F18" s="136"/>
      <c r="G18" s="136"/>
      <c r="H18" s="136"/>
      <c r="I18" s="73"/>
      <c r="J18" s="75"/>
    </row>
    <row r="19" spans="1:10" x14ac:dyDescent="0.25">
      <c r="A19" s="139" t="s">
        <v>230</v>
      </c>
      <c r="B19" s="146"/>
      <c r="C19" s="147" t="s">
        <v>273</v>
      </c>
      <c r="D19" s="148"/>
      <c r="E19" s="148"/>
      <c r="F19" s="148"/>
      <c r="G19" s="148"/>
      <c r="H19" s="148"/>
      <c r="I19" s="148"/>
      <c r="J19" s="149"/>
    </row>
    <row r="20" spans="1:10" x14ac:dyDescent="0.25">
      <c r="A20" s="72"/>
      <c r="B20" s="73"/>
      <c r="C20" s="80"/>
      <c r="D20" s="73"/>
      <c r="E20" s="136"/>
      <c r="F20" s="136"/>
      <c r="G20" s="136"/>
      <c r="H20" s="136"/>
      <c r="I20" s="73"/>
      <c r="J20" s="75"/>
    </row>
    <row r="21" spans="1:10" x14ac:dyDescent="0.25">
      <c r="A21" s="139" t="s">
        <v>231</v>
      </c>
      <c r="B21" s="146"/>
      <c r="C21" s="142">
        <v>10000</v>
      </c>
      <c r="D21" s="143"/>
      <c r="E21" s="136"/>
      <c r="F21" s="136"/>
      <c r="G21" s="147" t="s">
        <v>274</v>
      </c>
      <c r="H21" s="148"/>
      <c r="I21" s="148"/>
      <c r="J21" s="149"/>
    </row>
    <row r="22" spans="1:10" x14ac:dyDescent="0.25">
      <c r="A22" s="72"/>
      <c r="B22" s="73"/>
      <c r="C22" s="73"/>
      <c r="D22" s="73"/>
      <c r="E22" s="136"/>
      <c r="F22" s="136"/>
      <c r="G22" s="136"/>
      <c r="H22" s="136"/>
      <c r="I22" s="73"/>
      <c r="J22" s="75"/>
    </row>
    <row r="23" spans="1:10" x14ac:dyDescent="0.25">
      <c r="A23" s="139" t="s">
        <v>232</v>
      </c>
      <c r="B23" s="146"/>
      <c r="C23" s="147" t="s">
        <v>275</v>
      </c>
      <c r="D23" s="148"/>
      <c r="E23" s="148"/>
      <c r="F23" s="148"/>
      <c r="G23" s="148"/>
      <c r="H23" s="148"/>
      <c r="I23" s="148"/>
      <c r="J23" s="149"/>
    </row>
    <row r="24" spans="1:10" x14ac:dyDescent="0.25">
      <c r="A24" s="72"/>
      <c r="B24" s="73"/>
      <c r="C24" s="73"/>
      <c r="D24" s="73"/>
      <c r="E24" s="136"/>
      <c r="F24" s="136"/>
      <c r="G24" s="136"/>
      <c r="H24" s="136"/>
      <c r="I24" s="73"/>
      <c r="J24" s="75"/>
    </row>
    <row r="25" spans="1:10" x14ac:dyDescent="0.25">
      <c r="A25" s="139" t="s">
        <v>233</v>
      </c>
      <c r="B25" s="146"/>
      <c r="C25" s="153" t="s">
        <v>276</v>
      </c>
      <c r="D25" s="154"/>
      <c r="E25" s="154"/>
      <c r="F25" s="154"/>
      <c r="G25" s="154"/>
      <c r="H25" s="154"/>
      <c r="I25" s="154"/>
      <c r="J25" s="155"/>
    </row>
    <row r="26" spans="1:10" x14ac:dyDescent="0.25">
      <c r="A26" s="72"/>
      <c r="B26" s="73"/>
      <c r="C26" s="80"/>
      <c r="D26" s="73"/>
      <c r="E26" s="136"/>
      <c r="F26" s="136"/>
      <c r="G26" s="136"/>
      <c r="H26" s="136"/>
      <c r="I26" s="73"/>
      <c r="J26" s="75"/>
    </row>
    <row r="27" spans="1:10" x14ac:dyDescent="0.25">
      <c r="A27" s="139" t="s">
        <v>234</v>
      </c>
      <c r="B27" s="146"/>
      <c r="C27" s="153" t="s">
        <v>277</v>
      </c>
      <c r="D27" s="154"/>
      <c r="E27" s="154"/>
      <c r="F27" s="154"/>
      <c r="G27" s="154"/>
      <c r="H27" s="154"/>
      <c r="I27" s="154"/>
      <c r="J27" s="155"/>
    </row>
    <row r="28" spans="1:10" ht="13.9" customHeight="1" x14ac:dyDescent="0.25">
      <c r="A28" s="72"/>
      <c r="B28" s="73"/>
      <c r="C28" s="80"/>
      <c r="D28" s="73"/>
      <c r="E28" s="136"/>
      <c r="F28" s="136"/>
      <c r="G28" s="136"/>
      <c r="H28" s="136"/>
      <c r="I28" s="73"/>
      <c r="J28" s="75"/>
    </row>
    <row r="29" spans="1:10" ht="22.9" customHeight="1" x14ac:dyDescent="0.25">
      <c r="A29" s="130" t="s">
        <v>244</v>
      </c>
      <c r="B29" s="146"/>
      <c r="C29" s="81">
        <v>24</v>
      </c>
      <c r="D29" s="82"/>
      <c r="E29" s="152"/>
      <c r="F29" s="152"/>
      <c r="G29" s="152"/>
      <c r="H29" s="152"/>
      <c r="I29" s="83"/>
      <c r="J29" s="84"/>
    </row>
    <row r="30" spans="1:10" x14ac:dyDescent="0.25">
      <c r="A30" s="72"/>
      <c r="B30" s="73"/>
      <c r="C30" s="73"/>
      <c r="D30" s="73"/>
      <c r="E30" s="136"/>
      <c r="F30" s="136"/>
      <c r="G30" s="136"/>
      <c r="H30" s="136"/>
      <c r="I30" s="83"/>
      <c r="J30" s="84"/>
    </row>
    <row r="31" spans="1:10" x14ac:dyDescent="0.25">
      <c r="A31" s="139" t="s">
        <v>235</v>
      </c>
      <c r="B31" s="146"/>
      <c r="C31" s="97" t="s">
        <v>255</v>
      </c>
      <c r="D31" s="156" t="s">
        <v>254</v>
      </c>
      <c r="E31" s="157"/>
      <c r="F31" s="157"/>
      <c r="G31" s="157"/>
      <c r="H31" s="85"/>
      <c r="I31" s="86" t="s">
        <v>255</v>
      </c>
      <c r="J31" s="87" t="s">
        <v>256</v>
      </c>
    </row>
    <row r="32" spans="1:10" x14ac:dyDescent="0.25">
      <c r="A32" s="139"/>
      <c r="B32" s="146"/>
      <c r="C32" s="88"/>
      <c r="D32" s="56"/>
      <c r="E32" s="151"/>
      <c r="F32" s="151"/>
      <c r="G32" s="151"/>
      <c r="H32" s="151"/>
      <c r="I32" s="83"/>
      <c r="J32" s="84"/>
    </row>
    <row r="33" spans="1:10" x14ac:dyDescent="0.25">
      <c r="A33" s="139" t="s">
        <v>245</v>
      </c>
      <c r="B33" s="146"/>
      <c r="C33" s="81" t="s">
        <v>258</v>
      </c>
      <c r="D33" s="156" t="s">
        <v>257</v>
      </c>
      <c r="E33" s="157"/>
      <c r="F33" s="157"/>
      <c r="G33" s="157"/>
      <c r="H33" s="79"/>
      <c r="I33" s="86" t="s">
        <v>258</v>
      </c>
      <c r="J33" s="87" t="s">
        <v>259</v>
      </c>
    </row>
    <row r="34" spans="1:10" x14ac:dyDescent="0.25">
      <c r="A34" s="72"/>
      <c r="B34" s="73"/>
      <c r="C34" s="73"/>
      <c r="D34" s="73"/>
      <c r="E34" s="136"/>
      <c r="F34" s="136"/>
      <c r="G34" s="136"/>
      <c r="H34" s="136"/>
      <c r="I34" s="73"/>
      <c r="J34" s="75"/>
    </row>
    <row r="35" spans="1:10" x14ac:dyDescent="0.25">
      <c r="A35" s="156" t="s">
        <v>246</v>
      </c>
      <c r="B35" s="157"/>
      <c r="C35" s="157"/>
      <c r="D35" s="157"/>
      <c r="E35" s="157" t="s">
        <v>236</v>
      </c>
      <c r="F35" s="157"/>
      <c r="G35" s="157"/>
      <c r="H35" s="157"/>
      <c r="I35" s="157"/>
      <c r="J35" s="89" t="s">
        <v>237</v>
      </c>
    </row>
    <row r="36" spans="1:10" x14ac:dyDescent="0.25">
      <c r="A36" s="72"/>
      <c r="B36" s="73"/>
      <c r="C36" s="73"/>
      <c r="D36" s="73"/>
      <c r="E36" s="136"/>
      <c r="F36" s="136"/>
      <c r="G36" s="136"/>
      <c r="H36" s="136"/>
      <c r="I36" s="73"/>
      <c r="J36" s="84"/>
    </row>
    <row r="37" spans="1:10" x14ac:dyDescent="0.25">
      <c r="A37" s="162" t="s">
        <v>283</v>
      </c>
      <c r="B37" s="163"/>
      <c r="C37" s="163"/>
      <c r="D37" s="164"/>
      <c r="E37" s="162" t="s">
        <v>284</v>
      </c>
      <c r="F37" s="163"/>
      <c r="G37" s="163"/>
      <c r="H37" s="163"/>
      <c r="I37" s="164"/>
      <c r="J37" s="90">
        <v>5316081</v>
      </c>
    </row>
    <row r="38" spans="1:10" x14ac:dyDescent="0.25">
      <c r="A38" s="72"/>
      <c r="B38" s="73"/>
      <c r="C38" s="80"/>
      <c r="D38" s="161"/>
      <c r="E38" s="161"/>
      <c r="F38" s="161"/>
      <c r="G38" s="161"/>
      <c r="H38" s="161"/>
      <c r="I38" s="161"/>
      <c r="J38" s="75"/>
    </row>
    <row r="39" spans="1:10" x14ac:dyDescent="0.25">
      <c r="A39" s="158"/>
      <c r="B39" s="159"/>
      <c r="C39" s="159"/>
      <c r="D39" s="160"/>
      <c r="E39" s="158"/>
      <c r="F39" s="159"/>
      <c r="G39" s="159"/>
      <c r="H39" s="159"/>
      <c r="I39" s="160"/>
      <c r="J39" s="81"/>
    </row>
    <row r="40" spans="1:10" x14ac:dyDescent="0.25">
      <c r="A40" s="72"/>
      <c r="B40" s="73"/>
      <c r="C40" s="80"/>
      <c r="D40" s="91"/>
      <c r="E40" s="161"/>
      <c r="F40" s="161"/>
      <c r="G40" s="161"/>
      <c r="H40" s="161"/>
      <c r="I40" s="74"/>
      <c r="J40" s="75"/>
    </row>
    <row r="41" spans="1:10" x14ac:dyDescent="0.25">
      <c r="A41" s="158"/>
      <c r="B41" s="159"/>
      <c r="C41" s="159"/>
      <c r="D41" s="160"/>
      <c r="E41" s="158"/>
      <c r="F41" s="159"/>
      <c r="G41" s="159"/>
      <c r="H41" s="159"/>
      <c r="I41" s="160"/>
      <c r="J41" s="81"/>
    </row>
    <row r="42" spans="1:10" x14ac:dyDescent="0.25">
      <c r="A42" s="72"/>
      <c r="B42" s="73"/>
      <c r="C42" s="80"/>
      <c r="D42" s="91"/>
      <c r="E42" s="161"/>
      <c r="F42" s="161"/>
      <c r="G42" s="161"/>
      <c r="H42" s="161"/>
      <c r="I42" s="74"/>
      <c r="J42" s="75"/>
    </row>
    <row r="43" spans="1:10" x14ac:dyDescent="0.25">
      <c r="A43" s="158"/>
      <c r="B43" s="159"/>
      <c r="C43" s="159"/>
      <c r="D43" s="160"/>
      <c r="E43" s="158"/>
      <c r="F43" s="159"/>
      <c r="G43" s="159"/>
      <c r="H43" s="159"/>
      <c r="I43" s="160"/>
      <c r="J43" s="81"/>
    </row>
    <row r="44" spans="1:10" x14ac:dyDescent="0.25">
      <c r="A44" s="92"/>
      <c r="B44" s="80"/>
      <c r="C44" s="165"/>
      <c r="D44" s="165"/>
      <c r="E44" s="136"/>
      <c r="F44" s="136"/>
      <c r="G44" s="165"/>
      <c r="H44" s="165"/>
      <c r="I44" s="165"/>
      <c r="J44" s="75"/>
    </row>
    <row r="45" spans="1:10" x14ac:dyDescent="0.25">
      <c r="A45" s="158"/>
      <c r="B45" s="159"/>
      <c r="C45" s="159"/>
      <c r="D45" s="160"/>
      <c r="E45" s="158"/>
      <c r="F45" s="159"/>
      <c r="G45" s="159"/>
      <c r="H45" s="159"/>
      <c r="I45" s="160"/>
      <c r="J45" s="81"/>
    </row>
    <row r="46" spans="1:10" x14ac:dyDescent="0.25">
      <c r="A46" s="92"/>
      <c r="B46" s="80"/>
      <c r="C46" s="80"/>
      <c r="D46" s="73"/>
      <c r="E46" s="166"/>
      <c r="F46" s="166"/>
      <c r="G46" s="165"/>
      <c r="H46" s="165"/>
      <c r="I46" s="73"/>
      <c r="J46" s="75"/>
    </row>
    <row r="47" spans="1:10" x14ac:dyDescent="0.25">
      <c r="A47" s="158"/>
      <c r="B47" s="159"/>
      <c r="C47" s="159"/>
      <c r="D47" s="160"/>
      <c r="E47" s="158"/>
      <c r="F47" s="159"/>
      <c r="G47" s="159"/>
      <c r="H47" s="159"/>
      <c r="I47" s="160"/>
      <c r="J47" s="81"/>
    </row>
    <row r="48" spans="1:10" x14ac:dyDescent="0.25">
      <c r="A48" s="92"/>
      <c r="B48" s="80"/>
      <c r="C48" s="80"/>
      <c r="D48" s="73"/>
      <c r="E48" s="136"/>
      <c r="F48" s="136"/>
      <c r="G48" s="165"/>
      <c r="H48" s="165"/>
      <c r="I48" s="73"/>
      <c r="J48" s="93" t="s">
        <v>260</v>
      </c>
    </row>
    <row r="49" spans="1:10" x14ac:dyDescent="0.25">
      <c r="A49" s="92"/>
      <c r="B49" s="80"/>
      <c r="C49" s="80"/>
      <c r="D49" s="73"/>
      <c r="E49" s="136"/>
      <c r="F49" s="136"/>
      <c r="G49" s="165"/>
      <c r="H49" s="165"/>
      <c r="I49" s="73"/>
      <c r="J49" s="93" t="s">
        <v>261</v>
      </c>
    </row>
    <row r="50" spans="1:10" ht="20.25" customHeight="1" x14ac:dyDescent="0.25">
      <c r="A50" s="130" t="s">
        <v>238</v>
      </c>
      <c r="B50" s="141"/>
      <c r="C50" s="142" t="s">
        <v>260</v>
      </c>
      <c r="D50" s="143"/>
      <c r="E50" s="171" t="s">
        <v>262</v>
      </c>
      <c r="F50" s="172"/>
      <c r="G50" s="147" t="s">
        <v>278</v>
      </c>
      <c r="H50" s="148"/>
      <c r="I50" s="148"/>
      <c r="J50" s="149"/>
    </row>
    <row r="51" spans="1:10" x14ac:dyDescent="0.25">
      <c r="A51" s="92"/>
      <c r="B51" s="80"/>
      <c r="C51" s="165"/>
      <c r="D51" s="165"/>
      <c r="E51" s="136"/>
      <c r="F51" s="136"/>
      <c r="G51" s="173" t="s">
        <v>263</v>
      </c>
      <c r="H51" s="173"/>
      <c r="I51" s="173"/>
      <c r="J51" s="64"/>
    </row>
    <row r="52" spans="1:10" ht="13.9" customHeight="1" x14ac:dyDescent="0.25">
      <c r="A52" s="130" t="s">
        <v>239</v>
      </c>
      <c r="B52" s="141"/>
      <c r="C52" s="147" t="s">
        <v>281</v>
      </c>
      <c r="D52" s="148"/>
      <c r="E52" s="148"/>
      <c r="F52" s="148"/>
      <c r="G52" s="148"/>
      <c r="H52" s="148"/>
      <c r="I52" s="148"/>
      <c r="J52" s="149"/>
    </row>
    <row r="53" spans="1:10" x14ac:dyDescent="0.25">
      <c r="A53" s="72"/>
      <c r="B53" s="73"/>
      <c r="C53" s="152" t="s">
        <v>240</v>
      </c>
      <c r="D53" s="152"/>
      <c r="E53" s="152"/>
      <c r="F53" s="152"/>
      <c r="G53" s="152"/>
      <c r="H53" s="152"/>
      <c r="I53" s="152"/>
      <c r="J53" s="75"/>
    </row>
    <row r="54" spans="1:10" x14ac:dyDescent="0.25">
      <c r="A54" s="130" t="s">
        <v>241</v>
      </c>
      <c r="B54" s="141"/>
      <c r="C54" s="167" t="s">
        <v>279</v>
      </c>
      <c r="D54" s="168"/>
      <c r="E54" s="169"/>
      <c r="F54" s="136"/>
      <c r="G54" s="136"/>
      <c r="H54" s="157"/>
      <c r="I54" s="157"/>
      <c r="J54" s="170"/>
    </row>
    <row r="55" spans="1:10" x14ac:dyDescent="0.25">
      <c r="A55" s="72"/>
      <c r="B55" s="73"/>
      <c r="C55" s="80"/>
      <c r="D55" s="73"/>
      <c r="E55" s="136"/>
      <c r="F55" s="136"/>
      <c r="G55" s="136"/>
      <c r="H55" s="136"/>
      <c r="I55" s="73"/>
      <c r="J55" s="75"/>
    </row>
    <row r="56" spans="1:10" ht="14.45" customHeight="1" x14ac:dyDescent="0.25">
      <c r="A56" s="130" t="s">
        <v>233</v>
      </c>
      <c r="B56" s="141"/>
      <c r="C56" s="179" t="s">
        <v>282</v>
      </c>
      <c r="D56" s="175"/>
      <c r="E56" s="175"/>
      <c r="F56" s="175"/>
      <c r="G56" s="175"/>
      <c r="H56" s="175"/>
      <c r="I56" s="175"/>
      <c r="J56" s="176"/>
    </row>
    <row r="57" spans="1:10" x14ac:dyDescent="0.25">
      <c r="A57" s="72"/>
      <c r="B57" s="73"/>
      <c r="C57" s="73"/>
      <c r="D57" s="73"/>
      <c r="E57" s="136"/>
      <c r="F57" s="136"/>
      <c r="G57" s="136"/>
      <c r="H57" s="136"/>
      <c r="I57" s="73"/>
      <c r="J57" s="75"/>
    </row>
    <row r="58" spans="1:10" x14ac:dyDescent="0.25">
      <c r="A58" s="130" t="s">
        <v>264</v>
      </c>
      <c r="B58" s="141"/>
      <c r="C58" s="174"/>
      <c r="D58" s="175"/>
      <c r="E58" s="175"/>
      <c r="F58" s="175"/>
      <c r="G58" s="175"/>
      <c r="H58" s="175"/>
      <c r="I58" s="175"/>
      <c r="J58" s="176"/>
    </row>
    <row r="59" spans="1:10" ht="14.45" customHeight="1" x14ac:dyDescent="0.25">
      <c r="A59" s="72"/>
      <c r="B59" s="73"/>
      <c r="C59" s="177" t="s">
        <v>265</v>
      </c>
      <c r="D59" s="177"/>
      <c r="E59" s="177"/>
      <c r="F59" s="177"/>
      <c r="G59" s="73"/>
      <c r="H59" s="73"/>
      <c r="I59" s="73"/>
      <c r="J59" s="75"/>
    </row>
    <row r="60" spans="1:10" x14ac:dyDescent="0.25">
      <c r="A60" s="130" t="s">
        <v>266</v>
      </c>
      <c r="B60" s="141"/>
      <c r="C60" s="174"/>
      <c r="D60" s="175"/>
      <c r="E60" s="175"/>
      <c r="F60" s="175"/>
      <c r="G60" s="175"/>
      <c r="H60" s="175"/>
      <c r="I60" s="175"/>
      <c r="J60" s="176"/>
    </row>
    <row r="61" spans="1:10" ht="14.45" customHeight="1" x14ac:dyDescent="0.25">
      <c r="A61" s="94"/>
      <c r="B61" s="95"/>
      <c r="C61" s="178" t="s">
        <v>267</v>
      </c>
      <c r="D61" s="178"/>
      <c r="E61" s="178"/>
      <c r="F61" s="178"/>
      <c r="G61" s="178"/>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ignoredErrors>
    <ignoredError sqref="C11:D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4"/>
  <sheetViews>
    <sheetView topLeftCell="A40" zoomScale="115" zoomScaleNormal="115" zoomScaleSheetLayoutView="100" workbookViewId="0">
      <selection sqref="A1:I63"/>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2" width="14.28515625" customWidth="1"/>
    <col min="14" max="16384" width="8.85546875" style="1"/>
  </cols>
  <sheetData>
    <row r="1" spans="1:10" x14ac:dyDescent="0.2">
      <c r="A1" s="191" t="s">
        <v>1</v>
      </c>
      <c r="B1" s="192"/>
      <c r="C1" s="192"/>
      <c r="D1" s="192"/>
      <c r="E1" s="192"/>
      <c r="F1" s="192"/>
      <c r="G1" s="192"/>
      <c r="H1" s="192"/>
      <c r="I1" s="192"/>
    </row>
    <row r="2" spans="1:10" x14ac:dyDescent="0.2">
      <c r="A2" s="193" t="s">
        <v>285</v>
      </c>
      <c r="B2" s="194"/>
      <c r="C2" s="194"/>
      <c r="D2" s="194"/>
      <c r="E2" s="194"/>
      <c r="F2" s="194"/>
      <c r="G2" s="194"/>
      <c r="H2" s="194"/>
      <c r="I2" s="194"/>
    </row>
    <row r="3" spans="1:10" x14ac:dyDescent="0.2">
      <c r="A3" s="195" t="s">
        <v>14</v>
      </c>
      <c r="B3" s="196"/>
      <c r="C3" s="196"/>
      <c r="D3" s="196"/>
      <c r="E3" s="196"/>
      <c r="F3" s="196"/>
      <c r="G3" s="196"/>
      <c r="H3" s="196"/>
      <c r="I3" s="196"/>
    </row>
    <row r="4" spans="1:10" x14ac:dyDescent="0.2">
      <c r="A4" s="198" t="s">
        <v>280</v>
      </c>
      <c r="B4" s="199"/>
      <c r="C4" s="199"/>
      <c r="D4" s="199"/>
      <c r="E4" s="199"/>
      <c r="F4" s="199"/>
      <c r="G4" s="199"/>
      <c r="H4" s="199"/>
      <c r="I4" s="200"/>
    </row>
    <row r="5" spans="1:10" ht="56.25" x14ac:dyDescent="0.2">
      <c r="A5" s="184" t="s">
        <v>2</v>
      </c>
      <c r="B5" s="185"/>
      <c r="C5" s="185"/>
      <c r="D5" s="185"/>
      <c r="E5" s="185"/>
      <c r="F5" s="185"/>
      <c r="G5" s="2" t="s">
        <v>4</v>
      </c>
      <c r="H5" s="4" t="s">
        <v>210</v>
      </c>
      <c r="I5" s="4" t="s">
        <v>211</v>
      </c>
    </row>
    <row r="6" spans="1:10" x14ac:dyDescent="0.2">
      <c r="A6" s="182">
        <v>1</v>
      </c>
      <c r="B6" s="183"/>
      <c r="C6" s="183"/>
      <c r="D6" s="183"/>
      <c r="E6" s="183"/>
      <c r="F6" s="183"/>
      <c r="G6" s="3">
        <v>2</v>
      </c>
      <c r="H6" s="4">
        <v>3</v>
      </c>
      <c r="I6" s="4">
        <v>4</v>
      </c>
    </row>
    <row r="7" spans="1:10" x14ac:dyDescent="0.2">
      <c r="A7" s="186" t="s">
        <v>43</v>
      </c>
      <c r="B7" s="187"/>
      <c r="C7" s="187"/>
      <c r="D7" s="187"/>
      <c r="E7" s="187"/>
      <c r="F7" s="187"/>
      <c r="G7" s="187"/>
      <c r="H7" s="187"/>
      <c r="I7" s="187"/>
    </row>
    <row r="8" spans="1:10" x14ac:dyDescent="0.2">
      <c r="A8" s="188" t="s">
        <v>16</v>
      </c>
      <c r="B8" s="189"/>
      <c r="C8" s="189"/>
      <c r="D8" s="189"/>
      <c r="E8" s="189"/>
      <c r="F8" s="189"/>
      <c r="G8" s="5">
        <v>1</v>
      </c>
      <c r="H8" s="29">
        <f>H9+H10+H16+H19</f>
        <v>23205524</v>
      </c>
      <c r="I8" s="29">
        <f>I9+I10+I16+I19</f>
        <v>22964205</v>
      </c>
      <c r="J8" s="99"/>
    </row>
    <row r="9" spans="1:10" x14ac:dyDescent="0.2">
      <c r="A9" s="180" t="s">
        <v>17</v>
      </c>
      <c r="B9" s="181"/>
      <c r="C9" s="181"/>
      <c r="D9" s="181"/>
      <c r="E9" s="181"/>
      <c r="F9" s="181"/>
      <c r="G9" s="6">
        <v>2</v>
      </c>
      <c r="H9" s="30">
        <v>971458</v>
      </c>
      <c r="I9" s="30">
        <v>941599</v>
      </c>
      <c r="J9" s="99"/>
    </row>
    <row r="10" spans="1:10" x14ac:dyDescent="0.2">
      <c r="A10" s="188" t="s">
        <v>18</v>
      </c>
      <c r="B10" s="189"/>
      <c r="C10" s="189"/>
      <c r="D10" s="189"/>
      <c r="E10" s="189"/>
      <c r="F10" s="189"/>
      <c r="G10" s="5">
        <v>3</v>
      </c>
      <c r="H10" s="29">
        <f>H11+H12+H13+H14+H15</f>
        <v>1064272</v>
      </c>
      <c r="I10" s="29">
        <f>I11+I12+I13+I14+I15</f>
        <v>852812</v>
      </c>
      <c r="J10" s="99"/>
    </row>
    <row r="11" spans="1:10" x14ac:dyDescent="0.2">
      <c r="A11" s="181" t="s">
        <v>19</v>
      </c>
      <c r="B11" s="181"/>
      <c r="C11" s="181"/>
      <c r="D11" s="181"/>
      <c r="E11" s="181"/>
      <c r="F11" s="181"/>
      <c r="G11" s="7">
        <v>4</v>
      </c>
      <c r="H11" s="31">
        <v>220158</v>
      </c>
      <c r="I11" s="31">
        <v>54962</v>
      </c>
      <c r="J11" s="99"/>
    </row>
    <row r="12" spans="1:10" x14ac:dyDescent="0.2">
      <c r="A12" s="181" t="s">
        <v>20</v>
      </c>
      <c r="B12" s="181"/>
      <c r="C12" s="181"/>
      <c r="D12" s="181"/>
      <c r="E12" s="181"/>
      <c r="F12" s="181"/>
      <c r="G12" s="7">
        <v>5</v>
      </c>
      <c r="H12" s="31">
        <v>674695</v>
      </c>
      <c r="I12" s="31">
        <v>651416</v>
      </c>
      <c r="J12" s="99"/>
    </row>
    <row r="13" spans="1:10" x14ac:dyDescent="0.2">
      <c r="A13" s="181" t="s">
        <v>21</v>
      </c>
      <c r="B13" s="181"/>
      <c r="C13" s="181"/>
      <c r="D13" s="181"/>
      <c r="E13" s="181"/>
      <c r="F13" s="181"/>
      <c r="G13" s="7">
        <v>6</v>
      </c>
      <c r="H13" s="31">
        <v>6249</v>
      </c>
      <c r="I13" s="31">
        <v>5452</v>
      </c>
      <c r="J13" s="99"/>
    </row>
    <row r="14" spans="1:10" x14ac:dyDescent="0.2">
      <c r="A14" s="181" t="s">
        <v>22</v>
      </c>
      <c r="B14" s="181"/>
      <c r="C14" s="181"/>
      <c r="D14" s="181"/>
      <c r="E14" s="181"/>
      <c r="F14" s="181"/>
      <c r="G14" s="7">
        <v>7</v>
      </c>
      <c r="H14" s="31">
        <v>163170</v>
      </c>
      <c r="I14" s="31">
        <v>140982</v>
      </c>
      <c r="J14" s="99"/>
    </row>
    <row r="15" spans="1:10" x14ac:dyDescent="0.2">
      <c r="A15" s="181" t="s">
        <v>23</v>
      </c>
      <c r="B15" s="181"/>
      <c r="C15" s="181"/>
      <c r="D15" s="181"/>
      <c r="E15" s="181"/>
      <c r="F15" s="181"/>
      <c r="G15" s="7">
        <v>8</v>
      </c>
      <c r="H15" s="31">
        <v>0</v>
      </c>
      <c r="I15" s="31">
        <v>0</v>
      </c>
      <c r="J15" s="99"/>
    </row>
    <row r="16" spans="1:10" x14ac:dyDescent="0.2">
      <c r="A16" s="188" t="s">
        <v>24</v>
      </c>
      <c r="B16" s="189"/>
      <c r="C16" s="189"/>
      <c r="D16" s="189"/>
      <c r="E16" s="189"/>
      <c r="F16" s="189"/>
      <c r="G16" s="5">
        <v>9</v>
      </c>
      <c r="H16" s="29">
        <f>H17+H18</f>
        <v>21169794</v>
      </c>
      <c r="I16" s="29">
        <f>I17+I18</f>
        <v>21169794</v>
      </c>
      <c r="J16" s="99"/>
    </row>
    <row r="17" spans="1:10" x14ac:dyDescent="0.2">
      <c r="A17" s="197" t="s">
        <v>25</v>
      </c>
      <c r="B17" s="181"/>
      <c r="C17" s="181"/>
      <c r="D17" s="181"/>
      <c r="E17" s="181"/>
      <c r="F17" s="181"/>
      <c r="G17" s="8">
        <v>10</v>
      </c>
      <c r="H17" s="31">
        <v>19400367</v>
      </c>
      <c r="I17" s="31">
        <v>19400367</v>
      </c>
      <c r="J17" s="99"/>
    </row>
    <row r="18" spans="1:10" x14ac:dyDescent="0.2">
      <c r="A18" s="197" t="s">
        <v>26</v>
      </c>
      <c r="B18" s="181"/>
      <c r="C18" s="181"/>
      <c r="D18" s="181"/>
      <c r="E18" s="181"/>
      <c r="F18" s="181"/>
      <c r="G18" s="8">
        <v>11</v>
      </c>
      <c r="H18" s="31">
        <v>1769427</v>
      </c>
      <c r="I18" s="31">
        <v>1769427</v>
      </c>
      <c r="J18" s="99"/>
    </row>
    <row r="19" spans="1:10" x14ac:dyDescent="0.2">
      <c r="A19" s="180" t="s">
        <v>15</v>
      </c>
      <c r="B19" s="181"/>
      <c r="C19" s="181"/>
      <c r="D19" s="181"/>
      <c r="E19" s="181"/>
      <c r="F19" s="181"/>
      <c r="G19" s="6">
        <v>12</v>
      </c>
      <c r="H19" s="31">
        <v>0</v>
      </c>
      <c r="I19" s="31">
        <v>0</v>
      </c>
      <c r="J19" s="99"/>
    </row>
    <row r="20" spans="1:10" x14ac:dyDescent="0.2">
      <c r="A20" s="188" t="s">
        <v>27</v>
      </c>
      <c r="B20" s="189"/>
      <c r="C20" s="189"/>
      <c r="D20" s="189"/>
      <c r="E20" s="189"/>
      <c r="F20" s="189"/>
      <c r="G20" s="5">
        <v>13</v>
      </c>
      <c r="H20" s="29">
        <f>+H21+H27+H31</f>
        <v>24644001</v>
      </c>
      <c r="I20" s="29">
        <f>+I21+I27+I31</f>
        <v>23588364</v>
      </c>
      <c r="J20" s="99"/>
    </row>
    <row r="21" spans="1:10" x14ac:dyDescent="0.2">
      <c r="A21" s="188" t="s">
        <v>28</v>
      </c>
      <c r="B21" s="189"/>
      <c r="C21" s="189"/>
      <c r="D21" s="189"/>
      <c r="E21" s="189"/>
      <c r="F21" s="189"/>
      <c r="G21" s="5">
        <v>14</v>
      </c>
      <c r="H21" s="29">
        <f>H22+H23+H24+H25+H26</f>
        <v>2731637</v>
      </c>
      <c r="I21" s="29">
        <f>I22+I23+I24+I25+I26</f>
        <v>1458922</v>
      </c>
      <c r="J21" s="99"/>
    </row>
    <row r="22" spans="1:10" x14ac:dyDescent="0.2">
      <c r="A22" s="181" t="s">
        <v>29</v>
      </c>
      <c r="B22" s="181"/>
      <c r="C22" s="181"/>
      <c r="D22" s="181"/>
      <c r="E22" s="181"/>
      <c r="F22" s="181"/>
      <c r="G22" s="7">
        <v>15</v>
      </c>
      <c r="H22" s="31">
        <v>1967444</v>
      </c>
      <c r="I22" s="31">
        <v>893723</v>
      </c>
      <c r="J22" s="99"/>
    </row>
    <row r="23" spans="1:10" x14ac:dyDescent="0.2">
      <c r="A23" s="181" t="s">
        <v>30</v>
      </c>
      <c r="B23" s="181"/>
      <c r="C23" s="181"/>
      <c r="D23" s="181"/>
      <c r="E23" s="181"/>
      <c r="F23" s="181"/>
      <c r="G23" s="7">
        <v>16</v>
      </c>
      <c r="H23" s="31">
        <v>622</v>
      </c>
      <c r="I23" s="31">
        <v>2243</v>
      </c>
      <c r="J23" s="99"/>
    </row>
    <row r="24" spans="1:10" x14ac:dyDescent="0.2">
      <c r="A24" s="181" t="s">
        <v>31</v>
      </c>
      <c r="B24" s="181"/>
      <c r="C24" s="181"/>
      <c r="D24" s="181"/>
      <c r="E24" s="181"/>
      <c r="F24" s="181"/>
      <c r="G24" s="7">
        <v>17</v>
      </c>
      <c r="H24" s="31">
        <v>4767</v>
      </c>
      <c r="I24" s="31">
        <v>23114</v>
      </c>
      <c r="J24" s="99"/>
    </row>
    <row r="25" spans="1:10" x14ac:dyDescent="0.2">
      <c r="A25" s="181" t="s">
        <v>32</v>
      </c>
      <c r="B25" s="181"/>
      <c r="C25" s="181"/>
      <c r="D25" s="181"/>
      <c r="E25" s="181"/>
      <c r="F25" s="181"/>
      <c r="G25" s="7">
        <v>18</v>
      </c>
      <c r="H25" s="31">
        <v>199668</v>
      </c>
      <c r="I25" s="31">
        <v>10976</v>
      </c>
      <c r="J25" s="99"/>
    </row>
    <row r="26" spans="1:10" x14ac:dyDescent="0.2">
      <c r="A26" s="181" t="s">
        <v>33</v>
      </c>
      <c r="B26" s="181"/>
      <c r="C26" s="181"/>
      <c r="D26" s="181"/>
      <c r="E26" s="181"/>
      <c r="F26" s="181"/>
      <c r="G26" s="7">
        <v>19</v>
      </c>
      <c r="H26" s="31">
        <v>559136</v>
      </c>
      <c r="I26" s="31">
        <v>528866</v>
      </c>
      <c r="J26" s="99"/>
    </row>
    <row r="27" spans="1:10" x14ac:dyDescent="0.2">
      <c r="A27" s="188" t="s">
        <v>34</v>
      </c>
      <c r="B27" s="188"/>
      <c r="C27" s="188"/>
      <c r="D27" s="188"/>
      <c r="E27" s="188"/>
      <c r="F27" s="188"/>
      <c r="G27" s="9">
        <v>20</v>
      </c>
      <c r="H27" s="29">
        <f>H28+H29+H30</f>
        <v>20274296</v>
      </c>
      <c r="I27" s="29">
        <f>I28+I29+I30</f>
        <v>19590329</v>
      </c>
      <c r="J27" s="99"/>
    </row>
    <row r="28" spans="1:10" x14ac:dyDescent="0.2">
      <c r="A28" s="181" t="s">
        <v>35</v>
      </c>
      <c r="B28" s="181"/>
      <c r="C28" s="181"/>
      <c r="D28" s="181"/>
      <c r="E28" s="181"/>
      <c r="F28" s="181"/>
      <c r="G28" s="7">
        <v>21</v>
      </c>
      <c r="H28" s="31">
        <v>2500031</v>
      </c>
      <c r="I28" s="31">
        <v>2500067</v>
      </c>
      <c r="J28" s="99"/>
    </row>
    <row r="29" spans="1:10" x14ac:dyDescent="0.2">
      <c r="A29" s="181" t="s">
        <v>36</v>
      </c>
      <c r="B29" s="181"/>
      <c r="C29" s="181"/>
      <c r="D29" s="181"/>
      <c r="E29" s="181"/>
      <c r="F29" s="181"/>
      <c r="G29" s="7">
        <v>22</v>
      </c>
      <c r="H29" s="31">
        <v>0</v>
      </c>
      <c r="I29" s="31">
        <v>0</v>
      </c>
      <c r="J29" s="99"/>
    </row>
    <row r="30" spans="1:10" x14ac:dyDescent="0.2">
      <c r="A30" s="181" t="s">
        <v>37</v>
      </c>
      <c r="B30" s="181"/>
      <c r="C30" s="181"/>
      <c r="D30" s="181"/>
      <c r="E30" s="181"/>
      <c r="F30" s="181"/>
      <c r="G30" s="7">
        <v>23</v>
      </c>
      <c r="H30" s="31">
        <v>17774265</v>
      </c>
      <c r="I30" s="31">
        <v>17090262</v>
      </c>
      <c r="J30" s="99"/>
    </row>
    <row r="31" spans="1:10" x14ac:dyDescent="0.2">
      <c r="A31" s="180" t="s">
        <v>38</v>
      </c>
      <c r="B31" s="181"/>
      <c r="C31" s="181"/>
      <c r="D31" s="181"/>
      <c r="E31" s="181"/>
      <c r="F31" s="181"/>
      <c r="G31" s="6">
        <v>24</v>
      </c>
      <c r="H31" s="30">
        <v>1638068</v>
      </c>
      <c r="I31" s="30">
        <v>2539113</v>
      </c>
      <c r="J31" s="99"/>
    </row>
    <row r="32" spans="1:10" ht="25.9" customHeight="1" x14ac:dyDescent="0.2">
      <c r="A32" s="180" t="s">
        <v>39</v>
      </c>
      <c r="B32" s="181"/>
      <c r="C32" s="181"/>
      <c r="D32" s="181"/>
      <c r="E32" s="181"/>
      <c r="F32" s="181"/>
      <c r="G32" s="6">
        <v>25</v>
      </c>
      <c r="H32" s="30">
        <v>86414</v>
      </c>
      <c r="I32" s="30">
        <v>545458</v>
      </c>
      <c r="J32" s="99"/>
    </row>
    <row r="33" spans="1:10" x14ac:dyDescent="0.2">
      <c r="A33" s="188" t="s">
        <v>40</v>
      </c>
      <c r="B33" s="189"/>
      <c r="C33" s="189"/>
      <c r="D33" s="189"/>
      <c r="E33" s="189"/>
      <c r="F33" s="189"/>
      <c r="G33" s="5">
        <v>26</v>
      </c>
      <c r="H33" s="29">
        <f>H8+H20+H32</f>
        <v>47935939</v>
      </c>
      <c r="I33" s="29">
        <f>I8+I20+I32</f>
        <v>47098027</v>
      </c>
      <c r="J33" s="99"/>
    </row>
    <row r="34" spans="1:10" x14ac:dyDescent="0.2">
      <c r="A34" s="180" t="s">
        <v>41</v>
      </c>
      <c r="B34" s="181"/>
      <c r="C34" s="181"/>
      <c r="D34" s="181"/>
      <c r="E34" s="181"/>
      <c r="F34" s="181"/>
      <c r="G34" s="6">
        <v>27</v>
      </c>
      <c r="H34" s="30">
        <v>0</v>
      </c>
      <c r="I34" s="30">
        <v>0</v>
      </c>
      <c r="J34" s="99"/>
    </row>
    <row r="35" spans="1:10" x14ac:dyDescent="0.2">
      <c r="A35" s="186" t="s">
        <v>3</v>
      </c>
      <c r="B35" s="186"/>
      <c r="C35" s="186"/>
      <c r="D35" s="186"/>
      <c r="E35" s="186"/>
      <c r="F35" s="186"/>
      <c r="G35" s="186"/>
      <c r="H35" s="186"/>
      <c r="I35" s="186"/>
      <c r="J35" s="99"/>
    </row>
    <row r="36" spans="1:10" x14ac:dyDescent="0.2">
      <c r="A36" s="188" t="s">
        <v>222</v>
      </c>
      <c r="B36" s="189"/>
      <c r="C36" s="189"/>
      <c r="D36" s="189"/>
      <c r="E36" s="189"/>
      <c r="F36" s="189"/>
      <c r="G36" s="5">
        <v>28</v>
      </c>
      <c r="H36" s="29">
        <f>H37+H38+H39+H44+H45+H46</f>
        <v>42454276</v>
      </c>
      <c r="I36" s="29">
        <f>I37+I38+I39+I44+I45+I46</f>
        <v>42667021</v>
      </c>
      <c r="J36" s="99"/>
    </row>
    <row r="37" spans="1:10" x14ac:dyDescent="0.2">
      <c r="A37" s="181" t="s">
        <v>44</v>
      </c>
      <c r="B37" s="181"/>
      <c r="C37" s="181"/>
      <c r="D37" s="181"/>
      <c r="E37" s="181"/>
      <c r="F37" s="181"/>
      <c r="G37" s="7">
        <v>29</v>
      </c>
      <c r="H37" s="31">
        <v>46357000</v>
      </c>
      <c r="I37" s="31">
        <v>46357000</v>
      </c>
      <c r="J37" s="99"/>
    </row>
    <row r="38" spans="1:10" x14ac:dyDescent="0.2">
      <c r="A38" s="181" t="s">
        <v>45</v>
      </c>
      <c r="B38" s="181"/>
      <c r="C38" s="181"/>
      <c r="D38" s="181"/>
      <c r="E38" s="181"/>
      <c r="F38" s="181"/>
      <c r="G38" s="7">
        <v>30</v>
      </c>
      <c r="H38" s="31">
        <v>13860181</v>
      </c>
      <c r="I38" s="31">
        <v>13860181</v>
      </c>
      <c r="J38" s="99"/>
    </row>
    <row r="39" spans="1:10" x14ac:dyDescent="0.2">
      <c r="A39" s="189" t="s">
        <v>46</v>
      </c>
      <c r="B39" s="189"/>
      <c r="C39" s="189"/>
      <c r="D39" s="189"/>
      <c r="E39" s="189"/>
      <c r="F39" s="189"/>
      <c r="G39" s="9">
        <v>31</v>
      </c>
      <c r="H39" s="32">
        <f>H40+H41+H42+H43</f>
        <v>141000</v>
      </c>
      <c r="I39" s="32">
        <f>I40+I41+I42+I43</f>
        <v>141000</v>
      </c>
      <c r="J39" s="99"/>
    </row>
    <row r="40" spans="1:10" x14ac:dyDescent="0.2">
      <c r="A40" s="181" t="s">
        <v>47</v>
      </c>
      <c r="B40" s="181"/>
      <c r="C40" s="181"/>
      <c r="D40" s="181"/>
      <c r="E40" s="181"/>
      <c r="F40" s="181"/>
      <c r="G40" s="7">
        <v>32</v>
      </c>
      <c r="H40" s="31">
        <v>141000</v>
      </c>
      <c r="I40" s="31">
        <v>141000</v>
      </c>
      <c r="J40" s="99"/>
    </row>
    <row r="41" spans="1:10" x14ac:dyDescent="0.2">
      <c r="A41" s="181" t="s">
        <v>48</v>
      </c>
      <c r="B41" s="181"/>
      <c r="C41" s="181"/>
      <c r="D41" s="181"/>
      <c r="E41" s="181"/>
      <c r="F41" s="181"/>
      <c r="G41" s="7">
        <v>33</v>
      </c>
      <c r="H41" s="31">
        <v>0</v>
      </c>
      <c r="I41" s="31">
        <v>0</v>
      </c>
      <c r="J41" s="99"/>
    </row>
    <row r="42" spans="1:10" x14ac:dyDescent="0.2">
      <c r="A42" s="181" t="s">
        <v>49</v>
      </c>
      <c r="B42" s="181"/>
      <c r="C42" s="181"/>
      <c r="D42" s="181"/>
      <c r="E42" s="181"/>
      <c r="F42" s="181"/>
      <c r="G42" s="7">
        <v>34</v>
      </c>
      <c r="H42" s="31">
        <v>0</v>
      </c>
      <c r="I42" s="31">
        <v>0</v>
      </c>
      <c r="J42" s="99"/>
    </row>
    <row r="43" spans="1:10" x14ac:dyDescent="0.2">
      <c r="A43" s="181" t="s">
        <v>50</v>
      </c>
      <c r="B43" s="181"/>
      <c r="C43" s="181"/>
      <c r="D43" s="181"/>
      <c r="E43" s="181"/>
      <c r="F43" s="181"/>
      <c r="G43" s="7">
        <v>35</v>
      </c>
      <c r="H43" s="31">
        <v>0</v>
      </c>
      <c r="I43" s="31">
        <v>0</v>
      </c>
      <c r="J43" s="99"/>
    </row>
    <row r="44" spans="1:10" x14ac:dyDescent="0.2">
      <c r="A44" s="181" t="s">
        <v>51</v>
      </c>
      <c r="B44" s="181"/>
      <c r="C44" s="181"/>
      <c r="D44" s="181"/>
      <c r="E44" s="181"/>
      <c r="F44" s="181"/>
      <c r="G44" s="7">
        <v>36</v>
      </c>
      <c r="H44" s="31">
        <v>-19778307</v>
      </c>
      <c r="I44" s="31">
        <v>-17903905</v>
      </c>
      <c r="J44" s="99"/>
    </row>
    <row r="45" spans="1:10" x14ac:dyDescent="0.2">
      <c r="A45" s="181" t="s">
        <v>52</v>
      </c>
      <c r="B45" s="181"/>
      <c r="C45" s="181"/>
      <c r="D45" s="181"/>
      <c r="E45" s="181"/>
      <c r="F45" s="181"/>
      <c r="G45" s="7">
        <v>37</v>
      </c>
      <c r="H45" s="31">
        <v>1874402</v>
      </c>
      <c r="I45" s="31">
        <v>212745</v>
      </c>
      <c r="J45" s="99"/>
    </row>
    <row r="46" spans="1:10" x14ac:dyDescent="0.2">
      <c r="A46" s="180" t="s">
        <v>53</v>
      </c>
      <c r="B46" s="181"/>
      <c r="C46" s="181"/>
      <c r="D46" s="181"/>
      <c r="E46" s="181"/>
      <c r="F46" s="181"/>
      <c r="G46" s="6">
        <v>38</v>
      </c>
      <c r="H46" s="31">
        <v>0</v>
      </c>
      <c r="I46" s="31">
        <v>0</v>
      </c>
      <c r="J46" s="99"/>
    </row>
    <row r="47" spans="1:10" x14ac:dyDescent="0.2">
      <c r="A47" s="180" t="s">
        <v>54</v>
      </c>
      <c r="B47" s="181"/>
      <c r="C47" s="181"/>
      <c r="D47" s="181"/>
      <c r="E47" s="181"/>
      <c r="F47" s="181"/>
      <c r="G47" s="6">
        <v>39</v>
      </c>
      <c r="H47" s="31">
        <v>0</v>
      </c>
      <c r="I47" s="31">
        <v>0</v>
      </c>
      <c r="J47" s="99"/>
    </row>
    <row r="48" spans="1:10" x14ac:dyDescent="0.2">
      <c r="A48" s="188" t="s">
        <v>55</v>
      </c>
      <c r="B48" s="189"/>
      <c r="C48" s="189"/>
      <c r="D48" s="189"/>
      <c r="E48" s="189"/>
      <c r="F48" s="189"/>
      <c r="G48" s="5">
        <v>40</v>
      </c>
      <c r="H48" s="98">
        <f>SUM(H49:H54)</f>
        <v>1914309</v>
      </c>
      <c r="I48" s="98">
        <f>SUM(I49:I54)</f>
        <v>1287796</v>
      </c>
      <c r="J48" s="99"/>
    </row>
    <row r="49" spans="1:10" x14ac:dyDescent="0.2">
      <c r="A49" s="181" t="s">
        <v>56</v>
      </c>
      <c r="B49" s="181"/>
      <c r="C49" s="181"/>
      <c r="D49" s="181"/>
      <c r="E49" s="181"/>
      <c r="F49" s="181"/>
      <c r="G49" s="7">
        <v>41</v>
      </c>
      <c r="H49" s="31">
        <v>261293</v>
      </c>
      <c r="I49" s="31">
        <v>128615</v>
      </c>
      <c r="J49" s="99"/>
    </row>
    <row r="50" spans="1:10" x14ac:dyDescent="0.2">
      <c r="A50" s="181" t="s">
        <v>57</v>
      </c>
      <c r="B50" s="181"/>
      <c r="C50" s="181"/>
      <c r="D50" s="181"/>
      <c r="E50" s="181"/>
      <c r="F50" s="181"/>
      <c r="G50" s="7">
        <v>42</v>
      </c>
      <c r="H50" s="31">
        <v>440361</v>
      </c>
      <c r="I50" s="31">
        <v>167420</v>
      </c>
      <c r="J50" s="99"/>
    </row>
    <row r="51" spans="1:10" x14ac:dyDescent="0.2">
      <c r="A51" s="181" t="s">
        <v>58</v>
      </c>
      <c r="B51" s="181"/>
      <c r="C51" s="181"/>
      <c r="D51" s="181"/>
      <c r="E51" s="181"/>
      <c r="F51" s="181"/>
      <c r="G51" s="7">
        <v>43</v>
      </c>
      <c r="H51" s="31">
        <v>305042</v>
      </c>
      <c r="I51" s="31">
        <v>305138</v>
      </c>
      <c r="J51" s="99"/>
    </row>
    <row r="52" spans="1:10" x14ac:dyDescent="0.2">
      <c r="A52" s="181" t="s">
        <v>59</v>
      </c>
      <c r="B52" s="181"/>
      <c r="C52" s="181"/>
      <c r="D52" s="181"/>
      <c r="E52" s="181"/>
      <c r="F52" s="181"/>
      <c r="G52" s="7">
        <v>44</v>
      </c>
      <c r="H52" s="31">
        <v>261991</v>
      </c>
      <c r="I52" s="31">
        <v>227247</v>
      </c>
      <c r="J52" s="99"/>
    </row>
    <row r="53" spans="1:10" x14ac:dyDescent="0.2">
      <c r="A53" s="181" t="s">
        <v>60</v>
      </c>
      <c r="B53" s="181"/>
      <c r="C53" s="181"/>
      <c r="D53" s="181"/>
      <c r="E53" s="181"/>
      <c r="F53" s="181"/>
      <c r="G53" s="7">
        <v>45</v>
      </c>
      <c r="H53" s="31">
        <v>2638</v>
      </c>
      <c r="I53" s="31">
        <v>-2654</v>
      </c>
      <c r="J53" s="99"/>
    </row>
    <row r="54" spans="1:10" x14ac:dyDescent="0.2">
      <c r="A54" s="181" t="s">
        <v>61</v>
      </c>
      <c r="B54" s="181"/>
      <c r="C54" s="181"/>
      <c r="D54" s="181"/>
      <c r="E54" s="181"/>
      <c r="F54" s="181"/>
      <c r="G54" s="7">
        <v>46</v>
      </c>
      <c r="H54" s="31">
        <v>642984</v>
      </c>
      <c r="I54" s="31">
        <v>462030</v>
      </c>
      <c r="J54" s="99"/>
    </row>
    <row r="55" spans="1:10" x14ac:dyDescent="0.2">
      <c r="A55" s="180" t="s">
        <v>62</v>
      </c>
      <c r="B55" s="181"/>
      <c r="C55" s="181"/>
      <c r="D55" s="181"/>
      <c r="E55" s="181"/>
      <c r="F55" s="181"/>
      <c r="G55" s="6">
        <v>47</v>
      </c>
      <c r="H55" s="30">
        <v>32667</v>
      </c>
      <c r="I55" s="30">
        <v>27277</v>
      </c>
      <c r="J55" s="99"/>
    </row>
    <row r="56" spans="1:10" x14ac:dyDescent="0.2">
      <c r="A56" s="180" t="s">
        <v>63</v>
      </c>
      <c r="B56" s="181"/>
      <c r="C56" s="181"/>
      <c r="D56" s="181"/>
      <c r="E56" s="181"/>
      <c r="F56" s="181"/>
      <c r="G56" s="6">
        <v>48</v>
      </c>
      <c r="H56" s="30">
        <v>0</v>
      </c>
      <c r="I56" s="30">
        <v>0</v>
      </c>
      <c r="J56" s="99"/>
    </row>
    <row r="57" spans="1:10" x14ac:dyDescent="0.2">
      <c r="A57" s="180" t="s">
        <v>64</v>
      </c>
      <c r="B57" s="181"/>
      <c r="C57" s="181"/>
      <c r="D57" s="181"/>
      <c r="E57" s="181"/>
      <c r="F57" s="181"/>
      <c r="G57" s="6">
        <v>49</v>
      </c>
      <c r="H57" s="30">
        <v>3534687</v>
      </c>
      <c r="I57" s="30">
        <v>3115933</v>
      </c>
      <c r="J57" s="99"/>
    </row>
    <row r="58" spans="1:10" x14ac:dyDescent="0.2">
      <c r="A58" s="188" t="s">
        <v>220</v>
      </c>
      <c r="B58" s="189"/>
      <c r="C58" s="189"/>
      <c r="D58" s="189"/>
      <c r="E58" s="189"/>
      <c r="F58" s="189"/>
      <c r="G58" s="5">
        <v>50</v>
      </c>
      <c r="H58" s="29">
        <f>H36+H47+H48+H55+H56+H57</f>
        <v>47935939</v>
      </c>
      <c r="I58" s="29">
        <f>I36+I47+I48+I55+I56+I57</f>
        <v>47098027</v>
      </c>
      <c r="J58" s="99"/>
    </row>
    <row r="59" spans="1:10" x14ac:dyDescent="0.2">
      <c r="A59" s="180" t="s">
        <v>65</v>
      </c>
      <c r="B59" s="181"/>
      <c r="C59" s="181"/>
      <c r="D59" s="181"/>
      <c r="E59" s="181"/>
      <c r="F59" s="181"/>
      <c r="G59" s="6">
        <v>51</v>
      </c>
      <c r="H59" s="30">
        <v>0</v>
      </c>
      <c r="I59" s="30">
        <v>0</v>
      </c>
      <c r="J59" s="99"/>
    </row>
    <row r="60" spans="1:10" ht="25.5" customHeight="1" x14ac:dyDescent="0.2">
      <c r="A60" s="180" t="s">
        <v>42</v>
      </c>
      <c r="B60" s="180"/>
      <c r="C60" s="180"/>
      <c r="D60" s="180"/>
      <c r="E60" s="180"/>
      <c r="F60" s="180"/>
      <c r="G60" s="190"/>
      <c r="H60" s="190"/>
      <c r="I60" s="190"/>
      <c r="J60" s="99"/>
    </row>
    <row r="61" spans="1:10" x14ac:dyDescent="0.2">
      <c r="A61" s="188" t="s">
        <v>66</v>
      </c>
      <c r="B61" s="189"/>
      <c r="C61" s="189"/>
      <c r="D61" s="189"/>
      <c r="E61" s="189"/>
      <c r="F61" s="189"/>
      <c r="G61" s="5">
        <v>52</v>
      </c>
      <c r="H61" s="29">
        <f>H62+H63</f>
        <v>0</v>
      </c>
      <c r="I61" s="29">
        <f>I62+I63</f>
        <v>0</v>
      </c>
      <c r="J61" s="99"/>
    </row>
    <row r="62" spans="1:10" x14ac:dyDescent="0.2">
      <c r="A62" s="180" t="s">
        <v>67</v>
      </c>
      <c r="B62" s="181"/>
      <c r="C62" s="181"/>
      <c r="D62" s="181"/>
      <c r="E62" s="181"/>
      <c r="F62" s="181"/>
      <c r="G62" s="6">
        <v>53</v>
      </c>
      <c r="H62" s="30">
        <v>0</v>
      </c>
      <c r="I62" s="30">
        <v>0</v>
      </c>
      <c r="J62" s="99"/>
    </row>
    <row r="63" spans="1:10" x14ac:dyDescent="0.2">
      <c r="A63" s="180" t="s">
        <v>68</v>
      </c>
      <c r="B63" s="181"/>
      <c r="C63" s="181"/>
      <c r="D63" s="181"/>
      <c r="E63" s="181"/>
      <c r="F63" s="181"/>
      <c r="G63" s="6">
        <v>54</v>
      </c>
      <c r="H63" s="30">
        <v>0</v>
      </c>
      <c r="I63" s="30">
        <v>0</v>
      </c>
      <c r="J63" s="99"/>
    </row>
    <row r="64" spans="1:10" x14ac:dyDescent="0.2">
      <c r="J64" s="99"/>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5"/>
  <sheetViews>
    <sheetView topLeftCell="A48" zoomScale="110" zoomScaleNormal="110" zoomScaleSheetLayoutView="100" workbookViewId="0">
      <selection sqref="A1:K65"/>
    </sheetView>
  </sheetViews>
  <sheetFormatPr defaultRowHeight="12.75" x14ac:dyDescent="0.2"/>
  <cols>
    <col min="1" max="7" width="9.140625" style="12"/>
    <col min="8" max="11" width="14" style="34" customWidth="1"/>
    <col min="12" max="12" width="10.85546875" style="10" customWidth="1"/>
    <col min="13" max="13" width="13.85546875" style="100" bestFit="1" customWidth="1"/>
    <col min="14" max="14" width="12.85546875" style="100" bestFit="1" customWidth="1"/>
    <col min="15" max="15" width="13.5703125" style="100" customWidth="1"/>
    <col min="16" max="16" width="13.5703125" style="101" customWidth="1"/>
    <col min="17" max="19" width="9.140625" style="10"/>
    <col min="20" max="20" width="13.42578125" style="10" customWidth="1"/>
    <col min="21" max="249" width="9.140625" style="10"/>
    <col min="250" max="250" width="9.85546875" style="10" bestFit="1" customWidth="1"/>
    <col min="251" max="251" width="11.7109375" style="10" bestFit="1" customWidth="1"/>
    <col min="252" max="505" width="9.140625" style="10"/>
    <col min="506" max="506" width="9.85546875" style="10" bestFit="1" customWidth="1"/>
    <col min="507" max="507" width="11.7109375" style="10" bestFit="1" customWidth="1"/>
    <col min="508" max="761" width="9.140625" style="10"/>
    <col min="762" max="762" width="9.85546875" style="10" bestFit="1" customWidth="1"/>
    <col min="763" max="763" width="11.7109375" style="10" bestFit="1" customWidth="1"/>
    <col min="764" max="1017" width="9.140625" style="10"/>
    <col min="1018" max="1018" width="9.85546875" style="10" bestFit="1" customWidth="1"/>
    <col min="1019" max="1019" width="11.7109375" style="10" bestFit="1" customWidth="1"/>
    <col min="1020" max="1273" width="9.140625" style="10"/>
    <col min="1274" max="1274" width="9.85546875" style="10" bestFit="1" customWidth="1"/>
    <col min="1275" max="1275" width="11.7109375" style="10" bestFit="1" customWidth="1"/>
    <col min="1276" max="1529" width="9.140625" style="10"/>
    <col min="1530" max="1530" width="9.85546875" style="10" bestFit="1" customWidth="1"/>
    <col min="1531" max="1531" width="11.7109375" style="10" bestFit="1" customWidth="1"/>
    <col min="1532" max="1785" width="9.140625" style="10"/>
    <col min="1786" max="1786" width="9.85546875" style="10" bestFit="1" customWidth="1"/>
    <col min="1787" max="1787" width="11.7109375" style="10" bestFit="1" customWidth="1"/>
    <col min="1788" max="2041" width="9.140625" style="10"/>
    <col min="2042" max="2042" width="9.85546875" style="10" bestFit="1" customWidth="1"/>
    <col min="2043" max="2043" width="11.7109375" style="10" bestFit="1" customWidth="1"/>
    <col min="2044" max="2297" width="9.140625" style="10"/>
    <col min="2298" max="2298" width="9.85546875" style="10" bestFit="1" customWidth="1"/>
    <col min="2299" max="2299" width="11.7109375" style="10" bestFit="1" customWidth="1"/>
    <col min="2300" max="2553" width="9.140625" style="10"/>
    <col min="2554" max="2554" width="9.85546875" style="10" bestFit="1" customWidth="1"/>
    <col min="2555" max="2555" width="11.7109375" style="10" bestFit="1" customWidth="1"/>
    <col min="2556" max="2809" width="9.140625" style="10"/>
    <col min="2810" max="2810" width="9.85546875" style="10" bestFit="1" customWidth="1"/>
    <col min="2811" max="2811" width="11.7109375" style="10" bestFit="1" customWidth="1"/>
    <col min="2812" max="3065" width="9.140625" style="10"/>
    <col min="3066" max="3066" width="9.85546875" style="10" bestFit="1" customWidth="1"/>
    <col min="3067" max="3067" width="11.7109375" style="10" bestFit="1" customWidth="1"/>
    <col min="3068" max="3321" width="9.140625" style="10"/>
    <col min="3322" max="3322" width="9.85546875" style="10" bestFit="1" customWidth="1"/>
    <col min="3323" max="3323" width="11.7109375" style="10" bestFit="1" customWidth="1"/>
    <col min="3324" max="3577" width="9.140625" style="10"/>
    <col min="3578" max="3578" width="9.85546875" style="10" bestFit="1" customWidth="1"/>
    <col min="3579" max="3579" width="11.7109375" style="10" bestFit="1" customWidth="1"/>
    <col min="3580" max="3833" width="9.140625" style="10"/>
    <col min="3834" max="3834" width="9.85546875" style="10" bestFit="1" customWidth="1"/>
    <col min="3835" max="3835" width="11.7109375" style="10" bestFit="1" customWidth="1"/>
    <col min="3836" max="4089" width="9.140625" style="10"/>
    <col min="4090" max="4090" width="9.85546875" style="10" bestFit="1" customWidth="1"/>
    <col min="4091" max="4091" width="11.7109375" style="10" bestFit="1" customWidth="1"/>
    <col min="4092" max="4345" width="9.140625" style="10"/>
    <col min="4346" max="4346" width="9.85546875" style="10" bestFit="1" customWidth="1"/>
    <col min="4347" max="4347" width="11.7109375" style="10" bestFit="1" customWidth="1"/>
    <col min="4348" max="4601" width="9.140625" style="10"/>
    <col min="4602" max="4602" width="9.85546875" style="10" bestFit="1" customWidth="1"/>
    <col min="4603" max="4603" width="11.7109375" style="10" bestFit="1" customWidth="1"/>
    <col min="4604" max="4857" width="9.140625" style="10"/>
    <col min="4858" max="4858" width="9.85546875" style="10" bestFit="1" customWidth="1"/>
    <col min="4859" max="4859" width="11.7109375" style="10" bestFit="1" customWidth="1"/>
    <col min="4860" max="5113" width="9.140625" style="10"/>
    <col min="5114" max="5114" width="9.85546875" style="10" bestFit="1" customWidth="1"/>
    <col min="5115" max="5115" width="11.7109375" style="10" bestFit="1" customWidth="1"/>
    <col min="5116" max="5369" width="9.140625" style="10"/>
    <col min="5370" max="5370" width="9.85546875" style="10" bestFit="1" customWidth="1"/>
    <col min="5371" max="5371" width="11.7109375" style="10" bestFit="1" customWidth="1"/>
    <col min="5372" max="5625" width="9.140625" style="10"/>
    <col min="5626" max="5626" width="9.85546875" style="10" bestFit="1" customWidth="1"/>
    <col min="5627" max="5627" width="11.7109375" style="10" bestFit="1" customWidth="1"/>
    <col min="5628" max="5881" width="9.140625" style="10"/>
    <col min="5882" max="5882" width="9.85546875" style="10" bestFit="1" customWidth="1"/>
    <col min="5883" max="5883" width="11.7109375" style="10" bestFit="1" customWidth="1"/>
    <col min="5884" max="6137" width="9.140625" style="10"/>
    <col min="6138" max="6138" width="9.85546875" style="10" bestFit="1" customWidth="1"/>
    <col min="6139" max="6139" width="11.7109375" style="10" bestFit="1" customWidth="1"/>
    <col min="6140" max="6393" width="9.140625" style="10"/>
    <col min="6394" max="6394" width="9.85546875" style="10" bestFit="1" customWidth="1"/>
    <col min="6395" max="6395" width="11.7109375" style="10" bestFit="1" customWidth="1"/>
    <col min="6396" max="6649" width="9.140625" style="10"/>
    <col min="6650" max="6650" width="9.85546875" style="10" bestFit="1" customWidth="1"/>
    <col min="6651" max="6651" width="11.7109375" style="10" bestFit="1" customWidth="1"/>
    <col min="6652" max="6905" width="9.140625" style="10"/>
    <col min="6906" max="6906" width="9.85546875" style="10" bestFit="1" customWidth="1"/>
    <col min="6907" max="6907" width="11.7109375" style="10" bestFit="1" customWidth="1"/>
    <col min="6908" max="7161" width="9.140625" style="10"/>
    <col min="7162" max="7162" width="9.85546875" style="10" bestFit="1" customWidth="1"/>
    <col min="7163" max="7163" width="11.7109375" style="10" bestFit="1" customWidth="1"/>
    <col min="7164" max="7417" width="9.140625" style="10"/>
    <col min="7418" max="7418" width="9.85546875" style="10" bestFit="1" customWidth="1"/>
    <col min="7419" max="7419" width="11.7109375" style="10" bestFit="1" customWidth="1"/>
    <col min="7420" max="7673" width="9.140625" style="10"/>
    <col min="7674" max="7674" width="9.85546875" style="10" bestFit="1" customWidth="1"/>
    <col min="7675" max="7675" width="11.7109375" style="10" bestFit="1" customWidth="1"/>
    <col min="7676" max="7929" width="9.140625" style="10"/>
    <col min="7930" max="7930" width="9.85546875" style="10" bestFit="1" customWidth="1"/>
    <col min="7931" max="7931" width="11.7109375" style="10" bestFit="1" customWidth="1"/>
    <col min="7932" max="8185" width="9.140625" style="10"/>
    <col min="8186" max="8186" width="9.85546875" style="10" bestFit="1" customWidth="1"/>
    <col min="8187" max="8187" width="11.7109375" style="10" bestFit="1" customWidth="1"/>
    <col min="8188" max="8441" width="9.140625" style="10"/>
    <col min="8442" max="8442" width="9.85546875" style="10" bestFit="1" customWidth="1"/>
    <col min="8443" max="8443" width="11.7109375" style="10" bestFit="1" customWidth="1"/>
    <col min="8444" max="8697" width="9.140625" style="10"/>
    <col min="8698" max="8698" width="9.85546875" style="10" bestFit="1" customWidth="1"/>
    <col min="8699" max="8699" width="11.7109375" style="10" bestFit="1" customWidth="1"/>
    <col min="8700" max="8953" width="9.140625" style="10"/>
    <col min="8954" max="8954" width="9.85546875" style="10" bestFit="1" customWidth="1"/>
    <col min="8955" max="8955" width="11.7109375" style="10" bestFit="1" customWidth="1"/>
    <col min="8956" max="9209" width="9.140625" style="10"/>
    <col min="9210" max="9210" width="9.85546875" style="10" bestFit="1" customWidth="1"/>
    <col min="9211" max="9211" width="11.7109375" style="10" bestFit="1" customWidth="1"/>
    <col min="9212" max="9465" width="9.140625" style="10"/>
    <col min="9466" max="9466" width="9.85546875" style="10" bestFit="1" customWidth="1"/>
    <col min="9467" max="9467" width="11.7109375" style="10" bestFit="1" customWidth="1"/>
    <col min="9468" max="9721" width="9.140625" style="10"/>
    <col min="9722" max="9722" width="9.85546875" style="10" bestFit="1" customWidth="1"/>
    <col min="9723" max="9723" width="11.7109375" style="10" bestFit="1" customWidth="1"/>
    <col min="9724" max="9977" width="9.140625" style="10"/>
    <col min="9978" max="9978" width="9.85546875" style="10" bestFit="1" customWidth="1"/>
    <col min="9979" max="9979" width="11.7109375" style="10" bestFit="1" customWidth="1"/>
    <col min="9980" max="10233" width="9.140625" style="10"/>
    <col min="10234" max="10234" width="9.85546875" style="10" bestFit="1" customWidth="1"/>
    <col min="10235" max="10235" width="11.7109375" style="10" bestFit="1" customWidth="1"/>
    <col min="10236" max="10489" width="9.140625" style="10"/>
    <col min="10490" max="10490" width="9.85546875" style="10" bestFit="1" customWidth="1"/>
    <col min="10491" max="10491" width="11.7109375" style="10" bestFit="1" customWidth="1"/>
    <col min="10492" max="10745" width="9.140625" style="10"/>
    <col min="10746" max="10746" width="9.85546875" style="10" bestFit="1" customWidth="1"/>
    <col min="10747" max="10747" width="11.7109375" style="10" bestFit="1" customWidth="1"/>
    <col min="10748" max="11001" width="9.140625" style="10"/>
    <col min="11002" max="11002" width="9.85546875" style="10" bestFit="1" customWidth="1"/>
    <col min="11003" max="11003" width="11.7109375" style="10" bestFit="1" customWidth="1"/>
    <col min="11004" max="11257" width="9.140625" style="10"/>
    <col min="11258" max="11258" width="9.85546875" style="10" bestFit="1" customWidth="1"/>
    <col min="11259" max="11259" width="11.7109375" style="10" bestFit="1" customWidth="1"/>
    <col min="11260" max="11513" width="9.140625" style="10"/>
    <col min="11514" max="11514" width="9.85546875" style="10" bestFit="1" customWidth="1"/>
    <col min="11515" max="11515" width="11.7109375" style="10" bestFit="1" customWidth="1"/>
    <col min="11516" max="11769" width="9.140625" style="10"/>
    <col min="11770" max="11770" width="9.85546875" style="10" bestFit="1" customWidth="1"/>
    <col min="11771" max="11771" width="11.7109375" style="10" bestFit="1" customWidth="1"/>
    <col min="11772" max="12025" width="9.140625" style="10"/>
    <col min="12026" max="12026" width="9.85546875" style="10" bestFit="1" customWidth="1"/>
    <col min="12027" max="12027" width="11.7109375" style="10" bestFit="1" customWidth="1"/>
    <col min="12028" max="12281" width="9.140625" style="10"/>
    <col min="12282" max="12282" width="9.85546875" style="10" bestFit="1" customWidth="1"/>
    <col min="12283" max="12283" width="11.7109375" style="10" bestFit="1" customWidth="1"/>
    <col min="12284" max="12537" width="9.140625" style="10"/>
    <col min="12538" max="12538" width="9.85546875" style="10" bestFit="1" customWidth="1"/>
    <col min="12539" max="12539" width="11.7109375" style="10" bestFit="1" customWidth="1"/>
    <col min="12540" max="12793" width="9.140625" style="10"/>
    <col min="12794" max="12794" width="9.85546875" style="10" bestFit="1" customWidth="1"/>
    <col min="12795" max="12795" width="11.7109375" style="10" bestFit="1" customWidth="1"/>
    <col min="12796" max="13049" width="9.140625" style="10"/>
    <col min="13050" max="13050" width="9.85546875" style="10" bestFit="1" customWidth="1"/>
    <col min="13051" max="13051" width="11.7109375" style="10" bestFit="1" customWidth="1"/>
    <col min="13052" max="13305" width="9.140625" style="10"/>
    <col min="13306" max="13306" width="9.85546875" style="10" bestFit="1" customWidth="1"/>
    <col min="13307" max="13307" width="11.7109375" style="10" bestFit="1" customWidth="1"/>
    <col min="13308" max="13561" width="9.140625" style="10"/>
    <col min="13562" max="13562" width="9.85546875" style="10" bestFit="1" customWidth="1"/>
    <col min="13563" max="13563" width="11.7109375" style="10" bestFit="1" customWidth="1"/>
    <col min="13564" max="13817" width="9.140625" style="10"/>
    <col min="13818" max="13818" width="9.85546875" style="10" bestFit="1" customWidth="1"/>
    <col min="13819" max="13819" width="11.7109375" style="10" bestFit="1" customWidth="1"/>
    <col min="13820" max="14073" width="9.140625" style="10"/>
    <col min="14074" max="14074" width="9.85546875" style="10" bestFit="1" customWidth="1"/>
    <col min="14075" max="14075" width="11.7109375" style="10" bestFit="1" customWidth="1"/>
    <col min="14076" max="14329" width="9.140625" style="10"/>
    <col min="14330" max="14330" width="9.85546875" style="10" bestFit="1" customWidth="1"/>
    <col min="14331" max="14331" width="11.7109375" style="10" bestFit="1" customWidth="1"/>
    <col min="14332" max="14585" width="9.140625" style="10"/>
    <col min="14586" max="14586" width="9.85546875" style="10" bestFit="1" customWidth="1"/>
    <col min="14587" max="14587" width="11.7109375" style="10" bestFit="1" customWidth="1"/>
    <col min="14588" max="14841" width="9.140625" style="10"/>
    <col min="14842" max="14842" width="9.85546875" style="10" bestFit="1" customWidth="1"/>
    <col min="14843" max="14843" width="11.7109375" style="10" bestFit="1" customWidth="1"/>
    <col min="14844" max="15097" width="9.140625" style="10"/>
    <col min="15098" max="15098" width="9.85546875" style="10" bestFit="1" customWidth="1"/>
    <col min="15099" max="15099" width="11.7109375" style="10" bestFit="1" customWidth="1"/>
    <col min="15100" max="15353" width="9.140625" style="10"/>
    <col min="15354" max="15354" width="9.85546875" style="10" bestFit="1" customWidth="1"/>
    <col min="15355" max="15355" width="11.7109375" style="10" bestFit="1" customWidth="1"/>
    <col min="15356" max="15609" width="9.140625" style="10"/>
    <col min="15610" max="15610" width="9.85546875" style="10" bestFit="1" customWidth="1"/>
    <col min="15611" max="15611" width="11.7109375" style="10" bestFit="1" customWidth="1"/>
    <col min="15612" max="15865" width="9.140625" style="10"/>
    <col min="15866" max="15866" width="9.85546875" style="10" bestFit="1" customWidth="1"/>
    <col min="15867" max="15867" width="11.7109375" style="10" bestFit="1" customWidth="1"/>
    <col min="15868" max="16121" width="9.140625" style="10"/>
    <col min="16122" max="16122" width="9.85546875" style="10" bestFit="1" customWidth="1"/>
    <col min="16123" max="16123" width="11.7109375" style="10" bestFit="1" customWidth="1"/>
    <col min="16124" max="16369" width="9.140625" style="10"/>
    <col min="16370" max="16384" width="9.140625" style="10" customWidth="1"/>
  </cols>
  <sheetData>
    <row r="1" spans="1:20" x14ac:dyDescent="0.2">
      <c r="A1" s="202" t="s">
        <v>5</v>
      </c>
      <c r="B1" s="192"/>
      <c r="C1" s="192"/>
      <c r="D1" s="192"/>
      <c r="E1" s="192"/>
      <c r="F1" s="192"/>
      <c r="G1" s="192"/>
      <c r="H1" s="192"/>
      <c r="I1" s="192"/>
    </row>
    <row r="2" spans="1:20" x14ac:dyDescent="0.2">
      <c r="A2" s="201" t="s">
        <v>286</v>
      </c>
      <c r="B2" s="194"/>
      <c r="C2" s="194"/>
      <c r="D2" s="194"/>
      <c r="E2" s="194"/>
      <c r="F2" s="194"/>
      <c r="G2" s="194"/>
      <c r="H2" s="194"/>
      <c r="I2" s="194"/>
    </row>
    <row r="3" spans="1:20" x14ac:dyDescent="0.2">
      <c r="A3" s="205" t="s">
        <v>14</v>
      </c>
      <c r="B3" s="206"/>
      <c r="C3" s="206"/>
      <c r="D3" s="206"/>
      <c r="E3" s="206"/>
      <c r="F3" s="206"/>
      <c r="G3" s="206"/>
      <c r="H3" s="206"/>
      <c r="I3" s="206"/>
      <c r="J3" s="207"/>
      <c r="K3" s="207"/>
    </row>
    <row r="4" spans="1:20" x14ac:dyDescent="0.2">
      <c r="A4" s="208" t="s">
        <v>280</v>
      </c>
      <c r="B4" s="209"/>
      <c r="C4" s="209"/>
      <c r="D4" s="209"/>
      <c r="E4" s="209"/>
      <c r="F4" s="209"/>
      <c r="G4" s="209"/>
      <c r="H4" s="209"/>
      <c r="I4" s="209"/>
      <c r="J4" s="210"/>
      <c r="K4" s="210"/>
    </row>
    <row r="5" spans="1:20" ht="27.75" customHeight="1" x14ac:dyDescent="0.2">
      <c r="A5" s="211" t="s">
        <v>2</v>
      </c>
      <c r="B5" s="212"/>
      <c r="C5" s="212"/>
      <c r="D5" s="212"/>
      <c r="E5" s="212"/>
      <c r="F5" s="212"/>
      <c r="G5" s="211" t="s">
        <v>6</v>
      </c>
      <c r="H5" s="213" t="s">
        <v>218</v>
      </c>
      <c r="I5" s="214"/>
      <c r="J5" s="213" t="s">
        <v>209</v>
      </c>
      <c r="K5" s="214"/>
    </row>
    <row r="6" spans="1:20" x14ac:dyDescent="0.2">
      <c r="A6" s="212"/>
      <c r="B6" s="212"/>
      <c r="C6" s="212"/>
      <c r="D6" s="212"/>
      <c r="E6" s="212"/>
      <c r="F6" s="212"/>
      <c r="G6" s="212"/>
      <c r="H6" s="35" t="s">
        <v>207</v>
      </c>
      <c r="I6" s="35" t="s">
        <v>208</v>
      </c>
      <c r="J6" s="35" t="s">
        <v>207</v>
      </c>
      <c r="K6" s="35" t="s">
        <v>208</v>
      </c>
    </row>
    <row r="7" spans="1:20" x14ac:dyDescent="0.2">
      <c r="A7" s="203">
        <v>1</v>
      </c>
      <c r="B7" s="204"/>
      <c r="C7" s="204"/>
      <c r="D7" s="204"/>
      <c r="E7" s="204"/>
      <c r="F7" s="204"/>
      <c r="G7" s="11">
        <v>2</v>
      </c>
      <c r="H7" s="35">
        <v>3</v>
      </c>
      <c r="I7" s="35">
        <v>4</v>
      </c>
      <c r="J7" s="35">
        <v>5</v>
      </c>
      <c r="K7" s="35">
        <v>6</v>
      </c>
    </row>
    <row r="8" spans="1:20" x14ac:dyDescent="0.2">
      <c r="A8" s="188" t="s">
        <v>223</v>
      </c>
      <c r="B8" s="189"/>
      <c r="C8" s="189"/>
      <c r="D8" s="189"/>
      <c r="E8" s="189"/>
      <c r="F8" s="189"/>
      <c r="G8" s="5">
        <v>1</v>
      </c>
      <c r="H8" s="29">
        <f>H9+H16</f>
        <v>4188903</v>
      </c>
      <c r="I8" s="29">
        <f>I9+I16</f>
        <v>4188903</v>
      </c>
      <c r="J8" s="29">
        <f>J9+J16</f>
        <v>3333941</v>
      </c>
      <c r="K8" s="29">
        <f>K9+K16</f>
        <v>3333941</v>
      </c>
      <c r="Q8" s="39"/>
      <c r="R8" s="39"/>
      <c r="S8" s="39"/>
      <c r="T8" s="39"/>
    </row>
    <row r="9" spans="1:20" x14ac:dyDescent="0.2">
      <c r="A9" s="189" t="s">
        <v>72</v>
      </c>
      <c r="B9" s="189"/>
      <c r="C9" s="189"/>
      <c r="D9" s="189"/>
      <c r="E9" s="189"/>
      <c r="F9" s="189"/>
      <c r="G9" s="9">
        <v>2</v>
      </c>
      <c r="H9" s="32">
        <f>SUM(H10:H15)</f>
        <v>3083046</v>
      </c>
      <c r="I9" s="32">
        <f>SUM(I10:I15)</f>
        <v>3083046</v>
      </c>
      <c r="J9" s="32">
        <f>SUM(J10:J15)</f>
        <v>2371406</v>
      </c>
      <c r="K9" s="32">
        <f>SUM(K10:K15)</f>
        <v>2371406</v>
      </c>
      <c r="Q9" s="39"/>
      <c r="R9" s="39"/>
      <c r="S9" s="39"/>
      <c r="T9" s="39"/>
    </row>
    <row r="10" spans="1:20" x14ac:dyDescent="0.2">
      <c r="A10" s="181" t="s">
        <v>73</v>
      </c>
      <c r="B10" s="181"/>
      <c r="C10" s="181"/>
      <c r="D10" s="181"/>
      <c r="E10" s="181"/>
      <c r="F10" s="181"/>
      <c r="G10" s="7">
        <v>3</v>
      </c>
      <c r="H10" s="31">
        <v>1682475</v>
      </c>
      <c r="I10" s="31">
        <v>1682475</v>
      </c>
      <c r="J10" s="31">
        <v>839670</v>
      </c>
      <c r="K10" s="31">
        <v>839670</v>
      </c>
      <c r="Q10" s="39"/>
      <c r="R10" s="39"/>
      <c r="S10" s="39"/>
      <c r="T10" s="39"/>
    </row>
    <row r="11" spans="1:20" x14ac:dyDescent="0.2">
      <c r="A11" s="181" t="s">
        <v>74</v>
      </c>
      <c r="B11" s="181"/>
      <c r="C11" s="181"/>
      <c r="D11" s="181"/>
      <c r="E11" s="181"/>
      <c r="F11" s="181"/>
      <c r="G11" s="7">
        <v>4</v>
      </c>
      <c r="H11" s="31">
        <v>1137785</v>
      </c>
      <c r="I11" s="31">
        <v>1137785</v>
      </c>
      <c r="J11" s="31">
        <v>1268716</v>
      </c>
      <c r="K11" s="31">
        <v>1268716</v>
      </c>
      <c r="Q11" s="39"/>
      <c r="R11" s="39"/>
      <c r="S11" s="39"/>
      <c r="T11" s="39"/>
    </row>
    <row r="12" spans="1:20" x14ac:dyDescent="0.2">
      <c r="A12" s="181" t="s">
        <v>75</v>
      </c>
      <c r="B12" s="181"/>
      <c r="C12" s="181"/>
      <c r="D12" s="181"/>
      <c r="E12" s="181"/>
      <c r="F12" s="181"/>
      <c r="G12" s="7">
        <v>5</v>
      </c>
      <c r="H12" s="31">
        <v>262786</v>
      </c>
      <c r="I12" s="31">
        <v>262786</v>
      </c>
      <c r="J12" s="31">
        <v>263020</v>
      </c>
      <c r="K12" s="31">
        <v>263020</v>
      </c>
      <c r="Q12" s="39"/>
      <c r="R12" s="39"/>
      <c r="S12" s="39"/>
      <c r="T12" s="39"/>
    </row>
    <row r="13" spans="1:20" x14ac:dyDescent="0.2">
      <c r="A13" s="181" t="s">
        <v>76</v>
      </c>
      <c r="B13" s="181"/>
      <c r="C13" s="181"/>
      <c r="D13" s="181"/>
      <c r="E13" s="181"/>
      <c r="F13" s="181"/>
      <c r="G13" s="7">
        <v>6</v>
      </c>
      <c r="H13" s="31">
        <v>0</v>
      </c>
      <c r="I13" s="31">
        <v>0</v>
      </c>
      <c r="J13" s="31">
        <v>0</v>
      </c>
      <c r="K13" s="31">
        <v>0</v>
      </c>
      <c r="Q13" s="39"/>
      <c r="R13" s="39"/>
      <c r="S13" s="39"/>
      <c r="T13" s="39"/>
    </row>
    <row r="14" spans="1:20" x14ac:dyDescent="0.2">
      <c r="A14" s="181" t="s">
        <v>77</v>
      </c>
      <c r="B14" s="181"/>
      <c r="C14" s="181"/>
      <c r="D14" s="181"/>
      <c r="E14" s="181"/>
      <c r="F14" s="181"/>
      <c r="G14" s="7">
        <v>7</v>
      </c>
      <c r="H14" s="31">
        <v>0</v>
      </c>
      <c r="I14" s="31">
        <v>0</v>
      </c>
      <c r="J14" s="31">
        <v>0</v>
      </c>
      <c r="K14" s="31">
        <v>0</v>
      </c>
      <c r="Q14" s="39"/>
      <c r="R14" s="39"/>
      <c r="S14" s="39"/>
      <c r="T14" s="39"/>
    </row>
    <row r="15" spans="1:20" x14ac:dyDescent="0.2">
      <c r="A15" s="181" t="s">
        <v>78</v>
      </c>
      <c r="B15" s="181"/>
      <c r="C15" s="181"/>
      <c r="D15" s="181"/>
      <c r="E15" s="181"/>
      <c r="F15" s="181"/>
      <c r="G15" s="7">
        <v>8</v>
      </c>
      <c r="H15" s="31">
        <v>0</v>
      </c>
      <c r="I15" s="31">
        <v>0</v>
      </c>
      <c r="J15" s="31">
        <v>0</v>
      </c>
      <c r="K15" s="31">
        <v>0</v>
      </c>
      <c r="Q15" s="39"/>
      <c r="R15" s="39"/>
      <c r="S15" s="39"/>
      <c r="T15" s="39"/>
    </row>
    <row r="16" spans="1:20" x14ac:dyDescent="0.2">
      <c r="A16" s="189" t="s">
        <v>79</v>
      </c>
      <c r="B16" s="189"/>
      <c r="C16" s="189"/>
      <c r="D16" s="189"/>
      <c r="E16" s="189"/>
      <c r="F16" s="189"/>
      <c r="G16" s="9">
        <v>9</v>
      </c>
      <c r="H16" s="32">
        <f>H17+H18+H19</f>
        <v>1105857</v>
      </c>
      <c r="I16" s="32">
        <f>I17+I18+I19</f>
        <v>1105857</v>
      </c>
      <c r="J16" s="32">
        <f>J17+J18+J19</f>
        <v>962535</v>
      </c>
      <c r="K16" s="32">
        <f>K17+K18+K19</f>
        <v>962535</v>
      </c>
      <c r="Q16" s="39"/>
      <c r="R16" s="39"/>
      <c r="S16" s="39"/>
      <c r="T16" s="39"/>
    </row>
    <row r="17" spans="1:20" x14ac:dyDescent="0.2">
      <c r="A17" s="181" t="s">
        <v>80</v>
      </c>
      <c r="B17" s="181"/>
      <c r="C17" s="181"/>
      <c r="D17" s="181"/>
      <c r="E17" s="181"/>
      <c r="F17" s="181"/>
      <c r="G17" s="7">
        <v>10</v>
      </c>
      <c r="H17" s="31">
        <v>0</v>
      </c>
      <c r="I17" s="31">
        <v>0</v>
      </c>
      <c r="J17" s="31">
        <v>0</v>
      </c>
      <c r="K17" s="31">
        <v>0</v>
      </c>
      <c r="Q17" s="39"/>
      <c r="R17" s="39"/>
      <c r="S17" s="39"/>
      <c r="T17" s="39"/>
    </row>
    <row r="18" spans="1:20" x14ac:dyDescent="0.2">
      <c r="A18" s="181" t="s">
        <v>81</v>
      </c>
      <c r="B18" s="181"/>
      <c r="C18" s="181"/>
      <c r="D18" s="181"/>
      <c r="E18" s="181"/>
      <c r="F18" s="181"/>
      <c r="G18" s="7">
        <v>11</v>
      </c>
      <c r="H18" s="31">
        <v>623954</v>
      </c>
      <c r="I18" s="31">
        <v>623954</v>
      </c>
      <c r="J18" s="31">
        <v>566516</v>
      </c>
      <c r="K18" s="31">
        <v>566516</v>
      </c>
      <c r="Q18" s="39"/>
      <c r="R18" s="39"/>
      <c r="S18" s="39"/>
      <c r="T18" s="39"/>
    </row>
    <row r="19" spans="1:20" x14ac:dyDescent="0.2">
      <c r="A19" s="181" t="s">
        <v>82</v>
      </c>
      <c r="B19" s="181"/>
      <c r="C19" s="181"/>
      <c r="D19" s="181"/>
      <c r="E19" s="181"/>
      <c r="F19" s="181"/>
      <c r="G19" s="7">
        <v>12</v>
      </c>
      <c r="H19" s="31">
        <v>481903</v>
      </c>
      <c r="I19" s="31">
        <v>481903</v>
      </c>
      <c r="J19" s="31">
        <v>396019</v>
      </c>
      <c r="K19" s="31">
        <v>396019</v>
      </c>
      <c r="Q19" s="39"/>
      <c r="R19" s="39"/>
      <c r="S19" s="39"/>
      <c r="T19" s="39"/>
    </row>
    <row r="20" spans="1:20" x14ac:dyDescent="0.2">
      <c r="A20" s="188" t="s">
        <v>83</v>
      </c>
      <c r="B20" s="189"/>
      <c r="C20" s="189"/>
      <c r="D20" s="189"/>
      <c r="E20" s="189"/>
      <c r="F20" s="189"/>
      <c r="G20" s="5">
        <v>13</v>
      </c>
      <c r="H20" s="29">
        <f>H21+H24+H28+H29+H30+H33+H34</f>
        <v>3099373</v>
      </c>
      <c r="I20" s="29">
        <f>I21+I24+I28+I29+I30+I33+I34</f>
        <v>3099373</v>
      </c>
      <c r="J20" s="29">
        <f>J21+J24+J28+J29+J30+J33+J34</f>
        <v>2956940</v>
      </c>
      <c r="K20" s="29">
        <f>K21+K24+K28+K29+K30+K33+K34</f>
        <v>2956940</v>
      </c>
      <c r="L20" s="102"/>
      <c r="Q20" s="39"/>
      <c r="R20" s="39"/>
      <c r="S20" s="39"/>
      <c r="T20" s="39"/>
    </row>
    <row r="21" spans="1:20" x14ac:dyDescent="0.2">
      <c r="A21" s="189" t="s">
        <v>84</v>
      </c>
      <c r="B21" s="189"/>
      <c r="C21" s="189"/>
      <c r="D21" s="189"/>
      <c r="E21" s="189"/>
      <c r="F21" s="189"/>
      <c r="G21" s="9">
        <v>14</v>
      </c>
      <c r="H21" s="32">
        <f>H22+H23</f>
        <v>821936</v>
      </c>
      <c r="I21" s="32">
        <f>I22+I23</f>
        <v>821936</v>
      </c>
      <c r="J21" s="32">
        <f>J22+J23</f>
        <v>892799</v>
      </c>
      <c r="K21" s="32">
        <f>K22+K23</f>
        <v>892799</v>
      </c>
      <c r="L21" s="102"/>
      <c r="Q21" s="39"/>
      <c r="R21" s="39"/>
      <c r="S21" s="39"/>
      <c r="T21" s="39"/>
    </row>
    <row r="22" spans="1:20" x14ac:dyDescent="0.2">
      <c r="A22" s="181" t="s">
        <v>85</v>
      </c>
      <c r="B22" s="181"/>
      <c r="C22" s="181"/>
      <c r="D22" s="181"/>
      <c r="E22" s="181"/>
      <c r="F22" s="181"/>
      <c r="G22" s="7">
        <v>15</v>
      </c>
      <c r="H22" s="31">
        <v>124993</v>
      </c>
      <c r="I22" s="31">
        <v>124993</v>
      </c>
      <c r="J22" s="31">
        <v>110581</v>
      </c>
      <c r="K22" s="31">
        <v>110581</v>
      </c>
      <c r="L22" s="102"/>
      <c r="Q22" s="39"/>
      <c r="R22" s="39"/>
      <c r="S22" s="39"/>
      <c r="T22" s="39"/>
    </row>
    <row r="23" spans="1:20" x14ac:dyDescent="0.2">
      <c r="A23" s="181" t="s">
        <v>86</v>
      </c>
      <c r="B23" s="181"/>
      <c r="C23" s="181"/>
      <c r="D23" s="181"/>
      <c r="E23" s="181"/>
      <c r="F23" s="181"/>
      <c r="G23" s="7">
        <v>16</v>
      </c>
      <c r="H23" s="31">
        <v>696943</v>
      </c>
      <c r="I23" s="31">
        <v>696943</v>
      </c>
      <c r="J23" s="31">
        <v>782218</v>
      </c>
      <c r="K23" s="31">
        <v>782218</v>
      </c>
      <c r="L23" s="102"/>
      <c r="Q23" s="39"/>
      <c r="R23" s="39"/>
      <c r="S23" s="39"/>
      <c r="T23" s="39"/>
    </row>
    <row r="24" spans="1:20" x14ac:dyDescent="0.2">
      <c r="A24" s="189" t="s">
        <v>221</v>
      </c>
      <c r="B24" s="189"/>
      <c r="C24" s="189"/>
      <c r="D24" s="189"/>
      <c r="E24" s="189"/>
      <c r="F24" s="189"/>
      <c r="G24" s="9">
        <v>17</v>
      </c>
      <c r="H24" s="32">
        <f>H25+H26+H27</f>
        <v>1605840</v>
      </c>
      <c r="I24" s="32">
        <f>I25+I26+I27</f>
        <v>1605840</v>
      </c>
      <c r="J24" s="32">
        <f>J25+J26+J27</f>
        <v>1520347</v>
      </c>
      <c r="K24" s="32">
        <f>K25+K26+K27</f>
        <v>1520347</v>
      </c>
      <c r="L24" s="102"/>
      <c r="Q24" s="39"/>
      <c r="R24" s="39"/>
      <c r="S24" s="39"/>
      <c r="T24" s="39"/>
    </row>
    <row r="25" spans="1:20" x14ac:dyDescent="0.2">
      <c r="A25" s="181" t="s">
        <v>87</v>
      </c>
      <c r="B25" s="181"/>
      <c r="C25" s="181"/>
      <c r="D25" s="181"/>
      <c r="E25" s="181"/>
      <c r="F25" s="181"/>
      <c r="G25" s="7">
        <v>18</v>
      </c>
      <c r="H25" s="31">
        <v>894743</v>
      </c>
      <c r="I25" s="31">
        <v>894743</v>
      </c>
      <c r="J25" s="31">
        <v>875950</v>
      </c>
      <c r="K25" s="31">
        <v>875950</v>
      </c>
      <c r="L25" s="102"/>
      <c r="Q25" s="39"/>
      <c r="R25" s="39"/>
      <c r="S25" s="39"/>
      <c r="T25" s="39"/>
    </row>
    <row r="26" spans="1:20" x14ac:dyDescent="0.2">
      <c r="A26" s="181" t="s">
        <v>88</v>
      </c>
      <c r="B26" s="181"/>
      <c r="C26" s="181"/>
      <c r="D26" s="181"/>
      <c r="E26" s="181"/>
      <c r="F26" s="181"/>
      <c r="G26" s="7">
        <v>19</v>
      </c>
      <c r="H26" s="31">
        <v>498811</v>
      </c>
      <c r="I26" s="31">
        <v>498811</v>
      </c>
      <c r="J26" s="31">
        <v>438034</v>
      </c>
      <c r="K26" s="31">
        <v>438034</v>
      </c>
      <c r="L26" s="102"/>
      <c r="Q26" s="39"/>
      <c r="R26" s="39"/>
      <c r="S26" s="39"/>
      <c r="T26" s="39"/>
    </row>
    <row r="27" spans="1:20" x14ac:dyDescent="0.2">
      <c r="A27" s="181" t="s">
        <v>89</v>
      </c>
      <c r="B27" s="181"/>
      <c r="C27" s="181"/>
      <c r="D27" s="181"/>
      <c r="E27" s="181"/>
      <c r="F27" s="181"/>
      <c r="G27" s="7">
        <v>20</v>
      </c>
      <c r="H27" s="31">
        <v>212286</v>
      </c>
      <c r="I27" s="31">
        <v>212286</v>
      </c>
      <c r="J27" s="31">
        <v>206363</v>
      </c>
      <c r="K27" s="31">
        <v>206363</v>
      </c>
      <c r="L27" s="102"/>
      <c r="Q27" s="39"/>
      <c r="R27" s="39"/>
      <c r="S27" s="39"/>
      <c r="T27" s="39"/>
    </row>
    <row r="28" spans="1:20" x14ac:dyDescent="0.2">
      <c r="A28" s="181" t="s">
        <v>90</v>
      </c>
      <c r="B28" s="181"/>
      <c r="C28" s="181"/>
      <c r="D28" s="181"/>
      <c r="E28" s="181"/>
      <c r="F28" s="181"/>
      <c r="G28" s="7">
        <v>21</v>
      </c>
      <c r="H28" s="31">
        <v>280564</v>
      </c>
      <c r="I28" s="31">
        <v>280564</v>
      </c>
      <c r="J28" s="31">
        <v>269061</v>
      </c>
      <c r="K28" s="31">
        <v>269061</v>
      </c>
      <c r="L28" s="102"/>
      <c r="Q28" s="39"/>
      <c r="R28" s="39"/>
      <c r="S28" s="39"/>
      <c r="T28" s="39"/>
    </row>
    <row r="29" spans="1:20" x14ac:dyDescent="0.2">
      <c r="A29" s="181" t="s">
        <v>91</v>
      </c>
      <c r="B29" s="181"/>
      <c r="C29" s="181"/>
      <c r="D29" s="181"/>
      <c r="E29" s="181"/>
      <c r="F29" s="181"/>
      <c r="G29" s="7">
        <v>22</v>
      </c>
      <c r="H29" s="31">
        <v>358424</v>
      </c>
      <c r="I29" s="31">
        <v>358424</v>
      </c>
      <c r="J29" s="31">
        <v>272629</v>
      </c>
      <c r="K29" s="31">
        <v>272629</v>
      </c>
      <c r="L29" s="102"/>
      <c r="Q29" s="39"/>
      <c r="R29" s="39"/>
      <c r="S29" s="39"/>
      <c r="T29" s="39"/>
    </row>
    <row r="30" spans="1:20" x14ac:dyDescent="0.2">
      <c r="A30" s="189" t="s">
        <v>92</v>
      </c>
      <c r="B30" s="189"/>
      <c r="C30" s="189"/>
      <c r="D30" s="189"/>
      <c r="E30" s="189"/>
      <c r="F30" s="189"/>
      <c r="G30" s="9">
        <v>23</v>
      </c>
      <c r="H30" s="32">
        <f>H31+H32</f>
        <v>0</v>
      </c>
      <c r="I30" s="32">
        <f>I31+I32</f>
        <v>0</v>
      </c>
      <c r="J30" s="32">
        <f>J31+J32</f>
        <v>0</v>
      </c>
      <c r="K30" s="32">
        <f>K31+K32</f>
        <v>0</v>
      </c>
      <c r="L30" s="102"/>
      <c r="Q30" s="39"/>
      <c r="R30" s="39"/>
      <c r="S30" s="39"/>
      <c r="T30" s="39"/>
    </row>
    <row r="31" spans="1:20" x14ac:dyDescent="0.2">
      <c r="A31" s="181" t="s">
        <v>93</v>
      </c>
      <c r="B31" s="181"/>
      <c r="C31" s="181"/>
      <c r="D31" s="181"/>
      <c r="E31" s="181"/>
      <c r="F31" s="181"/>
      <c r="G31" s="7">
        <v>24</v>
      </c>
      <c r="H31" s="31">
        <v>0</v>
      </c>
      <c r="I31" s="31">
        <v>0</v>
      </c>
      <c r="J31" s="31">
        <v>0</v>
      </c>
      <c r="K31" s="31">
        <v>0</v>
      </c>
      <c r="L31" s="102"/>
      <c r="Q31" s="39"/>
      <c r="R31" s="39"/>
      <c r="S31" s="39"/>
      <c r="T31" s="39"/>
    </row>
    <row r="32" spans="1:20" x14ac:dyDescent="0.2">
      <c r="A32" s="181" t="s">
        <v>94</v>
      </c>
      <c r="B32" s="181"/>
      <c r="C32" s="181"/>
      <c r="D32" s="181"/>
      <c r="E32" s="181"/>
      <c r="F32" s="181"/>
      <c r="G32" s="7">
        <v>25</v>
      </c>
      <c r="H32" s="31">
        <v>0</v>
      </c>
      <c r="I32" s="31">
        <v>0</v>
      </c>
      <c r="J32" s="31">
        <v>0</v>
      </c>
      <c r="K32" s="31">
        <v>0</v>
      </c>
      <c r="Q32" s="39"/>
      <c r="R32" s="39"/>
      <c r="S32" s="39"/>
      <c r="T32" s="39"/>
    </row>
    <row r="33" spans="1:20" x14ac:dyDescent="0.2">
      <c r="A33" s="181" t="s">
        <v>95</v>
      </c>
      <c r="B33" s="181"/>
      <c r="C33" s="181"/>
      <c r="D33" s="181"/>
      <c r="E33" s="181"/>
      <c r="F33" s="181"/>
      <c r="G33" s="7">
        <v>26</v>
      </c>
      <c r="H33" s="31">
        <v>0</v>
      </c>
      <c r="I33" s="31">
        <v>0</v>
      </c>
      <c r="J33" s="31">
        <v>0</v>
      </c>
      <c r="K33" s="31">
        <v>0</v>
      </c>
      <c r="Q33" s="39"/>
      <c r="R33" s="39"/>
      <c r="S33" s="39"/>
      <c r="T33" s="39"/>
    </row>
    <row r="34" spans="1:20" x14ac:dyDescent="0.2">
      <c r="A34" s="181" t="s">
        <v>96</v>
      </c>
      <c r="B34" s="181"/>
      <c r="C34" s="181"/>
      <c r="D34" s="181"/>
      <c r="E34" s="181"/>
      <c r="F34" s="181"/>
      <c r="G34" s="7">
        <v>27</v>
      </c>
      <c r="H34" s="31">
        <v>32609</v>
      </c>
      <c r="I34" s="31">
        <v>32609</v>
      </c>
      <c r="J34" s="31">
        <v>2104</v>
      </c>
      <c r="K34" s="31">
        <v>2104</v>
      </c>
      <c r="Q34" s="39"/>
      <c r="R34" s="39"/>
      <c r="S34" s="39"/>
      <c r="T34" s="39"/>
    </row>
    <row r="35" spans="1:20" x14ac:dyDescent="0.2">
      <c r="A35" s="188" t="s">
        <v>97</v>
      </c>
      <c r="B35" s="189"/>
      <c r="C35" s="189"/>
      <c r="D35" s="189"/>
      <c r="E35" s="189"/>
      <c r="F35" s="189"/>
      <c r="G35" s="5">
        <v>28</v>
      </c>
      <c r="H35" s="29">
        <f>SUM(H36:H41)</f>
        <v>10295</v>
      </c>
      <c r="I35" s="29">
        <f t="shared" ref="I35:K35" si="0">SUM(I36:I41)</f>
        <v>10295</v>
      </c>
      <c r="J35" s="29">
        <f t="shared" si="0"/>
        <v>67493</v>
      </c>
      <c r="K35" s="29">
        <f t="shared" si="0"/>
        <v>67493</v>
      </c>
      <c r="Q35" s="39"/>
      <c r="R35" s="39"/>
      <c r="S35" s="39"/>
      <c r="T35" s="39"/>
    </row>
    <row r="36" spans="1:20" x14ac:dyDescent="0.2">
      <c r="A36" s="181" t="s">
        <v>98</v>
      </c>
      <c r="B36" s="181"/>
      <c r="C36" s="181"/>
      <c r="D36" s="181"/>
      <c r="E36" s="181"/>
      <c r="F36" s="181"/>
      <c r="G36" s="7">
        <v>29</v>
      </c>
      <c r="H36" s="31">
        <v>573</v>
      </c>
      <c r="I36" s="31">
        <v>573</v>
      </c>
      <c r="J36" s="31">
        <v>0</v>
      </c>
      <c r="K36" s="31">
        <v>0</v>
      </c>
      <c r="Q36" s="39"/>
      <c r="R36" s="39"/>
      <c r="S36" s="39"/>
      <c r="T36" s="39"/>
    </row>
    <row r="37" spans="1:20" x14ac:dyDescent="0.2">
      <c r="A37" s="181" t="s">
        <v>99</v>
      </c>
      <c r="B37" s="181"/>
      <c r="C37" s="181"/>
      <c r="D37" s="181"/>
      <c r="E37" s="181"/>
      <c r="F37" s="181"/>
      <c r="G37" s="7">
        <v>30</v>
      </c>
      <c r="H37" s="31">
        <v>2341</v>
      </c>
      <c r="I37" s="31">
        <v>2341</v>
      </c>
      <c r="J37" s="31">
        <v>65146</v>
      </c>
      <c r="K37" s="31">
        <v>65146</v>
      </c>
      <c r="Q37" s="39"/>
      <c r="R37" s="39"/>
      <c r="S37" s="39"/>
      <c r="T37" s="39"/>
    </row>
    <row r="38" spans="1:20" x14ac:dyDescent="0.2">
      <c r="A38" s="181" t="s">
        <v>100</v>
      </c>
      <c r="B38" s="181"/>
      <c r="C38" s="181"/>
      <c r="D38" s="181"/>
      <c r="E38" s="181"/>
      <c r="F38" s="181"/>
      <c r="G38" s="7">
        <v>31</v>
      </c>
      <c r="H38" s="31">
        <v>0</v>
      </c>
      <c r="I38" s="31">
        <v>0</v>
      </c>
      <c r="J38" s="31">
        <v>0</v>
      </c>
      <c r="K38" s="31">
        <v>0</v>
      </c>
      <c r="Q38" s="39"/>
      <c r="R38" s="39"/>
      <c r="S38" s="39"/>
      <c r="T38" s="39"/>
    </row>
    <row r="39" spans="1:20" x14ac:dyDescent="0.2">
      <c r="A39" s="181" t="s">
        <v>101</v>
      </c>
      <c r="B39" s="181"/>
      <c r="C39" s="181"/>
      <c r="D39" s="181"/>
      <c r="E39" s="181"/>
      <c r="F39" s="181"/>
      <c r="G39" s="7">
        <v>32</v>
      </c>
      <c r="H39" s="31">
        <v>0</v>
      </c>
      <c r="I39" s="31">
        <v>0</v>
      </c>
      <c r="J39" s="31">
        <v>0</v>
      </c>
      <c r="K39" s="31">
        <v>0</v>
      </c>
      <c r="Q39" s="39"/>
      <c r="R39" s="39"/>
      <c r="S39" s="39"/>
      <c r="T39" s="39"/>
    </row>
    <row r="40" spans="1:20" x14ac:dyDescent="0.2">
      <c r="A40" s="181" t="s">
        <v>102</v>
      </c>
      <c r="B40" s="181"/>
      <c r="C40" s="181"/>
      <c r="D40" s="181"/>
      <c r="E40" s="181"/>
      <c r="F40" s="181"/>
      <c r="G40" s="7">
        <v>33</v>
      </c>
      <c r="H40" s="31">
        <v>0</v>
      </c>
      <c r="I40" s="31">
        <v>0</v>
      </c>
      <c r="J40" s="31">
        <v>0</v>
      </c>
      <c r="K40" s="31">
        <v>0</v>
      </c>
      <c r="Q40" s="39"/>
      <c r="R40" s="39"/>
      <c r="S40" s="39"/>
      <c r="T40" s="39"/>
    </row>
    <row r="41" spans="1:20" x14ac:dyDescent="0.2">
      <c r="A41" s="181" t="s">
        <v>103</v>
      </c>
      <c r="B41" s="181"/>
      <c r="C41" s="181"/>
      <c r="D41" s="181"/>
      <c r="E41" s="181"/>
      <c r="F41" s="181"/>
      <c r="G41" s="7">
        <v>34</v>
      </c>
      <c r="H41" s="31">
        <v>7381</v>
      </c>
      <c r="I41" s="31">
        <v>7381</v>
      </c>
      <c r="J41" s="31">
        <v>2347</v>
      </c>
      <c r="K41" s="31">
        <v>2347</v>
      </c>
      <c r="Q41" s="39"/>
      <c r="R41" s="39"/>
      <c r="S41" s="39"/>
      <c r="T41" s="39"/>
    </row>
    <row r="42" spans="1:20" x14ac:dyDescent="0.2">
      <c r="A42" s="188" t="s">
        <v>104</v>
      </c>
      <c r="B42" s="189"/>
      <c r="C42" s="189"/>
      <c r="D42" s="189"/>
      <c r="E42" s="189"/>
      <c r="F42" s="189"/>
      <c r="G42" s="5">
        <v>35</v>
      </c>
      <c r="H42" s="29">
        <f>H43+H44+H45+H46+H47</f>
        <v>728650</v>
      </c>
      <c r="I42" s="29">
        <f>I43+I44+I45+I46+I47</f>
        <v>728650</v>
      </c>
      <c r="J42" s="29">
        <f>J43+J44+J45+J46+J47</f>
        <v>231749</v>
      </c>
      <c r="K42" s="29">
        <f>K43+K44+K45+K46+K47</f>
        <v>231749</v>
      </c>
      <c r="Q42" s="39"/>
      <c r="R42" s="39"/>
      <c r="S42" s="39"/>
      <c r="T42" s="39"/>
    </row>
    <row r="43" spans="1:20" x14ac:dyDescent="0.2">
      <c r="A43" s="181" t="s">
        <v>105</v>
      </c>
      <c r="B43" s="181"/>
      <c r="C43" s="181"/>
      <c r="D43" s="181"/>
      <c r="E43" s="181"/>
      <c r="F43" s="181"/>
      <c r="G43" s="7">
        <v>36</v>
      </c>
      <c r="H43" s="31">
        <v>0</v>
      </c>
      <c r="I43" s="31">
        <v>0</v>
      </c>
      <c r="J43" s="31">
        <v>5</v>
      </c>
      <c r="K43" s="31">
        <v>5</v>
      </c>
      <c r="Q43" s="39"/>
      <c r="R43" s="39"/>
      <c r="S43" s="39"/>
      <c r="T43" s="39"/>
    </row>
    <row r="44" spans="1:20" ht="12.75" customHeight="1" x14ac:dyDescent="0.2">
      <c r="A44" s="181" t="s">
        <v>106</v>
      </c>
      <c r="B44" s="181"/>
      <c r="C44" s="181"/>
      <c r="D44" s="181"/>
      <c r="E44" s="181"/>
      <c r="F44" s="181"/>
      <c r="G44" s="7">
        <v>37</v>
      </c>
      <c r="H44" s="31">
        <v>29059</v>
      </c>
      <c r="I44" s="31">
        <v>29059</v>
      </c>
      <c r="J44" s="31">
        <v>0</v>
      </c>
      <c r="K44" s="31">
        <v>0</v>
      </c>
      <c r="Q44" s="39"/>
      <c r="R44" s="39"/>
      <c r="S44" s="39"/>
      <c r="T44" s="39"/>
    </row>
    <row r="45" spans="1:20" ht="13.15" customHeight="1" x14ac:dyDescent="0.2">
      <c r="A45" s="181" t="s">
        <v>107</v>
      </c>
      <c r="B45" s="181"/>
      <c r="C45" s="181"/>
      <c r="D45" s="181"/>
      <c r="E45" s="181"/>
      <c r="F45" s="181"/>
      <c r="G45" s="7">
        <v>38</v>
      </c>
      <c r="H45" s="31">
        <v>486205</v>
      </c>
      <c r="I45" s="31">
        <v>486205</v>
      </c>
      <c r="J45" s="31">
        <v>231744</v>
      </c>
      <c r="K45" s="31">
        <v>231744</v>
      </c>
      <c r="Q45" s="39"/>
      <c r="R45" s="39"/>
      <c r="S45" s="39"/>
      <c r="T45" s="39"/>
    </row>
    <row r="46" spans="1:20" x14ac:dyDescent="0.2">
      <c r="A46" s="181" t="s">
        <v>108</v>
      </c>
      <c r="B46" s="181"/>
      <c r="C46" s="181"/>
      <c r="D46" s="181"/>
      <c r="E46" s="181"/>
      <c r="F46" s="181"/>
      <c r="G46" s="7">
        <v>39</v>
      </c>
      <c r="H46" s="31">
        <v>0</v>
      </c>
      <c r="I46" s="31">
        <v>0</v>
      </c>
      <c r="J46" s="31">
        <v>0</v>
      </c>
      <c r="K46" s="31">
        <v>0</v>
      </c>
      <c r="Q46" s="39"/>
      <c r="R46" s="39"/>
      <c r="S46" s="39"/>
      <c r="T46" s="39"/>
    </row>
    <row r="47" spans="1:20" x14ac:dyDescent="0.2">
      <c r="A47" s="181" t="s">
        <v>109</v>
      </c>
      <c r="B47" s="181"/>
      <c r="C47" s="181"/>
      <c r="D47" s="181"/>
      <c r="E47" s="181"/>
      <c r="F47" s="181"/>
      <c r="G47" s="7">
        <v>40</v>
      </c>
      <c r="H47" s="31">
        <v>213386</v>
      </c>
      <c r="I47" s="31">
        <v>213386</v>
      </c>
      <c r="J47" s="31">
        <v>0</v>
      </c>
      <c r="K47" s="31">
        <v>0</v>
      </c>
      <c r="Q47" s="39"/>
      <c r="R47" s="39"/>
      <c r="S47" s="39"/>
      <c r="T47" s="39"/>
    </row>
    <row r="48" spans="1:20" x14ac:dyDescent="0.2">
      <c r="A48" s="188" t="s">
        <v>110</v>
      </c>
      <c r="B48" s="189"/>
      <c r="C48" s="189"/>
      <c r="D48" s="189"/>
      <c r="E48" s="189"/>
      <c r="F48" s="189"/>
      <c r="G48" s="5">
        <v>41</v>
      </c>
      <c r="H48" s="29">
        <f>H8+H35</f>
        <v>4199198</v>
      </c>
      <c r="I48" s="29">
        <f>I8+I35</f>
        <v>4199198</v>
      </c>
      <c r="J48" s="29">
        <f>J8+J35</f>
        <v>3401434</v>
      </c>
      <c r="K48" s="29">
        <f>K8+K35</f>
        <v>3401434</v>
      </c>
      <c r="Q48" s="39"/>
      <c r="R48" s="39"/>
      <c r="S48" s="39"/>
      <c r="T48" s="39"/>
    </row>
    <row r="49" spans="1:20" x14ac:dyDescent="0.2">
      <c r="A49" s="188" t="s">
        <v>111</v>
      </c>
      <c r="B49" s="189"/>
      <c r="C49" s="189"/>
      <c r="D49" s="189"/>
      <c r="E49" s="189"/>
      <c r="F49" s="189"/>
      <c r="G49" s="5">
        <v>42</v>
      </c>
      <c r="H49" s="29">
        <f>H42+H20</f>
        <v>3828023</v>
      </c>
      <c r="I49" s="29">
        <f>I42+I20</f>
        <v>3828023</v>
      </c>
      <c r="J49" s="29">
        <f>J42+J20</f>
        <v>3188689</v>
      </c>
      <c r="K49" s="29">
        <f>K42+K20</f>
        <v>3188689</v>
      </c>
      <c r="Q49" s="39"/>
      <c r="R49" s="39"/>
      <c r="S49" s="39"/>
      <c r="T49" s="39"/>
    </row>
    <row r="50" spans="1:20" x14ac:dyDescent="0.2">
      <c r="A50" s="180" t="s">
        <v>112</v>
      </c>
      <c r="B50" s="181"/>
      <c r="C50" s="181"/>
      <c r="D50" s="181"/>
      <c r="E50" s="181"/>
      <c r="F50" s="181"/>
      <c r="G50" s="6">
        <v>43</v>
      </c>
      <c r="H50" s="31">
        <v>0</v>
      </c>
      <c r="I50" s="31">
        <v>0</v>
      </c>
      <c r="J50" s="31">
        <v>0</v>
      </c>
      <c r="K50" s="31">
        <v>0</v>
      </c>
      <c r="Q50" s="39"/>
      <c r="R50" s="39"/>
      <c r="S50" s="39"/>
      <c r="T50" s="39"/>
    </row>
    <row r="51" spans="1:20" x14ac:dyDescent="0.2">
      <c r="A51" s="188" t="s">
        <v>113</v>
      </c>
      <c r="B51" s="189"/>
      <c r="C51" s="189"/>
      <c r="D51" s="189"/>
      <c r="E51" s="189"/>
      <c r="F51" s="189"/>
      <c r="G51" s="5">
        <v>44</v>
      </c>
      <c r="H51" s="29">
        <f>H48-H49+H50</f>
        <v>371175</v>
      </c>
      <c r="I51" s="29">
        <f>I48-I49+I50</f>
        <v>371175</v>
      </c>
      <c r="J51" s="29">
        <f>J48-J49+J50</f>
        <v>212745</v>
      </c>
      <c r="K51" s="29">
        <f>K48-K49+K50</f>
        <v>212745</v>
      </c>
      <c r="Q51" s="39"/>
      <c r="R51" s="39"/>
      <c r="S51" s="39"/>
      <c r="T51" s="39"/>
    </row>
    <row r="52" spans="1:20" x14ac:dyDescent="0.2">
      <c r="A52" s="180" t="s">
        <v>114</v>
      </c>
      <c r="B52" s="181"/>
      <c r="C52" s="181"/>
      <c r="D52" s="181"/>
      <c r="E52" s="181"/>
      <c r="F52" s="181"/>
      <c r="G52" s="6">
        <v>45</v>
      </c>
      <c r="H52" s="31">
        <v>0</v>
      </c>
      <c r="I52" s="31">
        <v>0</v>
      </c>
      <c r="J52" s="31">
        <v>0</v>
      </c>
      <c r="K52" s="31">
        <v>0</v>
      </c>
      <c r="Q52" s="39"/>
      <c r="R52" s="39"/>
      <c r="S52" s="39"/>
      <c r="T52" s="39"/>
    </row>
    <row r="53" spans="1:20" x14ac:dyDescent="0.2">
      <c r="A53" s="188" t="s">
        <v>115</v>
      </c>
      <c r="B53" s="189"/>
      <c r="C53" s="189"/>
      <c r="D53" s="189"/>
      <c r="E53" s="189"/>
      <c r="F53" s="189"/>
      <c r="G53" s="5">
        <v>46</v>
      </c>
      <c r="H53" s="29">
        <f>H51-H52</f>
        <v>371175</v>
      </c>
      <c r="I53" s="29">
        <f>I51-I52</f>
        <v>371175</v>
      </c>
      <c r="J53" s="29">
        <f>J51-J52</f>
        <v>212745</v>
      </c>
      <c r="K53" s="29">
        <f>K51-K52</f>
        <v>212745</v>
      </c>
      <c r="Q53" s="39"/>
      <c r="R53" s="39"/>
      <c r="S53" s="39"/>
      <c r="T53" s="39"/>
    </row>
    <row r="54" spans="1:20" ht="12.75" customHeight="1" x14ac:dyDescent="0.2">
      <c r="A54" s="180" t="s">
        <v>116</v>
      </c>
      <c r="B54" s="181"/>
      <c r="C54" s="181"/>
      <c r="D54" s="181"/>
      <c r="E54" s="181"/>
      <c r="F54" s="181"/>
      <c r="G54" s="6">
        <v>47</v>
      </c>
      <c r="H54" s="30">
        <v>0</v>
      </c>
      <c r="I54" s="30">
        <v>0</v>
      </c>
      <c r="J54" s="30">
        <v>0</v>
      </c>
      <c r="K54" s="30">
        <v>0</v>
      </c>
      <c r="Q54" s="39"/>
      <c r="R54" s="39"/>
      <c r="S54" s="39"/>
      <c r="T54" s="39"/>
    </row>
    <row r="55" spans="1:20" ht="12.75" customHeight="1" x14ac:dyDescent="0.2">
      <c r="A55" s="180" t="s">
        <v>117</v>
      </c>
      <c r="B55" s="181"/>
      <c r="C55" s="181"/>
      <c r="D55" s="181"/>
      <c r="E55" s="181"/>
      <c r="F55" s="181"/>
      <c r="G55" s="6">
        <v>48</v>
      </c>
      <c r="H55" s="30">
        <v>0</v>
      </c>
      <c r="I55" s="30">
        <v>0</v>
      </c>
      <c r="J55" s="30">
        <v>0</v>
      </c>
      <c r="K55" s="31">
        <v>0</v>
      </c>
      <c r="Q55" s="39"/>
      <c r="R55" s="39"/>
      <c r="S55" s="39"/>
      <c r="T55" s="39"/>
    </row>
    <row r="56" spans="1:20" ht="27" customHeight="1" x14ac:dyDescent="0.2">
      <c r="A56" s="180" t="s">
        <v>118</v>
      </c>
      <c r="B56" s="181"/>
      <c r="C56" s="181"/>
      <c r="D56" s="181"/>
      <c r="E56" s="181"/>
      <c r="F56" s="181"/>
      <c r="G56" s="6">
        <v>49</v>
      </c>
      <c r="H56" s="30">
        <v>0</v>
      </c>
      <c r="I56" s="30">
        <v>0</v>
      </c>
      <c r="J56" s="30">
        <v>0</v>
      </c>
      <c r="K56" s="31">
        <v>0</v>
      </c>
      <c r="Q56" s="39"/>
      <c r="R56" s="39"/>
      <c r="S56" s="39"/>
      <c r="T56" s="39"/>
    </row>
    <row r="57" spans="1:20" ht="18.600000000000001" customHeight="1" x14ac:dyDescent="0.2">
      <c r="A57" s="180" t="s">
        <v>119</v>
      </c>
      <c r="B57" s="181"/>
      <c r="C57" s="181"/>
      <c r="D57" s="181"/>
      <c r="E57" s="181"/>
      <c r="F57" s="181"/>
      <c r="G57" s="6">
        <v>50</v>
      </c>
      <c r="H57" s="30">
        <v>0</v>
      </c>
      <c r="I57" s="30">
        <v>0</v>
      </c>
      <c r="J57" s="30">
        <v>0</v>
      </c>
      <c r="K57" s="31">
        <v>0</v>
      </c>
      <c r="Q57" s="39"/>
      <c r="R57" s="39"/>
      <c r="S57" s="39"/>
      <c r="T57" s="39"/>
    </row>
    <row r="58" spans="1:20" ht="13.15" customHeight="1" x14ac:dyDescent="0.2">
      <c r="A58" s="180" t="s">
        <v>120</v>
      </c>
      <c r="B58" s="181"/>
      <c r="C58" s="181"/>
      <c r="D58" s="181"/>
      <c r="E58" s="181"/>
      <c r="F58" s="181"/>
      <c r="G58" s="6">
        <v>51</v>
      </c>
      <c r="H58" s="30">
        <v>0</v>
      </c>
      <c r="I58" s="30">
        <v>0</v>
      </c>
      <c r="J58" s="30">
        <v>0</v>
      </c>
      <c r="K58" s="30">
        <v>0</v>
      </c>
      <c r="Q58" s="39"/>
      <c r="R58" s="39"/>
      <c r="S58" s="39"/>
      <c r="T58" s="39"/>
    </row>
    <row r="59" spans="1:20" x14ac:dyDescent="0.2">
      <c r="A59" s="180" t="s">
        <v>121</v>
      </c>
      <c r="B59" s="181"/>
      <c r="C59" s="181"/>
      <c r="D59" s="181"/>
      <c r="E59" s="181"/>
      <c r="F59" s="181"/>
      <c r="G59" s="6">
        <v>52</v>
      </c>
      <c r="H59" s="30">
        <v>0</v>
      </c>
      <c r="I59" s="30">
        <v>0</v>
      </c>
      <c r="J59" s="30">
        <v>0</v>
      </c>
      <c r="K59" s="31">
        <v>0</v>
      </c>
      <c r="Q59" s="39"/>
      <c r="R59" s="39"/>
      <c r="S59" s="39"/>
      <c r="T59" s="39"/>
    </row>
    <row r="60" spans="1:20" x14ac:dyDescent="0.2">
      <c r="A60" s="188" t="s">
        <v>122</v>
      </c>
      <c r="B60" s="189"/>
      <c r="C60" s="189"/>
      <c r="D60" s="189"/>
      <c r="E60" s="189"/>
      <c r="F60" s="189"/>
      <c r="G60" s="5">
        <v>53</v>
      </c>
      <c r="H60" s="29">
        <f>H54+H55+H56+H57+H58-H59</f>
        <v>0</v>
      </c>
      <c r="I60" s="29">
        <f t="shared" ref="I60:K60" si="1">I54+I55+I56+I57+I58-I59</f>
        <v>0</v>
      </c>
      <c r="J60" s="29">
        <f t="shared" si="1"/>
        <v>0</v>
      </c>
      <c r="K60" s="29">
        <f t="shared" si="1"/>
        <v>0</v>
      </c>
      <c r="Q60" s="39"/>
      <c r="R60" s="39"/>
      <c r="S60" s="39"/>
      <c r="T60" s="39"/>
    </row>
    <row r="61" spans="1:20" x14ac:dyDescent="0.2">
      <c r="A61" s="188" t="s">
        <v>123</v>
      </c>
      <c r="B61" s="189"/>
      <c r="C61" s="189"/>
      <c r="D61" s="189"/>
      <c r="E61" s="189"/>
      <c r="F61" s="189"/>
      <c r="G61" s="5">
        <v>54</v>
      </c>
      <c r="H61" s="29">
        <f>H53+H60</f>
        <v>371175</v>
      </c>
      <c r="I61" s="29">
        <f>I53+I60</f>
        <v>371175</v>
      </c>
      <c r="J61" s="29">
        <f t="shared" ref="J61" si="2">J53+J60</f>
        <v>212745</v>
      </c>
      <c r="K61" s="29">
        <f>K53+K60</f>
        <v>212745</v>
      </c>
      <c r="Q61" s="39"/>
      <c r="R61" s="39"/>
      <c r="S61" s="39"/>
      <c r="T61" s="39"/>
    </row>
    <row r="62" spans="1:20" x14ac:dyDescent="0.2">
      <c r="A62" s="180" t="s">
        <v>124</v>
      </c>
      <c r="B62" s="181"/>
      <c r="C62" s="181"/>
      <c r="D62" s="181"/>
      <c r="E62" s="181"/>
      <c r="F62" s="181"/>
      <c r="G62" s="6">
        <v>55</v>
      </c>
      <c r="H62" s="30">
        <v>0</v>
      </c>
      <c r="I62" s="30">
        <v>0</v>
      </c>
      <c r="J62" s="30">
        <v>0</v>
      </c>
      <c r="K62" s="30">
        <v>0</v>
      </c>
      <c r="Q62" s="39"/>
      <c r="R62" s="39"/>
      <c r="S62" s="39"/>
      <c r="T62" s="39"/>
    </row>
    <row r="63" spans="1:20" x14ac:dyDescent="0.2">
      <c r="A63" s="180" t="s">
        <v>69</v>
      </c>
      <c r="B63" s="181"/>
      <c r="C63" s="181"/>
      <c r="D63" s="181"/>
      <c r="E63" s="181"/>
      <c r="F63" s="181"/>
      <c r="G63" s="181"/>
      <c r="H63" s="181"/>
      <c r="I63" s="181"/>
      <c r="J63" s="36"/>
      <c r="K63" s="36"/>
      <c r="Q63" s="39"/>
      <c r="R63" s="39"/>
      <c r="S63" s="39"/>
      <c r="T63" s="39"/>
    </row>
    <row r="64" spans="1:20" x14ac:dyDescent="0.2">
      <c r="A64" s="180" t="s">
        <v>70</v>
      </c>
      <c r="B64" s="181"/>
      <c r="C64" s="181"/>
      <c r="D64" s="181"/>
      <c r="E64" s="181"/>
      <c r="F64" s="181"/>
      <c r="G64" s="6">
        <v>56</v>
      </c>
      <c r="H64" s="30">
        <v>0</v>
      </c>
      <c r="I64" s="30">
        <v>0</v>
      </c>
      <c r="J64" s="30">
        <v>0</v>
      </c>
      <c r="K64" s="30">
        <v>0</v>
      </c>
      <c r="Q64" s="39"/>
      <c r="R64" s="39"/>
      <c r="S64" s="39"/>
      <c r="T64" s="39"/>
    </row>
    <row r="65" spans="1:20" x14ac:dyDescent="0.2">
      <c r="A65" s="180" t="s">
        <v>71</v>
      </c>
      <c r="B65" s="181"/>
      <c r="C65" s="181"/>
      <c r="D65" s="181"/>
      <c r="E65" s="181"/>
      <c r="F65" s="181"/>
      <c r="G65" s="6">
        <v>57</v>
      </c>
      <c r="H65" s="30">
        <v>0</v>
      </c>
      <c r="I65" s="30">
        <v>0</v>
      </c>
      <c r="J65" s="30">
        <v>0</v>
      </c>
      <c r="K65" s="30">
        <v>0</v>
      </c>
      <c r="Q65" s="39"/>
      <c r="R65" s="39"/>
      <c r="S65" s="39"/>
      <c r="T65" s="39"/>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topLeftCell="A28" zoomScale="110" zoomScaleNormal="110" zoomScaleSheetLayoutView="100" workbookViewId="0">
      <selection sqref="A1:I47"/>
    </sheetView>
  </sheetViews>
  <sheetFormatPr defaultColWidth="9.140625" defaultRowHeight="12.75" x14ac:dyDescent="0.2"/>
  <cols>
    <col min="1" max="7" width="9.140625" style="10"/>
    <col min="8" max="9" width="13" style="34" customWidth="1"/>
    <col min="10" max="11" width="9.140625" style="10"/>
    <col min="12" max="12" width="11.42578125" style="10" customWidth="1"/>
    <col min="13" max="16384" width="9.140625" style="10"/>
  </cols>
  <sheetData>
    <row r="1" spans="1:13" x14ac:dyDescent="0.2">
      <c r="A1" s="202" t="s">
        <v>7</v>
      </c>
      <c r="B1" s="216"/>
      <c r="C1" s="216"/>
      <c r="D1" s="216"/>
      <c r="E1" s="216"/>
      <c r="F1" s="216"/>
      <c r="G1" s="216"/>
      <c r="H1" s="216"/>
      <c r="I1" s="216"/>
    </row>
    <row r="2" spans="1:13" x14ac:dyDescent="0.2">
      <c r="A2" s="201" t="s">
        <v>286</v>
      </c>
      <c r="B2" s="194"/>
      <c r="C2" s="194"/>
      <c r="D2" s="194"/>
      <c r="E2" s="194"/>
      <c r="F2" s="194"/>
      <c r="G2" s="194"/>
      <c r="H2" s="194"/>
      <c r="I2" s="194"/>
    </row>
    <row r="3" spans="1:13" x14ac:dyDescent="0.2">
      <c r="A3" s="218" t="s">
        <v>14</v>
      </c>
      <c r="B3" s="219"/>
      <c r="C3" s="219"/>
      <c r="D3" s="219"/>
      <c r="E3" s="219"/>
      <c r="F3" s="219"/>
      <c r="G3" s="219"/>
      <c r="H3" s="219"/>
      <c r="I3" s="219"/>
    </row>
    <row r="4" spans="1:13" x14ac:dyDescent="0.2">
      <c r="A4" s="217" t="s">
        <v>280</v>
      </c>
      <c r="B4" s="199"/>
      <c r="C4" s="199"/>
      <c r="D4" s="199"/>
      <c r="E4" s="199"/>
      <c r="F4" s="199"/>
      <c r="G4" s="199"/>
      <c r="H4" s="199"/>
      <c r="I4" s="200"/>
    </row>
    <row r="5" spans="1:13" ht="33.75" x14ac:dyDescent="0.2">
      <c r="A5" s="211" t="s">
        <v>2</v>
      </c>
      <c r="B5" s="212"/>
      <c r="C5" s="212"/>
      <c r="D5" s="212"/>
      <c r="E5" s="212"/>
      <c r="F5" s="212"/>
      <c r="G5" s="13" t="s">
        <v>6</v>
      </c>
      <c r="H5" s="35" t="s">
        <v>218</v>
      </c>
      <c r="I5" s="35" t="s">
        <v>209</v>
      </c>
      <c r="L5" s="39"/>
      <c r="M5" s="39"/>
    </row>
    <row r="6" spans="1:13" x14ac:dyDescent="0.2">
      <c r="A6" s="215">
        <v>1</v>
      </c>
      <c r="B6" s="212"/>
      <c r="C6" s="212"/>
      <c r="D6" s="212"/>
      <c r="E6" s="212"/>
      <c r="F6" s="212"/>
      <c r="G6" s="11">
        <v>2</v>
      </c>
      <c r="H6" s="35" t="s">
        <v>8</v>
      </c>
      <c r="I6" s="35" t="s">
        <v>9</v>
      </c>
      <c r="L6" s="39"/>
      <c r="M6" s="39"/>
    </row>
    <row r="7" spans="1:13" x14ac:dyDescent="0.2">
      <c r="A7" s="180" t="s">
        <v>125</v>
      </c>
      <c r="B7" s="180"/>
      <c r="C7" s="180"/>
      <c r="D7" s="180"/>
      <c r="E7" s="180"/>
      <c r="F7" s="180"/>
      <c r="G7" s="190"/>
      <c r="H7" s="190"/>
      <c r="I7" s="190"/>
    </row>
    <row r="8" spans="1:13" x14ac:dyDescent="0.2">
      <c r="A8" s="181" t="s">
        <v>128</v>
      </c>
      <c r="B8" s="181"/>
      <c r="C8" s="181"/>
      <c r="D8" s="181"/>
      <c r="E8" s="181"/>
      <c r="F8" s="181"/>
      <c r="G8" s="7">
        <v>1</v>
      </c>
      <c r="H8" s="31">
        <v>371175</v>
      </c>
      <c r="I8" s="31">
        <v>212745</v>
      </c>
      <c r="J8" s="39"/>
      <c r="L8" s="39"/>
      <c r="M8" s="39"/>
    </row>
    <row r="9" spans="1:13" x14ac:dyDescent="0.2">
      <c r="A9" s="181" t="s">
        <v>129</v>
      </c>
      <c r="B9" s="181"/>
      <c r="C9" s="181"/>
      <c r="D9" s="181"/>
      <c r="E9" s="181"/>
      <c r="F9" s="181"/>
      <c r="G9" s="7">
        <v>2</v>
      </c>
      <c r="H9" s="31">
        <v>280564</v>
      </c>
      <c r="I9" s="31">
        <v>269061</v>
      </c>
      <c r="J9" s="39"/>
      <c r="L9" s="39"/>
      <c r="M9" s="39"/>
    </row>
    <row r="10" spans="1:13" x14ac:dyDescent="0.2">
      <c r="A10" s="181" t="s">
        <v>130</v>
      </c>
      <c r="B10" s="181"/>
      <c r="C10" s="181"/>
      <c r="D10" s="181"/>
      <c r="E10" s="181"/>
      <c r="F10" s="181"/>
      <c r="G10" s="7">
        <v>3</v>
      </c>
      <c r="H10" s="31">
        <v>0</v>
      </c>
      <c r="I10" s="31">
        <v>0</v>
      </c>
      <c r="J10" s="39"/>
      <c r="L10" s="39"/>
      <c r="M10" s="39"/>
    </row>
    <row r="11" spans="1:13" x14ac:dyDescent="0.2">
      <c r="A11" s="181" t="s">
        <v>224</v>
      </c>
      <c r="B11" s="181"/>
      <c r="C11" s="181"/>
      <c r="D11" s="181"/>
      <c r="E11" s="181"/>
      <c r="F11" s="181"/>
      <c r="G11" s="7">
        <v>4</v>
      </c>
      <c r="H11" s="31">
        <v>324387</v>
      </c>
      <c r="I11" s="31">
        <v>438563</v>
      </c>
      <c r="J11" s="39"/>
      <c r="L11" s="39"/>
      <c r="M11" s="39"/>
    </row>
    <row r="12" spans="1:13" x14ac:dyDescent="0.2">
      <c r="A12" s="181" t="s">
        <v>131</v>
      </c>
      <c r="B12" s="181"/>
      <c r="C12" s="181"/>
      <c r="D12" s="181"/>
      <c r="E12" s="181"/>
      <c r="F12" s="181"/>
      <c r="G12" s="7">
        <v>5</v>
      </c>
      <c r="H12" s="31">
        <v>0</v>
      </c>
      <c r="I12" s="31">
        <v>0</v>
      </c>
      <c r="J12" s="39"/>
      <c r="L12" s="39"/>
      <c r="M12" s="39"/>
    </row>
    <row r="13" spans="1:13" x14ac:dyDescent="0.2">
      <c r="A13" s="181" t="s">
        <v>132</v>
      </c>
      <c r="B13" s="181"/>
      <c r="C13" s="181"/>
      <c r="D13" s="181"/>
      <c r="E13" s="181"/>
      <c r="F13" s="181"/>
      <c r="G13" s="7">
        <v>6</v>
      </c>
      <c r="H13" s="31">
        <v>0</v>
      </c>
      <c r="I13" s="31">
        <v>0</v>
      </c>
      <c r="J13" s="39"/>
      <c r="L13" s="39"/>
      <c r="M13" s="39"/>
    </row>
    <row r="14" spans="1:13" x14ac:dyDescent="0.2">
      <c r="A14" s="181" t="s">
        <v>225</v>
      </c>
      <c r="B14" s="181"/>
      <c r="C14" s="181"/>
      <c r="D14" s="181"/>
      <c r="E14" s="181"/>
      <c r="F14" s="181"/>
      <c r="G14" s="7">
        <v>7</v>
      </c>
      <c r="H14" s="31">
        <v>883773</v>
      </c>
      <c r="I14" s="31">
        <v>17644</v>
      </c>
      <c r="J14" s="39"/>
      <c r="L14" s="39"/>
      <c r="M14" s="39"/>
    </row>
    <row r="15" spans="1:13" ht="30" customHeight="1" x14ac:dyDescent="0.2">
      <c r="A15" s="188" t="s">
        <v>133</v>
      </c>
      <c r="B15" s="189"/>
      <c r="C15" s="189"/>
      <c r="D15" s="189"/>
      <c r="E15" s="189"/>
      <c r="F15" s="189"/>
      <c r="G15" s="5">
        <v>8</v>
      </c>
      <c r="H15" s="29">
        <f>SUM(H8:H14)</f>
        <v>1859899</v>
      </c>
      <c r="I15" s="29">
        <f>SUM(I8:I14)</f>
        <v>938013</v>
      </c>
      <c r="J15" s="39"/>
      <c r="L15" s="39"/>
      <c r="M15" s="39"/>
    </row>
    <row r="16" spans="1:13" x14ac:dyDescent="0.2">
      <c r="A16" s="181" t="s">
        <v>134</v>
      </c>
      <c r="B16" s="181"/>
      <c r="C16" s="181"/>
      <c r="D16" s="181"/>
      <c r="E16" s="181"/>
      <c r="F16" s="181"/>
      <c r="G16" s="7">
        <v>9</v>
      </c>
      <c r="H16" s="31">
        <v>636105</v>
      </c>
      <c r="I16" s="31">
        <v>31991</v>
      </c>
      <c r="J16" s="39"/>
      <c r="L16" s="39"/>
      <c r="M16" s="39"/>
    </row>
    <row r="17" spans="1:13" x14ac:dyDescent="0.2">
      <c r="A17" s="181" t="s">
        <v>135</v>
      </c>
      <c r="B17" s="181"/>
      <c r="C17" s="181"/>
      <c r="D17" s="181"/>
      <c r="E17" s="181"/>
      <c r="F17" s="181"/>
      <c r="G17" s="7">
        <v>10</v>
      </c>
      <c r="H17" s="31">
        <v>0</v>
      </c>
      <c r="I17" s="31">
        <v>0</v>
      </c>
      <c r="J17" s="39"/>
      <c r="L17" s="39"/>
      <c r="M17" s="39"/>
    </row>
    <row r="18" spans="1:13" x14ac:dyDescent="0.2">
      <c r="A18" s="181" t="s">
        <v>136</v>
      </c>
      <c r="B18" s="181"/>
      <c r="C18" s="181"/>
      <c r="D18" s="181"/>
      <c r="E18" s="181"/>
      <c r="F18" s="181"/>
      <c r="G18" s="7">
        <v>11</v>
      </c>
      <c r="H18" s="31">
        <v>0</v>
      </c>
      <c r="I18" s="31">
        <v>0</v>
      </c>
      <c r="J18" s="39"/>
      <c r="L18" s="39"/>
      <c r="M18" s="39"/>
    </row>
    <row r="19" spans="1:13" x14ac:dyDescent="0.2">
      <c r="A19" s="181" t="s">
        <v>137</v>
      </c>
      <c r="B19" s="181"/>
      <c r="C19" s="181"/>
      <c r="D19" s="181"/>
      <c r="E19" s="181"/>
      <c r="F19" s="181"/>
      <c r="G19" s="7">
        <v>12</v>
      </c>
      <c r="H19" s="31">
        <v>0</v>
      </c>
      <c r="I19" s="31">
        <v>0</v>
      </c>
      <c r="J19" s="39"/>
      <c r="L19" s="39"/>
      <c r="M19" s="39"/>
    </row>
    <row r="20" spans="1:13" x14ac:dyDescent="0.2">
      <c r="A20" s="181" t="s">
        <v>138</v>
      </c>
      <c r="B20" s="181"/>
      <c r="C20" s="181"/>
      <c r="D20" s="181"/>
      <c r="E20" s="181"/>
      <c r="F20" s="181"/>
      <c r="G20" s="7">
        <v>13</v>
      </c>
      <c r="H20" s="31">
        <v>0</v>
      </c>
      <c r="I20" s="31">
        <v>509776</v>
      </c>
      <c r="J20" s="39"/>
      <c r="L20" s="39"/>
      <c r="M20" s="39"/>
    </row>
    <row r="21" spans="1:13" ht="28.9" customHeight="1" x14ac:dyDescent="0.2">
      <c r="A21" s="188" t="s">
        <v>139</v>
      </c>
      <c r="B21" s="189"/>
      <c r="C21" s="189"/>
      <c r="D21" s="189"/>
      <c r="E21" s="189"/>
      <c r="F21" s="189"/>
      <c r="G21" s="5">
        <v>14</v>
      </c>
      <c r="H21" s="29">
        <f>SUM(H16:H20)</f>
        <v>636105</v>
      </c>
      <c r="I21" s="29">
        <f>SUM(I16:I20)</f>
        <v>541767</v>
      </c>
      <c r="J21" s="39"/>
      <c r="L21" s="39"/>
      <c r="M21" s="39"/>
    </row>
    <row r="22" spans="1:13" x14ac:dyDescent="0.2">
      <c r="A22" s="180" t="s">
        <v>126</v>
      </c>
      <c r="B22" s="180"/>
      <c r="C22" s="180"/>
      <c r="D22" s="180"/>
      <c r="E22" s="180"/>
      <c r="F22" s="180"/>
      <c r="G22" s="190"/>
      <c r="H22" s="190"/>
      <c r="I22" s="190"/>
      <c r="J22" s="39"/>
    </row>
    <row r="23" spans="1:13" x14ac:dyDescent="0.2">
      <c r="A23" s="181" t="s">
        <v>174</v>
      </c>
      <c r="B23" s="181"/>
      <c r="C23" s="181"/>
      <c r="D23" s="181"/>
      <c r="E23" s="181"/>
      <c r="F23" s="181"/>
      <c r="G23" s="7">
        <v>15</v>
      </c>
      <c r="H23" s="31">
        <v>0</v>
      </c>
      <c r="I23" s="31">
        <v>0</v>
      </c>
      <c r="J23" s="39"/>
      <c r="L23" s="39"/>
      <c r="M23" s="39"/>
    </row>
    <row r="24" spans="1:13" x14ac:dyDescent="0.2">
      <c r="A24" s="181" t="s">
        <v>175</v>
      </c>
      <c r="B24" s="181"/>
      <c r="C24" s="181"/>
      <c r="D24" s="181"/>
      <c r="E24" s="181"/>
      <c r="F24" s="181"/>
      <c r="G24" s="7">
        <v>16</v>
      </c>
      <c r="H24" s="31">
        <v>0</v>
      </c>
      <c r="I24" s="31">
        <v>0</v>
      </c>
      <c r="J24" s="39"/>
      <c r="L24" s="39"/>
      <c r="M24" s="39"/>
    </row>
    <row r="25" spans="1:13" x14ac:dyDescent="0.2">
      <c r="A25" s="181" t="s">
        <v>140</v>
      </c>
      <c r="B25" s="181"/>
      <c r="C25" s="181"/>
      <c r="D25" s="181"/>
      <c r="E25" s="181"/>
      <c r="F25" s="181"/>
      <c r="G25" s="7">
        <v>17</v>
      </c>
      <c r="H25" s="31">
        <v>0</v>
      </c>
      <c r="I25" s="31">
        <v>0</v>
      </c>
      <c r="J25" s="39"/>
      <c r="L25" s="39"/>
      <c r="M25" s="39"/>
    </row>
    <row r="26" spans="1:13" x14ac:dyDescent="0.2">
      <c r="A26" s="181" t="s">
        <v>141</v>
      </c>
      <c r="B26" s="181"/>
      <c r="C26" s="181"/>
      <c r="D26" s="181"/>
      <c r="E26" s="181"/>
      <c r="F26" s="181"/>
      <c r="G26" s="7">
        <v>18</v>
      </c>
      <c r="H26" s="31">
        <v>0</v>
      </c>
      <c r="I26" s="31">
        <v>29949</v>
      </c>
      <c r="J26" s="39"/>
      <c r="L26" s="39"/>
      <c r="M26" s="39"/>
    </row>
    <row r="27" spans="1:13" x14ac:dyDescent="0.2">
      <c r="A27" s="181" t="s">
        <v>142</v>
      </c>
      <c r="B27" s="181"/>
      <c r="C27" s="181"/>
      <c r="D27" s="181"/>
      <c r="E27" s="181"/>
      <c r="F27" s="181"/>
      <c r="G27" s="7">
        <v>19</v>
      </c>
      <c r="H27" s="31">
        <v>320000</v>
      </c>
      <c r="I27" s="31">
        <v>507982</v>
      </c>
      <c r="J27" s="39"/>
      <c r="L27" s="39"/>
      <c r="M27" s="39"/>
    </row>
    <row r="28" spans="1:13" ht="25.9" customHeight="1" x14ac:dyDescent="0.2">
      <c r="A28" s="188" t="s">
        <v>143</v>
      </c>
      <c r="B28" s="189"/>
      <c r="C28" s="189"/>
      <c r="D28" s="189"/>
      <c r="E28" s="189"/>
      <c r="F28" s="189"/>
      <c r="G28" s="5">
        <v>20</v>
      </c>
      <c r="H28" s="29">
        <f>H23+H24+H25+H26+H27</f>
        <v>320000</v>
      </c>
      <c r="I28" s="29">
        <f>I23+I24+I25+I26+I27</f>
        <v>537931</v>
      </c>
      <c r="J28" s="39"/>
      <c r="L28" s="39"/>
      <c r="M28" s="39"/>
    </row>
    <row r="29" spans="1:13" x14ac:dyDescent="0.2">
      <c r="A29" s="181" t="s">
        <v>144</v>
      </c>
      <c r="B29" s="181"/>
      <c r="C29" s="181"/>
      <c r="D29" s="181"/>
      <c r="E29" s="181"/>
      <c r="F29" s="181"/>
      <c r="G29" s="7">
        <v>21</v>
      </c>
      <c r="H29" s="31">
        <v>527523</v>
      </c>
      <c r="I29" s="31">
        <v>27742</v>
      </c>
      <c r="J29" s="39"/>
      <c r="L29" s="39"/>
      <c r="M29" s="39"/>
    </row>
    <row r="30" spans="1:13" x14ac:dyDescent="0.2">
      <c r="A30" s="181" t="s">
        <v>145</v>
      </c>
      <c r="B30" s="181"/>
      <c r="C30" s="181"/>
      <c r="D30" s="181"/>
      <c r="E30" s="181"/>
      <c r="F30" s="181"/>
      <c r="G30" s="7">
        <v>22</v>
      </c>
      <c r="H30" s="31">
        <v>0</v>
      </c>
      <c r="I30" s="31">
        <v>0</v>
      </c>
      <c r="J30" s="39"/>
      <c r="L30" s="39"/>
      <c r="M30" s="39"/>
    </row>
    <row r="31" spans="1:13" x14ac:dyDescent="0.2">
      <c r="A31" s="181" t="s">
        <v>146</v>
      </c>
      <c r="B31" s="181"/>
      <c r="C31" s="181"/>
      <c r="D31" s="181"/>
      <c r="E31" s="181"/>
      <c r="F31" s="181"/>
      <c r="G31" s="7">
        <v>23</v>
      </c>
      <c r="H31" s="31">
        <v>1000000</v>
      </c>
      <c r="I31" s="31">
        <v>0</v>
      </c>
      <c r="J31" s="39"/>
      <c r="L31" s="39"/>
      <c r="M31" s="39"/>
    </row>
    <row r="32" spans="1:13" ht="30.6" customHeight="1" x14ac:dyDescent="0.2">
      <c r="A32" s="188" t="s">
        <v>147</v>
      </c>
      <c r="B32" s="189"/>
      <c r="C32" s="189"/>
      <c r="D32" s="189"/>
      <c r="E32" s="189"/>
      <c r="F32" s="189"/>
      <c r="G32" s="5">
        <v>24</v>
      </c>
      <c r="H32" s="29">
        <f>H29+H30+H31</f>
        <v>1527523</v>
      </c>
      <c r="I32" s="29">
        <f>I29+I30+I31</f>
        <v>27742</v>
      </c>
      <c r="J32" s="39"/>
      <c r="L32" s="39"/>
      <c r="M32" s="39"/>
    </row>
    <row r="33" spans="1:13" x14ac:dyDescent="0.2">
      <c r="A33" s="180" t="s">
        <v>127</v>
      </c>
      <c r="B33" s="180"/>
      <c r="C33" s="180"/>
      <c r="D33" s="180"/>
      <c r="E33" s="180"/>
      <c r="F33" s="180"/>
      <c r="G33" s="190"/>
      <c r="H33" s="190"/>
      <c r="I33" s="190"/>
      <c r="J33" s="39"/>
    </row>
    <row r="34" spans="1:13" ht="29.25" customHeight="1" x14ac:dyDescent="0.2">
      <c r="A34" s="181" t="s">
        <v>148</v>
      </c>
      <c r="B34" s="181"/>
      <c r="C34" s="181"/>
      <c r="D34" s="181"/>
      <c r="E34" s="181"/>
      <c r="F34" s="181"/>
      <c r="G34" s="7">
        <v>25</v>
      </c>
      <c r="H34" s="31">
        <v>0</v>
      </c>
      <c r="I34" s="31">
        <v>0</v>
      </c>
      <c r="J34" s="39"/>
      <c r="L34" s="39"/>
      <c r="M34" s="39"/>
    </row>
    <row r="35" spans="1:13" ht="27.75" customHeight="1" x14ac:dyDescent="0.2">
      <c r="A35" s="181" t="s">
        <v>149</v>
      </c>
      <c r="B35" s="181"/>
      <c r="C35" s="181"/>
      <c r="D35" s="181"/>
      <c r="E35" s="181"/>
      <c r="F35" s="181"/>
      <c r="G35" s="7">
        <v>26</v>
      </c>
      <c r="H35" s="31">
        <v>0</v>
      </c>
      <c r="I35" s="31">
        <v>0</v>
      </c>
      <c r="J35" s="39"/>
      <c r="L35" s="39"/>
      <c r="M35" s="39"/>
    </row>
    <row r="36" spans="1:13" ht="13.5" customHeight="1" x14ac:dyDescent="0.2">
      <c r="A36" s="181" t="s">
        <v>150</v>
      </c>
      <c r="B36" s="181"/>
      <c r="C36" s="181"/>
      <c r="D36" s="181"/>
      <c r="E36" s="181"/>
      <c r="F36" s="181"/>
      <c r="G36" s="7">
        <v>27</v>
      </c>
      <c r="H36" s="31">
        <v>0</v>
      </c>
      <c r="I36" s="31">
        <v>0</v>
      </c>
      <c r="J36" s="39"/>
      <c r="L36" s="39"/>
      <c r="M36" s="39"/>
    </row>
    <row r="37" spans="1:13" ht="27.6" customHeight="1" x14ac:dyDescent="0.2">
      <c r="A37" s="188" t="s">
        <v>151</v>
      </c>
      <c r="B37" s="189"/>
      <c r="C37" s="189"/>
      <c r="D37" s="189"/>
      <c r="E37" s="189"/>
      <c r="F37" s="189"/>
      <c r="G37" s="5">
        <v>28</v>
      </c>
      <c r="H37" s="29">
        <f>H34+H35+H36</f>
        <v>0</v>
      </c>
      <c r="I37" s="29">
        <f>I34+I35+I36</f>
        <v>0</v>
      </c>
      <c r="J37" s="39"/>
      <c r="L37" s="39"/>
      <c r="M37" s="39"/>
    </row>
    <row r="38" spans="1:13" ht="14.45" customHeight="1" x14ac:dyDescent="0.2">
      <c r="A38" s="181" t="s">
        <v>152</v>
      </c>
      <c r="B38" s="181"/>
      <c r="C38" s="181"/>
      <c r="D38" s="181"/>
      <c r="E38" s="181"/>
      <c r="F38" s="181"/>
      <c r="G38" s="7">
        <v>29</v>
      </c>
      <c r="H38" s="31">
        <v>0</v>
      </c>
      <c r="I38" s="31">
        <v>0</v>
      </c>
      <c r="J38" s="39"/>
      <c r="L38" s="39"/>
      <c r="M38" s="39"/>
    </row>
    <row r="39" spans="1:13" ht="14.45" customHeight="1" x14ac:dyDescent="0.2">
      <c r="A39" s="181" t="s">
        <v>153</v>
      </c>
      <c r="B39" s="181"/>
      <c r="C39" s="181"/>
      <c r="D39" s="181"/>
      <c r="E39" s="181"/>
      <c r="F39" s="181"/>
      <c r="G39" s="7">
        <v>30</v>
      </c>
      <c r="H39" s="31">
        <v>0</v>
      </c>
      <c r="I39" s="31">
        <v>0</v>
      </c>
      <c r="J39" s="39"/>
      <c r="L39" s="39"/>
      <c r="M39" s="39"/>
    </row>
    <row r="40" spans="1:13" ht="14.45" customHeight="1" x14ac:dyDescent="0.2">
      <c r="A40" s="181" t="s">
        <v>154</v>
      </c>
      <c r="B40" s="181"/>
      <c r="C40" s="181"/>
      <c r="D40" s="181"/>
      <c r="E40" s="181"/>
      <c r="F40" s="181"/>
      <c r="G40" s="7">
        <v>31</v>
      </c>
      <c r="H40" s="31">
        <v>0</v>
      </c>
      <c r="I40" s="31">
        <v>0</v>
      </c>
      <c r="J40" s="39"/>
      <c r="L40" s="39"/>
      <c r="M40" s="39"/>
    </row>
    <row r="41" spans="1:13" ht="14.45" customHeight="1" x14ac:dyDescent="0.2">
      <c r="A41" s="181" t="s">
        <v>155</v>
      </c>
      <c r="B41" s="181"/>
      <c r="C41" s="181"/>
      <c r="D41" s="181"/>
      <c r="E41" s="181"/>
      <c r="F41" s="181"/>
      <c r="G41" s="7">
        <v>32</v>
      </c>
      <c r="H41" s="31">
        <v>0</v>
      </c>
      <c r="I41" s="31">
        <v>0</v>
      </c>
      <c r="J41" s="39"/>
      <c r="L41" s="39"/>
      <c r="M41" s="39"/>
    </row>
    <row r="42" spans="1:13" ht="14.45" customHeight="1" x14ac:dyDescent="0.2">
      <c r="A42" s="181" t="s">
        <v>156</v>
      </c>
      <c r="B42" s="181"/>
      <c r="C42" s="181"/>
      <c r="D42" s="181"/>
      <c r="E42" s="181"/>
      <c r="F42" s="181"/>
      <c r="G42" s="7">
        <v>33</v>
      </c>
      <c r="H42" s="31">
        <v>0</v>
      </c>
      <c r="I42" s="31">
        <v>5390</v>
      </c>
      <c r="J42" s="39"/>
      <c r="L42" s="39"/>
      <c r="M42" s="39"/>
    </row>
    <row r="43" spans="1:13" ht="25.5" customHeight="1" x14ac:dyDescent="0.2">
      <c r="A43" s="188" t="s">
        <v>157</v>
      </c>
      <c r="B43" s="189"/>
      <c r="C43" s="189"/>
      <c r="D43" s="189"/>
      <c r="E43" s="189"/>
      <c r="F43" s="189"/>
      <c r="G43" s="5">
        <v>34</v>
      </c>
      <c r="H43" s="29">
        <f>H38+H39+H40+H41+H42</f>
        <v>0</v>
      </c>
      <c r="I43" s="29">
        <f>I38+I39+I40+I41+I42</f>
        <v>5390</v>
      </c>
      <c r="J43" s="39"/>
      <c r="L43" s="39"/>
      <c r="M43" s="39"/>
    </row>
    <row r="44" spans="1:13" x14ac:dyDescent="0.2">
      <c r="A44" s="180" t="s">
        <v>158</v>
      </c>
      <c r="B44" s="181"/>
      <c r="C44" s="181"/>
      <c r="D44" s="181"/>
      <c r="E44" s="181"/>
      <c r="F44" s="181"/>
      <c r="G44" s="6">
        <v>35</v>
      </c>
      <c r="H44" s="30">
        <v>318428</v>
      </c>
      <c r="I44" s="30">
        <v>1638068</v>
      </c>
      <c r="J44" s="39"/>
      <c r="L44" s="39"/>
      <c r="M44" s="39"/>
    </row>
    <row r="45" spans="1:13" x14ac:dyDescent="0.2">
      <c r="A45" s="180" t="s">
        <v>159</v>
      </c>
      <c r="B45" s="181"/>
      <c r="C45" s="181"/>
      <c r="D45" s="181"/>
      <c r="E45" s="181"/>
      <c r="F45" s="181"/>
      <c r="G45" s="6">
        <v>36</v>
      </c>
      <c r="H45" s="30">
        <v>16271</v>
      </c>
      <c r="I45" s="30">
        <f>+I15-I21+I28-I32+I37-I43</f>
        <v>901045</v>
      </c>
      <c r="J45" s="39"/>
      <c r="L45" s="39"/>
      <c r="M45" s="39"/>
    </row>
    <row r="46" spans="1:13" x14ac:dyDescent="0.2">
      <c r="A46" s="180" t="s">
        <v>160</v>
      </c>
      <c r="B46" s="181"/>
      <c r="C46" s="181"/>
      <c r="D46" s="181"/>
      <c r="E46" s="181"/>
      <c r="F46" s="181"/>
      <c r="G46" s="6">
        <v>37</v>
      </c>
      <c r="H46" s="30">
        <v>0</v>
      </c>
      <c r="I46" s="30">
        <v>0</v>
      </c>
      <c r="J46" s="39"/>
      <c r="L46" s="39"/>
      <c r="M46" s="39"/>
    </row>
    <row r="47" spans="1:13" ht="20.45" customHeight="1" x14ac:dyDescent="0.2">
      <c r="A47" s="188" t="s">
        <v>161</v>
      </c>
      <c r="B47" s="189"/>
      <c r="C47" s="189"/>
      <c r="D47" s="189"/>
      <c r="E47" s="189"/>
      <c r="F47" s="189"/>
      <c r="G47" s="5">
        <v>38</v>
      </c>
      <c r="H47" s="29">
        <f>H44+H45-H46</f>
        <v>334699</v>
      </c>
      <c r="I47" s="29">
        <f>I44+I45-I46</f>
        <v>2539113</v>
      </c>
      <c r="J47" s="39"/>
      <c r="L47" s="39"/>
      <c r="M47" s="39"/>
    </row>
    <row r="48" spans="1:13" x14ac:dyDescent="0.2">
      <c r="L48" s="39"/>
      <c r="M48" s="39"/>
    </row>
    <row r="49" spans="12:13" x14ac:dyDescent="0.2">
      <c r="L49" s="39"/>
      <c r="M49" s="39"/>
    </row>
    <row r="50" spans="12:13" x14ac:dyDescent="0.2">
      <c r="L50" s="39"/>
      <c r="M50" s="39"/>
    </row>
    <row r="51" spans="12:13" x14ac:dyDescent="0.2">
      <c r="L51" s="39"/>
      <c r="M51" s="39"/>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02" t="s">
        <v>10</v>
      </c>
      <c r="B1" s="216"/>
      <c r="C1" s="216"/>
      <c r="D1" s="216"/>
      <c r="E1" s="216"/>
      <c r="F1" s="216"/>
      <c r="G1" s="216"/>
      <c r="H1" s="216"/>
      <c r="I1" s="216"/>
    </row>
    <row r="2" spans="1:9" ht="12.75" customHeight="1" x14ac:dyDescent="0.2">
      <c r="A2" s="201" t="s">
        <v>286</v>
      </c>
      <c r="B2" s="194"/>
      <c r="C2" s="194"/>
      <c r="D2" s="194"/>
      <c r="E2" s="194"/>
      <c r="F2" s="194"/>
      <c r="G2" s="194"/>
      <c r="H2" s="194"/>
      <c r="I2" s="194"/>
    </row>
    <row r="3" spans="1:9" x14ac:dyDescent="0.2">
      <c r="A3" s="218" t="s">
        <v>14</v>
      </c>
      <c r="B3" s="223"/>
      <c r="C3" s="223"/>
      <c r="D3" s="223"/>
      <c r="E3" s="223"/>
      <c r="F3" s="223"/>
      <c r="G3" s="223"/>
      <c r="H3" s="223"/>
      <c r="I3" s="223"/>
    </row>
    <row r="4" spans="1:9" x14ac:dyDescent="0.2">
      <c r="A4" s="217" t="s">
        <v>247</v>
      </c>
      <c r="B4" s="199"/>
      <c r="C4" s="199"/>
      <c r="D4" s="199"/>
      <c r="E4" s="199"/>
      <c r="F4" s="199"/>
      <c r="G4" s="199"/>
      <c r="H4" s="199"/>
      <c r="I4" s="200"/>
    </row>
    <row r="5" spans="1:9" ht="57" thickBot="1" x14ac:dyDescent="0.25">
      <c r="A5" s="211" t="s">
        <v>2</v>
      </c>
      <c r="B5" s="185"/>
      <c r="C5" s="185"/>
      <c r="D5" s="185"/>
      <c r="E5" s="185"/>
      <c r="F5" s="185"/>
      <c r="G5" s="13" t="s">
        <v>6</v>
      </c>
      <c r="H5" s="37" t="s">
        <v>218</v>
      </c>
      <c r="I5" s="37" t="s">
        <v>219</v>
      </c>
    </row>
    <row r="6" spans="1:9" x14ac:dyDescent="0.2">
      <c r="A6" s="215">
        <v>1</v>
      </c>
      <c r="B6" s="185"/>
      <c r="C6" s="185"/>
      <c r="D6" s="185"/>
      <c r="E6" s="185"/>
      <c r="F6" s="185"/>
      <c r="G6" s="11">
        <v>2</v>
      </c>
      <c r="H6" s="35" t="s">
        <v>8</v>
      </c>
      <c r="I6" s="35" t="s">
        <v>9</v>
      </c>
    </row>
    <row r="7" spans="1:9" x14ac:dyDescent="0.2">
      <c r="A7" s="180" t="s">
        <v>125</v>
      </c>
      <c r="B7" s="180"/>
      <c r="C7" s="180"/>
      <c r="D7" s="180"/>
      <c r="E7" s="180"/>
      <c r="F7" s="180"/>
      <c r="G7" s="222"/>
      <c r="H7" s="222"/>
      <c r="I7" s="222"/>
    </row>
    <row r="8" spans="1:9" x14ac:dyDescent="0.2">
      <c r="A8" s="181" t="s">
        <v>162</v>
      </c>
      <c r="B8" s="220"/>
      <c r="C8" s="220"/>
      <c r="D8" s="220"/>
      <c r="E8" s="220"/>
      <c r="F8" s="220"/>
      <c r="G8" s="7">
        <v>1</v>
      </c>
      <c r="H8" s="38">
        <v>0</v>
      </c>
      <c r="I8" s="38">
        <v>0</v>
      </c>
    </row>
    <row r="9" spans="1:9" x14ac:dyDescent="0.2">
      <c r="A9" s="181" t="s">
        <v>163</v>
      </c>
      <c r="B9" s="220"/>
      <c r="C9" s="220"/>
      <c r="D9" s="220"/>
      <c r="E9" s="220"/>
      <c r="F9" s="220"/>
      <c r="G9" s="7">
        <v>2</v>
      </c>
      <c r="H9" s="38">
        <v>0</v>
      </c>
      <c r="I9" s="38">
        <v>0</v>
      </c>
    </row>
    <row r="10" spans="1:9" x14ac:dyDescent="0.2">
      <c r="A10" s="181" t="s">
        <v>164</v>
      </c>
      <c r="B10" s="220"/>
      <c r="C10" s="220"/>
      <c r="D10" s="220"/>
      <c r="E10" s="220"/>
      <c r="F10" s="220"/>
      <c r="G10" s="7">
        <v>3</v>
      </c>
      <c r="H10" s="38">
        <v>0</v>
      </c>
      <c r="I10" s="38">
        <v>0</v>
      </c>
    </row>
    <row r="11" spans="1:9" x14ac:dyDescent="0.2">
      <c r="A11" s="181" t="s">
        <v>165</v>
      </c>
      <c r="B11" s="220"/>
      <c r="C11" s="220"/>
      <c r="D11" s="220"/>
      <c r="E11" s="220"/>
      <c r="F11" s="220"/>
      <c r="G11" s="7">
        <v>4</v>
      </c>
      <c r="H11" s="38">
        <v>0</v>
      </c>
      <c r="I11" s="38">
        <v>0</v>
      </c>
    </row>
    <row r="12" spans="1:9" ht="19.899999999999999" customHeight="1" x14ac:dyDescent="0.2">
      <c r="A12" s="188" t="s">
        <v>166</v>
      </c>
      <c r="B12" s="221"/>
      <c r="C12" s="221"/>
      <c r="D12" s="221"/>
      <c r="E12" s="221"/>
      <c r="F12" s="221"/>
      <c r="G12" s="5">
        <v>5</v>
      </c>
      <c r="H12" s="29">
        <f>SUM(H8:H11)</f>
        <v>0</v>
      </c>
      <c r="I12" s="29">
        <f>SUM(I8:I11)</f>
        <v>0</v>
      </c>
    </row>
    <row r="13" spans="1:9" x14ac:dyDescent="0.2">
      <c r="A13" s="181" t="s">
        <v>167</v>
      </c>
      <c r="B13" s="220"/>
      <c r="C13" s="220"/>
      <c r="D13" s="220"/>
      <c r="E13" s="220"/>
      <c r="F13" s="220"/>
      <c r="G13" s="7">
        <v>6</v>
      </c>
      <c r="H13" s="38">
        <v>0</v>
      </c>
      <c r="I13" s="38">
        <v>0</v>
      </c>
    </row>
    <row r="14" spans="1:9" x14ac:dyDescent="0.2">
      <c r="A14" s="181" t="s">
        <v>168</v>
      </c>
      <c r="B14" s="220"/>
      <c r="C14" s="220"/>
      <c r="D14" s="220"/>
      <c r="E14" s="220"/>
      <c r="F14" s="220"/>
      <c r="G14" s="7">
        <v>7</v>
      </c>
      <c r="H14" s="38">
        <v>0</v>
      </c>
      <c r="I14" s="38">
        <v>0</v>
      </c>
    </row>
    <row r="15" spans="1:9" x14ac:dyDescent="0.2">
      <c r="A15" s="181" t="s">
        <v>169</v>
      </c>
      <c r="B15" s="220"/>
      <c r="C15" s="220"/>
      <c r="D15" s="220"/>
      <c r="E15" s="220"/>
      <c r="F15" s="220"/>
      <c r="G15" s="7">
        <v>8</v>
      </c>
      <c r="H15" s="38">
        <v>0</v>
      </c>
      <c r="I15" s="38">
        <v>0</v>
      </c>
    </row>
    <row r="16" spans="1:9" x14ac:dyDescent="0.2">
      <c r="A16" s="181" t="s">
        <v>170</v>
      </c>
      <c r="B16" s="220"/>
      <c r="C16" s="220"/>
      <c r="D16" s="220"/>
      <c r="E16" s="220"/>
      <c r="F16" s="220"/>
      <c r="G16" s="7">
        <v>9</v>
      </c>
      <c r="H16" s="38">
        <v>0</v>
      </c>
      <c r="I16" s="38">
        <v>0</v>
      </c>
    </row>
    <row r="17" spans="1:9" x14ac:dyDescent="0.2">
      <c r="A17" s="181" t="s">
        <v>171</v>
      </c>
      <c r="B17" s="220"/>
      <c r="C17" s="220"/>
      <c r="D17" s="220"/>
      <c r="E17" s="220"/>
      <c r="F17" s="220"/>
      <c r="G17" s="7">
        <v>10</v>
      </c>
      <c r="H17" s="38">
        <v>0</v>
      </c>
      <c r="I17" s="38">
        <v>0</v>
      </c>
    </row>
    <row r="18" spans="1:9" x14ac:dyDescent="0.2">
      <c r="A18" s="181" t="s">
        <v>172</v>
      </c>
      <c r="B18" s="220"/>
      <c r="C18" s="220"/>
      <c r="D18" s="220"/>
      <c r="E18" s="220"/>
      <c r="F18" s="220"/>
      <c r="G18" s="7">
        <v>11</v>
      </c>
      <c r="H18" s="38">
        <v>0</v>
      </c>
      <c r="I18" s="38">
        <v>0</v>
      </c>
    </row>
    <row r="19" spans="1:9" x14ac:dyDescent="0.2">
      <c r="A19" s="188" t="s">
        <v>173</v>
      </c>
      <c r="B19" s="221"/>
      <c r="C19" s="221"/>
      <c r="D19" s="221"/>
      <c r="E19" s="221"/>
      <c r="F19" s="221"/>
      <c r="G19" s="5">
        <v>12</v>
      </c>
      <c r="H19" s="29">
        <f>SUM(H13:H18)</f>
        <v>0</v>
      </c>
      <c r="I19" s="29">
        <f>SUM(I13:I18)</f>
        <v>0</v>
      </c>
    </row>
    <row r="20" spans="1:9" x14ac:dyDescent="0.2">
      <c r="A20" s="180" t="s">
        <v>126</v>
      </c>
      <c r="B20" s="180"/>
      <c r="C20" s="180"/>
      <c r="D20" s="180"/>
      <c r="E20" s="180"/>
      <c r="F20" s="180"/>
      <c r="G20" s="222"/>
      <c r="H20" s="222"/>
      <c r="I20" s="222"/>
    </row>
    <row r="21" spans="1:9" x14ac:dyDescent="0.2">
      <c r="A21" s="181" t="s">
        <v>174</v>
      </c>
      <c r="B21" s="220"/>
      <c r="C21" s="220"/>
      <c r="D21" s="220"/>
      <c r="E21" s="220"/>
      <c r="F21" s="220"/>
      <c r="G21" s="7">
        <v>13</v>
      </c>
      <c r="H21" s="38">
        <v>0</v>
      </c>
      <c r="I21" s="38">
        <v>0</v>
      </c>
    </row>
    <row r="22" spans="1:9" x14ac:dyDescent="0.2">
      <c r="A22" s="181" t="s">
        <v>175</v>
      </c>
      <c r="B22" s="220"/>
      <c r="C22" s="220"/>
      <c r="D22" s="220"/>
      <c r="E22" s="220"/>
      <c r="F22" s="220"/>
      <c r="G22" s="7">
        <v>14</v>
      </c>
      <c r="H22" s="38">
        <v>0</v>
      </c>
      <c r="I22" s="38">
        <v>0</v>
      </c>
    </row>
    <row r="23" spans="1:9" x14ac:dyDescent="0.2">
      <c r="A23" s="181" t="s">
        <v>140</v>
      </c>
      <c r="B23" s="220"/>
      <c r="C23" s="220"/>
      <c r="D23" s="220"/>
      <c r="E23" s="220"/>
      <c r="F23" s="220"/>
      <c r="G23" s="7">
        <v>15</v>
      </c>
      <c r="H23" s="38">
        <v>0</v>
      </c>
      <c r="I23" s="38">
        <v>0</v>
      </c>
    </row>
    <row r="24" spans="1:9" x14ac:dyDescent="0.2">
      <c r="A24" s="181" t="s">
        <v>141</v>
      </c>
      <c r="B24" s="220"/>
      <c r="C24" s="220"/>
      <c r="D24" s="220"/>
      <c r="E24" s="220"/>
      <c r="F24" s="220"/>
      <c r="G24" s="7">
        <v>16</v>
      </c>
      <c r="H24" s="38">
        <v>0</v>
      </c>
      <c r="I24" s="38">
        <v>0</v>
      </c>
    </row>
    <row r="25" spans="1:9" x14ac:dyDescent="0.2">
      <c r="A25" s="189" t="s">
        <v>176</v>
      </c>
      <c r="B25" s="221"/>
      <c r="C25" s="221"/>
      <c r="D25" s="221"/>
      <c r="E25" s="221"/>
      <c r="F25" s="221"/>
      <c r="G25" s="9">
        <v>17</v>
      </c>
      <c r="H25" s="32">
        <f>H26+H27</f>
        <v>0</v>
      </c>
      <c r="I25" s="32">
        <f>I26+I27</f>
        <v>0</v>
      </c>
    </row>
    <row r="26" spans="1:9" x14ac:dyDescent="0.2">
      <c r="A26" s="181" t="s">
        <v>177</v>
      </c>
      <c r="B26" s="220"/>
      <c r="C26" s="220"/>
      <c r="D26" s="220"/>
      <c r="E26" s="220"/>
      <c r="F26" s="220"/>
      <c r="G26" s="7">
        <v>18</v>
      </c>
      <c r="H26" s="38">
        <v>0</v>
      </c>
      <c r="I26" s="38">
        <v>0</v>
      </c>
    </row>
    <row r="27" spans="1:9" x14ac:dyDescent="0.2">
      <c r="A27" s="181" t="s">
        <v>178</v>
      </c>
      <c r="B27" s="220"/>
      <c r="C27" s="220"/>
      <c r="D27" s="220"/>
      <c r="E27" s="220"/>
      <c r="F27" s="220"/>
      <c r="G27" s="7">
        <v>19</v>
      </c>
      <c r="H27" s="38">
        <v>0</v>
      </c>
      <c r="I27" s="38">
        <v>0</v>
      </c>
    </row>
    <row r="28" spans="1:9" ht="27.6" customHeight="1" x14ac:dyDescent="0.2">
      <c r="A28" s="188" t="s">
        <v>179</v>
      </c>
      <c r="B28" s="221"/>
      <c r="C28" s="221"/>
      <c r="D28" s="221"/>
      <c r="E28" s="221"/>
      <c r="F28" s="221"/>
      <c r="G28" s="5">
        <v>20</v>
      </c>
      <c r="H28" s="29">
        <f>SUM(H21:H25)</f>
        <v>0</v>
      </c>
      <c r="I28" s="29">
        <f>SUM(I21:I25)</f>
        <v>0</v>
      </c>
    </row>
    <row r="29" spans="1:9" x14ac:dyDescent="0.2">
      <c r="A29" s="181" t="s">
        <v>144</v>
      </c>
      <c r="B29" s="220"/>
      <c r="C29" s="220"/>
      <c r="D29" s="220"/>
      <c r="E29" s="220"/>
      <c r="F29" s="220"/>
      <c r="G29" s="7">
        <v>21</v>
      </c>
      <c r="H29" s="38">
        <v>0</v>
      </c>
      <c r="I29" s="38">
        <v>0</v>
      </c>
    </row>
    <row r="30" spans="1:9" x14ac:dyDescent="0.2">
      <c r="A30" s="181" t="s">
        <v>145</v>
      </c>
      <c r="B30" s="220"/>
      <c r="C30" s="220"/>
      <c r="D30" s="220"/>
      <c r="E30" s="220"/>
      <c r="F30" s="220"/>
      <c r="G30" s="7">
        <v>22</v>
      </c>
      <c r="H30" s="38">
        <v>0</v>
      </c>
      <c r="I30" s="38">
        <v>0</v>
      </c>
    </row>
    <row r="31" spans="1:9" x14ac:dyDescent="0.2">
      <c r="A31" s="189" t="s">
        <v>180</v>
      </c>
      <c r="B31" s="221"/>
      <c r="C31" s="221"/>
      <c r="D31" s="221"/>
      <c r="E31" s="221"/>
      <c r="F31" s="221"/>
      <c r="G31" s="9">
        <v>23</v>
      </c>
      <c r="H31" s="32">
        <f>H32+H33</f>
        <v>0</v>
      </c>
      <c r="I31" s="32">
        <f>I32+I33</f>
        <v>0</v>
      </c>
    </row>
    <row r="32" spans="1:9" x14ac:dyDescent="0.2">
      <c r="A32" s="181" t="s">
        <v>181</v>
      </c>
      <c r="B32" s="220"/>
      <c r="C32" s="220"/>
      <c r="D32" s="220"/>
      <c r="E32" s="220"/>
      <c r="F32" s="220"/>
      <c r="G32" s="7">
        <v>24</v>
      </c>
      <c r="H32" s="38">
        <v>0</v>
      </c>
      <c r="I32" s="38">
        <v>0</v>
      </c>
    </row>
    <row r="33" spans="1:9" x14ac:dyDescent="0.2">
      <c r="A33" s="181" t="s">
        <v>182</v>
      </c>
      <c r="B33" s="220"/>
      <c r="C33" s="220"/>
      <c r="D33" s="220"/>
      <c r="E33" s="220"/>
      <c r="F33" s="220"/>
      <c r="G33" s="7">
        <v>25</v>
      </c>
      <c r="H33" s="38">
        <v>0</v>
      </c>
      <c r="I33" s="38">
        <v>0</v>
      </c>
    </row>
    <row r="34" spans="1:9" ht="26.45" customHeight="1" x14ac:dyDescent="0.2">
      <c r="A34" s="188" t="s">
        <v>147</v>
      </c>
      <c r="B34" s="221"/>
      <c r="C34" s="221"/>
      <c r="D34" s="221"/>
      <c r="E34" s="221"/>
      <c r="F34" s="221"/>
      <c r="G34" s="5">
        <v>26</v>
      </c>
      <c r="H34" s="29">
        <f>H29+H30+H31</f>
        <v>0</v>
      </c>
      <c r="I34" s="29">
        <f>I29+I30+I31</f>
        <v>0</v>
      </c>
    </row>
    <row r="35" spans="1:9" x14ac:dyDescent="0.2">
      <c r="A35" s="180" t="s">
        <v>127</v>
      </c>
      <c r="B35" s="180"/>
      <c r="C35" s="180"/>
      <c r="D35" s="180"/>
      <c r="E35" s="180"/>
      <c r="F35" s="180"/>
      <c r="G35" s="222"/>
      <c r="H35" s="222"/>
      <c r="I35" s="222"/>
    </row>
    <row r="36" spans="1:9" x14ac:dyDescent="0.2">
      <c r="A36" s="181" t="s">
        <v>148</v>
      </c>
      <c r="B36" s="220"/>
      <c r="C36" s="220"/>
      <c r="D36" s="220"/>
      <c r="E36" s="220"/>
      <c r="F36" s="220"/>
      <c r="G36" s="7">
        <v>27</v>
      </c>
      <c r="H36" s="38">
        <v>0</v>
      </c>
      <c r="I36" s="38">
        <v>0</v>
      </c>
    </row>
    <row r="37" spans="1:9" x14ac:dyDescent="0.2">
      <c r="A37" s="181" t="s">
        <v>149</v>
      </c>
      <c r="B37" s="220"/>
      <c r="C37" s="220"/>
      <c r="D37" s="220"/>
      <c r="E37" s="220"/>
      <c r="F37" s="220"/>
      <c r="G37" s="7">
        <v>28</v>
      </c>
      <c r="H37" s="38">
        <v>0</v>
      </c>
      <c r="I37" s="38">
        <v>0</v>
      </c>
    </row>
    <row r="38" spans="1:9" x14ac:dyDescent="0.2">
      <c r="A38" s="181" t="s">
        <v>150</v>
      </c>
      <c r="B38" s="220"/>
      <c r="C38" s="220"/>
      <c r="D38" s="220"/>
      <c r="E38" s="220"/>
      <c r="F38" s="220"/>
      <c r="G38" s="7">
        <v>29</v>
      </c>
      <c r="H38" s="38">
        <v>0</v>
      </c>
      <c r="I38" s="38">
        <v>0</v>
      </c>
    </row>
    <row r="39" spans="1:9" ht="27" customHeight="1" x14ac:dyDescent="0.2">
      <c r="A39" s="188" t="s">
        <v>183</v>
      </c>
      <c r="B39" s="221"/>
      <c r="C39" s="221"/>
      <c r="D39" s="221"/>
      <c r="E39" s="221"/>
      <c r="F39" s="221"/>
      <c r="G39" s="5">
        <v>30</v>
      </c>
      <c r="H39" s="29">
        <f>H36+H37+H38</f>
        <v>0</v>
      </c>
      <c r="I39" s="29">
        <f>I36+I37+I38</f>
        <v>0</v>
      </c>
    </row>
    <row r="40" spans="1:9" x14ac:dyDescent="0.2">
      <c r="A40" s="181" t="s">
        <v>152</v>
      </c>
      <c r="B40" s="220"/>
      <c r="C40" s="220"/>
      <c r="D40" s="220"/>
      <c r="E40" s="220"/>
      <c r="F40" s="220"/>
      <c r="G40" s="7">
        <v>31</v>
      </c>
      <c r="H40" s="38">
        <v>0</v>
      </c>
      <c r="I40" s="38">
        <v>0</v>
      </c>
    </row>
    <row r="41" spans="1:9" x14ac:dyDescent="0.2">
      <c r="A41" s="181" t="s">
        <v>153</v>
      </c>
      <c r="B41" s="220"/>
      <c r="C41" s="220"/>
      <c r="D41" s="220"/>
      <c r="E41" s="220"/>
      <c r="F41" s="220"/>
      <c r="G41" s="7">
        <v>32</v>
      </c>
      <c r="H41" s="38">
        <v>0</v>
      </c>
      <c r="I41" s="38">
        <v>0</v>
      </c>
    </row>
    <row r="42" spans="1:9" x14ac:dyDescent="0.2">
      <c r="A42" s="181" t="s">
        <v>154</v>
      </c>
      <c r="B42" s="220"/>
      <c r="C42" s="220"/>
      <c r="D42" s="220"/>
      <c r="E42" s="220"/>
      <c r="F42" s="220"/>
      <c r="G42" s="7">
        <v>33</v>
      </c>
      <c r="H42" s="38">
        <v>0</v>
      </c>
      <c r="I42" s="38">
        <v>0</v>
      </c>
    </row>
    <row r="43" spans="1:9" x14ac:dyDescent="0.2">
      <c r="A43" s="181" t="s">
        <v>155</v>
      </c>
      <c r="B43" s="220"/>
      <c r="C43" s="220"/>
      <c r="D43" s="220"/>
      <c r="E43" s="220"/>
      <c r="F43" s="220"/>
      <c r="G43" s="7">
        <v>34</v>
      </c>
      <c r="H43" s="38">
        <v>0</v>
      </c>
      <c r="I43" s="38">
        <v>0</v>
      </c>
    </row>
    <row r="44" spans="1:9" x14ac:dyDescent="0.2">
      <c r="A44" s="181" t="s">
        <v>156</v>
      </c>
      <c r="B44" s="220"/>
      <c r="C44" s="220"/>
      <c r="D44" s="220"/>
      <c r="E44" s="220"/>
      <c r="F44" s="220"/>
      <c r="G44" s="7">
        <v>35</v>
      </c>
      <c r="H44" s="38">
        <v>0</v>
      </c>
      <c r="I44" s="38">
        <v>0</v>
      </c>
    </row>
    <row r="45" spans="1:9" ht="27.6" customHeight="1" x14ac:dyDescent="0.2">
      <c r="A45" s="188" t="s">
        <v>184</v>
      </c>
      <c r="B45" s="221"/>
      <c r="C45" s="221"/>
      <c r="D45" s="221"/>
      <c r="E45" s="221"/>
      <c r="F45" s="221"/>
      <c r="G45" s="5">
        <v>36</v>
      </c>
      <c r="H45" s="29">
        <f>H40+H41+H42+H43+H44</f>
        <v>0</v>
      </c>
      <c r="I45" s="29">
        <f>I40+I41+I42+I43+I44</f>
        <v>0</v>
      </c>
    </row>
    <row r="46" spans="1:9" x14ac:dyDescent="0.2">
      <c r="A46" s="180" t="s">
        <v>158</v>
      </c>
      <c r="B46" s="220"/>
      <c r="C46" s="220"/>
      <c r="D46" s="220"/>
      <c r="E46" s="220"/>
      <c r="F46" s="220"/>
      <c r="G46" s="6">
        <v>37</v>
      </c>
      <c r="H46" s="38">
        <v>0</v>
      </c>
      <c r="I46" s="38">
        <v>0</v>
      </c>
    </row>
    <row r="47" spans="1:9" x14ac:dyDescent="0.2">
      <c r="A47" s="180" t="s">
        <v>159</v>
      </c>
      <c r="B47" s="220"/>
      <c r="C47" s="220"/>
      <c r="D47" s="220"/>
      <c r="E47" s="220"/>
      <c r="F47" s="220"/>
      <c r="G47" s="6">
        <v>38</v>
      </c>
      <c r="H47" s="38">
        <v>0</v>
      </c>
      <c r="I47" s="38">
        <v>0</v>
      </c>
    </row>
    <row r="48" spans="1:9" x14ac:dyDescent="0.2">
      <c r="A48" s="180" t="s">
        <v>160</v>
      </c>
      <c r="B48" s="220"/>
      <c r="C48" s="220"/>
      <c r="D48" s="220"/>
      <c r="E48" s="220"/>
      <c r="F48" s="220"/>
      <c r="G48" s="6">
        <v>39</v>
      </c>
      <c r="H48" s="38">
        <v>0</v>
      </c>
      <c r="I48" s="38">
        <v>0</v>
      </c>
    </row>
    <row r="49" spans="1:9" ht="15.6" customHeight="1" x14ac:dyDescent="0.2">
      <c r="A49" s="188" t="s">
        <v>161</v>
      </c>
      <c r="B49" s="221"/>
      <c r="C49" s="221"/>
      <c r="D49" s="221"/>
      <c r="E49" s="221"/>
      <c r="F49" s="221"/>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A10" zoomScaleNormal="100" zoomScaleSheetLayoutView="100" workbookViewId="0">
      <selection sqref="A1:K31"/>
    </sheetView>
  </sheetViews>
  <sheetFormatPr defaultRowHeight="12.75" x14ac:dyDescent="0.2"/>
  <cols>
    <col min="1" max="1" width="51.28515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2.28515625" style="48" customWidth="1"/>
    <col min="9" max="9" width="14.5703125" style="48" customWidth="1"/>
    <col min="10" max="10" width="16.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27" t="s">
        <v>11</v>
      </c>
      <c r="B1" s="227"/>
      <c r="C1" s="228"/>
      <c r="D1" s="228"/>
      <c r="E1" s="228"/>
      <c r="F1" s="228"/>
      <c r="G1" s="228"/>
      <c r="H1" s="228"/>
      <c r="I1" s="228"/>
      <c r="J1" s="228"/>
      <c r="K1" s="228"/>
      <c r="L1" s="14"/>
    </row>
    <row r="2" spans="1:23" ht="15.75" x14ac:dyDescent="0.2">
      <c r="A2" s="16"/>
      <c r="B2" s="16"/>
      <c r="C2" s="40"/>
      <c r="D2" s="229" t="s">
        <v>12</v>
      </c>
      <c r="E2" s="229"/>
      <c r="F2" s="49">
        <v>44197</v>
      </c>
      <c r="G2" s="41" t="s">
        <v>0</v>
      </c>
      <c r="H2" s="49">
        <v>44286</v>
      </c>
      <c r="I2" s="40"/>
      <c r="J2" s="40"/>
      <c r="K2" s="42" t="s">
        <v>14</v>
      </c>
      <c r="L2" s="17"/>
      <c r="W2" s="12"/>
    </row>
    <row r="3" spans="1:23" ht="15.75" customHeight="1" x14ac:dyDescent="0.2">
      <c r="A3" s="224" t="s">
        <v>13</v>
      </c>
      <c r="B3" s="226" t="s">
        <v>205</v>
      </c>
      <c r="C3" s="225" t="s">
        <v>185</v>
      </c>
      <c r="D3" s="225"/>
      <c r="E3" s="225"/>
      <c r="F3" s="225"/>
      <c r="G3" s="225"/>
      <c r="H3" s="225"/>
      <c r="I3" s="225"/>
      <c r="J3" s="225" t="s">
        <v>186</v>
      </c>
      <c r="K3" s="230" t="s">
        <v>206</v>
      </c>
    </row>
    <row r="4" spans="1:23" ht="71.25" x14ac:dyDescent="0.2">
      <c r="A4" s="224"/>
      <c r="B4" s="212"/>
      <c r="C4" s="43" t="s">
        <v>187</v>
      </c>
      <c r="D4" s="43" t="s">
        <v>188</v>
      </c>
      <c r="E4" s="44" t="s">
        <v>189</v>
      </c>
      <c r="F4" s="44" t="s">
        <v>190</v>
      </c>
      <c r="G4" s="44" t="s">
        <v>191</v>
      </c>
      <c r="H4" s="44" t="s">
        <v>192</v>
      </c>
      <c r="I4" s="44" t="s">
        <v>193</v>
      </c>
      <c r="J4" s="225"/>
      <c r="K4" s="231"/>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1193751</v>
      </c>
      <c r="G6" s="46">
        <v>-20972058</v>
      </c>
      <c r="H6" s="46">
        <v>0</v>
      </c>
      <c r="I6" s="46">
        <v>0</v>
      </c>
      <c r="J6" s="46">
        <v>0</v>
      </c>
      <c r="K6" s="47">
        <f>SUM(C6:J6)</f>
        <v>40579874</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1193751</v>
      </c>
      <c r="G9" s="47">
        <f t="shared" si="1"/>
        <v>-20972058</v>
      </c>
      <c r="H9" s="47">
        <f t="shared" si="1"/>
        <v>0</v>
      </c>
      <c r="I9" s="47">
        <f t="shared" si="1"/>
        <v>0</v>
      </c>
      <c r="J9" s="47">
        <f t="shared" si="1"/>
        <v>0</v>
      </c>
      <c r="K9" s="47">
        <f t="shared" si="0"/>
        <v>40579874</v>
      </c>
    </row>
    <row r="10" spans="1:23" ht="15" x14ac:dyDescent="0.2">
      <c r="A10" s="19" t="s">
        <v>196</v>
      </c>
      <c r="B10" s="22">
        <v>5</v>
      </c>
      <c r="C10" s="46">
        <v>0</v>
      </c>
      <c r="D10" s="46">
        <v>0</v>
      </c>
      <c r="E10" s="46">
        <v>0</v>
      </c>
      <c r="F10" s="46">
        <v>1874402</v>
      </c>
      <c r="G10" s="46">
        <v>0</v>
      </c>
      <c r="H10" s="46">
        <v>0</v>
      </c>
      <c r="I10" s="46">
        <v>0</v>
      </c>
      <c r="J10" s="46">
        <v>0</v>
      </c>
      <c r="K10" s="47">
        <f t="shared" si="0"/>
        <v>1874402</v>
      </c>
    </row>
    <row r="11" spans="1:23" ht="28.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1874402</v>
      </c>
      <c r="G13" s="47">
        <f t="shared" si="2"/>
        <v>0</v>
      </c>
      <c r="H13" s="47">
        <f t="shared" si="2"/>
        <v>0</v>
      </c>
      <c r="I13" s="47">
        <f t="shared" si="2"/>
        <v>0</v>
      </c>
      <c r="J13" s="47">
        <f t="shared" si="2"/>
        <v>0</v>
      </c>
      <c r="K13" s="47">
        <f t="shared" si="0"/>
        <v>1874402</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-1193751</v>
      </c>
      <c r="G17" s="46">
        <v>1193751</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1874402</v>
      </c>
      <c r="G18" s="47">
        <f t="shared" si="3"/>
        <v>-19778307</v>
      </c>
      <c r="H18" s="47">
        <f t="shared" si="3"/>
        <v>0</v>
      </c>
      <c r="I18" s="47">
        <f t="shared" si="3"/>
        <v>0</v>
      </c>
      <c r="J18" s="47">
        <f t="shared" si="3"/>
        <v>0</v>
      </c>
      <c r="K18" s="47">
        <f t="shared" si="0"/>
        <v>42454276</v>
      </c>
    </row>
    <row r="19" spans="1:12" ht="15" x14ac:dyDescent="0.2">
      <c r="A19" s="20" t="s">
        <v>215</v>
      </c>
      <c r="B19" s="27">
        <v>14</v>
      </c>
      <c r="C19" s="46">
        <v>46357000</v>
      </c>
      <c r="D19" s="46">
        <v>13860181</v>
      </c>
      <c r="E19" s="46">
        <v>141000</v>
      </c>
      <c r="F19" s="46">
        <v>1874402</v>
      </c>
      <c r="G19" s="46">
        <v>-19778307</v>
      </c>
      <c r="H19" s="46">
        <v>0</v>
      </c>
      <c r="I19" s="46">
        <v>0</v>
      </c>
      <c r="J19" s="46">
        <v>0</v>
      </c>
      <c r="K19" s="47">
        <f t="shared" si="0"/>
        <v>42454276</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1874402</v>
      </c>
      <c r="G22" s="47">
        <f t="shared" si="4"/>
        <v>-19778307</v>
      </c>
      <c r="H22" s="47">
        <f t="shared" si="4"/>
        <v>0</v>
      </c>
      <c r="I22" s="47">
        <f t="shared" si="4"/>
        <v>0</v>
      </c>
      <c r="J22" s="47">
        <f t="shared" si="4"/>
        <v>0</v>
      </c>
      <c r="K22" s="47">
        <f t="shared" si="0"/>
        <v>42454276</v>
      </c>
    </row>
    <row r="23" spans="1:12" ht="15" x14ac:dyDescent="0.2">
      <c r="A23" s="19" t="s">
        <v>196</v>
      </c>
      <c r="B23" s="18">
        <v>18</v>
      </c>
      <c r="C23" s="46">
        <v>0</v>
      </c>
      <c r="D23" s="46">
        <v>0</v>
      </c>
      <c r="E23" s="46">
        <v>0</v>
      </c>
      <c r="F23" s="46">
        <v>212745</v>
      </c>
      <c r="G23" s="46">
        <v>0</v>
      </c>
      <c r="H23" s="46">
        <v>0</v>
      </c>
      <c r="I23" s="46">
        <v>0</v>
      </c>
      <c r="J23" s="46">
        <v>0</v>
      </c>
      <c r="K23" s="47">
        <f t="shared" si="0"/>
        <v>212745</v>
      </c>
    </row>
    <row r="24" spans="1:12" ht="28.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f t="shared" si="0"/>
        <v>0</v>
      </c>
    </row>
    <row r="26" spans="1:12" ht="30" x14ac:dyDescent="0.2">
      <c r="A26" s="23" t="s">
        <v>204</v>
      </c>
      <c r="B26" s="28">
        <v>21</v>
      </c>
      <c r="C26" s="47">
        <f>C23+C24+C25</f>
        <v>0</v>
      </c>
      <c r="D26" s="47">
        <f t="shared" ref="D26:J26" si="5">D23+D24+D25</f>
        <v>0</v>
      </c>
      <c r="E26" s="47">
        <f t="shared" si="5"/>
        <v>0</v>
      </c>
      <c r="F26" s="47">
        <f t="shared" si="5"/>
        <v>212745</v>
      </c>
      <c r="G26" s="47">
        <f t="shared" si="5"/>
        <v>0</v>
      </c>
      <c r="H26" s="47">
        <f t="shared" si="5"/>
        <v>0</v>
      </c>
      <c r="I26" s="47">
        <f t="shared" si="5"/>
        <v>0</v>
      </c>
      <c r="J26" s="47">
        <f t="shared" si="5"/>
        <v>0</v>
      </c>
      <c r="K26" s="47">
        <f t="shared" si="0"/>
        <v>212745</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-1874402</v>
      </c>
      <c r="G30" s="46">
        <v>1874402</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212745</v>
      </c>
      <c r="G31" s="47">
        <f t="shared" si="6"/>
        <v>-17903905</v>
      </c>
      <c r="H31" s="47">
        <f t="shared" si="6"/>
        <v>0</v>
      </c>
      <c r="I31" s="47">
        <f t="shared" si="6"/>
        <v>0</v>
      </c>
      <c r="J31" s="47">
        <f t="shared" si="6"/>
        <v>0</v>
      </c>
      <c r="K31" s="47">
        <f t="shared" si="0"/>
        <v>42667021</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Pogrešan unos" error="Mogu se unijeti samo cjelobrojne pozitivne vrijednosti."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Pogrešan unos" error="Mogu se unijeti samo cjelobrojne vrijednosti."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Pogrešan unos" error="Mogu se unijeti samo cjelobrojne vrijednosti."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0866141732283472" right="0.70866141732283472" top="0.74803149606299213" bottom="0.74803149606299213" header="0.31496062992125984" footer="0.31496062992125984"/>
  <pageSetup paperSize="9" scale="49"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9"/>
  <sheetViews>
    <sheetView tabSelected="1" topLeftCell="A40" workbookViewId="0">
      <selection activeCell="A43" sqref="A43:D69"/>
    </sheetView>
  </sheetViews>
  <sheetFormatPr defaultRowHeight="12.75" x14ac:dyDescent="0.2"/>
  <cols>
    <col min="1" max="1" width="58.42578125" bestFit="1" customWidth="1"/>
    <col min="2" max="2" width="8.5703125" customWidth="1"/>
    <col min="3" max="3" width="47.7109375" bestFit="1" customWidth="1"/>
    <col min="4" max="4" width="8.5703125" customWidth="1"/>
  </cols>
  <sheetData>
    <row r="1" spans="1:9" ht="26.1" customHeight="1" x14ac:dyDescent="0.2">
      <c r="A1" s="232" t="s">
        <v>326</v>
      </c>
      <c r="B1" s="233"/>
      <c r="C1" s="233"/>
      <c r="D1" s="233"/>
      <c r="E1" s="233"/>
      <c r="F1" s="233"/>
      <c r="G1" s="233"/>
      <c r="H1" s="233"/>
      <c r="I1" s="233"/>
    </row>
    <row r="2" spans="1:9" ht="26.1" customHeight="1" x14ac:dyDescent="0.2">
      <c r="A2" s="233"/>
      <c r="B2" s="233"/>
      <c r="C2" s="233"/>
      <c r="D2" s="233"/>
      <c r="E2" s="233"/>
      <c r="F2" s="233"/>
      <c r="G2" s="233"/>
      <c r="H2" s="233"/>
      <c r="I2" s="233"/>
    </row>
    <row r="3" spans="1:9" ht="26.1" customHeight="1" x14ac:dyDescent="0.2">
      <c r="A3" s="233"/>
      <c r="B3" s="233"/>
      <c r="C3" s="233"/>
      <c r="D3" s="233"/>
      <c r="E3" s="233"/>
      <c r="F3" s="233"/>
      <c r="G3" s="233"/>
      <c r="H3" s="233"/>
      <c r="I3" s="233"/>
    </row>
    <row r="4" spans="1:9" ht="26.1" customHeight="1" x14ac:dyDescent="0.2">
      <c r="A4" s="233"/>
      <c r="B4" s="233"/>
      <c r="C4" s="233"/>
      <c r="D4" s="233"/>
      <c r="E4" s="233"/>
      <c r="F4" s="233"/>
      <c r="G4" s="233"/>
      <c r="H4" s="233"/>
      <c r="I4" s="233"/>
    </row>
    <row r="5" spans="1:9" ht="26.1" customHeight="1" x14ac:dyDescent="0.2">
      <c r="A5" s="233"/>
      <c r="B5" s="233"/>
      <c r="C5" s="233"/>
      <c r="D5" s="233"/>
      <c r="E5" s="233"/>
      <c r="F5" s="233"/>
      <c r="G5" s="233"/>
      <c r="H5" s="233"/>
      <c r="I5" s="233"/>
    </row>
    <row r="6" spans="1:9" ht="26.1" customHeight="1" x14ac:dyDescent="0.2">
      <c r="A6" s="233"/>
      <c r="B6" s="233"/>
      <c r="C6" s="233"/>
      <c r="D6" s="233"/>
      <c r="E6" s="233"/>
      <c r="F6" s="233"/>
      <c r="G6" s="233"/>
      <c r="H6" s="233"/>
      <c r="I6" s="233"/>
    </row>
    <row r="7" spans="1:9" ht="26.1" customHeight="1" x14ac:dyDescent="0.2">
      <c r="A7" s="233"/>
      <c r="B7" s="233"/>
      <c r="C7" s="233"/>
      <c r="D7" s="233"/>
      <c r="E7" s="233"/>
      <c r="F7" s="233"/>
      <c r="G7" s="233"/>
      <c r="H7" s="233"/>
      <c r="I7" s="233"/>
    </row>
    <row r="8" spans="1:9" ht="26.1" customHeight="1" x14ac:dyDescent="0.2">
      <c r="A8" s="233"/>
      <c r="B8" s="233"/>
      <c r="C8" s="233"/>
      <c r="D8" s="233"/>
      <c r="E8" s="233"/>
      <c r="F8" s="233"/>
      <c r="G8" s="233"/>
      <c r="H8" s="233"/>
      <c r="I8" s="233"/>
    </row>
    <row r="9" spans="1:9" ht="26.1" customHeight="1" x14ac:dyDescent="0.2">
      <c r="A9" s="233"/>
      <c r="B9" s="233"/>
      <c r="C9" s="233"/>
      <c r="D9" s="233"/>
      <c r="E9" s="233"/>
      <c r="F9" s="233"/>
      <c r="G9" s="233"/>
      <c r="H9" s="233"/>
      <c r="I9" s="233"/>
    </row>
    <row r="10" spans="1:9" ht="26.1" customHeight="1" x14ac:dyDescent="0.2">
      <c r="A10" s="233"/>
      <c r="B10" s="233"/>
      <c r="C10" s="233"/>
      <c r="D10" s="233"/>
      <c r="E10" s="233"/>
      <c r="F10" s="233"/>
      <c r="G10" s="233"/>
      <c r="H10" s="233"/>
      <c r="I10" s="233"/>
    </row>
    <row r="11" spans="1:9" ht="26.1" customHeight="1" x14ac:dyDescent="0.2">
      <c r="A11" s="233"/>
      <c r="B11" s="233"/>
      <c r="C11" s="233"/>
      <c r="D11" s="233"/>
      <c r="E11" s="233"/>
      <c r="F11" s="233"/>
      <c r="G11" s="233"/>
      <c r="H11" s="233"/>
      <c r="I11" s="233"/>
    </row>
    <row r="12" spans="1:9" ht="26.1" customHeight="1" x14ac:dyDescent="0.2">
      <c r="A12" s="233"/>
      <c r="B12" s="233"/>
      <c r="C12" s="233"/>
      <c r="D12" s="233"/>
      <c r="E12" s="233"/>
      <c r="F12" s="233"/>
      <c r="G12" s="233"/>
      <c r="H12" s="233"/>
      <c r="I12" s="233"/>
    </row>
    <row r="13" spans="1:9" ht="26.1" customHeight="1" x14ac:dyDescent="0.2">
      <c r="A13" s="233"/>
      <c r="B13" s="233"/>
      <c r="C13" s="233"/>
      <c r="D13" s="233"/>
      <c r="E13" s="233"/>
      <c r="F13" s="233"/>
      <c r="G13" s="233"/>
      <c r="H13" s="233"/>
      <c r="I13" s="233"/>
    </row>
    <row r="14" spans="1:9" ht="26.1" customHeight="1" x14ac:dyDescent="0.2">
      <c r="A14" s="233"/>
      <c r="B14" s="233"/>
      <c r="C14" s="233"/>
      <c r="D14" s="233"/>
      <c r="E14" s="233"/>
      <c r="F14" s="233"/>
      <c r="G14" s="233"/>
      <c r="H14" s="233"/>
      <c r="I14" s="233"/>
    </row>
    <row r="15" spans="1:9" ht="26.1" customHeight="1" x14ac:dyDescent="0.2">
      <c r="A15" s="233"/>
      <c r="B15" s="233"/>
      <c r="C15" s="233"/>
      <c r="D15" s="233"/>
      <c r="E15" s="233"/>
      <c r="F15" s="233"/>
      <c r="G15" s="233"/>
      <c r="H15" s="233"/>
      <c r="I15" s="233"/>
    </row>
    <row r="16" spans="1:9" ht="26.1" customHeight="1" x14ac:dyDescent="0.2">
      <c r="A16" s="233"/>
      <c r="B16" s="233"/>
      <c r="C16" s="233"/>
      <c r="D16" s="233"/>
      <c r="E16" s="233"/>
      <c r="F16" s="233"/>
      <c r="G16" s="233"/>
      <c r="H16" s="233"/>
      <c r="I16" s="233"/>
    </row>
    <row r="17" spans="1:9" ht="26.1" customHeight="1" x14ac:dyDescent="0.2">
      <c r="A17" s="233"/>
      <c r="B17" s="233"/>
      <c r="C17" s="233"/>
      <c r="D17" s="233"/>
      <c r="E17" s="233"/>
      <c r="F17" s="233"/>
      <c r="G17" s="233"/>
      <c r="H17" s="233"/>
      <c r="I17" s="233"/>
    </row>
    <row r="18" spans="1:9" ht="26.1" customHeight="1" x14ac:dyDescent="0.2">
      <c r="A18" s="233"/>
      <c r="B18" s="233"/>
      <c r="C18" s="233"/>
      <c r="D18" s="233"/>
      <c r="E18" s="233"/>
      <c r="F18" s="233"/>
      <c r="G18" s="233"/>
      <c r="H18" s="233"/>
      <c r="I18" s="233"/>
    </row>
    <row r="19" spans="1:9" ht="26.1" customHeight="1" x14ac:dyDescent="0.2">
      <c r="A19" s="233"/>
      <c r="B19" s="233"/>
      <c r="C19" s="233"/>
      <c r="D19" s="233"/>
      <c r="E19" s="233"/>
      <c r="F19" s="233"/>
      <c r="G19" s="233"/>
      <c r="H19" s="233"/>
      <c r="I19" s="233"/>
    </row>
    <row r="20" spans="1:9" ht="26.1" customHeight="1" x14ac:dyDescent="0.2">
      <c r="A20" s="233"/>
      <c r="B20" s="233"/>
      <c r="C20" s="233"/>
      <c r="D20" s="233"/>
      <c r="E20" s="233"/>
      <c r="F20" s="233"/>
      <c r="G20" s="233"/>
      <c r="H20" s="233"/>
      <c r="I20" s="233"/>
    </row>
    <row r="21" spans="1:9" ht="26.1" customHeight="1" x14ac:dyDescent="0.2">
      <c r="A21" s="233"/>
      <c r="B21" s="233"/>
      <c r="C21" s="233"/>
      <c r="D21" s="233"/>
      <c r="E21" s="233"/>
      <c r="F21" s="233"/>
      <c r="G21" s="233"/>
      <c r="H21" s="233"/>
      <c r="I21" s="233"/>
    </row>
    <row r="22" spans="1:9" ht="26.1" customHeight="1" x14ac:dyDescent="0.2">
      <c r="A22" s="233"/>
      <c r="B22" s="233"/>
      <c r="C22" s="233"/>
      <c r="D22" s="233"/>
      <c r="E22" s="233"/>
      <c r="F22" s="233"/>
      <c r="G22" s="233"/>
      <c r="H22" s="233"/>
      <c r="I22" s="233"/>
    </row>
    <row r="23" spans="1:9" ht="26.1" customHeight="1" x14ac:dyDescent="0.2">
      <c r="A23" s="233"/>
      <c r="B23" s="233"/>
      <c r="C23" s="233"/>
      <c r="D23" s="233"/>
      <c r="E23" s="233"/>
      <c r="F23" s="233"/>
      <c r="G23" s="233"/>
      <c r="H23" s="233"/>
      <c r="I23" s="233"/>
    </row>
    <row r="24" spans="1:9" ht="26.1" customHeight="1" x14ac:dyDescent="0.2">
      <c r="A24" s="233"/>
      <c r="B24" s="233"/>
      <c r="C24" s="233"/>
      <c r="D24" s="233"/>
      <c r="E24" s="233"/>
      <c r="F24" s="233"/>
      <c r="G24" s="233"/>
      <c r="H24" s="233"/>
      <c r="I24" s="233"/>
    </row>
    <row r="25" spans="1:9" ht="26.1" customHeight="1" x14ac:dyDescent="0.2">
      <c r="A25" s="233"/>
      <c r="B25" s="233"/>
      <c r="C25" s="233"/>
      <c r="D25" s="233"/>
      <c r="E25" s="233"/>
      <c r="F25" s="233"/>
      <c r="G25" s="233"/>
      <c r="H25" s="233"/>
      <c r="I25" s="233"/>
    </row>
    <row r="26" spans="1:9" ht="26.1" customHeight="1" x14ac:dyDescent="0.2">
      <c r="A26" s="233"/>
      <c r="B26" s="233"/>
      <c r="C26" s="233"/>
      <c r="D26" s="233"/>
      <c r="E26" s="233"/>
      <c r="F26" s="233"/>
      <c r="G26" s="233"/>
      <c r="H26" s="233"/>
      <c r="I26" s="233"/>
    </row>
    <row r="27" spans="1:9" ht="26.1" customHeight="1" x14ac:dyDescent="0.2">
      <c r="A27" s="233"/>
      <c r="B27" s="233"/>
      <c r="C27" s="233"/>
      <c r="D27" s="233"/>
      <c r="E27" s="233"/>
      <c r="F27" s="233"/>
      <c r="G27" s="233"/>
      <c r="H27" s="233"/>
      <c r="I27" s="233"/>
    </row>
    <row r="28" spans="1:9" ht="26.1" customHeight="1" x14ac:dyDescent="0.2">
      <c r="A28" s="233"/>
      <c r="B28" s="233"/>
      <c r="C28" s="233"/>
      <c r="D28" s="233"/>
      <c r="E28" s="233"/>
      <c r="F28" s="233"/>
      <c r="G28" s="233"/>
      <c r="H28" s="233"/>
      <c r="I28" s="233"/>
    </row>
    <row r="29" spans="1:9" ht="26.1" customHeight="1" x14ac:dyDescent="0.2">
      <c r="A29" s="233"/>
      <c r="B29" s="233"/>
      <c r="C29" s="233"/>
      <c r="D29" s="233"/>
      <c r="E29" s="233"/>
      <c r="F29" s="233"/>
      <c r="G29" s="233"/>
      <c r="H29" s="233"/>
      <c r="I29" s="233"/>
    </row>
    <row r="30" spans="1:9" ht="26.1" customHeight="1" x14ac:dyDescent="0.2">
      <c r="A30" s="233"/>
      <c r="B30" s="233"/>
      <c r="C30" s="233"/>
      <c r="D30" s="233"/>
      <c r="E30" s="233"/>
      <c r="F30" s="233"/>
      <c r="G30" s="233"/>
      <c r="H30" s="233"/>
      <c r="I30" s="233"/>
    </row>
    <row r="31" spans="1:9" ht="26.1" customHeight="1" x14ac:dyDescent="0.2">
      <c r="A31" s="233"/>
      <c r="B31" s="233"/>
      <c r="C31" s="233"/>
      <c r="D31" s="233"/>
      <c r="E31" s="233"/>
      <c r="F31" s="233"/>
      <c r="G31" s="233"/>
      <c r="H31" s="233"/>
      <c r="I31" s="233"/>
    </row>
    <row r="32" spans="1:9" ht="26.1" customHeight="1" x14ac:dyDescent="0.2">
      <c r="A32" s="233"/>
      <c r="B32" s="233"/>
      <c r="C32" s="233"/>
      <c r="D32" s="233"/>
      <c r="E32" s="233"/>
      <c r="F32" s="233"/>
      <c r="G32" s="233"/>
      <c r="H32" s="233"/>
      <c r="I32" s="233"/>
    </row>
    <row r="33" spans="1:9" ht="26.1" customHeight="1" x14ac:dyDescent="0.2">
      <c r="A33" s="233"/>
      <c r="B33" s="233"/>
      <c r="C33" s="233"/>
      <c r="D33" s="233"/>
      <c r="E33" s="233"/>
      <c r="F33" s="233"/>
      <c r="G33" s="233"/>
      <c r="H33" s="233"/>
      <c r="I33" s="233"/>
    </row>
    <row r="34" spans="1:9" ht="26.1" customHeight="1" x14ac:dyDescent="0.2">
      <c r="A34" s="233"/>
      <c r="B34" s="233"/>
      <c r="C34" s="233"/>
      <c r="D34" s="233"/>
      <c r="E34" s="233"/>
      <c r="F34" s="233"/>
      <c r="G34" s="233"/>
      <c r="H34" s="233"/>
      <c r="I34" s="233"/>
    </row>
    <row r="35" spans="1:9" ht="26.1" customHeight="1" x14ac:dyDescent="0.2">
      <c r="A35" s="233"/>
      <c r="B35" s="233"/>
      <c r="C35" s="233"/>
      <c r="D35" s="233"/>
      <c r="E35" s="233"/>
      <c r="F35" s="233"/>
      <c r="G35" s="233"/>
      <c r="H35" s="233"/>
      <c r="I35" s="233"/>
    </row>
    <row r="36" spans="1:9" ht="26.1" customHeight="1" x14ac:dyDescent="0.2">
      <c r="A36" s="233"/>
      <c r="B36" s="233"/>
      <c r="C36" s="233"/>
      <c r="D36" s="233"/>
      <c r="E36" s="233"/>
      <c r="F36" s="233"/>
      <c r="G36" s="233"/>
      <c r="H36" s="233"/>
      <c r="I36" s="233"/>
    </row>
    <row r="37" spans="1:9" ht="26.1" customHeight="1" x14ac:dyDescent="0.2">
      <c r="A37" s="233"/>
      <c r="B37" s="233"/>
      <c r="C37" s="233"/>
      <c r="D37" s="233"/>
      <c r="E37" s="233"/>
      <c r="F37" s="233"/>
      <c r="G37" s="233"/>
      <c r="H37" s="233"/>
      <c r="I37" s="233"/>
    </row>
    <row r="38" spans="1:9" ht="26.1" customHeight="1" x14ac:dyDescent="0.2">
      <c r="A38" s="233"/>
      <c r="B38" s="233"/>
      <c r="C38" s="233"/>
      <c r="D38" s="233"/>
      <c r="E38" s="233"/>
      <c r="F38" s="233"/>
      <c r="G38" s="233"/>
      <c r="H38" s="233"/>
      <c r="I38" s="233"/>
    </row>
    <row r="39" spans="1:9" ht="26.1" customHeight="1" x14ac:dyDescent="0.2">
      <c r="A39" s="233"/>
      <c r="B39" s="233"/>
      <c r="C39" s="233"/>
      <c r="D39" s="233"/>
      <c r="E39" s="233"/>
      <c r="F39" s="233"/>
      <c r="G39" s="233"/>
      <c r="H39" s="233"/>
      <c r="I39" s="233"/>
    </row>
    <row r="40" spans="1:9" ht="26.1" customHeight="1" x14ac:dyDescent="0.2">
      <c r="A40" s="233"/>
      <c r="B40" s="233"/>
      <c r="C40" s="233"/>
      <c r="D40" s="233"/>
      <c r="E40" s="233"/>
      <c r="F40" s="233"/>
      <c r="G40" s="233"/>
      <c r="H40" s="233"/>
      <c r="I40" s="233"/>
    </row>
    <row r="43" spans="1:9" s="103" customFormat="1" ht="25.5" x14ac:dyDescent="0.2">
      <c r="A43" s="104" t="s">
        <v>287</v>
      </c>
      <c r="B43" s="105" t="s">
        <v>325</v>
      </c>
      <c r="C43" s="106" t="s">
        <v>288</v>
      </c>
      <c r="D43" s="105" t="s">
        <v>325</v>
      </c>
    </row>
    <row r="44" spans="1:9" x14ac:dyDescent="0.2">
      <c r="A44" s="107" t="s">
        <v>289</v>
      </c>
      <c r="B44" s="108">
        <v>1538</v>
      </c>
      <c r="C44" s="109" t="s">
        <v>289</v>
      </c>
      <c r="D44" s="108">
        <v>1520</v>
      </c>
    </row>
    <row r="45" spans="1:9" x14ac:dyDescent="0.2">
      <c r="A45" s="110"/>
      <c r="B45" s="111"/>
      <c r="C45" s="112" t="s">
        <v>290</v>
      </c>
      <c r="D45" s="111">
        <v>18</v>
      </c>
    </row>
    <row r="46" spans="1:9" x14ac:dyDescent="0.2">
      <c r="A46" s="107" t="s">
        <v>291</v>
      </c>
      <c r="B46" s="108">
        <v>1150</v>
      </c>
      <c r="C46" s="109" t="s">
        <v>292</v>
      </c>
      <c r="D46" s="113">
        <v>111</v>
      </c>
    </row>
    <row r="47" spans="1:9" x14ac:dyDescent="0.2">
      <c r="A47" s="114"/>
      <c r="B47" s="115"/>
      <c r="C47" s="116" t="s">
        <v>293</v>
      </c>
      <c r="D47" s="115">
        <v>782</v>
      </c>
    </row>
    <row r="48" spans="1:9" x14ac:dyDescent="0.2">
      <c r="A48" s="114"/>
      <c r="B48" s="115"/>
      <c r="C48" s="116" t="s">
        <v>294</v>
      </c>
      <c r="D48" s="115" t="s">
        <v>295</v>
      </c>
    </row>
    <row r="49" spans="1:4" x14ac:dyDescent="0.2">
      <c r="A49" s="114"/>
      <c r="B49" s="115"/>
      <c r="C49" s="116" t="s">
        <v>296</v>
      </c>
      <c r="D49" s="115">
        <v>272</v>
      </c>
    </row>
    <row r="50" spans="1:4" x14ac:dyDescent="0.2">
      <c r="A50" s="114"/>
      <c r="B50" s="115"/>
      <c r="C50" s="116" t="s">
        <v>297</v>
      </c>
      <c r="D50" s="115">
        <v>3</v>
      </c>
    </row>
    <row r="51" spans="1:4" x14ac:dyDescent="0.2">
      <c r="A51" s="114"/>
      <c r="B51" s="115"/>
      <c r="C51" s="116" t="s">
        <v>298</v>
      </c>
      <c r="D51" s="115">
        <v>-18</v>
      </c>
    </row>
    <row r="52" spans="1:4" s="103" customFormat="1" ht="25.5" x14ac:dyDescent="0.2">
      <c r="A52" s="104" t="s">
        <v>299</v>
      </c>
      <c r="B52" s="105" t="s">
        <v>325</v>
      </c>
      <c r="C52" s="106" t="s">
        <v>300</v>
      </c>
      <c r="D52" s="105" t="s">
        <v>325</v>
      </c>
    </row>
    <row r="53" spans="1:4" x14ac:dyDescent="0.2">
      <c r="A53" s="107" t="s">
        <v>301</v>
      </c>
      <c r="B53" s="113">
        <v>711</v>
      </c>
      <c r="C53" s="109" t="s">
        <v>302</v>
      </c>
      <c r="D53" s="113">
        <v>55</v>
      </c>
    </row>
    <row r="54" spans="1:4" x14ac:dyDescent="0.2">
      <c r="A54" s="114" t="s">
        <v>303</v>
      </c>
      <c r="B54" s="115">
        <v>142</v>
      </c>
      <c r="C54" s="116" t="s">
        <v>304</v>
      </c>
      <c r="D54" s="115">
        <v>652</v>
      </c>
    </row>
    <row r="55" spans="1:4" x14ac:dyDescent="0.2">
      <c r="A55" s="114"/>
      <c r="B55" s="115"/>
      <c r="C55" s="116" t="s">
        <v>305</v>
      </c>
      <c r="D55" s="115">
        <v>5</v>
      </c>
    </row>
    <row r="56" spans="1:4" x14ac:dyDescent="0.2">
      <c r="A56" s="110"/>
      <c r="B56" s="111"/>
      <c r="C56" s="112" t="s">
        <v>306</v>
      </c>
      <c r="D56" s="111">
        <v>141</v>
      </c>
    </row>
    <row r="57" spans="1:4" x14ac:dyDescent="0.2">
      <c r="A57" s="107" t="s">
        <v>307</v>
      </c>
      <c r="B57" s="108">
        <v>1302</v>
      </c>
      <c r="C57" s="109" t="s">
        <v>308</v>
      </c>
      <c r="D57" s="108">
        <v>1769</v>
      </c>
    </row>
    <row r="58" spans="1:4" x14ac:dyDescent="0.2">
      <c r="A58" s="114" t="s">
        <v>309</v>
      </c>
      <c r="B58" s="115">
        <v>250</v>
      </c>
      <c r="C58" s="116"/>
      <c r="D58" s="115"/>
    </row>
    <row r="59" spans="1:4" x14ac:dyDescent="0.2">
      <c r="A59" s="110" t="s">
        <v>310</v>
      </c>
      <c r="B59" s="111">
        <v>217</v>
      </c>
      <c r="C59" s="112"/>
      <c r="D59" s="111"/>
    </row>
    <row r="60" spans="1:4" x14ac:dyDescent="0.2">
      <c r="A60" s="107" t="s">
        <v>311</v>
      </c>
      <c r="B60" s="108">
        <v>1453</v>
      </c>
      <c r="C60" s="109" t="s">
        <v>312</v>
      </c>
      <c r="D60" s="108">
        <v>1459</v>
      </c>
    </row>
    <row r="61" spans="1:4" x14ac:dyDescent="0.2">
      <c r="A61" s="110" t="s">
        <v>313</v>
      </c>
      <c r="B61" s="111">
        <v>6</v>
      </c>
      <c r="C61" s="112" t="s">
        <v>314</v>
      </c>
      <c r="D61" s="111"/>
    </row>
    <row r="62" spans="1:4" x14ac:dyDescent="0.2">
      <c r="A62" s="114" t="s">
        <v>315</v>
      </c>
      <c r="B62" s="117">
        <v>1196</v>
      </c>
      <c r="C62" s="116" t="s">
        <v>316</v>
      </c>
      <c r="D62" s="115">
        <v>129</v>
      </c>
    </row>
    <row r="63" spans="1:4" x14ac:dyDescent="0.2">
      <c r="A63" s="114" t="s">
        <v>317</v>
      </c>
      <c r="B63" s="115">
        <v>91</v>
      </c>
      <c r="C63" s="116" t="s">
        <v>318</v>
      </c>
      <c r="D63" s="115">
        <v>167</v>
      </c>
    </row>
    <row r="64" spans="1:4" x14ac:dyDescent="0.2">
      <c r="A64" s="114"/>
      <c r="B64" s="115"/>
      <c r="C64" s="116" t="s">
        <v>319</v>
      </c>
      <c r="D64" s="115">
        <v>305</v>
      </c>
    </row>
    <row r="65" spans="1:4" x14ac:dyDescent="0.2">
      <c r="A65" s="114"/>
      <c r="B65" s="115"/>
      <c r="C65" s="116" t="s">
        <v>320</v>
      </c>
      <c r="D65" s="115">
        <v>227</v>
      </c>
    </row>
    <row r="66" spans="1:4" x14ac:dyDescent="0.2">
      <c r="A66" s="114"/>
      <c r="B66" s="115"/>
      <c r="C66" s="116" t="s">
        <v>321</v>
      </c>
      <c r="D66" s="115">
        <v>-3</v>
      </c>
    </row>
    <row r="67" spans="1:4" x14ac:dyDescent="0.2">
      <c r="A67" s="114"/>
      <c r="B67" s="115"/>
      <c r="C67" s="116" t="s">
        <v>322</v>
      </c>
      <c r="D67" s="115">
        <v>462</v>
      </c>
    </row>
    <row r="68" spans="1:4" x14ac:dyDescent="0.2">
      <c r="A68" s="107" t="s">
        <v>323</v>
      </c>
      <c r="B68" s="108">
        <v>3114</v>
      </c>
      <c r="C68" s="109" t="s">
        <v>324</v>
      </c>
      <c r="D68" s="108">
        <v>3116</v>
      </c>
    </row>
    <row r="69" spans="1:4" x14ac:dyDescent="0.2">
      <c r="A69" s="110"/>
      <c r="B69" s="111"/>
      <c r="C69" s="112" t="s">
        <v>314</v>
      </c>
      <c r="D69" s="111">
        <v>-2</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2020-10-06T14:27:22Z</cp:lastPrinted>
  <dcterms:created xsi:type="dcterms:W3CDTF">2008-10-17T11:51:54Z</dcterms:created>
  <dcterms:modified xsi:type="dcterms:W3CDTF">2021-04-25T21:06:08Z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