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GFI 2022 - xls i xml\"/>
    </mc:Choice>
  </mc:AlternateContent>
  <xr:revisionPtr revIDLastSave="0" documentId="13_ncr:1_{7C29975C-3F9C-406F-AFA5-9F80DED519E1}" xr6:coauthVersionLast="47" xr6:coauthVersionMax="47" xr10:uidLastSave="{00000000-0000-0000-0000-000000000000}"/>
  <workbookProtection workbookPassword="CA29" lockStructure="1"/>
  <bookViews>
    <workbookView xWindow="38280" yWindow="2220" windowWidth="29040" windowHeight="175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Area" localSheetId="2">RDG!$A$1:$I$65</definedName>
  </definedNames>
  <calcPr calcId="191029"/>
</workbook>
</file>

<file path=xl/calcChain.xml><?xml version="1.0" encoding="utf-8"?>
<calcChain xmlns="http://schemas.openxmlformats.org/spreadsheetml/2006/main">
  <c r="H59" i="19" l="1"/>
  <c r="D26" i="22"/>
  <c r="E26" i="22"/>
  <c r="G26" i="22"/>
  <c r="I26" i="22"/>
  <c r="J26" i="22"/>
  <c r="C26" i="22"/>
  <c r="C22" i="22"/>
  <c r="D22" i="22"/>
  <c r="E22" i="22"/>
  <c r="G22" i="22"/>
  <c r="H22" i="22"/>
  <c r="I22" i="22"/>
  <c r="J22" i="22"/>
  <c r="D13" i="22"/>
  <c r="E13" i="22"/>
  <c r="G13" i="22"/>
  <c r="H13" i="22"/>
  <c r="I13" i="22"/>
  <c r="J13" i="22"/>
  <c r="C13" i="22"/>
  <c r="D9" i="22"/>
  <c r="E9" i="22"/>
  <c r="F9" i="22"/>
  <c r="G9" i="22"/>
  <c r="H9" i="22"/>
  <c r="I9" i="22"/>
  <c r="J9" i="22"/>
  <c r="C9" i="22"/>
  <c r="K7" i="22"/>
  <c r="K8" i="22"/>
  <c r="K11" i="22"/>
  <c r="K12" i="22"/>
  <c r="K14" i="22"/>
  <c r="K15" i="22"/>
  <c r="K16" i="22"/>
  <c r="K17" i="22"/>
  <c r="K20" i="22"/>
  <c r="K21" i="22"/>
  <c r="K25" i="22"/>
  <c r="K27" i="22"/>
  <c r="K28" i="22"/>
  <c r="K29" i="22"/>
  <c r="K6" i="22"/>
  <c r="H49" i="21"/>
  <c r="I49" i="21"/>
  <c r="H45" i="21"/>
  <c r="I45" i="21"/>
  <c r="I39" i="21"/>
  <c r="H39" i="21"/>
  <c r="I31" i="21"/>
  <c r="I34" i="21" s="1"/>
  <c r="H31" i="21"/>
  <c r="H34" i="21" s="1"/>
  <c r="I25" i="21"/>
  <c r="I28" i="21" s="1"/>
  <c r="H25" i="21"/>
  <c r="H28" i="21" s="1"/>
  <c r="H19" i="21"/>
  <c r="H12" i="21"/>
  <c r="I19" i="21"/>
  <c r="I12" i="21"/>
  <c r="H29" i="19"/>
  <c r="H23" i="19"/>
  <c r="H20" i="19"/>
  <c r="H15" i="19"/>
  <c r="H8" i="19"/>
  <c r="C31" i="22" l="1"/>
  <c r="J31" i="22"/>
  <c r="I31" i="22"/>
  <c r="D31" i="22"/>
  <c r="G18" i="22"/>
  <c r="J18" i="22"/>
  <c r="I18" i="22"/>
  <c r="H18" i="22"/>
  <c r="E18" i="22"/>
  <c r="D18" i="22"/>
  <c r="K9" i="22"/>
  <c r="E31" i="22"/>
  <c r="C18" i="22"/>
  <c r="H19" i="19"/>
  <c r="H7" i="19"/>
  <c r="H41" i="19" l="1"/>
  <c r="H48" i="19" s="1"/>
  <c r="H34" i="19"/>
  <c r="H47" i="19" s="1"/>
  <c r="H50" i="19" l="1"/>
  <c r="H52" i="19" l="1"/>
  <c r="H60" i="19" s="1"/>
  <c r="H63" i="19" s="1"/>
  <c r="F13" i="22"/>
  <c r="K10" i="22"/>
  <c r="F18" i="22" l="1"/>
  <c r="K18" i="22" s="1"/>
  <c r="K13" i="22"/>
  <c r="K19" i="22" l="1"/>
  <c r="F22" i="22"/>
  <c r="K22" i="22" s="1"/>
  <c r="G31" i="22" l="1"/>
  <c r="K30" i="22" l="1"/>
  <c r="H43" i="20" l="1"/>
  <c r="H21" i="20"/>
  <c r="H37" i="20"/>
  <c r="H15" i="20"/>
  <c r="H28" i="20"/>
  <c r="H32" i="20"/>
  <c r="I37" i="20" l="1"/>
  <c r="H47" i="20"/>
  <c r="I20" i="19" l="1"/>
  <c r="I29" i="19"/>
  <c r="I15" i="19" l="1"/>
  <c r="I27" i="18"/>
  <c r="I59" i="19"/>
  <c r="I10" i="18"/>
  <c r="I48" i="18"/>
  <c r="H10" i="18"/>
  <c r="H27" i="18"/>
  <c r="H21" i="18"/>
  <c r="H48" i="18"/>
  <c r="I23" i="19"/>
  <c r="I19" i="19" s="1"/>
  <c r="I16" i="18"/>
  <c r="I34" i="19"/>
  <c r="I8" i="19"/>
  <c r="I21" i="18"/>
  <c r="H16" i="18"/>
  <c r="H39" i="18"/>
  <c r="I41" i="19"/>
  <c r="I7" i="19" l="1"/>
  <c r="I48" i="19"/>
  <c r="I20" i="18"/>
  <c r="I8" i="18"/>
  <c r="H20" i="18"/>
  <c r="H8" i="18"/>
  <c r="H66" i="19"/>
  <c r="H26" i="22"/>
  <c r="H31" i="22" s="1"/>
  <c r="K24" i="22"/>
  <c r="I47" i="19"/>
  <c r="I50" i="19" s="1"/>
  <c r="I33" i="18" l="1"/>
  <c r="H33" i="18"/>
  <c r="H36" i="18"/>
  <c r="I52" i="19"/>
  <c r="I60" i="19" s="1"/>
  <c r="I63" i="19" s="1"/>
  <c r="I32" i="20"/>
  <c r="H58" i="18" l="1"/>
  <c r="H62" i="18"/>
  <c r="H61" i="18" s="1"/>
  <c r="I43" i="20"/>
  <c r="I66" i="19" l="1"/>
  <c r="K23" i="22"/>
  <c r="F26" i="22"/>
  <c r="K26" i="22" l="1"/>
  <c r="F31" i="22"/>
  <c r="K31" i="22" s="1"/>
  <c r="I39" i="18" l="1"/>
  <c r="I36" i="18" s="1"/>
  <c r="I58" i="18" l="1"/>
  <c r="I62" i="18"/>
  <c r="I61" i="18" s="1"/>
  <c r="I15" i="20" l="1"/>
  <c r="I28" i="20" l="1"/>
  <c r="I21" i="20" l="1"/>
  <c r="I47" i="20" l="1"/>
</calcChain>
</file>

<file path=xl/sharedStrings.xml><?xml version="1.0" encoding="utf-8"?>
<sst xmlns="http://schemas.openxmlformats.org/spreadsheetml/2006/main" count="465" uniqueCount="372">
  <si>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</si>
  <si>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</si>
  <si>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</si>
  <si>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</si>
  <si>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</si>
  <si>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</si>
  <si>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</si>
  <si>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</si>
  <si>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</si>
  <si>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</si>
  <si>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</si>
  <si>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</si>
  <si>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</si>
  <si>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</si>
  <si>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</si>
  <si>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</si>
  <si>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</si>
  <si>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</si>
  <si>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</si>
  <si>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</si>
  <si>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</si>
  <si>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</si>
  <si>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</si>
  <si>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</si>
  <si>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</si>
  <si>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</si>
  <si>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</si>
  <si>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</si>
  <si>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</si>
  <si>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</si>
  <si>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</si>
  <si>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</si>
  <si>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</si>
  <si>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</si>
  <si>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</si>
  <si>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</si>
  <si>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</si>
  <si>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</si>
  <si>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</si>
  <si>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</si>
  <si>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</si>
  <si>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</si>
  <si>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</si>
  <si>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</si>
  <si>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</si>
  <si>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</si>
  <si>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</si>
  <si>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</si>
  <si>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</si>
  <si>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</si>
  <si>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</si>
  <si>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</si>
  <si>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</si>
  <si>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</si>
  <si>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</si>
  <si>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</si>
  <si>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</si>
  <si>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</si>
  <si>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</si>
  <si>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</si>
  <si>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</si>
  <si>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</si>
  <si>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</si>
  <si>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</si>
  <si>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</si>
  <si>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</si>
  <si>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</si>
  <si>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</si>
  <si>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</si>
  <si>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</si>
  <si>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</si>
  <si>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</si>
  <si>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</si>
  <si>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</si>
  <si>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</si>
  <si>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</si>
  <si>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</si>
  <si>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</si>
  <si>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</si>
  <si>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</si>
  <si>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</si>
  <si>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</si>
  <si>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</si>
  <si>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</si>
  <si>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</si>
  <si>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</si>
  <si>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</si>
  <si>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</si>
  <si>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</si>
  <si>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</si>
  <si>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</si>
  <si>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</si>
  <si>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</si>
  <si>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</si>
  <si>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</si>
  <si>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</si>
  <si>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</si>
  <si>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</si>
  <si>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</si>
  <si>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</si>
  <si>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</si>
  <si>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</si>
  <si>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</si>
  <si>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</si>
  <si>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</si>
  <si>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</si>
  <si>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</si>
  <si>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</si>
  <si>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</si>
  <si>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</si>
  <si>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</si>
  <si>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</si>
  <si>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</si>
  <si>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</si>
  <si>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</si>
  <si>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</si>
  <si>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</si>
  <si>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</si>
  <si>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</si>
  <si>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</si>
  <si>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</si>
  <si>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</si>
  <si>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</si>
  <si>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</si>
  <si>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</si>
  <si>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</si>
  <si>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</si>
  <si>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</si>
  <si>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</si>
  <si>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</si>
  <si>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</si>
  <si>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</si>
  <si>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</si>
  <si>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</si>
  <si>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</si>
  <si>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</si>
  <si>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</si>
  <si>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</si>
  <si>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</si>
  <si>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</si>
  <si>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</si>
  <si>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</si>
  <si>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</si>
  <si>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</si>
  <si>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</si>
  <si>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</si>
  <si>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</si>
  <si>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</si>
  <si>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</si>
  <si>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</si>
  <si>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</si>
  <si>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</si>
  <si>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</si>
  <si>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</si>
  <si>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</si>
  <si>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</si>
  <si>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</si>
  <si>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</si>
  <si>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</si>
  <si>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</si>
  <si>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</si>
  <si>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</si>
  <si>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</si>
  <si>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</si>
  <si>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</si>
  <si>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</si>
  <si>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</si>
  <si>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</si>
  <si>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</si>
  <si>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</si>
  <si>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</si>
  <si>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</si>
  <si>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</si>
  <si>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</si>
  <si>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</si>
  <si>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</si>
  <si>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</si>
  <si>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</si>
  <si>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</si>
  <si>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</si>
  <si>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</si>
  <si>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</si>
  <si>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</si>
  <si>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</si>
  <si>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</si>
  <si>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</si>
  <si>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</si>
  <si>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</si>
  <si>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</si>
  <si>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</si>
  <si>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</si>
  <si>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</si>
  <si>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</si>
  <si>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</si>
  <si>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</si>
  <si>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</si>
  <si>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</si>
  <si>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</si>
  <si>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</si>
  <si>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</si>
  <si>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</si>
  <si>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</si>
  <si>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</si>
  <si>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</si>
  <si>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</si>
  <si>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</si>
  <si>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</si>
  <si>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</si>
  <si>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</si>
  <si>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</si>
  <si>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</si>
  <si>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</si>
  <si>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</si>
  <si>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</si>
  <si>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</si>
  <si>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</si>
  <si>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</si>
  <si>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</si>
  <si>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</si>
  <si>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</si>
  <si>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</si>
  <si>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</si>
  <si>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</si>
  <si>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</si>
  <si>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</si>
  <si>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</si>
  <si>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</si>
  <si>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</si>
  <si>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</si>
  <si>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</si>
  <si>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</si>
  <si>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</si>
  <si>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</si>
  <si>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</si>
  <si>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</si>
  <si>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</si>
  <si>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</si>
  <si>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</si>
  <si>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</si>
  <si>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</si>
  <si>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</si>
  <si>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</si>
  <si>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</si>
  <si>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</si>
  <si>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</si>
  <si>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</si>
  <si>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</si>
  <si>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</si>
  <si>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</si>
  <si>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</si>
  <si>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</si>
  <si>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</si>
  <si>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</si>
  <si>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</si>
  <si>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</si>
  <si>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</si>
  <si>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</si>
  <si>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</si>
  <si>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</si>
  <si>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</si>
  <si>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</si>
  <si>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</si>
  <si>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</si>
  <si>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</si>
  <si>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</si>
  <si>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</si>
  <si>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</si>
  <si>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</si>
  <si>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</si>
  <si>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</si>
  <si>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</si>
  <si>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</si>
  <si>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</si>
  <si>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</si>
  <si>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</si>
  <si>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</si>
  <si>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</si>
  <si>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</si>
  <si>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</si>
  <si>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</si>
  <si>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stanje na dan 31.12.2022</t>
  </si>
  <si>
    <t>u razdoblju 01.01.2022 do 31.12.2022</t>
  </si>
  <si>
    <t>Bilanca</t>
  </si>
  <si>
    <t>Kons. File</t>
  </si>
  <si>
    <t>Siniša Dušić</t>
  </si>
  <si>
    <t>2022.</t>
  </si>
  <si>
    <t>PriceWaterhouseCoopers d.o.o.</t>
  </si>
  <si>
    <t>Ljubljanska borza vrednostnih papirjev d.d.</t>
  </si>
  <si>
    <t>Ljubljana, Slovenija</t>
  </si>
  <si>
    <t xml:space="preserve">               Bilješke uz godišnje konsolidirane financijske izvještaje - GFI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Konsolidinra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vrijenosti.
Detaljne informacije o osnovi za sastavljanje financijskih izvještaja nalaze se u bilješci uz konsolidirane financijske izvještaje  broj 2 objavljenoj u Godišnjem izvješću o stanju Grupe i poslovanju u 2022. godini koji je raspoloživ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konsolidiraniom izvještaju o financijskom položaju, izvještaju o sveobuhvatnoj dobiti, izvještaju o novčanim tokovima i izvještaju o promjeni kapitala objavljeni su u izvještaju Godišnjem izvješću Grupe koje je objavljeno na internet stranici www.zse.hr.
3.	Financijske obveze, jamstva ili nepredviđeni izdaci koji nisu uključeni u bilancu, priroda i oblik eventualno uspostavljenog stvarnog osiguranja koje je dano
Grupa nema financijskih obveza, jamstava ili nepredviđenih izdataka koji nisu uključeni u bilancu na dan 31. prosinca 2022. godine niti ima dano uspostavljeno jamstvo.
4.	Iznos predujmova i odobrenih kredita članovima administrativnih, upravljačkih i nadzornih tijela
Grupa nije davala predujmove niti odobravalo kredite članovima administrativnih, upravljačkih i nadzornih tijela tijekom 2022. ili 2021. godine. 
5.	Iznos i priroda pojedinih stavki prihoda ili rashoda izuzetne veličine ili pojave
Detalji o iznosima pojedinih stavki prihoda ili rashoda izuzetne veličine ili pojave su objavljeni u bilješkama uz revidirane financijske izvještaje u Godišnjem izvješću (www.zse.hr). 
6.	Obveze koje dospijevaju nakon više od pet godina i dugovanja pokrivena vrijednim osiguranjem koje je dala Grupa
Na dan 31. prosinca 2022. godine Grupa ima obveze koje dospijevaju nakon više od pet godina u iznosu od 43 tisuće kuna.
Grupa na datum bilance nema dugovanja koja su pokrivena vrijednim osiguranjem koje je izdalo Društvo.
Bilješke uz godišnje konsolidirane financijske izvještaje – GFI (nastavak)
7.	Prosječan broj zaposlenih tijekom izvještajnog razdoblja 
Grupa je tijekom izvještajnog razdoblja 2022. godine imala prosječno zaposleno 39 zaposlenika.
8.	Kapitalizirani trošak plaće tijekom izvještajnog razdoblja
Grupa tijekom izvještajnog razdoblja nije kapitalizirala trošak plaća.
9.	Iznos plaća i naknada odobrenih za poslovnu godinu članovima administrativnih, upravljačkih i nadzornih tijela 
Iznos plaća i naknada odobrenih za 2022. godinu članovima administrativnih, upravljačkih i nadzornih tijela zbog njihove odgovornosti i sve obveze koje proizlaze ili koje su dogovorene u vezi s umirovljenjem za bivše članove tih tijela objavljene su u bilješci 23 Povezane osobe u Godišnjem izvješću Grupe (www.zse.hr).
10.	Prosječan broj zaposlenih po kategorijama i troškovi osoblja koji se odnose na poslovnu godinu
Grupa ne dijeli zaposlene na kategorije. Tijekom 2022. godine Grupa je imala prosječno 39 zaposlenika. Primanja zaposlenih za 2022. godinu raščlanjena na neto plaće i nadnice, troškove poreza i doprinosa iz plaća, doprinose na plaće te ostali troškovi plaća koji ne uključuju naknade troškova objavljeni su u bilješci 6 Troškovi osoblja u Godišnjem izvješću Grupe (www.zse.hr)
11.	Odgođeni porezi
Rezerviranje za odgođene poreze, stanje odgođenih poreza na početku i na kraju izvještajnog razdoblja  i kretanja u tim pozicijama tijekom izvještajnog razdoblja:
	1.1.2022.	Povećanje	Smanjenje	31.12.2022.
	kn'000	kn'000	kn'000	kn'000
Odgođena porezna imovina	179	99	-	278
Odgođene porezne obveze	(189)	-	54	(145)
	(10)	99	54	133
12.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13.	 Broj i nominalna vrijednost dionica upisanih tijekom izvještajnog razdoblja u okviru odobrenog kapitala
Tijekom izvještajnog razdoblja nije bilo upisa dionica u okviru odobrenog kapitala. 
Temeljem Odluke Skupštine Društva od 14. lipnja 2022. godine temeljni kapital Društva smanjen je na redovan način u svrhu prijenosa iznosa od 23.178.500,00 kn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10,00 kn (deset kuna).
Bilješke uz godišnje konsolidirane financijske izvještaje – GFI (nastavak)
14.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15.	Naziv, sjedište te pravni oblik svakog društva u kojemu izdavatelj ima neograničenu odgovornost
Grupa nema udjela u društvima s neograničenom odgovornosti.
16.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17.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18.	 Mjesto na kojem je moguće dobiti primjerke konsolidiranih financijskih izvještaja iz točaka 16. i 17.
Društvo sastavlja godišnja konsolidirane financijske izvještaje koji su objavljeni na internet stranici www.zse.hr.
19.	Predložena raspodjela dobiti
Prijedlog o rasporedu dobiti Društva za 2022. godinu priložen je uz Godišnje izvješće Društva koje je objavljeno na internet stranici www.zse.hr.
20.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21.	 Priroda i financijski učinak značajnih događaja koji su nastupili nakon datuma bilance i nisu odraženi u računu dobiti i gubitka ili bilanci
Događaji nakon datuma bilance su objavljeni u bilješkama uz Godišnje izvješće za 2022. godine koje je objavljeno na internet stranici www.zse.hr
22.	Neto prihod raščlanjen po segmentima
Podaci o segmentima objavljeni su u bilješci 24 uz Godišnje izvješće za 2022. godinu. 
23.	Ukupan iznos naknade revizoru za izvještajnu godinu
Iznos naknade revizoru za zakonski propisanu reviziju godišnjih financijskih izvještaja i iznos ostalih naknada revizoru objavljeno je u bilješkama uz nekonsolidirane financijske izvještaje u Godišnjem izvješću Grupe.
</t>
  </si>
  <si>
    <t>Rekapitulacija usporedbe GFI-POD bilance i konsolidirane bilance iz revidiranih izvještaja za 2022. godinu</t>
  </si>
  <si>
    <t>Bilje-</t>
  </si>
  <si>
    <t>ška</t>
  </si>
  <si>
    <t>Iznos ('000 kn)</t>
  </si>
  <si>
    <t>Stavka bilance stanja u GFI</t>
  </si>
  <si>
    <t>Iznos</t>
  </si>
  <si>
    <t>('000 kn)</t>
  </si>
  <si>
    <t>A. Dugotrajna imovina</t>
  </si>
  <si>
    <t>I. Nematerijalna imovina</t>
  </si>
  <si>
    <t>Nematerijalna imovina</t>
  </si>
  <si>
    <t>Goodwill</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</si>
  <si>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</si>
  <si>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</si>
  <si>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</si>
  <si>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</si>
  <si>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</si>
  <si>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</si>
  <si>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</si>
  <si>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</si>
  <si>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</si>
  <si>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t>
  </si>
  <si>
    <t>Ulaganja  pridružena društva i zajednički pothvat</t>
  </si>
  <si>
    <t>Financijska imovina po fer vrijednosti kroz ostalu sveobuhvatnu dobit</t>
  </si>
  <si>
    <t>15a</t>
  </si>
  <si>
    <t>2. Financijska imovina koja se vodi po amortiziranom trošku</t>
  </si>
  <si>
    <t>Dugoročni depozit</t>
  </si>
  <si>
    <t>Pozajmice dane pridruženom društvu</t>
  </si>
  <si>
    <t>Odgođena porezna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</si>
  <si>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</si>
  <si>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</si>
  <si>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</si>
  <si>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</si>
  <si>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</si>
  <si>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</si>
  <si>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</si>
  <si>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</si>
  <si>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Stavka bilance u MSFI</t>
  </si>
  <si>
    <t>Bilje-ška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</si>
  <si>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</si>
  <si>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</si>
  <si>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</si>
  <si>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</si>
  <si>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</si>
  <si>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</si>
  <si>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</si>
  <si>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</si>
  <si>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Ugovorna imovina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</si>
  <si>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</si>
  <si>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</si>
  <si>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</si>
  <si>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</si>
  <si>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</si>
  <si>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</si>
  <si>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</si>
  <si>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</si>
  <si>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</si>
  <si>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fer vrijednost</t>
  </si>
  <si>
    <t>Ostale rezerve</t>
  </si>
  <si>
    <t>Revalorizacijske rezerve</t>
  </si>
  <si>
    <t xml:space="preserve">Aktuarski dobici/gubici </t>
  </si>
  <si>
    <t>Translacijske rezerve</t>
  </si>
  <si>
    <t>Akumulirana dobit (gubitak)</t>
  </si>
  <si>
    <t>IV Zadržana dobit ili preneseni gubitak</t>
  </si>
  <si>
    <t>V Dobit ili gubitak poslovne godine</t>
  </si>
  <si>
    <t>Dugoročne obveze</t>
  </si>
  <si>
    <t>Dugoročne obveze i rezerviranja</t>
  </si>
  <si>
    <t>Obveze za najmove</t>
  </si>
  <si>
    <t>B Rezerviranja</t>
  </si>
  <si>
    <t>Obveze za primanja zaposlenih</t>
  </si>
  <si>
    <t>D Dugoročne obveze</t>
  </si>
  <si>
    <t>Dugoročna ugovorna obveza</t>
  </si>
  <si>
    <t>E Odgođena porezna obveza</t>
  </si>
  <si>
    <t>Odgođena porezna obveza</t>
  </si>
  <si>
    <t>Kratkoročne obveze</t>
  </si>
  <si>
    <t>C Kratkoročne obveze</t>
  </si>
  <si>
    <t>Obveze prema dobavljačima i ostale obveze</t>
  </si>
  <si>
    <t>Ugovorne obveze</t>
  </si>
  <si>
    <t xml:space="preserve">Obračunati troškovi </t>
  </si>
  <si>
    <t>F Odgođeno plaćanje troškova i prihod budućeg razdoblja</t>
  </si>
  <si>
    <t>Ukalkulirani troškovi</t>
  </si>
  <si>
    <t>Ukupno pasiva</t>
  </si>
  <si>
    <t>Izvještaj u XLS formatu je neslužbeni izvještaj dok je službena verzija godišnjeg izvještaja, sukladno Zakonu o tržištu kapitala, dostupna u jedinstvenom elektroničkom formatu za izvještavanje (ESEF – European Single Electronic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</si>
</sst>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FF0000"/>
      <name val="Arial"/>
      <family val="2"/>
      <charset val="238"/>
    </font>
    <font>
      <b/>
      <i/>
      <sz val="9"/>
      <color rgb="FF000000"/>
      <name val="Arial"/>
      <family val="2"/>
      <charset val="238"/>
    </font>
    <font>
      <sz val="9.5"/>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31" fillId="0" borderId="0" applyNumberFormat="0" applyFill="0" applyBorder="0" applyAlignment="0" applyProtection="0"/>
    <xf numFmtId="0" fontId="2" fillId="0" borderId="0"/>
    <xf numFmtId="0" fontId="1" fillId="0" borderId="0"/>
  </cellStyleXfs>
  <cellXfs count="298">
    <xf numFmtId="0" fontId="0" fillId="0" borderId="0" xfId="0"/>
    <xf numFmtId="0" fontId="9" fillId="0" borderId="0" xfId="1" applyFont="1" applyAlignment="1">
      <alignment wrapText="1"/>
    </xf>
    <xf numFmtId="0" fontId="9" fillId="0" borderId="0" xfId="3"/>
    <xf numFmtId="0" fontId="6" fillId="0" borderId="0" xfId="1" applyFont="1" applyAlignment="1">
      <alignment horizontal="center" vertical="center" wrapText="1"/>
    </xf>
    <xf numFmtId="0" fontId="2" fillId="0" borderId="0" xfId="3" applyFont="1"/>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4"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3" fillId="3" borderId="1" xfId="3" applyFont="1" applyFill="1" applyBorder="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3" borderId="10" xfId="3" applyFont="1" applyFill="1" applyBorder="1" applyAlignment="1">
      <alignment horizontal="center" vertical="center" wrapText="1"/>
    </xf>
    <xf numFmtId="3" fontId="10" fillId="3" borderId="1" xfId="3"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xf numFmtId="0" fontId="20" fillId="8" borderId="2" xfId="0" applyFont="1" applyFill="1" applyBorder="1"/>
    <xf numFmtId="0" fontId="0" fillId="8" borderId="9" xfId="0" applyFill="1" applyBorder="1"/>
    <xf numFmtId="0" fontId="22" fillId="8" borderId="15" xfId="0" applyFont="1" applyFill="1" applyBorder="1" applyAlignment="1">
      <alignment vertical="center"/>
    </xf>
    <xf numFmtId="0" fontId="0" fillId="8" borderId="13" xfId="0" applyFill="1" applyBorder="1"/>
    <xf numFmtId="0" fontId="7" fillId="8" borderId="12" xfId="0" applyFont="1" applyFill="1" applyBorder="1"/>
    <xf numFmtId="0" fontId="7" fillId="8" borderId="13" xfId="0" applyFont="1" applyFill="1" applyBorder="1" applyAlignment="1">
      <alignment wrapText="1"/>
    </xf>
    <xf numFmtId="0" fontId="7" fillId="8" borderId="13" xfId="0" applyFont="1" applyFill="1" applyBorder="1"/>
    <xf numFmtId="0" fontId="3" fillId="8" borderId="0" xfId="0" applyFont="1" applyFill="1" applyAlignment="1">
      <alignment vertical="center"/>
    </xf>
    <xf numFmtId="0" fontId="3" fillId="8" borderId="0" xfId="0" applyFont="1" applyFill="1" applyAlignment="1">
      <alignment horizontal="center" vertical="center"/>
    </xf>
    <xf numFmtId="0" fontId="22" fillId="8" borderId="13" xfId="0" applyFont="1" applyFill="1" applyBorder="1" applyAlignment="1">
      <alignment horizontal="center" vertical="center"/>
    </xf>
    <xf numFmtId="0" fontId="7" fillId="8" borderId="12" xfId="0" applyFont="1" applyFill="1" applyBorder="1" applyAlignment="1">
      <alignment vertical="top"/>
    </xf>
    <xf numFmtId="0" fontId="22"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3" fillId="9" borderId="11" xfId="0" applyFont="1" applyFill="1" applyBorder="1" applyAlignment="1" applyProtection="1">
      <alignment horizontal="center" vertical="center"/>
      <protection locked="0"/>
    </xf>
    <xf numFmtId="3" fontId="10" fillId="3" borderId="8" xfId="0" applyNumberFormat="1"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10" fillId="3" borderId="10" xfId="3" applyNumberFormat="1" applyFont="1" applyFill="1" applyBorder="1" applyAlignment="1">
      <alignment horizontal="center" vertical="center" wrapText="1"/>
    </xf>
    <xf numFmtId="3" fontId="9" fillId="0" borderId="0" xfId="3" applyNumberFormat="1" applyAlignment="1">
      <alignment horizontal="right"/>
    </xf>
    <xf numFmtId="3" fontId="17" fillId="7" borderId="1" xfId="0" applyNumberFormat="1" applyFont="1" applyFill="1" applyBorder="1" applyAlignment="1">
      <alignment horizontal="right" vertical="center" wrapText="1"/>
    </xf>
    <xf numFmtId="3" fontId="9" fillId="0" borderId="0" xfId="3" applyNumberFormat="1" applyAlignment="1">
      <alignment horizontal="center" vertical="center" wrapText="1"/>
    </xf>
    <xf numFmtId="3" fontId="4" fillId="0" borderId="0" xfId="1" applyNumberFormat="1" applyFont="1" applyAlignment="1" applyProtection="1">
      <alignment horizontal="center" vertical="center"/>
      <protection locked="0"/>
    </xf>
    <xf numFmtId="3" fontId="9" fillId="0" borderId="0" xfId="3" applyNumberFormat="1" applyAlignment="1" applyProtection="1">
      <alignment horizontal="center" vertical="center" wrapText="1"/>
      <protection locked="0"/>
    </xf>
    <xf numFmtId="3" fontId="2" fillId="0" borderId="0" xfId="3" applyNumberFormat="1" applyFont="1"/>
    <xf numFmtId="3" fontId="13" fillId="0" borderId="1" xfId="0" applyNumberFormat="1" applyFont="1" applyBorder="1" applyAlignment="1">
      <alignment horizontal="justify" vertical="center" wrapText="1"/>
    </xf>
    <xf numFmtId="3" fontId="7" fillId="0" borderId="1" xfId="0" applyNumberFormat="1" applyFont="1" applyBorder="1" applyAlignment="1">
      <alignment horizontal="justify" vertical="center" wrapText="1"/>
    </xf>
    <xf numFmtId="3" fontId="12" fillId="0" borderId="1" xfId="0" applyNumberFormat="1" applyFont="1" applyBorder="1" applyAlignment="1" applyProtection="1">
      <alignment vertical="center" wrapText="1"/>
      <protection locked="0"/>
    </xf>
    <xf numFmtId="3" fontId="18" fillId="0" borderId="1" xfId="0" applyNumberFormat="1" applyFont="1" applyBorder="1" applyAlignment="1">
      <alignment vertical="center" wrapText="1"/>
    </xf>
    <xf numFmtId="3" fontId="18" fillId="7" borderId="1" xfId="0" applyNumberFormat="1" applyFont="1" applyFill="1" applyBorder="1" applyAlignment="1">
      <alignment vertical="center" wrapText="1"/>
    </xf>
    <xf numFmtId="3" fontId="9" fillId="0" borderId="0" xfId="3" applyNumberFormat="1"/>
    <xf numFmtId="14" fontId="4" fillId="2" borderId="0" xfId="1" applyNumberFormat="1" applyFont="1" applyFill="1" applyAlignment="1" applyProtection="1">
      <alignment horizontal="center" vertical="center"/>
      <protection locked="0"/>
    </xf>
    <xf numFmtId="0" fontId="7" fillId="8" borderId="0" xfId="0" applyFont="1" applyFill="1"/>
    <xf numFmtId="0" fontId="7" fillId="8" borderId="12" xfId="0" applyFont="1" applyFill="1" applyBorder="1" applyAlignment="1">
      <alignment wrapText="1"/>
    </xf>
    <xf numFmtId="0" fontId="7" fillId="8" borderId="0" xfId="0" applyFont="1" applyFill="1" applyAlignment="1">
      <alignment wrapText="1"/>
    </xf>
    <xf numFmtId="0" fontId="15" fillId="8" borderId="12" xfId="0" applyFont="1" applyFill="1" applyBorder="1" applyAlignment="1">
      <alignment horizontal="center" vertical="center"/>
    </xf>
    <xf numFmtId="0" fontId="15" fillId="8" borderId="0" xfId="0" applyFont="1" applyFill="1" applyAlignment="1">
      <alignment horizontal="center" vertical="center"/>
    </xf>
    <xf numFmtId="0" fontId="15"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Alignment="1">
      <alignment vertical="center" wrapText="1"/>
    </xf>
    <xf numFmtId="0" fontId="23" fillId="8" borderId="0" xfId="0" applyFont="1" applyFill="1" applyAlignment="1">
      <alignment vertical="center"/>
    </xf>
    <xf numFmtId="0" fontId="7" fillId="8" borderId="0" xfId="0" applyFont="1" applyFill="1" applyAlignment="1">
      <alignment vertical="center"/>
    </xf>
    <xf numFmtId="0" fontId="7" fillId="8" borderId="13" xfId="0" applyFont="1" applyFill="1" applyBorder="1" applyAlignment="1">
      <alignment vertical="center"/>
    </xf>
    <xf numFmtId="0" fontId="22" fillId="8" borderId="0" xfId="0" applyFont="1" applyFill="1" applyAlignment="1">
      <alignment horizontal="center" vertical="center"/>
    </xf>
    <xf numFmtId="0" fontId="23" fillId="8" borderId="13" xfId="0" applyFont="1" applyFill="1" applyBorder="1" applyAlignment="1">
      <alignment vertical="center"/>
    </xf>
    <xf numFmtId="0" fontId="7" fillId="8" borderId="0" xfId="0" applyFont="1" applyFill="1" applyAlignment="1">
      <alignment vertical="top" wrapText="1"/>
    </xf>
    <xf numFmtId="0" fontId="7" fillId="8" borderId="0" xfId="0" applyFont="1" applyFill="1" applyAlignment="1">
      <alignment vertical="top"/>
    </xf>
    <xf numFmtId="0" fontId="22" fillId="8" borderId="0" xfId="0" applyFont="1" applyFill="1" applyAlignment="1">
      <alignment horizontal="right" vertical="center" wrapText="1"/>
    </xf>
    <xf numFmtId="0" fontId="24" fillId="0" borderId="0" xfId="0" applyFont="1"/>
    <xf numFmtId="0" fontId="3" fillId="8" borderId="0" xfId="0" applyFont="1" applyFill="1" applyAlignment="1">
      <alignment horizontal="right" vertical="center" wrapText="1"/>
    </xf>
    <xf numFmtId="14" fontId="3" fillId="9" borderId="11" xfId="0" applyNumberFormat="1" applyFont="1" applyFill="1" applyBorder="1" applyAlignment="1" applyProtection="1">
      <alignment horizontal="center" vertical="center"/>
      <protection locked="0"/>
    </xf>
    <xf numFmtId="14" fontId="3" fillId="10" borderId="0" xfId="0" applyNumberFormat="1" applyFont="1" applyFill="1" applyAlignment="1" applyProtection="1">
      <alignment horizontal="center" vertical="center"/>
      <protection locked="0"/>
    </xf>
    <xf numFmtId="14" fontId="3" fillId="11" borderId="0" xfId="0" applyNumberFormat="1" applyFont="1" applyFill="1" applyAlignment="1" applyProtection="1">
      <alignment horizontal="center" vertical="center"/>
      <protection locked="0"/>
    </xf>
    <xf numFmtId="0" fontId="0" fillId="12" borderId="0" xfId="0" applyFill="1"/>
    <xf numFmtId="0" fontId="25" fillId="8" borderId="0" xfId="0" applyFont="1" applyFill="1"/>
    <xf numFmtId="0" fontId="26" fillId="8" borderId="0" xfId="0" applyFont="1" applyFill="1" applyAlignment="1">
      <alignment vertical="center"/>
    </xf>
    <xf numFmtId="0" fontId="27" fillId="8" borderId="13" xfId="0" applyFont="1" applyFill="1" applyBorder="1" applyAlignment="1">
      <alignment vertical="center"/>
    </xf>
    <xf numFmtId="0" fontId="29" fillId="8" borderId="0" xfId="0" applyFont="1" applyFill="1" applyAlignment="1">
      <alignment vertical="center"/>
    </xf>
    <xf numFmtId="0" fontId="30" fillId="8" borderId="0" xfId="0" applyFont="1" applyFill="1" applyAlignment="1">
      <alignment vertical="center"/>
    </xf>
    <xf numFmtId="0" fontId="28" fillId="8" borderId="13" xfId="0" applyFont="1" applyFill="1" applyBorder="1" applyAlignment="1">
      <alignment vertical="center"/>
    </xf>
    <xf numFmtId="0" fontId="25" fillId="8" borderId="13" xfId="0" applyFont="1" applyFill="1" applyBorder="1"/>
    <xf numFmtId="0" fontId="3" fillId="9" borderId="4" xfId="6" applyFont="1" applyFill="1" applyBorder="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applyAlignment="1">
      <alignment horizontal="justify" vertical="center"/>
    </xf>
    <xf numFmtId="0" fontId="3" fillId="0" borderId="0" xfId="0" applyFont="1" applyAlignment="1">
      <alignment vertical="center" wrapText="1"/>
    </xf>
    <xf numFmtId="0" fontId="32" fillId="0" borderId="0" xfId="0" applyFont="1" applyAlignment="1">
      <alignment horizontal="center" vertical="center"/>
    </xf>
    <xf numFmtId="0" fontId="32" fillId="0" borderId="16" xfId="0" applyFont="1" applyBorder="1" applyAlignment="1">
      <alignment horizontal="center" vertical="center"/>
    </xf>
    <xf numFmtId="0" fontId="3" fillId="0" borderId="16" xfId="0" applyFont="1" applyBorder="1" applyAlignment="1">
      <alignment horizontal="center" vertical="center" wrapText="1"/>
    </xf>
    <xf numFmtId="0" fontId="12" fillId="0" borderId="0" xfId="0" applyFont="1"/>
    <xf numFmtId="0" fontId="12" fillId="0" borderId="0" xfId="0" applyFont="1" applyAlignment="1">
      <alignment vertical="center" wrapText="1"/>
    </xf>
    <xf numFmtId="0" fontId="12" fillId="0" borderId="0" xfId="0" applyFont="1" applyAlignment="1">
      <alignment vertical="center"/>
    </xf>
    <xf numFmtId="3" fontId="32" fillId="13" borderId="0" xfId="0" applyNumberFormat="1" applyFont="1" applyFill="1" applyAlignment="1">
      <alignment horizontal="right" vertical="center"/>
    </xf>
    <xf numFmtId="0" fontId="3" fillId="0" borderId="0" xfId="0" applyFont="1" applyAlignment="1">
      <alignment horizontal="right" vertical="center"/>
    </xf>
    <xf numFmtId="0" fontId="22" fillId="0" borderId="17" xfId="0" applyFont="1" applyBorder="1" applyAlignment="1">
      <alignment vertical="center" wrapText="1"/>
    </xf>
    <xf numFmtId="0" fontId="33" fillId="0" borderId="17" xfId="0" applyFont="1" applyBorder="1" applyAlignment="1">
      <alignment horizontal="center" vertical="center"/>
    </xf>
    <xf numFmtId="3" fontId="32" fillId="13" borderId="17" xfId="0" applyNumberFormat="1" applyFont="1" applyFill="1" applyBorder="1" applyAlignment="1">
      <alignment horizontal="right" vertical="center"/>
    </xf>
    <xf numFmtId="0" fontId="3" fillId="0" borderId="17" xfId="0" applyFont="1" applyBorder="1" applyAlignment="1">
      <alignment horizontal="center" vertical="center"/>
    </xf>
    <xf numFmtId="0" fontId="3" fillId="0" borderId="17" xfId="0" applyFont="1" applyBorder="1" applyAlignment="1">
      <alignment vertical="center" wrapText="1"/>
    </xf>
    <xf numFmtId="0" fontId="22" fillId="0" borderId="17" xfId="0" applyFont="1" applyBorder="1" applyAlignment="1">
      <alignment horizontal="right" vertical="center"/>
    </xf>
    <xf numFmtId="0" fontId="22" fillId="0" borderId="0" xfId="0" applyFont="1" applyAlignment="1">
      <alignment vertical="center" wrapText="1"/>
    </xf>
    <xf numFmtId="0" fontId="33" fillId="0" borderId="0" xfId="0" applyFont="1" applyAlignment="1">
      <alignment horizontal="center" vertical="center"/>
    </xf>
    <xf numFmtId="3" fontId="33" fillId="0" borderId="0" xfId="0" applyNumberFormat="1" applyFont="1" applyAlignment="1">
      <alignment horizontal="right" vertical="center"/>
    </xf>
    <xf numFmtId="0" fontId="22" fillId="0" borderId="0" xfId="0" applyFont="1" applyAlignment="1">
      <alignment horizontal="right" vertical="center"/>
    </xf>
    <xf numFmtId="0" fontId="22" fillId="0" borderId="16" xfId="0" applyFont="1" applyBorder="1" applyAlignment="1">
      <alignment vertical="center" wrapText="1"/>
    </xf>
    <xf numFmtId="3" fontId="32" fillId="0" borderId="16" xfId="0" applyNumberFormat="1" applyFont="1" applyBorder="1" applyAlignment="1">
      <alignment horizontal="right" vertical="center"/>
    </xf>
    <xf numFmtId="0" fontId="3" fillId="0" borderId="16" xfId="0" applyFont="1" applyBorder="1" applyAlignment="1">
      <alignment horizontal="center" vertical="center"/>
    </xf>
    <xf numFmtId="0" fontId="3" fillId="0" borderId="16" xfId="0" applyFont="1" applyBorder="1" applyAlignment="1">
      <alignment vertical="center" wrapText="1"/>
    </xf>
    <xf numFmtId="0" fontId="3" fillId="0" borderId="16" xfId="0" applyFont="1" applyBorder="1" applyAlignment="1">
      <alignment vertical="center"/>
    </xf>
    <xf numFmtId="0" fontId="3" fillId="0" borderId="0" xfId="0" applyFont="1" applyAlignment="1">
      <alignment horizontal="center" vertical="center"/>
    </xf>
    <xf numFmtId="0" fontId="33" fillId="0" borderId="0" xfId="0" applyFont="1" applyAlignment="1">
      <alignment vertical="center" wrapText="1"/>
    </xf>
    <xf numFmtId="0" fontId="33" fillId="0" borderId="0" xfId="0" applyFont="1" applyAlignment="1">
      <alignment horizontal="right" vertical="center"/>
    </xf>
    <xf numFmtId="0" fontId="33" fillId="0" borderId="16" xfId="0" applyFont="1" applyBorder="1" applyAlignment="1">
      <alignment vertical="center" wrapText="1"/>
    </xf>
    <xf numFmtId="0" fontId="33" fillId="0" borderId="16" xfId="0" applyFont="1" applyBorder="1" applyAlignment="1">
      <alignment horizontal="center" vertical="center"/>
    </xf>
    <xf numFmtId="0" fontId="32" fillId="0" borderId="16" xfId="0" applyFont="1" applyBorder="1" applyAlignment="1">
      <alignment vertical="center"/>
    </xf>
    <xf numFmtId="0" fontId="33" fillId="0" borderId="16" xfId="0" applyFont="1" applyBorder="1" applyAlignment="1">
      <alignment vertical="center"/>
    </xf>
    <xf numFmtId="0" fontId="32" fillId="0" borderId="0" xfId="0" applyFont="1" applyAlignment="1">
      <alignment vertical="center" wrapText="1"/>
    </xf>
    <xf numFmtId="3" fontId="34" fillId="0" borderId="0" xfId="0" applyNumberFormat="1" applyFont="1" applyAlignment="1">
      <alignment horizontal="right" vertical="center"/>
    </xf>
    <xf numFmtId="0" fontId="33" fillId="0" borderId="17" xfId="0" applyFont="1" applyBorder="1" applyAlignment="1">
      <alignment vertical="center" wrapText="1"/>
    </xf>
    <xf numFmtId="0" fontId="33" fillId="0" borderId="17" xfId="0" applyFont="1" applyBorder="1" applyAlignment="1">
      <alignment horizontal="right" vertical="center"/>
    </xf>
    <xf numFmtId="0" fontId="33" fillId="0" borderId="17" xfId="0" applyFont="1" applyBorder="1" applyAlignment="1">
      <alignment vertical="center"/>
    </xf>
    <xf numFmtId="0" fontId="34" fillId="0" borderId="0" xfId="0" applyFont="1" applyAlignment="1">
      <alignment horizontal="right" vertical="center"/>
    </xf>
    <xf numFmtId="0" fontId="33" fillId="0" borderId="18" xfId="0" applyFont="1" applyBorder="1" applyAlignment="1">
      <alignment vertical="center" wrapText="1"/>
    </xf>
    <xf numFmtId="0" fontId="33" fillId="0" borderId="18" xfId="0" applyFont="1" applyBorder="1" applyAlignment="1">
      <alignment horizontal="center" vertical="center"/>
    </xf>
    <xf numFmtId="0" fontId="32" fillId="0" borderId="16" xfId="0" applyFont="1" applyBorder="1" applyAlignment="1">
      <alignment horizontal="right" vertical="center"/>
    </xf>
    <xf numFmtId="0" fontId="33" fillId="0" borderId="18" xfId="0" applyFont="1" applyBorder="1" applyAlignment="1">
      <alignment vertical="center"/>
    </xf>
    <xf numFmtId="0" fontId="32" fillId="0" borderId="18" xfId="0" applyFont="1" applyBorder="1" applyAlignment="1">
      <alignment vertical="center" wrapText="1"/>
    </xf>
    <xf numFmtId="0" fontId="33" fillId="0" borderId="18" xfId="0" applyFont="1" applyBorder="1" applyAlignment="1">
      <alignment horizontal="right" vertical="center"/>
    </xf>
    <xf numFmtId="0" fontId="32" fillId="13" borderId="0" xfId="0" applyFont="1" applyFill="1" applyAlignment="1">
      <alignment vertical="center"/>
    </xf>
    <xf numFmtId="3" fontId="32" fillId="0" borderId="0" xfId="0" applyNumberFormat="1" applyFont="1" applyAlignment="1">
      <alignment horizontal="right" vertical="center"/>
    </xf>
    <xf numFmtId="0" fontId="33" fillId="0" borderId="0" xfId="0" applyFont="1" applyAlignment="1">
      <alignment vertical="center"/>
    </xf>
    <xf numFmtId="0" fontId="12" fillId="0" borderId="0" xfId="0" applyFont="1" applyAlignment="1">
      <alignment wrapText="1"/>
    </xf>
    <xf numFmtId="0" fontId="32" fillId="13" borderId="0" xfId="0" applyFont="1" applyFill="1" applyAlignment="1">
      <alignment horizontal="right" vertical="center"/>
    </xf>
    <xf numFmtId="0" fontId="35" fillId="0" borderId="16" xfId="0" applyFont="1" applyBorder="1" applyAlignment="1">
      <alignment horizontal="center" vertical="center"/>
    </xf>
    <xf numFmtId="0" fontId="32" fillId="0" borderId="0" xfId="0" applyFont="1" applyAlignment="1">
      <alignment horizontal="right" vertical="center"/>
    </xf>
    <xf numFmtId="0" fontId="3" fillId="0" borderId="16" xfId="0" applyFont="1" applyBorder="1" applyAlignment="1">
      <alignment horizontal="right" vertical="center"/>
    </xf>
    <xf numFmtId="3" fontId="32" fillId="0" borderId="18" xfId="0" applyNumberFormat="1" applyFont="1" applyBorder="1" applyAlignment="1">
      <alignment horizontal="right" vertical="center"/>
    </xf>
    <xf numFmtId="3" fontId="36" fillId="0" borderId="0" xfId="0" applyNumberFormat="1" applyFont="1" applyAlignment="1">
      <alignment horizontal="right" vertical="center"/>
    </xf>
    <xf numFmtId="0" fontId="32" fillId="0" borderId="0" xfId="0" applyFont="1" applyAlignment="1">
      <alignment horizontal="right" vertical="center" wrapText="1"/>
    </xf>
    <xf numFmtId="0" fontId="37" fillId="0" borderId="0" xfId="0" applyFont="1" applyAlignment="1">
      <alignment horizontal="center" vertical="center"/>
    </xf>
    <xf numFmtId="0" fontId="0" fillId="0" borderId="0" xfId="0" applyAlignment="1">
      <alignment horizontal="center" wrapText="1"/>
    </xf>
    <xf numFmtId="0" fontId="7" fillId="8" borderId="0" xfId="0" applyFont="1" applyFill="1" applyAlignment="1">
      <alignment vertical="top"/>
    </xf>
    <xf numFmtId="0" fontId="7" fillId="8" borderId="0" xfId="0" applyFont="1" applyFill="1"/>
    <xf numFmtId="0" fontId="22" fillId="8" borderId="2" xfId="0" applyFont="1" applyFill="1" applyBorder="1" applyAlignment="1">
      <alignment horizontal="left" vertical="center" wrapText="1"/>
    </xf>
    <xf numFmtId="0" fontId="22" fillId="8" borderId="12" xfId="0" applyFont="1" applyFill="1" applyBorder="1" applyAlignment="1">
      <alignment horizontal="right" vertical="center" wrapText="1"/>
    </xf>
    <xf numFmtId="0" fontId="22" fillId="8" borderId="0" xfId="0" applyFont="1" applyFill="1" applyAlignment="1">
      <alignment horizontal="right" vertical="center" wrapText="1"/>
    </xf>
    <xf numFmtId="0" fontId="3" fillId="9" borderId="1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1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22" fillId="8" borderId="12" xfId="0" applyFont="1" applyFill="1" applyBorder="1" applyAlignment="1">
      <alignment horizontal="left" vertical="center"/>
    </xf>
    <xf numFmtId="0" fontId="22" fillId="8" borderId="0" xfId="0" applyFont="1" applyFill="1" applyAlignment="1">
      <alignment horizontal="left" vertical="center"/>
    </xf>
    <xf numFmtId="0" fontId="3" fillId="9" borderId="14"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2" fillId="8" borderId="12" xfId="0" applyFont="1" applyFill="1" applyBorder="1" applyAlignment="1">
      <alignment horizontal="center" vertical="center"/>
    </xf>
    <xf numFmtId="0" fontId="22" fillId="8" borderId="0" xfId="0" applyFont="1" applyFill="1" applyAlignment="1">
      <alignment horizontal="center" vertical="center"/>
    </xf>
    <xf numFmtId="0" fontId="3" fillId="9" borderId="14" xfId="6" applyFont="1" applyFill="1" applyBorder="1" applyAlignment="1" applyProtection="1">
      <alignment horizontal="left" vertical="center"/>
      <protection locked="0"/>
    </xf>
    <xf numFmtId="0" fontId="3" fillId="9" borderId="3" xfId="6" applyFont="1" applyFill="1" applyBorder="1" applyAlignment="1" applyProtection="1">
      <alignment horizontal="left" vertical="center"/>
      <protection locked="0"/>
    </xf>
    <xf numFmtId="0" fontId="3" fillId="9" borderId="4" xfId="6" applyFont="1" applyFill="1" applyBorder="1" applyAlignment="1" applyProtection="1">
      <alignment horizontal="left" vertical="center"/>
      <protection locked="0"/>
    </xf>
    <xf numFmtId="0" fontId="7" fillId="8" borderId="0" xfId="0" applyFont="1" applyFill="1" applyProtection="1">
      <protection locked="0"/>
    </xf>
    <xf numFmtId="0" fontId="7" fillId="8" borderId="0" xfId="0" applyFont="1" applyFill="1" applyAlignment="1">
      <alignment vertical="top" wrapText="1"/>
    </xf>
    <xf numFmtId="0" fontId="22" fillId="8" borderId="12" xfId="0" applyFont="1" applyFill="1" applyBorder="1" applyAlignment="1">
      <alignment horizontal="right" vertical="center"/>
    </xf>
    <xf numFmtId="0" fontId="22" fillId="8" borderId="0" xfId="0" applyFont="1" applyFill="1" applyAlignment="1">
      <alignment horizontal="right" vertical="center"/>
    </xf>
    <xf numFmtId="0" fontId="23" fillId="8" borderId="0" xfId="0" applyFont="1" applyFill="1" applyAlignment="1">
      <alignment vertical="center"/>
    </xf>
    <xf numFmtId="0" fontId="28" fillId="8" borderId="0" xfId="0" applyFont="1" applyFill="1" applyAlignment="1">
      <alignment vertical="center"/>
    </xf>
    <xf numFmtId="0" fontId="28" fillId="8" borderId="13" xfId="0" applyFont="1" applyFill="1" applyBorder="1" applyAlignment="1">
      <alignment vertical="center"/>
    </xf>
    <xf numFmtId="0" fontId="22" fillId="8" borderId="0" xfId="0" applyFont="1" applyFill="1" applyAlignment="1">
      <alignment vertical="center"/>
    </xf>
    <xf numFmtId="0" fontId="31" fillId="9" borderId="14" xfId="4" applyFill="1" applyBorder="1" applyProtection="1">
      <protection locked="0"/>
    </xf>
    <xf numFmtId="0" fontId="7" fillId="9" borderId="3" xfId="0" applyFont="1" applyFill="1" applyBorder="1" applyProtection="1">
      <protection locked="0"/>
    </xf>
    <xf numFmtId="0" fontId="7" fillId="9" borderId="4" xfId="0" applyFont="1" applyFill="1" applyBorder="1" applyProtection="1">
      <protection locked="0"/>
    </xf>
    <xf numFmtId="0" fontId="7" fillId="8" borderId="0" xfId="0" applyFont="1" applyFill="1" applyAlignment="1">
      <alignment vertical="center"/>
    </xf>
    <xf numFmtId="0" fontId="7" fillId="8" borderId="13" xfId="0" applyFont="1" applyFill="1" applyBorder="1" applyAlignment="1">
      <alignment vertical="center"/>
    </xf>
    <xf numFmtId="0" fontId="22" fillId="8" borderId="13" xfId="0" applyFont="1" applyFill="1" applyBorder="1" applyAlignment="1">
      <alignment horizontal="right" vertical="center" wrapText="1"/>
    </xf>
    <xf numFmtId="0" fontId="22" fillId="8" borderId="12" xfId="0" applyFont="1" applyFill="1" applyBorder="1" applyAlignment="1">
      <alignment horizontal="center" vertical="center" wrapText="1"/>
    </xf>
    <xf numFmtId="0" fontId="22" fillId="8" borderId="0" xfId="0" applyFont="1" applyFill="1" applyAlignment="1">
      <alignment horizontal="center" vertical="center" wrapText="1"/>
    </xf>
    <xf numFmtId="0" fontId="22" fillId="8" borderId="13" xfId="0" applyFont="1" applyFill="1" applyBorder="1" applyAlignment="1">
      <alignment horizontal="center" vertical="center" wrapText="1"/>
    </xf>
    <xf numFmtId="0" fontId="23" fillId="8" borderId="12" xfId="0" applyFont="1" applyFill="1" applyBorder="1" applyAlignment="1">
      <alignment vertical="center"/>
    </xf>
    <xf numFmtId="49" fontId="3" fillId="9" borderId="14"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7" fillId="8" borderId="12" xfId="0" applyFont="1" applyFill="1" applyBorder="1" applyAlignment="1">
      <alignment wrapText="1"/>
    </xf>
    <xf numFmtId="0" fontId="7" fillId="8" borderId="0" xfId="0" applyFont="1" applyFill="1" applyAlignment="1">
      <alignment wrapText="1"/>
    </xf>
    <xf numFmtId="0" fontId="19" fillId="8" borderId="8" xfId="0" applyFont="1" applyFill="1" applyBorder="1" applyAlignment="1">
      <alignment vertical="center"/>
    </xf>
    <xf numFmtId="0" fontId="19" fillId="8" borderId="2" xfId="0" applyFont="1" applyFill="1" applyBorder="1" applyAlignment="1">
      <alignment vertical="center"/>
    </xf>
    <xf numFmtId="0" fontId="15" fillId="8" borderId="12" xfId="0" applyFont="1" applyFill="1" applyBorder="1" applyAlignment="1">
      <alignment horizontal="center" vertical="center"/>
    </xf>
    <xf numFmtId="0" fontId="15" fillId="8" borderId="0" xfId="0" applyFont="1" applyFill="1" applyAlignment="1">
      <alignment horizontal="center" vertical="center"/>
    </xf>
    <xf numFmtId="0" fontId="15"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Alignment="1">
      <alignment vertical="center" wrapText="1"/>
    </xf>
    <xf numFmtId="14" fontId="3" fillId="9" borderId="14"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7" fillId="8" borderId="0" xfId="0" applyFont="1" applyFill="1" applyAlignment="1">
      <alignment vertical="center"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7" fillId="9" borderId="14" xfId="0" applyFont="1" applyFill="1" applyBorder="1" applyAlignment="1" applyProtection="1">
      <alignment vertical="center"/>
      <protection locked="0"/>
    </xf>
    <xf numFmtId="0" fontId="7" fillId="9" borderId="3" xfId="0" applyFont="1" applyFill="1" applyBorder="1" applyAlignment="1" applyProtection="1">
      <alignment vertical="center"/>
      <protection locked="0"/>
    </xf>
    <xf numFmtId="0" fontId="7" fillId="9" borderId="4" xfId="0"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22" fillId="8" borderId="6" xfId="0" applyFont="1" applyFill="1" applyBorder="1" applyAlignment="1">
      <alignment horizontal="left" vertical="center" wrapText="1"/>
    </xf>
    <xf numFmtId="49" fontId="3" fillId="9" borderId="14" xfId="0"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22" fillId="8" borderId="13" xfId="0" applyFont="1" applyFill="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2" fillId="0" borderId="1" xfId="0" applyFont="1" applyBorder="1"/>
    <xf numFmtId="0" fontId="2" fillId="4" borderId="1" xfId="0" applyFont="1" applyFill="1" applyBorder="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3" xfId="0" applyFont="1" applyBorder="1" applyAlignment="1">
      <alignment horizontal="right" vertical="top" wrapText="1"/>
    </xf>
    <xf numFmtId="0" fontId="2" fillId="6" borderId="1" xfId="0" applyFont="1" applyFill="1" applyBorder="1" applyAlignment="1">
      <alignment vertical="center" wrapText="1"/>
    </xf>
    <xf numFmtId="0" fontId="4"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0" xfId="3" applyFont="1" applyAlignment="1">
      <alignment horizontal="center" vertical="top" wrapText="1"/>
    </xf>
    <xf numFmtId="0" fontId="6" fillId="0" borderId="0" xfId="3" applyFont="1" applyAlignment="1">
      <alignment horizontal="center" vertical="center" wrapText="1"/>
    </xf>
    <xf numFmtId="0" fontId="3" fillId="3" borderId="8" xfId="3" applyFont="1" applyFill="1" applyBorder="1" applyAlignment="1">
      <alignment horizontal="center" vertical="center" wrapText="1"/>
    </xf>
    <xf numFmtId="0" fontId="10" fillId="3" borderId="1" xfId="3" applyFont="1" applyFill="1" applyBorder="1" applyAlignment="1">
      <alignment horizontal="center" vertical="center"/>
    </xf>
    <xf numFmtId="0" fontId="4"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0" borderId="3" xfId="3" applyFont="1" applyBorder="1" applyAlignment="1">
      <alignment horizontal="right" vertical="top" wrapText="1"/>
    </xf>
    <xf numFmtId="0" fontId="0" fillId="0" borderId="3" xfId="0" applyBorder="1" applyAlignment="1">
      <alignment horizontal="right" wrapText="1"/>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4" fillId="0" borderId="0" xfId="3" applyFont="1" applyAlignment="1" applyProtection="1">
      <alignment horizontal="center" vertical="top" wrapText="1"/>
      <protection locked="0"/>
    </xf>
    <xf numFmtId="0" fontId="10"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7" borderId="1" xfId="0" applyFill="1" applyBorder="1" applyAlignment="1">
      <alignment vertical="center" wrapText="1"/>
    </xf>
    <xf numFmtId="0" fontId="2" fillId="0" borderId="3" xfId="0" applyFont="1" applyBorder="1" applyAlignment="1">
      <alignment horizontal="right"/>
    </xf>
    <xf numFmtId="0" fontId="13" fillId="0" borderId="1" xfId="0" applyFont="1" applyBorder="1" applyAlignment="1">
      <alignment horizontal="justify" vertical="center" wrapText="1"/>
    </xf>
    <xf numFmtId="3" fontId="13"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pplyProtection="1">
      <alignment horizontal="center" vertical="center"/>
      <protection locked="0"/>
    </xf>
    <xf numFmtId="3" fontId="14" fillId="0" borderId="10" xfId="0" applyNumberFormat="1" applyFont="1" applyBorder="1" applyAlignment="1">
      <alignment horizontal="left" vertical="center" wrapText="1"/>
    </xf>
    <xf numFmtId="3" fontId="0" fillId="0" borderId="11" xfId="0" applyNumberForma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xf>
    <xf numFmtId="0" fontId="3" fillId="0" borderId="0" xfId="0" applyFont="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3" fillId="0" borderId="0" xfId="0" applyFont="1" applyAlignment="1">
      <alignment vertical="center"/>
    </xf>
    <xf numFmtId="0" fontId="3" fillId="0" borderId="16" xfId="0" applyFont="1" applyBorder="1" applyAlignment="1">
      <alignment vertical="center"/>
    </xf>
    <xf numFmtId="0" fontId="32" fillId="0" borderId="0" xfId="0" applyFont="1" applyAlignment="1">
      <alignment horizontal="center" vertical="center"/>
    </xf>
    <xf numFmtId="0" fontId="32" fillId="0" borderId="16" xfId="0" applyFont="1" applyBorder="1" applyAlignment="1">
      <alignment horizontal="center" vertical="center"/>
    </xf>
    <xf numFmtId="0" fontId="3" fillId="0" borderId="0" xfId="0" applyFont="1" applyAlignment="1">
      <alignment horizontal="center" vertical="center"/>
    </xf>
    <xf numFmtId="0" fontId="32" fillId="0" borderId="17" xfId="0" applyFont="1" applyBorder="1" applyAlignment="1">
      <alignment vertical="center" wrapText="1"/>
    </xf>
    <xf numFmtId="0" fontId="32" fillId="0" borderId="0" xfId="0" applyFont="1" applyAlignment="1">
      <alignment vertical="center" wrapText="1"/>
    </xf>
    <xf numFmtId="0" fontId="12" fillId="0" borderId="17" xfId="0" applyFont="1" applyBorder="1" applyAlignment="1">
      <alignment wrapText="1"/>
    </xf>
    <xf numFmtId="0" fontId="12" fillId="0" borderId="0" xfId="0" applyFont="1" applyAlignment="1">
      <alignment wrapText="1"/>
    </xf>
    <xf numFmtId="3" fontId="32" fillId="13" borderId="17" xfId="0" applyNumberFormat="1" applyFont="1" applyFill="1" applyBorder="1" applyAlignment="1">
      <alignment horizontal="right" vertical="center"/>
    </xf>
    <xf numFmtId="3" fontId="32" fillId="13" borderId="0" xfId="0" applyNumberFormat="1" applyFont="1" applyFill="1" applyAlignment="1">
      <alignment horizontal="right" vertical="center"/>
    </xf>
    <xf numFmtId="0" fontId="32" fillId="0" borderId="17" xfId="0" applyFont="1" applyBorder="1" applyAlignment="1">
      <alignment vertical="center"/>
    </xf>
    <xf numFmtId="0" fontId="33" fillId="0" borderId="17" xfId="0" applyFont="1" applyBorder="1" applyAlignment="1">
      <alignment vertical="center"/>
    </xf>
    <xf numFmtId="0" fontId="33" fillId="0" borderId="0" xfId="0" applyFont="1" applyAlignment="1">
      <alignment vertical="center"/>
    </xf>
    <xf numFmtId="0" fontId="33" fillId="0" borderId="17" xfId="0" applyFont="1" applyBorder="1" applyAlignment="1">
      <alignment vertical="center" wrapText="1"/>
    </xf>
    <xf numFmtId="0" fontId="33" fillId="0" borderId="0" xfId="0" applyFont="1" applyAlignment="1">
      <alignment vertical="center" wrapText="1"/>
    </xf>
    <xf numFmtId="0" fontId="32" fillId="0" borderId="0" xfId="0" applyFont="1" applyAlignment="1">
      <alignment vertical="center"/>
    </xf>
  </cellXfs>
  <cellStyles count="7">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Normal 3" xfId="6" xr:uid="{C7088618-49ED-4B99-994A-681812F2CEE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9" zoomScale="71" zoomScaleNormal="71" workbookViewId="0">
      <selection activeCell="A65" sqref="A65"/>
    </sheetView>
  </sheetViews>
  <sheetFormatPr defaultRowHeight="12.75" x14ac:dyDescent="0.2"/>
  <cols>
    <col min="9" max="9" width="14.140625" customWidth="1"/>
  </cols>
  <sheetData>
    <row r="1" spans="1:10" ht="15.75" x14ac:dyDescent="0.2">
      <c r="A1" s="198"/>
      <c r="B1" s="199"/>
      <c r="C1" s="199"/>
      <c r="D1" s="32"/>
      <c r="E1" s="32"/>
      <c r="F1" s="32"/>
      <c r="G1" s="32"/>
      <c r="H1" s="32"/>
      <c r="I1" s="32"/>
      <c r="J1" s="33"/>
    </row>
    <row r="2" spans="1:10" ht="14.45" customHeight="1" x14ac:dyDescent="0.2">
      <c r="A2" s="200" t="s">
        <v>238</v>
      </c>
      <c r="B2" s="201"/>
      <c r="C2" s="201"/>
      <c r="D2" s="201"/>
      <c r="E2" s="201"/>
      <c r="F2" s="201"/>
      <c r="G2" s="201"/>
      <c r="H2" s="201"/>
      <c r="I2" s="201"/>
      <c r="J2" s="202"/>
    </row>
    <row r="3" spans="1:10" ht="15" x14ac:dyDescent="0.2">
      <c r="A3" s="71"/>
      <c r="B3" s="72"/>
      <c r="C3" s="72"/>
      <c r="D3" s="72"/>
      <c r="E3" s="72"/>
      <c r="F3" s="72"/>
      <c r="G3" s="72"/>
      <c r="H3" s="72"/>
      <c r="I3" s="72"/>
      <c r="J3" s="73"/>
    </row>
    <row r="4" spans="1:10" ht="33.6" customHeight="1" x14ac:dyDescent="0.2">
      <c r="A4" s="203" t="s">
        <v>223</v>
      </c>
      <c r="B4" s="204"/>
      <c r="C4" s="204"/>
      <c r="D4" s="204"/>
      <c r="E4" s="205">
        <v>44562</v>
      </c>
      <c r="F4" s="206"/>
      <c r="G4" s="79" t="s">
        <v>0</v>
      </c>
      <c r="H4" s="205">
        <v>44926</v>
      </c>
      <c r="I4" s="206"/>
      <c r="J4" s="34"/>
    </row>
    <row r="5" spans="1:10" s="84" customFormat="1" ht="10.15" customHeight="1" x14ac:dyDescent="0.25">
      <c r="A5" s="207"/>
      <c r="B5" s="208"/>
      <c r="C5" s="208"/>
      <c r="D5" s="208"/>
      <c r="E5" s="208"/>
      <c r="F5" s="208"/>
      <c r="G5" s="208"/>
      <c r="H5" s="208"/>
      <c r="I5" s="208"/>
      <c r="J5" s="209"/>
    </row>
    <row r="6" spans="1:10" ht="20.45" customHeight="1" x14ac:dyDescent="0.2">
      <c r="A6" s="74"/>
      <c r="B6" s="85" t="s">
        <v>245</v>
      </c>
      <c r="C6" s="75"/>
      <c r="D6" s="75"/>
      <c r="E6" s="86" t="s">
        <v>285</v>
      </c>
      <c r="F6" s="87"/>
      <c r="G6" s="79"/>
      <c r="H6" s="87"/>
      <c r="I6" s="87"/>
      <c r="J6" s="43"/>
    </row>
    <row r="7" spans="1:10" s="89" customFormat="1" ht="10.9" customHeight="1" x14ac:dyDescent="0.2">
      <c r="A7" s="74"/>
      <c r="B7" s="75"/>
      <c r="C7" s="75"/>
      <c r="D7" s="75"/>
      <c r="E7" s="88"/>
      <c r="F7" s="88"/>
      <c r="G7" s="79"/>
      <c r="H7" s="88"/>
      <c r="I7" s="88"/>
      <c r="J7" s="43"/>
    </row>
    <row r="8" spans="1:10" ht="37.9" customHeight="1" x14ac:dyDescent="0.2">
      <c r="A8" s="211" t="s">
        <v>246</v>
      </c>
      <c r="B8" s="212"/>
      <c r="C8" s="212"/>
      <c r="D8" s="212"/>
      <c r="E8" s="212"/>
      <c r="F8" s="212"/>
      <c r="G8" s="212"/>
      <c r="H8" s="212"/>
      <c r="I8" s="212"/>
      <c r="J8" s="35"/>
    </row>
    <row r="9" spans="1:10" ht="14.25" x14ac:dyDescent="0.2">
      <c r="A9" s="36"/>
      <c r="B9" s="68"/>
      <c r="C9" s="68"/>
      <c r="D9" s="68"/>
      <c r="E9" s="210"/>
      <c r="F9" s="210"/>
      <c r="G9" s="157"/>
      <c r="H9" s="157"/>
      <c r="I9" s="77"/>
      <c r="J9" s="78"/>
    </row>
    <row r="10" spans="1:10" ht="32.1" customHeight="1" x14ac:dyDescent="0.2">
      <c r="A10" s="178" t="s">
        <v>224</v>
      </c>
      <c r="B10" s="179"/>
      <c r="C10" s="194" t="s">
        <v>264</v>
      </c>
      <c r="D10" s="195"/>
      <c r="E10" s="69"/>
      <c r="F10" s="160" t="s">
        <v>247</v>
      </c>
      <c r="G10" s="189"/>
      <c r="H10" s="169" t="s">
        <v>267</v>
      </c>
      <c r="I10" s="170"/>
      <c r="J10" s="37"/>
    </row>
    <row r="11" spans="1:10" ht="15.6" customHeight="1" x14ac:dyDescent="0.2">
      <c r="A11" s="36"/>
      <c r="B11" s="68"/>
      <c r="C11" s="68"/>
      <c r="D11" s="68"/>
      <c r="E11" s="197"/>
      <c r="F11" s="197"/>
      <c r="G11" s="197"/>
      <c r="H11" s="197"/>
      <c r="I11" s="70"/>
      <c r="J11" s="37"/>
    </row>
    <row r="12" spans="1:10" ht="21" customHeight="1" x14ac:dyDescent="0.2">
      <c r="A12" s="159" t="s">
        <v>239</v>
      </c>
      <c r="B12" s="179"/>
      <c r="C12" s="194" t="s">
        <v>265</v>
      </c>
      <c r="D12" s="195"/>
      <c r="E12" s="196"/>
      <c r="F12" s="197"/>
      <c r="G12" s="197"/>
      <c r="H12" s="197"/>
      <c r="I12" s="70"/>
      <c r="J12" s="37"/>
    </row>
    <row r="13" spans="1:10" ht="10.9" customHeight="1" x14ac:dyDescent="0.2">
      <c r="A13" s="69"/>
      <c r="B13" s="70"/>
      <c r="C13" s="68"/>
      <c r="D13" s="68"/>
      <c r="E13" s="157"/>
      <c r="F13" s="157"/>
      <c r="G13" s="157"/>
      <c r="H13" s="157"/>
      <c r="I13" s="68"/>
      <c r="J13" s="38"/>
    </row>
    <row r="14" spans="1:10" ht="22.9" customHeight="1" x14ac:dyDescent="0.2">
      <c r="A14" s="159" t="s">
        <v>225</v>
      </c>
      <c r="B14" s="189"/>
      <c r="C14" s="194" t="s">
        <v>266</v>
      </c>
      <c r="D14" s="195"/>
      <c r="E14" s="193"/>
      <c r="F14" s="180"/>
      <c r="G14" s="83" t="s">
        <v>248</v>
      </c>
      <c r="H14" s="169" t="s">
        <v>275</v>
      </c>
      <c r="I14" s="170"/>
      <c r="J14" s="80"/>
    </row>
    <row r="15" spans="1:10" ht="14.45" customHeight="1" x14ac:dyDescent="0.2">
      <c r="A15" s="69"/>
      <c r="B15" s="70"/>
      <c r="C15" s="68"/>
      <c r="D15" s="68"/>
      <c r="E15" s="157"/>
      <c r="F15" s="157"/>
      <c r="G15" s="157"/>
      <c r="H15" s="157"/>
      <c r="I15" s="68"/>
      <c r="J15" s="38"/>
    </row>
    <row r="16" spans="1:10" ht="13.15" customHeight="1" x14ac:dyDescent="0.2">
      <c r="A16" s="159" t="s">
        <v>249</v>
      </c>
      <c r="B16" s="189"/>
      <c r="C16" s="169">
        <v>4</v>
      </c>
      <c r="D16" s="170"/>
      <c r="E16" s="76"/>
      <c r="F16" s="76"/>
      <c r="G16" s="76"/>
      <c r="H16" s="76"/>
      <c r="I16" s="76"/>
      <c r="J16" s="80"/>
    </row>
    <row r="17" spans="1:10" ht="14.45" customHeight="1" x14ac:dyDescent="0.2">
      <c r="A17" s="190"/>
      <c r="B17" s="191"/>
      <c r="C17" s="191"/>
      <c r="D17" s="191"/>
      <c r="E17" s="191"/>
      <c r="F17" s="191"/>
      <c r="G17" s="191"/>
      <c r="H17" s="191"/>
      <c r="I17" s="191"/>
      <c r="J17" s="192"/>
    </row>
    <row r="18" spans="1:10" x14ac:dyDescent="0.2">
      <c r="A18" s="178" t="s">
        <v>226</v>
      </c>
      <c r="B18" s="179"/>
      <c r="C18" s="161" t="s">
        <v>268</v>
      </c>
      <c r="D18" s="162"/>
      <c r="E18" s="162"/>
      <c r="F18" s="162"/>
      <c r="G18" s="162"/>
      <c r="H18" s="162"/>
      <c r="I18" s="162"/>
      <c r="J18" s="163"/>
    </row>
    <row r="19" spans="1:10" ht="14.25" x14ac:dyDescent="0.2">
      <c r="A19" s="36"/>
      <c r="B19" s="68"/>
      <c r="C19" s="82"/>
      <c r="D19" s="68"/>
      <c r="E19" s="157"/>
      <c r="F19" s="157"/>
      <c r="G19" s="157"/>
      <c r="H19" s="157"/>
      <c r="I19" s="68"/>
      <c r="J19" s="38"/>
    </row>
    <row r="20" spans="1:10" ht="14.25" x14ac:dyDescent="0.2">
      <c r="A20" s="178" t="s">
        <v>227</v>
      </c>
      <c r="B20" s="179"/>
      <c r="C20" s="169">
        <v>10000</v>
      </c>
      <c r="D20" s="170"/>
      <c r="E20" s="157"/>
      <c r="F20" s="157"/>
      <c r="G20" s="161" t="s">
        <v>269</v>
      </c>
      <c r="H20" s="162"/>
      <c r="I20" s="162"/>
      <c r="J20" s="163"/>
    </row>
    <row r="21" spans="1:10" ht="14.25" x14ac:dyDescent="0.2">
      <c r="A21" s="36"/>
      <c r="B21" s="68"/>
      <c r="C21" s="68"/>
      <c r="D21" s="68"/>
      <c r="E21" s="157"/>
      <c r="F21" s="157"/>
      <c r="G21" s="157"/>
      <c r="H21" s="157"/>
      <c r="I21" s="68"/>
      <c r="J21" s="38"/>
    </row>
    <row r="22" spans="1:10" x14ac:dyDescent="0.2">
      <c r="A22" s="178" t="s">
        <v>228</v>
      </c>
      <c r="B22" s="179"/>
      <c r="C22" s="161" t="s">
        <v>270</v>
      </c>
      <c r="D22" s="162"/>
      <c r="E22" s="162"/>
      <c r="F22" s="162"/>
      <c r="G22" s="162"/>
      <c r="H22" s="162"/>
      <c r="I22" s="162"/>
      <c r="J22" s="163"/>
    </row>
    <row r="23" spans="1:10" ht="14.25" x14ac:dyDescent="0.2">
      <c r="A23" s="36"/>
      <c r="B23" s="68"/>
      <c r="C23" s="68"/>
      <c r="D23" s="68"/>
      <c r="E23" s="157"/>
      <c r="F23" s="157"/>
      <c r="G23" s="157"/>
      <c r="H23" s="157"/>
      <c r="I23" s="68"/>
      <c r="J23" s="38"/>
    </row>
    <row r="24" spans="1:10" ht="14.25" x14ac:dyDescent="0.2">
      <c r="A24" s="178" t="s">
        <v>229</v>
      </c>
      <c r="B24" s="179"/>
      <c r="C24" s="184" t="s">
        <v>277</v>
      </c>
      <c r="D24" s="185"/>
      <c r="E24" s="185"/>
      <c r="F24" s="185"/>
      <c r="G24" s="185"/>
      <c r="H24" s="185"/>
      <c r="I24" s="185"/>
      <c r="J24" s="186"/>
    </row>
    <row r="25" spans="1:10" ht="14.25" x14ac:dyDescent="0.2">
      <c r="A25" s="36"/>
      <c r="B25" s="68"/>
      <c r="C25" s="82"/>
      <c r="D25" s="68"/>
      <c r="E25" s="157"/>
      <c r="F25" s="157"/>
      <c r="G25" s="157"/>
      <c r="H25" s="157"/>
      <c r="I25" s="68"/>
      <c r="J25" s="38"/>
    </row>
    <row r="26" spans="1:10" ht="14.25" x14ac:dyDescent="0.2">
      <c r="A26" s="178" t="s">
        <v>230</v>
      </c>
      <c r="B26" s="179"/>
      <c r="C26" s="184" t="s">
        <v>276</v>
      </c>
      <c r="D26" s="185"/>
      <c r="E26" s="185"/>
      <c r="F26" s="185"/>
      <c r="G26" s="185"/>
      <c r="H26" s="185"/>
      <c r="I26" s="185"/>
      <c r="J26" s="186"/>
    </row>
    <row r="27" spans="1:10" ht="13.9" customHeight="1" x14ac:dyDescent="0.2">
      <c r="A27" s="36"/>
      <c r="B27" s="68"/>
      <c r="C27" s="82"/>
      <c r="D27" s="68"/>
      <c r="E27" s="157"/>
      <c r="F27" s="157"/>
      <c r="G27" s="157"/>
      <c r="H27" s="157"/>
      <c r="I27" s="68"/>
      <c r="J27" s="38"/>
    </row>
    <row r="28" spans="1:10" ht="22.9" customHeight="1" x14ac:dyDescent="0.2">
      <c r="A28" s="159" t="s">
        <v>240</v>
      </c>
      <c r="B28" s="179"/>
      <c r="C28" s="47">
        <v>39</v>
      </c>
      <c r="D28" s="39"/>
      <c r="E28" s="183"/>
      <c r="F28" s="183"/>
      <c r="G28" s="183"/>
      <c r="H28" s="183"/>
      <c r="I28" s="187"/>
      <c r="J28" s="188"/>
    </row>
    <row r="29" spans="1:10" ht="14.25" x14ac:dyDescent="0.2">
      <c r="A29" s="36"/>
      <c r="B29" s="68"/>
      <c r="C29" s="68"/>
      <c r="D29" s="68"/>
      <c r="E29" s="157"/>
      <c r="F29" s="157"/>
      <c r="G29" s="157"/>
      <c r="H29" s="157"/>
      <c r="I29" s="68"/>
      <c r="J29" s="38"/>
    </row>
    <row r="30" spans="1:10" ht="15" x14ac:dyDescent="0.2">
      <c r="A30" s="178" t="s">
        <v>231</v>
      </c>
      <c r="B30" s="179"/>
      <c r="C30" s="47" t="s">
        <v>252</v>
      </c>
      <c r="D30" s="171" t="s">
        <v>250</v>
      </c>
      <c r="E30" s="172"/>
      <c r="F30" s="172"/>
      <c r="G30" s="172"/>
      <c r="H30" s="90" t="s">
        <v>251</v>
      </c>
      <c r="I30" s="91" t="s">
        <v>252</v>
      </c>
      <c r="J30" s="92"/>
    </row>
    <row r="31" spans="1:10" x14ac:dyDescent="0.2">
      <c r="A31" s="178"/>
      <c r="B31" s="179"/>
      <c r="C31" s="40"/>
      <c r="D31" s="79"/>
      <c r="E31" s="180"/>
      <c r="F31" s="180"/>
      <c r="G31" s="180"/>
      <c r="H31" s="180"/>
      <c r="I31" s="181"/>
      <c r="J31" s="182"/>
    </row>
    <row r="32" spans="1:10" x14ac:dyDescent="0.2">
      <c r="A32" s="178" t="s">
        <v>241</v>
      </c>
      <c r="B32" s="179"/>
      <c r="C32" s="47" t="s">
        <v>255</v>
      </c>
      <c r="D32" s="171" t="s">
        <v>253</v>
      </c>
      <c r="E32" s="172"/>
      <c r="F32" s="172"/>
      <c r="G32" s="172"/>
      <c r="H32" s="93" t="s">
        <v>254</v>
      </c>
      <c r="I32" s="94" t="s">
        <v>255</v>
      </c>
      <c r="J32" s="95"/>
    </row>
    <row r="33" spans="1:10" ht="14.25" x14ac:dyDescent="0.2">
      <c r="A33" s="36"/>
      <c r="B33" s="68"/>
      <c r="C33" s="68"/>
      <c r="D33" s="68"/>
      <c r="E33" s="157"/>
      <c r="F33" s="157"/>
      <c r="G33" s="157"/>
      <c r="H33" s="157"/>
      <c r="I33" s="68"/>
      <c r="J33" s="38"/>
    </row>
    <row r="34" spans="1:10" x14ac:dyDescent="0.2">
      <c r="A34" s="171" t="s">
        <v>242</v>
      </c>
      <c r="B34" s="172"/>
      <c r="C34" s="172"/>
      <c r="D34" s="172"/>
      <c r="E34" s="172" t="s">
        <v>232</v>
      </c>
      <c r="F34" s="172"/>
      <c r="G34" s="172"/>
      <c r="H34" s="172"/>
      <c r="I34" s="172"/>
      <c r="J34" s="41" t="s">
        <v>233</v>
      </c>
    </row>
    <row r="35" spans="1:10" ht="14.25" x14ac:dyDescent="0.2">
      <c r="A35" s="36"/>
      <c r="B35" s="68"/>
      <c r="C35" s="68"/>
      <c r="D35" s="68"/>
      <c r="E35" s="157"/>
      <c r="F35" s="157"/>
      <c r="G35" s="157"/>
      <c r="H35" s="157"/>
      <c r="I35" s="68"/>
      <c r="J35" s="78"/>
    </row>
    <row r="36" spans="1:10" x14ac:dyDescent="0.2">
      <c r="A36" s="173" t="s">
        <v>287</v>
      </c>
      <c r="B36" s="174"/>
      <c r="C36" s="174"/>
      <c r="D36" s="175"/>
      <c r="E36" s="173" t="s">
        <v>288</v>
      </c>
      <c r="F36" s="174"/>
      <c r="G36" s="174"/>
      <c r="H36" s="174"/>
      <c r="I36" s="175"/>
      <c r="J36" s="97">
        <v>5316081</v>
      </c>
    </row>
    <row r="37" spans="1:10" ht="14.25" x14ac:dyDescent="0.2">
      <c r="A37" s="36"/>
      <c r="B37" s="68"/>
      <c r="C37" s="82"/>
      <c r="D37" s="177"/>
      <c r="E37" s="177"/>
      <c r="F37" s="177"/>
      <c r="G37" s="177"/>
      <c r="H37" s="177"/>
      <c r="I37" s="177"/>
      <c r="J37" s="38"/>
    </row>
    <row r="38" spans="1:10" x14ac:dyDescent="0.2">
      <c r="A38" s="164"/>
      <c r="B38" s="165"/>
      <c r="C38" s="165"/>
      <c r="D38" s="166"/>
      <c r="E38" s="164"/>
      <c r="F38" s="165"/>
      <c r="G38" s="165"/>
      <c r="H38" s="165"/>
      <c r="I38" s="166"/>
      <c r="J38" s="47"/>
    </row>
    <row r="39" spans="1:10" ht="14.25" x14ac:dyDescent="0.2">
      <c r="A39" s="36"/>
      <c r="B39" s="68"/>
      <c r="C39" s="82"/>
      <c r="D39" s="81"/>
      <c r="E39" s="177"/>
      <c r="F39" s="177"/>
      <c r="G39" s="177"/>
      <c r="H39" s="177"/>
      <c r="I39" s="70"/>
      <c r="J39" s="38"/>
    </row>
    <row r="40" spans="1:10" x14ac:dyDescent="0.2">
      <c r="A40" s="164"/>
      <c r="B40" s="165"/>
      <c r="C40" s="165"/>
      <c r="D40" s="166"/>
      <c r="E40" s="164"/>
      <c r="F40" s="165"/>
      <c r="G40" s="165"/>
      <c r="H40" s="165"/>
      <c r="I40" s="166"/>
      <c r="J40" s="47"/>
    </row>
    <row r="41" spans="1:10" ht="14.25" x14ac:dyDescent="0.2">
      <c r="A41" s="36"/>
      <c r="B41" s="68"/>
      <c r="C41" s="82"/>
      <c r="D41" s="81"/>
      <c r="E41" s="177"/>
      <c r="F41" s="177"/>
      <c r="G41" s="177"/>
      <c r="H41" s="177"/>
      <c r="I41" s="70"/>
      <c r="J41" s="38"/>
    </row>
    <row r="42" spans="1:10" x14ac:dyDescent="0.2">
      <c r="A42" s="164"/>
      <c r="B42" s="165"/>
      <c r="C42" s="165"/>
      <c r="D42" s="166"/>
      <c r="E42" s="164"/>
      <c r="F42" s="165"/>
      <c r="G42" s="165"/>
      <c r="H42" s="165"/>
      <c r="I42" s="166"/>
      <c r="J42" s="47"/>
    </row>
    <row r="43" spans="1:10" ht="14.25" x14ac:dyDescent="0.2">
      <c r="A43" s="42"/>
      <c r="B43" s="82"/>
      <c r="C43" s="156"/>
      <c r="D43" s="156"/>
      <c r="E43" s="157"/>
      <c r="F43" s="157"/>
      <c r="G43" s="156"/>
      <c r="H43" s="156"/>
      <c r="I43" s="156"/>
      <c r="J43" s="38"/>
    </row>
    <row r="44" spans="1:10" x14ac:dyDescent="0.2">
      <c r="A44" s="164"/>
      <c r="B44" s="165"/>
      <c r="C44" s="165"/>
      <c r="D44" s="166"/>
      <c r="E44" s="164"/>
      <c r="F44" s="165"/>
      <c r="G44" s="165"/>
      <c r="H44" s="165"/>
      <c r="I44" s="166"/>
      <c r="J44" s="47"/>
    </row>
    <row r="45" spans="1:10" ht="14.25" x14ac:dyDescent="0.2">
      <c r="A45" s="42"/>
      <c r="B45" s="82"/>
      <c r="C45" s="82"/>
      <c r="D45" s="68"/>
      <c r="E45" s="176"/>
      <c r="F45" s="176"/>
      <c r="G45" s="156"/>
      <c r="H45" s="156"/>
      <c r="I45" s="68"/>
      <c r="J45" s="38"/>
    </row>
    <row r="46" spans="1:10" x14ac:dyDescent="0.2">
      <c r="A46" s="164"/>
      <c r="B46" s="165"/>
      <c r="C46" s="165"/>
      <c r="D46" s="166"/>
      <c r="E46" s="164"/>
      <c r="F46" s="165"/>
      <c r="G46" s="165"/>
      <c r="H46" s="165"/>
      <c r="I46" s="166"/>
      <c r="J46" s="47"/>
    </row>
    <row r="47" spans="1:10" ht="14.25" x14ac:dyDescent="0.2">
      <c r="A47" s="42"/>
      <c r="B47" s="82"/>
      <c r="C47" s="82"/>
      <c r="D47" s="68"/>
      <c r="E47" s="157"/>
      <c r="F47" s="157"/>
      <c r="G47" s="156"/>
      <c r="H47" s="156"/>
      <c r="I47" s="68"/>
      <c r="J47" s="96" t="s">
        <v>256</v>
      </c>
    </row>
    <row r="48" spans="1:10" ht="14.25" x14ac:dyDescent="0.2">
      <c r="A48" s="42"/>
      <c r="B48" s="82"/>
      <c r="C48" s="82"/>
      <c r="D48" s="68"/>
      <c r="E48" s="157"/>
      <c r="F48" s="157"/>
      <c r="G48" s="156"/>
      <c r="H48" s="156"/>
      <c r="I48" s="68"/>
      <c r="J48" s="96" t="s">
        <v>257</v>
      </c>
    </row>
    <row r="49" spans="1:10" ht="14.45" customHeight="1" x14ac:dyDescent="0.2">
      <c r="A49" s="159" t="s">
        <v>234</v>
      </c>
      <c r="B49" s="160"/>
      <c r="C49" s="169" t="s">
        <v>271</v>
      </c>
      <c r="D49" s="170"/>
      <c r="E49" s="167" t="s">
        <v>258</v>
      </c>
      <c r="F49" s="168"/>
      <c r="G49" s="161" t="s">
        <v>272</v>
      </c>
      <c r="H49" s="162"/>
      <c r="I49" s="162"/>
      <c r="J49" s="163"/>
    </row>
    <row r="50" spans="1:10" ht="14.25" x14ac:dyDescent="0.2">
      <c r="A50" s="42"/>
      <c r="B50" s="82"/>
      <c r="C50" s="156"/>
      <c r="D50" s="156"/>
      <c r="E50" s="157"/>
      <c r="F50" s="157"/>
      <c r="G50" s="158" t="s">
        <v>259</v>
      </c>
      <c r="H50" s="158"/>
      <c r="I50" s="158"/>
      <c r="J50" s="43"/>
    </row>
    <row r="51" spans="1:10" ht="13.9" customHeight="1" x14ac:dyDescent="0.2">
      <c r="A51" s="159" t="s">
        <v>235</v>
      </c>
      <c r="B51" s="160"/>
      <c r="C51" s="161" t="s">
        <v>273</v>
      </c>
      <c r="D51" s="162"/>
      <c r="E51" s="162"/>
      <c r="F51" s="162"/>
      <c r="G51" s="162"/>
      <c r="H51" s="162"/>
      <c r="I51" s="162"/>
      <c r="J51" s="163"/>
    </row>
    <row r="52" spans="1:10" ht="14.25" x14ac:dyDescent="0.2">
      <c r="A52" s="36"/>
      <c r="B52" s="68"/>
      <c r="C52" s="183" t="s">
        <v>236</v>
      </c>
      <c r="D52" s="183"/>
      <c r="E52" s="183"/>
      <c r="F52" s="183"/>
      <c r="G52" s="183"/>
      <c r="H52" s="183"/>
      <c r="I52" s="183"/>
      <c r="J52" s="38"/>
    </row>
    <row r="53" spans="1:10" ht="14.25" x14ac:dyDescent="0.2">
      <c r="A53" s="159" t="s">
        <v>237</v>
      </c>
      <c r="B53" s="160"/>
      <c r="C53" s="220" t="s">
        <v>274</v>
      </c>
      <c r="D53" s="221"/>
      <c r="E53" s="222"/>
      <c r="F53" s="157"/>
      <c r="G53" s="157"/>
      <c r="H53" s="172"/>
      <c r="I53" s="172"/>
      <c r="J53" s="223"/>
    </row>
    <row r="54" spans="1:10" ht="14.25" x14ac:dyDescent="0.2">
      <c r="A54" s="36"/>
      <c r="B54" s="68"/>
      <c r="C54" s="82"/>
      <c r="D54" s="68"/>
      <c r="E54" s="157"/>
      <c r="F54" s="157"/>
      <c r="G54" s="157"/>
      <c r="H54" s="157"/>
      <c r="I54" s="68"/>
      <c r="J54" s="38"/>
    </row>
    <row r="55" spans="1:10" ht="14.45" customHeight="1" x14ac:dyDescent="0.2">
      <c r="A55" s="159" t="s">
        <v>229</v>
      </c>
      <c r="B55" s="160"/>
      <c r="C55" s="213" t="s">
        <v>278</v>
      </c>
      <c r="D55" s="214"/>
      <c r="E55" s="214"/>
      <c r="F55" s="214"/>
      <c r="G55" s="214"/>
      <c r="H55" s="214"/>
      <c r="I55" s="214"/>
      <c r="J55" s="215"/>
    </row>
    <row r="56" spans="1:10" ht="14.25" x14ac:dyDescent="0.2">
      <c r="A56" s="36"/>
      <c r="B56" s="68"/>
      <c r="C56" s="68"/>
      <c r="D56" s="68"/>
      <c r="E56" s="157"/>
      <c r="F56" s="157"/>
      <c r="G56" s="157"/>
      <c r="H56" s="157"/>
      <c r="I56" s="68"/>
      <c r="J56" s="38"/>
    </row>
    <row r="57" spans="1:10" ht="14.25" x14ac:dyDescent="0.2">
      <c r="A57" s="159" t="s">
        <v>260</v>
      </c>
      <c r="B57" s="160"/>
      <c r="C57" s="213" t="s">
        <v>286</v>
      </c>
      <c r="D57" s="214"/>
      <c r="E57" s="214"/>
      <c r="F57" s="214"/>
      <c r="G57" s="214"/>
      <c r="H57" s="214"/>
      <c r="I57" s="214"/>
      <c r="J57" s="215"/>
    </row>
    <row r="58" spans="1:10" ht="14.45" customHeight="1" x14ac:dyDescent="0.2">
      <c r="A58" s="36"/>
      <c r="B58" s="68"/>
      <c r="C58" s="158" t="s">
        <v>261</v>
      </c>
      <c r="D58" s="158"/>
      <c r="E58" s="158"/>
      <c r="F58" s="158"/>
      <c r="G58" s="68"/>
      <c r="H58" s="68"/>
      <c r="I58" s="68"/>
      <c r="J58" s="38"/>
    </row>
    <row r="59" spans="1:10" ht="14.25" x14ac:dyDescent="0.2">
      <c r="A59" s="159" t="s">
        <v>262</v>
      </c>
      <c r="B59" s="160"/>
      <c r="C59" s="216" t="s">
        <v>284</v>
      </c>
      <c r="D59" s="217"/>
      <c r="E59" s="217"/>
      <c r="F59" s="217"/>
      <c r="G59" s="217"/>
      <c r="H59" s="217"/>
      <c r="I59" s="217"/>
      <c r="J59" s="218"/>
    </row>
    <row r="60" spans="1:10" ht="14.45" customHeight="1" x14ac:dyDescent="0.2">
      <c r="A60" s="44"/>
      <c r="B60" s="45"/>
      <c r="C60" s="219" t="s">
        <v>263</v>
      </c>
      <c r="D60" s="219"/>
      <c r="E60" s="219"/>
      <c r="F60" s="219"/>
      <c r="G60" s="219"/>
      <c r="H60" s="45"/>
      <c r="I60" s="45"/>
      <c r="J60" s="46"/>
    </row>
    <row r="62" spans="1:10" x14ac:dyDescent="0.2">
      <c r="A62" s="155" t="s">
        <v>371</v>
      </c>
      <c r="B62" s="155"/>
      <c r="C62" s="155"/>
      <c r="D62" s="155"/>
      <c r="E62" s="155"/>
      <c r="F62" s="155"/>
      <c r="G62" s="155"/>
      <c r="H62" s="155"/>
      <c r="I62" s="155"/>
      <c r="J62" s="155"/>
    </row>
    <row r="63" spans="1:10" x14ac:dyDescent="0.2">
      <c r="A63" s="155"/>
      <c r="B63" s="155"/>
      <c r="C63" s="155"/>
      <c r="D63" s="155"/>
      <c r="E63" s="155"/>
      <c r="F63" s="155"/>
      <c r="G63" s="155"/>
      <c r="H63" s="155"/>
      <c r="I63" s="155"/>
      <c r="J63" s="155"/>
    </row>
    <row r="64" spans="1:10" x14ac:dyDescent="0.2">
      <c r="A64" s="155"/>
      <c r="B64" s="155"/>
      <c r="C64" s="155"/>
      <c r="D64" s="155"/>
      <c r="E64" s="155"/>
      <c r="F64" s="155"/>
      <c r="G64" s="155"/>
      <c r="H64" s="155"/>
      <c r="I64" s="155"/>
      <c r="J64" s="155"/>
    </row>
    <row r="67" ht="27" customHeight="1" x14ac:dyDescent="0.2"/>
    <row r="71" ht="38.450000000000003" customHeight="1" x14ac:dyDescent="0.2"/>
  </sheetData>
  <mergeCells count="125">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62:J6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E56:F56"/>
    <mergeCell ref="G56:H56"/>
    <mergeCell ref="A57:B57"/>
    <mergeCell ref="C57:J57"/>
    <mergeCell ref="C58:F58"/>
    <mergeCell ref="A59:B59"/>
    <mergeCell ref="C59:J59"/>
    <mergeCell ref="C60:G6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scale="7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35" zoomScaleNormal="100" zoomScaleSheetLayoutView="100" workbookViewId="0">
      <selection activeCell="H66" sqref="H66:M67"/>
    </sheetView>
  </sheetViews>
  <sheetFormatPr defaultColWidth="8.85546875" defaultRowHeight="12.75" x14ac:dyDescent="0.2"/>
  <cols>
    <col min="7" max="7" width="8.85546875" style="31"/>
    <col min="8" max="9" width="10.85546875" style="53" bestFit="1" customWidth="1"/>
    <col min="10" max="10" width="10.28515625" bestFit="1" customWidth="1"/>
  </cols>
  <sheetData>
    <row r="1" spans="1:9" x14ac:dyDescent="0.2">
      <c r="A1" s="238" t="s">
        <v>1</v>
      </c>
      <c r="B1" s="239"/>
      <c r="C1" s="239"/>
      <c r="D1" s="239"/>
      <c r="E1" s="239"/>
      <c r="F1" s="239"/>
      <c r="G1" s="239"/>
      <c r="H1" s="239"/>
      <c r="I1" s="239"/>
    </row>
    <row r="2" spans="1:9" x14ac:dyDescent="0.2">
      <c r="A2" s="240" t="s">
        <v>280</v>
      </c>
      <c r="B2" s="241"/>
      <c r="C2" s="241"/>
      <c r="D2" s="241"/>
      <c r="E2" s="241"/>
      <c r="F2" s="241"/>
      <c r="G2" s="241"/>
      <c r="H2" s="241"/>
      <c r="I2" s="241"/>
    </row>
    <row r="3" spans="1:9" x14ac:dyDescent="0.2">
      <c r="A3" s="242" t="s">
        <v>14</v>
      </c>
      <c r="B3" s="242"/>
      <c r="C3" s="242"/>
      <c r="D3" s="242"/>
      <c r="E3" s="242"/>
      <c r="F3" s="242"/>
      <c r="G3" s="242"/>
      <c r="H3" s="242"/>
      <c r="I3" s="242"/>
    </row>
    <row r="4" spans="1:9" x14ac:dyDescent="0.2">
      <c r="A4" s="244" t="s">
        <v>279</v>
      </c>
      <c r="B4" s="245"/>
      <c r="C4" s="245"/>
      <c r="D4" s="245"/>
      <c r="E4" s="245"/>
      <c r="F4" s="245"/>
      <c r="G4" s="245"/>
      <c r="H4" s="245"/>
      <c r="I4" s="246"/>
    </row>
    <row r="5" spans="1:9" ht="67.5" x14ac:dyDescent="0.2">
      <c r="A5" s="228" t="s">
        <v>2</v>
      </c>
      <c r="B5" s="229"/>
      <c r="C5" s="229"/>
      <c r="D5" s="229"/>
      <c r="E5" s="229"/>
      <c r="F5" s="230"/>
      <c r="G5" s="27" t="s">
        <v>4</v>
      </c>
      <c r="H5" s="48" t="s">
        <v>204</v>
      </c>
      <c r="I5" s="49" t="s">
        <v>213</v>
      </c>
    </row>
    <row r="6" spans="1:9" x14ac:dyDescent="0.2">
      <c r="A6" s="226">
        <v>1</v>
      </c>
      <c r="B6" s="227"/>
      <c r="C6" s="227"/>
      <c r="D6" s="227"/>
      <c r="E6" s="227"/>
      <c r="F6" s="227"/>
      <c r="G6" s="28">
        <v>2</v>
      </c>
      <c r="H6" s="29">
        <v>3</v>
      </c>
      <c r="I6" s="29">
        <v>4</v>
      </c>
    </row>
    <row r="7" spans="1:9" x14ac:dyDescent="0.2">
      <c r="A7" s="231" t="s">
        <v>43</v>
      </c>
      <c r="B7" s="232"/>
      <c r="C7" s="232"/>
      <c r="D7" s="232"/>
      <c r="E7" s="232"/>
      <c r="F7" s="232"/>
      <c r="G7" s="232"/>
      <c r="H7" s="232"/>
      <c r="I7" s="233"/>
    </row>
    <row r="8" spans="1:9" x14ac:dyDescent="0.2">
      <c r="A8" s="234" t="s">
        <v>16</v>
      </c>
      <c r="B8" s="235"/>
      <c r="C8" s="235"/>
      <c r="D8" s="235"/>
      <c r="E8" s="235"/>
      <c r="F8" s="235"/>
      <c r="G8" s="23">
        <v>1</v>
      </c>
      <c r="H8" s="50">
        <f>H9+H10+H16+H19</f>
        <v>17038930</v>
      </c>
      <c r="I8" s="50">
        <f>I9+I10+I16+I19</f>
        <v>25661817</v>
      </c>
    </row>
    <row r="9" spans="1:9" x14ac:dyDescent="0.2">
      <c r="A9" s="224" t="s">
        <v>17</v>
      </c>
      <c r="B9" s="225"/>
      <c r="C9" s="225"/>
      <c r="D9" s="225"/>
      <c r="E9" s="225"/>
      <c r="F9" s="225"/>
      <c r="G9" s="21">
        <v>2</v>
      </c>
      <c r="H9" s="51">
        <v>2803702</v>
      </c>
      <c r="I9" s="51">
        <v>3733302</v>
      </c>
    </row>
    <row r="10" spans="1:9" x14ac:dyDescent="0.2">
      <c r="A10" s="234" t="s">
        <v>18</v>
      </c>
      <c r="B10" s="235"/>
      <c r="C10" s="235"/>
      <c r="D10" s="235"/>
      <c r="E10" s="235"/>
      <c r="F10" s="235"/>
      <c r="G10" s="23">
        <v>3</v>
      </c>
      <c r="H10" s="50">
        <f>H11+H12+H13+H14+H15</f>
        <v>11762570</v>
      </c>
      <c r="I10" s="50">
        <f>I11+I12+I13+I14+I15</f>
        <v>11663133</v>
      </c>
    </row>
    <row r="11" spans="1:9" x14ac:dyDescent="0.2">
      <c r="A11" s="225" t="s">
        <v>19</v>
      </c>
      <c r="B11" s="225"/>
      <c r="C11" s="225"/>
      <c r="D11" s="225"/>
      <c r="E11" s="225"/>
      <c r="F11" s="225"/>
      <c r="G11" s="21">
        <v>4</v>
      </c>
      <c r="H11" s="52">
        <v>9428635</v>
      </c>
      <c r="I11" s="52">
        <v>8686694</v>
      </c>
    </row>
    <row r="12" spans="1:9" x14ac:dyDescent="0.2">
      <c r="A12" s="225" t="s">
        <v>20</v>
      </c>
      <c r="B12" s="225"/>
      <c r="C12" s="225"/>
      <c r="D12" s="225"/>
      <c r="E12" s="225"/>
      <c r="F12" s="225"/>
      <c r="G12" s="21">
        <v>5</v>
      </c>
      <c r="H12" s="52">
        <v>742389</v>
      </c>
      <c r="I12" s="52">
        <v>1300110</v>
      </c>
    </row>
    <row r="13" spans="1:9" x14ac:dyDescent="0.2">
      <c r="A13" s="225" t="s">
        <v>21</v>
      </c>
      <c r="B13" s="225"/>
      <c r="C13" s="225"/>
      <c r="D13" s="225"/>
      <c r="E13" s="225"/>
      <c r="F13" s="225"/>
      <c r="G13" s="21">
        <v>6</v>
      </c>
      <c r="H13" s="52">
        <v>941859</v>
      </c>
      <c r="I13" s="52">
        <v>1497817</v>
      </c>
    </row>
    <row r="14" spans="1:9" x14ac:dyDescent="0.2">
      <c r="A14" s="225" t="s">
        <v>22</v>
      </c>
      <c r="B14" s="225"/>
      <c r="C14" s="225"/>
      <c r="D14" s="225"/>
      <c r="E14" s="225"/>
      <c r="F14" s="225"/>
      <c r="G14" s="21">
        <v>7</v>
      </c>
      <c r="H14" s="52">
        <v>649687</v>
      </c>
      <c r="I14" s="52">
        <v>178512</v>
      </c>
    </row>
    <row r="15" spans="1:9" x14ac:dyDescent="0.2">
      <c r="A15" s="225" t="s">
        <v>23</v>
      </c>
      <c r="B15" s="225"/>
      <c r="C15" s="225"/>
      <c r="D15" s="225"/>
      <c r="E15" s="225"/>
      <c r="F15" s="225"/>
      <c r="G15" s="21">
        <v>8</v>
      </c>
      <c r="H15" s="52">
        <v>0</v>
      </c>
      <c r="I15" s="52">
        <v>0</v>
      </c>
    </row>
    <row r="16" spans="1:9" x14ac:dyDescent="0.2">
      <c r="A16" s="234" t="s">
        <v>24</v>
      </c>
      <c r="B16" s="235"/>
      <c r="C16" s="235"/>
      <c r="D16" s="235"/>
      <c r="E16" s="235"/>
      <c r="F16" s="235"/>
      <c r="G16" s="23">
        <v>9</v>
      </c>
      <c r="H16" s="50">
        <f>H17+H18</f>
        <v>2293745</v>
      </c>
      <c r="I16" s="50">
        <f>I17+I18</f>
        <v>9987768</v>
      </c>
    </row>
    <row r="17" spans="1:9" ht="26.45" customHeight="1" x14ac:dyDescent="0.2">
      <c r="A17" s="243" t="s">
        <v>25</v>
      </c>
      <c r="B17" s="225"/>
      <c r="C17" s="225"/>
      <c r="D17" s="225"/>
      <c r="E17" s="225"/>
      <c r="F17" s="225"/>
      <c r="G17" s="30">
        <v>10</v>
      </c>
      <c r="H17" s="52">
        <v>145796</v>
      </c>
      <c r="I17" s="52">
        <v>9323149</v>
      </c>
    </row>
    <row r="18" spans="1:9" x14ac:dyDescent="0.2">
      <c r="A18" s="243" t="s">
        <v>26</v>
      </c>
      <c r="B18" s="225"/>
      <c r="C18" s="225"/>
      <c r="D18" s="225"/>
      <c r="E18" s="225"/>
      <c r="F18" s="225"/>
      <c r="G18" s="30">
        <v>11</v>
      </c>
      <c r="H18" s="52">
        <v>2147949</v>
      </c>
      <c r="I18" s="52">
        <v>664619</v>
      </c>
    </row>
    <row r="19" spans="1:9" x14ac:dyDescent="0.2">
      <c r="A19" s="224" t="s">
        <v>15</v>
      </c>
      <c r="B19" s="225"/>
      <c r="C19" s="225"/>
      <c r="D19" s="225"/>
      <c r="E19" s="225"/>
      <c r="F19" s="225"/>
      <c r="G19" s="21">
        <v>12</v>
      </c>
      <c r="H19" s="52">
        <v>178913</v>
      </c>
      <c r="I19" s="52">
        <v>277614</v>
      </c>
    </row>
    <row r="20" spans="1:9" x14ac:dyDescent="0.2">
      <c r="A20" s="234" t="s">
        <v>27</v>
      </c>
      <c r="B20" s="235"/>
      <c r="C20" s="235"/>
      <c r="D20" s="235"/>
      <c r="E20" s="235"/>
      <c r="F20" s="235"/>
      <c r="G20" s="23">
        <v>13</v>
      </c>
      <c r="H20" s="50">
        <f>H21+H27+H31</f>
        <v>35959157</v>
      </c>
      <c r="I20" s="50">
        <f>I21+I27+I31</f>
        <v>27798107</v>
      </c>
    </row>
    <row r="21" spans="1:9" x14ac:dyDescent="0.2">
      <c r="A21" s="234" t="s">
        <v>28</v>
      </c>
      <c r="B21" s="235"/>
      <c r="C21" s="235"/>
      <c r="D21" s="235"/>
      <c r="E21" s="235"/>
      <c r="F21" s="235"/>
      <c r="G21" s="23">
        <v>14</v>
      </c>
      <c r="H21" s="50">
        <f>H22+H23+H24+H25+H26</f>
        <v>3857348</v>
      </c>
      <c r="I21" s="50">
        <f>I22+I23+I24+I25+I26</f>
        <v>3519012</v>
      </c>
    </row>
    <row r="22" spans="1:9" x14ac:dyDescent="0.2">
      <c r="A22" s="225" t="s">
        <v>29</v>
      </c>
      <c r="B22" s="225"/>
      <c r="C22" s="225"/>
      <c r="D22" s="225"/>
      <c r="E22" s="225"/>
      <c r="F22" s="225"/>
      <c r="G22" s="21">
        <v>15</v>
      </c>
      <c r="H22" s="52">
        <v>3075430</v>
      </c>
      <c r="I22" s="52">
        <v>2771971</v>
      </c>
    </row>
    <row r="23" spans="1:9" x14ac:dyDescent="0.2">
      <c r="A23" s="225" t="s">
        <v>30</v>
      </c>
      <c r="B23" s="225"/>
      <c r="C23" s="225"/>
      <c r="D23" s="225"/>
      <c r="E23" s="225"/>
      <c r="F23" s="225"/>
      <c r="G23" s="21">
        <v>16</v>
      </c>
      <c r="H23" s="52">
        <v>524</v>
      </c>
      <c r="I23" s="52">
        <v>262</v>
      </c>
    </row>
    <row r="24" spans="1:9" x14ac:dyDescent="0.2">
      <c r="A24" s="225" t="s">
        <v>31</v>
      </c>
      <c r="B24" s="225"/>
      <c r="C24" s="225"/>
      <c r="D24" s="225"/>
      <c r="E24" s="225"/>
      <c r="F24" s="225"/>
      <c r="G24" s="21">
        <v>17</v>
      </c>
      <c r="H24" s="52">
        <v>179089</v>
      </c>
      <c r="I24" s="52">
        <v>128553</v>
      </c>
    </row>
    <row r="25" spans="1:9" x14ac:dyDescent="0.2">
      <c r="A25" s="225" t="s">
        <v>32</v>
      </c>
      <c r="B25" s="225"/>
      <c r="C25" s="225"/>
      <c r="D25" s="225"/>
      <c r="E25" s="225"/>
      <c r="F25" s="225"/>
      <c r="G25" s="21">
        <v>18</v>
      </c>
      <c r="H25" s="52">
        <v>0</v>
      </c>
      <c r="I25" s="52">
        <v>0</v>
      </c>
    </row>
    <row r="26" spans="1:9" x14ac:dyDescent="0.2">
      <c r="A26" s="225" t="s">
        <v>33</v>
      </c>
      <c r="B26" s="225"/>
      <c r="C26" s="225"/>
      <c r="D26" s="225"/>
      <c r="E26" s="225"/>
      <c r="F26" s="225"/>
      <c r="G26" s="21">
        <v>19</v>
      </c>
      <c r="H26" s="52">
        <v>602305</v>
      </c>
      <c r="I26" s="52">
        <v>618226</v>
      </c>
    </row>
    <row r="27" spans="1:9" x14ac:dyDescent="0.2">
      <c r="A27" s="234" t="s">
        <v>34</v>
      </c>
      <c r="B27" s="234"/>
      <c r="C27" s="234"/>
      <c r="D27" s="234"/>
      <c r="E27" s="234"/>
      <c r="F27" s="234"/>
      <c r="G27" s="23">
        <v>20</v>
      </c>
      <c r="H27" s="50">
        <f>H28+H29+H30</f>
        <v>20492049</v>
      </c>
      <c r="I27" s="50">
        <f>I28+I29+I30</f>
        <v>10547674</v>
      </c>
    </row>
    <row r="28" spans="1:9" x14ac:dyDescent="0.2">
      <c r="A28" s="225" t="s">
        <v>35</v>
      </c>
      <c r="B28" s="225"/>
      <c r="C28" s="225"/>
      <c r="D28" s="225"/>
      <c r="E28" s="225"/>
      <c r="F28" s="225"/>
      <c r="G28" s="21">
        <v>21</v>
      </c>
      <c r="H28" s="52">
        <v>6012762</v>
      </c>
      <c r="I28" s="52">
        <v>1571083</v>
      </c>
    </row>
    <row r="29" spans="1:9" x14ac:dyDescent="0.2">
      <c r="A29" s="225" t="s">
        <v>36</v>
      </c>
      <c r="B29" s="225"/>
      <c r="C29" s="225"/>
      <c r="D29" s="225"/>
      <c r="E29" s="225"/>
      <c r="F29" s="225"/>
      <c r="G29" s="21">
        <v>22</v>
      </c>
      <c r="H29" s="52">
        <v>0</v>
      </c>
      <c r="I29" s="52">
        <v>0</v>
      </c>
    </row>
    <row r="30" spans="1:9" x14ac:dyDescent="0.2">
      <c r="A30" s="225" t="s">
        <v>37</v>
      </c>
      <c r="B30" s="225"/>
      <c r="C30" s="225"/>
      <c r="D30" s="225"/>
      <c r="E30" s="225"/>
      <c r="F30" s="225"/>
      <c r="G30" s="21">
        <v>23</v>
      </c>
      <c r="H30" s="52">
        <v>14479287</v>
      </c>
      <c r="I30" s="52">
        <v>8976591</v>
      </c>
    </row>
    <row r="31" spans="1:9" x14ac:dyDescent="0.2">
      <c r="A31" s="224" t="s">
        <v>38</v>
      </c>
      <c r="B31" s="225"/>
      <c r="C31" s="225"/>
      <c r="D31" s="225"/>
      <c r="E31" s="225"/>
      <c r="F31" s="225"/>
      <c r="G31" s="21">
        <v>24</v>
      </c>
      <c r="H31" s="52">
        <v>11609760</v>
      </c>
      <c r="I31" s="52">
        <v>13731421</v>
      </c>
    </row>
    <row r="32" spans="1:9" ht="27" customHeight="1" x14ac:dyDescent="0.2">
      <c r="A32" s="224" t="s">
        <v>39</v>
      </c>
      <c r="B32" s="225"/>
      <c r="C32" s="225"/>
      <c r="D32" s="225"/>
      <c r="E32" s="225"/>
      <c r="F32" s="225"/>
      <c r="G32" s="21">
        <v>25</v>
      </c>
      <c r="H32" s="52">
        <v>609973</v>
      </c>
      <c r="I32" s="52">
        <v>781566</v>
      </c>
    </row>
    <row r="33" spans="1:9" x14ac:dyDescent="0.2">
      <c r="A33" s="234" t="s">
        <v>40</v>
      </c>
      <c r="B33" s="235"/>
      <c r="C33" s="235"/>
      <c r="D33" s="235"/>
      <c r="E33" s="235"/>
      <c r="F33" s="235"/>
      <c r="G33" s="23">
        <v>26</v>
      </c>
      <c r="H33" s="50">
        <f>H8+H20+H32</f>
        <v>53608060</v>
      </c>
      <c r="I33" s="50">
        <f>I8+I20+I32</f>
        <v>54241490</v>
      </c>
    </row>
    <row r="34" spans="1:9" x14ac:dyDescent="0.2">
      <c r="A34" s="224" t="s">
        <v>41</v>
      </c>
      <c r="B34" s="225"/>
      <c r="C34" s="225"/>
      <c r="D34" s="225"/>
      <c r="E34" s="225"/>
      <c r="F34" s="225"/>
      <c r="G34" s="21">
        <v>27</v>
      </c>
      <c r="H34" s="51">
        <v>0</v>
      </c>
      <c r="I34" s="51">
        <v>0</v>
      </c>
    </row>
    <row r="35" spans="1:9" x14ac:dyDescent="0.2">
      <c r="A35" s="237" t="s">
        <v>3</v>
      </c>
      <c r="B35" s="237"/>
      <c r="C35" s="237"/>
      <c r="D35" s="237"/>
      <c r="E35" s="237"/>
      <c r="F35" s="237"/>
      <c r="G35" s="237"/>
      <c r="H35" s="237"/>
      <c r="I35" s="237"/>
    </row>
    <row r="36" spans="1:9" x14ac:dyDescent="0.2">
      <c r="A36" s="234" t="s">
        <v>214</v>
      </c>
      <c r="B36" s="235"/>
      <c r="C36" s="235"/>
      <c r="D36" s="235"/>
      <c r="E36" s="235"/>
      <c r="F36" s="235"/>
      <c r="G36" s="23">
        <v>28</v>
      </c>
      <c r="H36" s="50">
        <f>H37+H38+H39+H44+H45+H46</f>
        <v>43226778</v>
      </c>
      <c r="I36" s="50">
        <f>I37+I38+I39+I44+I45+I46</f>
        <v>44113590</v>
      </c>
    </row>
    <row r="37" spans="1:9" x14ac:dyDescent="0.2">
      <c r="A37" s="225" t="s">
        <v>44</v>
      </c>
      <c r="B37" s="225"/>
      <c r="C37" s="225"/>
      <c r="D37" s="225"/>
      <c r="E37" s="225"/>
      <c r="F37" s="225"/>
      <c r="G37" s="21">
        <v>29</v>
      </c>
      <c r="H37" s="52">
        <v>46357000</v>
      </c>
      <c r="I37" s="52">
        <v>23178500</v>
      </c>
    </row>
    <row r="38" spans="1:9" x14ac:dyDescent="0.2">
      <c r="A38" s="225" t="s">
        <v>45</v>
      </c>
      <c r="B38" s="225"/>
      <c r="C38" s="225"/>
      <c r="D38" s="225"/>
      <c r="E38" s="225"/>
      <c r="F38" s="225"/>
      <c r="G38" s="21">
        <v>30</v>
      </c>
      <c r="H38" s="52">
        <v>13860181</v>
      </c>
      <c r="I38" s="52">
        <v>13860181</v>
      </c>
    </row>
    <row r="39" spans="1:9" x14ac:dyDescent="0.2">
      <c r="A39" s="235" t="s">
        <v>46</v>
      </c>
      <c r="B39" s="235"/>
      <c r="C39" s="235"/>
      <c r="D39" s="235"/>
      <c r="E39" s="235"/>
      <c r="F39" s="235"/>
      <c r="G39" s="23">
        <v>31</v>
      </c>
      <c r="H39" s="50">
        <f>H40+H41+H42+H43</f>
        <v>852898</v>
      </c>
      <c r="I39" s="50">
        <f>I40+I41+I42+I43</f>
        <v>7243324</v>
      </c>
    </row>
    <row r="40" spans="1:9" x14ac:dyDescent="0.2">
      <c r="A40" s="225" t="s">
        <v>47</v>
      </c>
      <c r="B40" s="225"/>
      <c r="C40" s="225"/>
      <c r="D40" s="225"/>
      <c r="E40" s="225"/>
      <c r="F40" s="225"/>
      <c r="G40" s="21">
        <v>32</v>
      </c>
      <c r="H40" s="52">
        <v>141000</v>
      </c>
      <c r="I40" s="52">
        <v>141000</v>
      </c>
    </row>
    <row r="41" spans="1:9" x14ac:dyDescent="0.2">
      <c r="A41" s="225" t="s">
        <v>48</v>
      </c>
      <c r="B41" s="225"/>
      <c r="C41" s="225"/>
      <c r="D41" s="225"/>
      <c r="E41" s="225"/>
      <c r="F41" s="225"/>
      <c r="G41" s="21">
        <v>33</v>
      </c>
      <c r="H41" s="52">
        <v>0</v>
      </c>
      <c r="I41" s="52">
        <v>-138703</v>
      </c>
    </row>
    <row r="42" spans="1:9" x14ac:dyDescent="0.2">
      <c r="A42" s="225" t="s">
        <v>49</v>
      </c>
      <c r="B42" s="225"/>
      <c r="C42" s="225"/>
      <c r="D42" s="225"/>
      <c r="E42" s="225"/>
      <c r="F42" s="225"/>
      <c r="G42" s="21">
        <v>34</v>
      </c>
      <c r="H42" s="52">
        <v>0</v>
      </c>
      <c r="I42" s="52">
        <v>528686</v>
      </c>
    </row>
    <row r="43" spans="1:9" x14ac:dyDescent="0.2">
      <c r="A43" s="225" t="s">
        <v>50</v>
      </c>
      <c r="B43" s="225"/>
      <c r="C43" s="225"/>
      <c r="D43" s="225"/>
      <c r="E43" s="225"/>
      <c r="F43" s="225"/>
      <c r="G43" s="21">
        <v>35</v>
      </c>
      <c r="H43" s="52">
        <v>711898</v>
      </c>
      <c r="I43" s="52">
        <v>6712341</v>
      </c>
    </row>
    <row r="44" spans="1:9" x14ac:dyDescent="0.2">
      <c r="A44" s="225" t="s">
        <v>51</v>
      </c>
      <c r="B44" s="225"/>
      <c r="C44" s="225"/>
      <c r="D44" s="225"/>
      <c r="E44" s="225"/>
      <c r="F44" s="225"/>
      <c r="G44" s="21">
        <v>36</v>
      </c>
      <c r="H44" s="52">
        <v>-18206852</v>
      </c>
      <c r="I44" s="52">
        <v>-812651</v>
      </c>
    </row>
    <row r="45" spans="1:9" x14ac:dyDescent="0.2">
      <c r="A45" s="225" t="s">
        <v>52</v>
      </c>
      <c r="B45" s="225"/>
      <c r="C45" s="225"/>
      <c r="D45" s="225"/>
      <c r="E45" s="225"/>
      <c r="F45" s="225"/>
      <c r="G45" s="21">
        <v>37</v>
      </c>
      <c r="H45" s="52">
        <v>363551</v>
      </c>
      <c r="I45" s="52">
        <v>644236</v>
      </c>
    </row>
    <row r="46" spans="1:9" x14ac:dyDescent="0.2">
      <c r="A46" s="224" t="s">
        <v>53</v>
      </c>
      <c r="B46" s="225"/>
      <c r="C46" s="225"/>
      <c r="D46" s="225"/>
      <c r="E46" s="225"/>
      <c r="F46" s="225"/>
      <c r="G46" s="21">
        <v>38</v>
      </c>
      <c r="H46" s="51">
        <v>0</v>
      </c>
      <c r="I46" s="51">
        <v>0</v>
      </c>
    </row>
    <row r="47" spans="1:9" x14ac:dyDescent="0.2">
      <c r="A47" s="224" t="s">
        <v>54</v>
      </c>
      <c r="B47" s="225"/>
      <c r="C47" s="225"/>
      <c r="D47" s="225"/>
      <c r="E47" s="225"/>
      <c r="F47" s="225"/>
      <c r="G47" s="21">
        <v>39</v>
      </c>
      <c r="H47" s="51">
        <v>192109</v>
      </c>
      <c r="I47" s="51">
        <v>273563</v>
      </c>
    </row>
    <row r="48" spans="1:9" x14ac:dyDescent="0.2">
      <c r="A48" s="234" t="s">
        <v>215</v>
      </c>
      <c r="B48" s="235"/>
      <c r="C48" s="235"/>
      <c r="D48" s="235"/>
      <c r="E48" s="235"/>
      <c r="F48" s="235"/>
      <c r="G48" s="23">
        <v>40</v>
      </c>
      <c r="H48" s="50">
        <f>H49+H50+H51+H52+H53+H54</f>
        <v>3286093</v>
      </c>
      <c r="I48" s="50">
        <f>I49+I50+I51+I52+I53+I54</f>
        <v>3075148</v>
      </c>
    </row>
    <row r="49" spans="1:9" x14ac:dyDescent="0.2">
      <c r="A49" s="225" t="s">
        <v>55</v>
      </c>
      <c r="B49" s="225"/>
      <c r="C49" s="225"/>
      <c r="D49" s="225"/>
      <c r="E49" s="225"/>
      <c r="F49" s="225"/>
      <c r="G49" s="21">
        <v>41</v>
      </c>
      <c r="H49" s="52">
        <v>126864</v>
      </c>
      <c r="I49" s="52">
        <v>12644</v>
      </c>
    </row>
    <row r="50" spans="1:9" x14ac:dyDescent="0.2">
      <c r="A50" s="225" t="s">
        <v>56</v>
      </c>
      <c r="B50" s="225"/>
      <c r="C50" s="225"/>
      <c r="D50" s="225"/>
      <c r="E50" s="225"/>
      <c r="F50" s="225"/>
      <c r="G50" s="21">
        <v>42</v>
      </c>
      <c r="H50" s="52">
        <v>1154241</v>
      </c>
      <c r="I50" s="52">
        <v>868628</v>
      </c>
    </row>
    <row r="51" spans="1:9" x14ac:dyDescent="0.2">
      <c r="A51" s="225" t="s">
        <v>57</v>
      </c>
      <c r="B51" s="225"/>
      <c r="C51" s="225"/>
      <c r="D51" s="225"/>
      <c r="E51" s="225"/>
      <c r="F51" s="225"/>
      <c r="G51" s="21">
        <v>43</v>
      </c>
      <c r="H51" s="52">
        <v>745001</v>
      </c>
      <c r="I51" s="52">
        <v>792099</v>
      </c>
    </row>
    <row r="52" spans="1:9" x14ac:dyDescent="0.2">
      <c r="A52" s="225" t="s">
        <v>58</v>
      </c>
      <c r="B52" s="225"/>
      <c r="C52" s="225"/>
      <c r="D52" s="225"/>
      <c r="E52" s="225"/>
      <c r="F52" s="225"/>
      <c r="G52" s="21">
        <v>44</v>
      </c>
      <c r="H52" s="52">
        <v>278324</v>
      </c>
      <c r="I52" s="52">
        <v>381548</v>
      </c>
    </row>
    <row r="53" spans="1:9" x14ac:dyDescent="0.2">
      <c r="A53" s="225" t="s">
        <v>59</v>
      </c>
      <c r="B53" s="225"/>
      <c r="C53" s="225"/>
      <c r="D53" s="225"/>
      <c r="E53" s="225"/>
      <c r="F53" s="225"/>
      <c r="G53" s="21">
        <v>45</v>
      </c>
      <c r="H53" s="52">
        <v>0</v>
      </c>
      <c r="I53" s="52">
        <v>1978</v>
      </c>
    </row>
    <row r="54" spans="1:9" x14ac:dyDescent="0.2">
      <c r="A54" s="225" t="s">
        <v>60</v>
      </c>
      <c r="B54" s="225"/>
      <c r="C54" s="225"/>
      <c r="D54" s="225"/>
      <c r="E54" s="225"/>
      <c r="F54" s="225"/>
      <c r="G54" s="21">
        <v>46</v>
      </c>
      <c r="H54" s="52">
        <v>981663</v>
      </c>
      <c r="I54" s="52">
        <v>1018251</v>
      </c>
    </row>
    <row r="55" spans="1:9" x14ac:dyDescent="0.2">
      <c r="A55" s="224" t="s">
        <v>61</v>
      </c>
      <c r="B55" s="225"/>
      <c r="C55" s="225"/>
      <c r="D55" s="225"/>
      <c r="E55" s="225"/>
      <c r="F55" s="225"/>
      <c r="G55" s="21">
        <v>47</v>
      </c>
      <c r="H55" s="51">
        <v>2414550</v>
      </c>
      <c r="I55" s="51">
        <v>1894185</v>
      </c>
    </row>
    <row r="56" spans="1:9" x14ac:dyDescent="0.2">
      <c r="A56" s="224" t="s">
        <v>62</v>
      </c>
      <c r="B56" s="225"/>
      <c r="C56" s="225"/>
      <c r="D56" s="225"/>
      <c r="E56" s="225"/>
      <c r="F56" s="225"/>
      <c r="G56" s="21">
        <v>48</v>
      </c>
      <c r="H56" s="51">
        <v>188771</v>
      </c>
      <c r="I56" s="51">
        <v>144580</v>
      </c>
    </row>
    <row r="57" spans="1:9" ht="25.9" customHeight="1" x14ac:dyDescent="0.2">
      <c r="A57" s="224" t="s">
        <v>63</v>
      </c>
      <c r="B57" s="225"/>
      <c r="C57" s="225"/>
      <c r="D57" s="225"/>
      <c r="E57" s="225"/>
      <c r="F57" s="225"/>
      <c r="G57" s="21">
        <v>49</v>
      </c>
      <c r="H57" s="51">
        <v>4299759</v>
      </c>
      <c r="I57" s="51">
        <v>4740424</v>
      </c>
    </row>
    <row r="58" spans="1:9" x14ac:dyDescent="0.2">
      <c r="A58" s="234" t="s">
        <v>216</v>
      </c>
      <c r="B58" s="235"/>
      <c r="C58" s="235"/>
      <c r="D58" s="235"/>
      <c r="E58" s="235"/>
      <c r="F58" s="235"/>
      <c r="G58" s="23">
        <v>50</v>
      </c>
      <c r="H58" s="50">
        <f>H36+H47+H48+H55+H56+H57</f>
        <v>53608060</v>
      </c>
      <c r="I58" s="50">
        <f>I36+I47+I48+I55+I56+I57</f>
        <v>54241490</v>
      </c>
    </row>
    <row r="59" spans="1:9" x14ac:dyDescent="0.2">
      <c r="A59" s="224" t="s">
        <v>64</v>
      </c>
      <c r="B59" s="225"/>
      <c r="C59" s="225"/>
      <c r="D59" s="225"/>
      <c r="E59" s="225"/>
      <c r="F59" s="225"/>
      <c r="G59" s="21">
        <v>51</v>
      </c>
      <c r="H59" s="51">
        <v>0</v>
      </c>
      <c r="I59" s="51">
        <v>0</v>
      </c>
    </row>
    <row r="60" spans="1:9" ht="25.5" customHeight="1" x14ac:dyDescent="0.2">
      <c r="A60" s="224" t="s">
        <v>42</v>
      </c>
      <c r="B60" s="224"/>
      <c r="C60" s="224"/>
      <c r="D60" s="224"/>
      <c r="E60" s="224"/>
      <c r="F60" s="224"/>
      <c r="G60" s="236"/>
      <c r="H60" s="236"/>
      <c r="I60" s="236"/>
    </row>
    <row r="61" spans="1:9" x14ac:dyDescent="0.2">
      <c r="A61" s="234" t="s">
        <v>65</v>
      </c>
      <c r="B61" s="235"/>
      <c r="C61" s="235"/>
      <c r="D61" s="235"/>
      <c r="E61" s="235"/>
      <c r="F61" s="235"/>
      <c r="G61" s="23">
        <v>52</v>
      </c>
      <c r="H61" s="50">
        <f>H62+H63</f>
        <v>43226778</v>
      </c>
      <c r="I61" s="50">
        <f>I62+I63</f>
        <v>44113590</v>
      </c>
    </row>
    <row r="62" spans="1:9" x14ac:dyDescent="0.2">
      <c r="A62" s="224" t="s">
        <v>66</v>
      </c>
      <c r="B62" s="225"/>
      <c r="C62" s="225"/>
      <c r="D62" s="225"/>
      <c r="E62" s="225"/>
      <c r="F62" s="225"/>
      <c r="G62" s="21">
        <v>53</v>
      </c>
      <c r="H62" s="51">
        <f>+H36</f>
        <v>43226778</v>
      </c>
      <c r="I62" s="51">
        <f>+I36</f>
        <v>44113590</v>
      </c>
    </row>
    <row r="63" spans="1:9" x14ac:dyDescent="0.2">
      <c r="A63" s="224" t="s">
        <v>67</v>
      </c>
      <c r="B63" s="225"/>
      <c r="C63" s="225"/>
      <c r="D63" s="225"/>
      <c r="E63" s="225"/>
      <c r="F63" s="225"/>
      <c r="G63" s="21">
        <v>54</v>
      </c>
      <c r="H63" s="51">
        <v>0</v>
      </c>
      <c r="I63" s="51">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fitToWidth="0"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7"/>
  <sheetViews>
    <sheetView view="pageBreakPreview" topLeftCell="A5" zoomScale="110" zoomScaleNormal="100" zoomScaleSheetLayoutView="110" workbookViewId="0">
      <selection activeCell="K7" sqref="K7:O9"/>
    </sheetView>
  </sheetViews>
  <sheetFormatPr defaultRowHeight="12.75" x14ac:dyDescent="0.2"/>
  <cols>
    <col min="1" max="6" width="9.140625" style="2"/>
    <col min="7" max="7" width="9.140625" style="4"/>
    <col min="8" max="8" width="11.28515625" style="55" customWidth="1"/>
    <col min="9" max="9" width="11.7109375" style="55" bestFit="1" customWidth="1"/>
    <col min="10" max="10" width="9.140625" style="2"/>
    <col min="11" max="12" width="10.28515625" style="2" bestFit="1" customWidth="1"/>
    <col min="13" max="257" width="9.140625" style="2"/>
    <col min="258" max="258" width="9.85546875" style="2" bestFit="1" customWidth="1"/>
    <col min="259" max="259" width="11.7109375" style="2" bestFit="1" customWidth="1"/>
    <col min="260" max="513" width="9.140625" style="2"/>
    <col min="514" max="514" width="9.85546875" style="2" bestFit="1" customWidth="1"/>
    <col min="515" max="515" width="11.7109375" style="2" bestFit="1" customWidth="1"/>
    <col min="516" max="769" width="9.140625" style="2"/>
    <col min="770" max="770" width="9.85546875" style="2" bestFit="1" customWidth="1"/>
    <col min="771" max="771" width="11.7109375" style="2" bestFit="1" customWidth="1"/>
    <col min="772" max="1025" width="9.140625" style="2"/>
    <col min="1026" max="1026" width="9.85546875" style="2" bestFit="1" customWidth="1"/>
    <col min="1027" max="1027" width="11.7109375" style="2" bestFit="1" customWidth="1"/>
    <col min="1028" max="1281" width="9.140625" style="2"/>
    <col min="1282" max="1282" width="9.85546875" style="2" bestFit="1" customWidth="1"/>
    <col min="1283" max="1283" width="11.7109375" style="2" bestFit="1" customWidth="1"/>
    <col min="1284" max="1537" width="9.140625" style="2"/>
    <col min="1538" max="1538" width="9.85546875" style="2" bestFit="1" customWidth="1"/>
    <col min="1539" max="1539" width="11.7109375" style="2" bestFit="1" customWidth="1"/>
    <col min="1540" max="1793" width="9.140625" style="2"/>
    <col min="1794" max="1794" width="9.85546875" style="2" bestFit="1" customWidth="1"/>
    <col min="1795" max="1795" width="11.7109375" style="2" bestFit="1" customWidth="1"/>
    <col min="1796" max="2049" width="9.140625" style="2"/>
    <col min="2050" max="2050" width="9.85546875" style="2" bestFit="1" customWidth="1"/>
    <col min="2051" max="2051" width="11.7109375" style="2" bestFit="1" customWidth="1"/>
    <col min="2052" max="2305" width="9.140625" style="2"/>
    <col min="2306" max="2306" width="9.85546875" style="2" bestFit="1" customWidth="1"/>
    <col min="2307" max="2307" width="11.7109375" style="2" bestFit="1" customWidth="1"/>
    <col min="2308" max="2561" width="9.140625" style="2"/>
    <col min="2562" max="2562" width="9.85546875" style="2" bestFit="1" customWidth="1"/>
    <col min="2563" max="2563" width="11.7109375" style="2" bestFit="1" customWidth="1"/>
    <col min="2564" max="2817" width="9.140625" style="2"/>
    <col min="2818" max="2818" width="9.85546875" style="2" bestFit="1" customWidth="1"/>
    <col min="2819" max="2819" width="11.7109375" style="2" bestFit="1" customWidth="1"/>
    <col min="2820" max="3073" width="9.140625" style="2"/>
    <col min="3074" max="3074" width="9.85546875" style="2" bestFit="1" customWidth="1"/>
    <col min="3075" max="3075" width="11.7109375" style="2" bestFit="1" customWidth="1"/>
    <col min="3076" max="3329" width="9.140625" style="2"/>
    <col min="3330" max="3330" width="9.85546875" style="2" bestFit="1" customWidth="1"/>
    <col min="3331" max="3331" width="11.7109375" style="2" bestFit="1" customWidth="1"/>
    <col min="3332" max="3585" width="9.140625" style="2"/>
    <col min="3586" max="3586" width="9.85546875" style="2" bestFit="1" customWidth="1"/>
    <col min="3587" max="3587" width="11.7109375" style="2" bestFit="1" customWidth="1"/>
    <col min="3588" max="3841" width="9.140625" style="2"/>
    <col min="3842" max="3842" width="9.85546875" style="2" bestFit="1" customWidth="1"/>
    <col min="3843" max="3843" width="11.7109375" style="2" bestFit="1" customWidth="1"/>
    <col min="3844" max="4097" width="9.140625" style="2"/>
    <col min="4098" max="4098" width="9.85546875" style="2" bestFit="1" customWidth="1"/>
    <col min="4099" max="4099" width="11.7109375" style="2" bestFit="1" customWidth="1"/>
    <col min="4100" max="4353" width="9.140625" style="2"/>
    <col min="4354" max="4354" width="9.85546875" style="2" bestFit="1" customWidth="1"/>
    <col min="4355" max="4355" width="11.7109375" style="2" bestFit="1" customWidth="1"/>
    <col min="4356" max="4609" width="9.140625" style="2"/>
    <col min="4610" max="4610" width="9.85546875" style="2" bestFit="1" customWidth="1"/>
    <col min="4611" max="4611" width="11.7109375" style="2" bestFit="1" customWidth="1"/>
    <col min="4612" max="4865" width="9.140625" style="2"/>
    <col min="4866" max="4866" width="9.85546875" style="2" bestFit="1" customWidth="1"/>
    <col min="4867" max="4867" width="11.7109375" style="2" bestFit="1" customWidth="1"/>
    <col min="4868" max="5121" width="9.140625" style="2"/>
    <col min="5122" max="5122" width="9.85546875" style="2" bestFit="1" customWidth="1"/>
    <col min="5123" max="5123" width="11.7109375" style="2" bestFit="1" customWidth="1"/>
    <col min="5124" max="5377" width="9.140625" style="2"/>
    <col min="5378" max="5378" width="9.85546875" style="2" bestFit="1" customWidth="1"/>
    <col min="5379" max="5379" width="11.7109375" style="2" bestFit="1" customWidth="1"/>
    <col min="5380" max="5633" width="9.140625" style="2"/>
    <col min="5634" max="5634" width="9.85546875" style="2" bestFit="1" customWidth="1"/>
    <col min="5635" max="5635" width="11.7109375" style="2" bestFit="1" customWidth="1"/>
    <col min="5636" max="5889" width="9.140625" style="2"/>
    <col min="5890" max="5890" width="9.85546875" style="2" bestFit="1" customWidth="1"/>
    <col min="5891" max="5891" width="11.7109375" style="2" bestFit="1" customWidth="1"/>
    <col min="5892" max="6145" width="9.140625" style="2"/>
    <col min="6146" max="6146" width="9.85546875" style="2" bestFit="1" customWidth="1"/>
    <col min="6147" max="6147" width="11.7109375" style="2" bestFit="1" customWidth="1"/>
    <col min="6148" max="6401" width="9.140625" style="2"/>
    <col min="6402" max="6402" width="9.85546875" style="2" bestFit="1" customWidth="1"/>
    <col min="6403" max="6403" width="11.7109375" style="2" bestFit="1" customWidth="1"/>
    <col min="6404" max="6657" width="9.140625" style="2"/>
    <col min="6658" max="6658" width="9.85546875" style="2" bestFit="1" customWidth="1"/>
    <col min="6659" max="6659" width="11.7109375" style="2" bestFit="1" customWidth="1"/>
    <col min="6660" max="6913" width="9.140625" style="2"/>
    <col min="6914" max="6914" width="9.85546875" style="2" bestFit="1" customWidth="1"/>
    <col min="6915" max="6915" width="11.7109375" style="2" bestFit="1" customWidth="1"/>
    <col min="6916" max="7169" width="9.140625" style="2"/>
    <col min="7170" max="7170" width="9.85546875" style="2" bestFit="1" customWidth="1"/>
    <col min="7171" max="7171" width="11.7109375" style="2" bestFit="1" customWidth="1"/>
    <col min="7172" max="7425" width="9.140625" style="2"/>
    <col min="7426" max="7426" width="9.85546875" style="2" bestFit="1" customWidth="1"/>
    <col min="7427" max="7427" width="11.7109375" style="2" bestFit="1" customWidth="1"/>
    <col min="7428" max="7681" width="9.140625" style="2"/>
    <col min="7682" max="7682" width="9.85546875" style="2" bestFit="1" customWidth="1"/>
    <col min="7683" max="7683" width="11.7109375" style="2" bestFit="1" customWidth="1"/>
    <col min="7684" max="7937" width="9.140625" style="2"/>
    <col min="7938" max="7938" width="9.85546875" style="2" bestFit="1" customWidth="1"/>
    <col min="7939" max="7939" width="11.7109375" style="2" bestFit="1" customWidth="1"/>
    <col min="7940" max="8193" width="9.140625" style="2"/>
    <col min="8194" max="8194" width="9.85546875" style="2" bestFit="1" customWidth="1"/>
    <col min="8195" max="8195" width="11.7109375" style="2" bestFit="1" customWidth="1"/>
    <col min="8196" max="8449" width="9.140625" style="2"/>
    <col min="8450" max="8450" width="9.85546875" style="2" bestFit="1" customWidth="1"/>
    <col min="8451" max="8451" width="11.7109375" style="2" bestFit="1" customWidth="1"/>
    <col min="8452" max="8705" width="9.140625" style="2"/>
    <col min="8706" max="8706" width="9.85546875" style="2" bestFit="1" customWidth="1"/>
    <col min="8707" max="8707" width="11.7109375" style="2" bestFit="1" customWidth="1"/>
    <col min="8708" max="8961" width="9.140625" style="2"/>
    <col min="8962" max="8962" width="9.85546875" style="2" bestFit="1" customWidth="1"/>
    <col min="8963" max="8963" width="11.7109375" style="2" bestFit="1" customWidth="1"/>
    <col min="8964" max="9217" width="9.140625" style="2"/>
    <col min="9218" max="9218" width="9.85546875" style="2" bestFit="1" customWidth="1"/>
    <col min="9219" max="9219" width="11.7109375" style="2" bestFit="1" customWidth="1"/>
    <col min="9220" max="9473" width="9.140625" style="2"/>
    <col min="9474" max="9474" width="9.85546875" style="2" bestFit="1" customWidth="1"/>
    <col min="9475" max="9475" width="11.7109375" style="2" bestFit="1" customWidth="1"/>
    <col min="9476" max="9729" width="9.140625" style="2"/>
    <col min="9730" max="9730" width="9.85546875" style="2" bestFit="1" customWidth="1"/>
    <col min="9731" max="9731" width="11.7109375" style="2" bestFit="1" customWidth="1"/>
    <col min="9732" max="9985" width="9.140625" style="2"/>
    <col min="9986" max="9986" width="9.85546875" style="2" bestFit="1" customWidth="1"/>
    <col min="9987" max="9987" width="11.7109375" style="2" bestFit="1" customWidth="1"/>
    <col min="9988" max="10241" width="9.140625" style="2"/>
    <col min="10242" max="10242" width="9.85546875" style="2" bestFit="1" customWidth="1"/>
    <col min="10243" max="10243" width="11.7109375" style="2" bestFit="1" customWidth="1"/>
    <col min="10244" max="10497" width="9.140625" style="2"/>
    <col min="10498" max="10498" width="9.85546875" style="2" bestFit="1" customWidth="1"/>
    <col min="10499" max="10499" width="11.7109375" style="2" bestFit="1" customWidth="1"/>
    <col min="10500" max="10753" width="9.140625" style="2"/>
    <col min="10754" max="10754" width="9.85546875" style="2" bestFit="1" customWidth="1"/>
    <col min="10755" max="10755" width="11.7109375" style="2" bestFit="1" customWidth="1"/>
    <col min="10756" max="11009" width="9.140625" style="2"/>
    <col min="11010" max="11010" width="9.85546875" style="2" bestFit="1" customWidth="1"/>
    <col min="11011" max="11011" width="11.7109375" style="2" bestFit="1" customWidth="1"/>
    <col min="11012" max="11265" width="9.140625" style="2"/>
    <col min="11266" max="11266" width="9.85546875" style="2" bestFit="1" customWidth="1"/>
    <col min="11267" max="11267" width="11.7109375" style="2" bestFit="1" customWidth="1"/>
    <col min="11268" max="11521" width="9.140625" style="2"/>
    <col min="11522" max="11522" width="9.85546875" style="2" bestFit="1" customWidth="1"/>
    <col min="11523" max="11523" width="11.7109375" style="2" bestFit="1" customWidth="1"/>
    <col min="11524" max="11777" width="9.140625" style="2"/>
    <col min="11778" max="11778" width="9.85546875" style="2" bestFit="1" customWidth="1"/>
    <col min="11779" max="11779" width="11.7109375" style="2" bestFit="1" customWidth="1"/>
    <col min="11780" max="12033" width="9.140625" style="2"/>
    <col min="12034" max="12034" width="9.85546875" style="2" bestFit="1" customWidth="1"/>
    <col min="12035" max="12035" width="11.7109375" style="2" bestFit="1" customWidth="1"/>
    <col min="12036" max="12289" width="9.140625" style="2"/>
    <col min="12290" max="12290" width="9.85546875" style="2" bestFit="1" customWidth="1"/>
    <col min="12291" max="12291" width="11.7109375" style="2" bestFit="1" customWidth="1"/>
    <col min="12292" max="12545" width="9.140625" style="2"/>
    <col min="12546" max="12546" width="9.85546875" style="2" bestFit="1" customWidth="1"/>
    <col min="12547" max="12547" width="11.7109375" style="2" bestFit="1" customWidth="1"/>
    <col min="12548" max="12801" width="9.140625" style="2"/>
    <col min="12802" max="12802" width="9.85546875" style="2" bestFit="1" customWidth="1"/>
    <col min="12803" max="12803" width="11.7109375" style="2" bestFit="1" customWidth="1"/>
    <col min="12804" max="13057" width="9.140625" style="2"/>
    <col min="13058" max="13058" width="9.85546875" style="2" bestFit="1" customWidth="1"/>
    <col min="13059" max="13059" width="11.7109375" style="2" bestFit="1" customWidth="1"/>
    <col min="13060" max="13313" width="9.140625" style="2"/>
    <col min="13314" max="13314" width="9.85546875" style="2" bestFit="1" customWidth="1"/>
    <col min="13315" max="13315" width="11.7109375" style="2" bestFit="1" customWidth="1"/>
    <col min="13316" max="13569" width="9.140625" style="2"/>
    <col min="13570" max="13570" width="9.85546875" style="2" bestFit="1" customWidth="1"/>
    <col min="13571" max="13571" width="11.7109375" style="2" bestFit="1" customWidth="1"/>
    <col min="13572" max="13825" width="9.140625" style="2"/>
    <col min="13826" max="13826" width="9.85546875" style="2" bestFit="1" customWidth="1"/>
    <col min="13827" max="13827" width="11.7109375" style="2" bestFit="1" customWidth="1"/>
    <col min="13828" max="14081" width="9.140625" style="2"/>
    <col min="14082" max="14082" width="9.85546875" style="2" bestFit="1" customWidth="1"/>
    <col min="14083" max="14083" width="11.7109375" style="2" bestFit="1" customWidth="1"/>
    <col min="14084" max="14337" width="9.140625" style="2"/>
    <col min="14338" max="14338" width="9.85546875" style="2" bestFit="1" customWidth="1"/>
    <col min="14339" max="14339" width="11.7109375" style="2" bestFit="1" customWidth="1"/>
    <col min="14340" max="14593" width="9.140625" style="2"/>
    <col min="14594" max="14594" width="9.85546875" style="2" bestFit="1" customWidth="1"/>
    <col min="14595" max="14595" width="11.7109375" style="2" bestFit="1" customWidth="1"/>
    <col min="14596" max="14849" width="9.140625" style="2"/>
    <col min="14850" max="14850" width="9.85546875" style="2" bestFit="1" customWidth="1"/>
    <col min="14851" max="14851" width="11.7109375" style="2" bestFit="1" customWidth="1"/>
    <col min="14852" max="15105" width="9.140625" style="2"/>
    <col min="15106" max="15106" width="9.85546875" style="2" bestFit="1" customWidth="1"/>
    <col min="15107" max="15107" width="11.7109375" style="2" bestFit="1" customWidth="1"/>
    <col min="15108" max="15361" width="9.140625" style="2"/>
    <col min="15362" max="15362" width="9.85546875" style="2" bestFit="1" customWidth="1"/>
    <col min="15363" max="15363" width="11.7109375" style="2" bestFit="1" customWidth="1"/>
    <col min="15364" max="15617" width="9.140625" style="2"/>
    <col min="15618" max="15618" width="9.85546875" style="2" bestFit="1" customWidth="1"/>
    <col min="15619" max="15619" width="11.7109375" style="2" bestFit="1" customWidth="1"/>
    <col min="15620" max="15873" width="9.140625" style="2"/>
    <col min="15874" max="15874" width="9.85546875" style="2" bestFit="1" customWidth="1"/>
    <col min="15875" max="15875" width="11.7109375" style="2" bestFit="1" customWidth="1"/>
    <col min="15876" max="16129" width="9.140625" style="2"/>
    <col min="16130" max="16130" width="9.85546875" style="2" bestFit="1" customWidth="1"/>
    <col min="16131" max="16131" width="11.7109375" style="2" bestFit="1" customWidth="1"/>
    <col min="16132" max="16378" width="9.140625" style="2"/>
    <col min="16379" max="16384" width="9.140625" style="2" customWidth="1"/>
  </cols>
  <sheetData>
    <row r="1" spans="1:12" x14ac:dyDescent="0.2">
      <c r="A1" s="248" t="s">
        <v>5</v>
      </c>
      <c r="B1" s="239"/>
      <c r="C1" s="239"/>
      <c r="D1" s="239"/>
      <c r="E1" s="239"/>
      <c r="F1" s="239"/>
      <c r="G1" s="239"/>
      <c r="H1" s="239"/>
      <c r="I1" s="239"/>
    </row>
    <row r="2" spans="1:12" x14ac:dyDescent="0.2">
      <c r="A2" s="247" t="s">
        <v>281</v>
      </c>
      <c r="B2" s="155"/>
      <c r="C2" s="155"/>
      <c r="D2" s="155"/>
      <c r="E2" s="155"/>
      <c r="F2" s="155"/>
      <c r="G2" s="155"/>
      <c r="H2" s="155"/>
      <c r="I2" s="155"/>
    </row>
    <row r="3" spans="1:12" x14ac:dyDescent="0.2">
      <c r="A3" s="254" t="s">
        <v>14</v>
      </c>
      <c r="B3" s="255"/>
      <c r="C3" s="255"/>
      <c r="D3" s="255"/>
      <c r="E3" s="255"/>
      <c r="F3" s="255"/>
      <c r="G3" s="255"/>
      <c r="H3" s="255"/>
      <c r="I3" s="255"/>
    </row>
    <row r="4" spans="1:12" x14ac:dyDescent="0.2">
      <c r="A4" s="251" t="s">
        <v>279</v>
      </c>
      <c r="B4" s="252"/>
      <c r="C4" s="252"/>
      <c r="D4" s="252"/>
      <c r="E4" s="252"/>
      <c r="F4" s="252"/>
      <c r="G4" s="252"/>
      <c r="H4" s="252"/>
      <c r="I4" s="253"/>
    </row>
    <row r="5" spans="1:12" ht="45" x14ac:dyDescent="0.2">
      <c r="A5" s="249" t="s">
        <v>2</v>
      </c>
      <c r="B5" s="229"/>
      <c r="C5" s="229"/>
      <c r="D5" s="229"/>
      <c r="E5" s="229"/>
      <c r="F5" s="230"/>
      <c r="G5" s="25" t="s">
        <v>6</v>
      </c>
      <c r="H5" s="54" t="s">
        <v>205</v>
      </c>
      <c r="I5" s="54" t="s">
        <v>206</v>
      </c>
    </row>
    <row r="6" spans="1:12" x14ac:dyDescent="0.2">
      <c r="A6" s="250">
        <v>1</v>
      </c>
      <c r="B6" s="227"/>
      <c r="C6" s="227"/>
      <c r="D6" s="227"/>
      <c r="E6" s="227"/>
      <c r="F6" s="227"/>
      <c r="G6" s="20">
        <v>2</v>
      </c>
      <c r="H6" s="26">
        <v>3</v>
      </c>
      <c r="I6" s="26">
        <v>4</v>
      </c>
    </row>
    <row r="7" spans="1:12" x14ac:dyDescent="0.2">
      <c r="A7" s="234" t="s">
        <v>222</v>
      </c>
      <c r="B7" s="235"/>
      <c r="C7" s="235"/>
      <c r="D7" s="235"/>
      <c r="E7" s="235"/>
      <c r="F7" s="235"/>
      <c r="G7" s="23">
        <v>1</v>
      </c>
      <c r="H7" s="50">
        <f>H8+H15</f>
        <v>25839244</v>
      </c>
      <c r="I7" s="50">
        <f>I8+I15</f>
        <v>28218108</v>
      </c>
      <c r="K7" s="66"/>
      <c r="L7" s="66"/>
    </row>
    <row r="8" spans="1:12" x14ac:dyDescent="0.2">
      <c r="A8" s="235" t="s">
        <v>71</v>
      </c>
      <c r="B8" s="235"/>
      <c r="C8" s="235"/>
      <c r="D8" s="235"/>
      <c r="E8" s="235"/>
      <c r="F8" s="235"/>
      <c r="G8" s="23">
        <v>2</v>
      </c>
      <c r="H8" s="50">
        <f>SUM(H9:H14)</f>
        <v>17142209</v>
      </c>
      <c r="I8" s="50">
        <f>SUM(I9:I14)</f>
        <v>18943526</v>
      </c>
    </row>
    <row r="9" spans="1:12" x14ac:dyDescent="0.2">
      <c r="A9" s="225" t="s">
        <v>72</v>
      </c>
      <c r="B9" s="225"/>
      <c r="C9" s="225"/>
      <c r="D9" s="225"/>
      <c r="E9" s="225"/>
      <c r="F9" s="225"/>
      <c r="G9" s="21">
        <v>3</v>
      </c>
      <c r="H9" s="52">
        <v>7762906</v>
      </c>
      <c r="I9" s="52">
        <v>8791126</v>
      </c>
    </row>
    <row r="10" spans="1:12" x14ac:dyDescent="0.2">
      <c r="A10" s="225" t="s">
        <v>73</v>
      </c>
      <c r="B10" s="225"/>
      <c r="C10" s="225"/>
      <c r="D10" s="225"/>
      <c r="E10" s="225"/>
      <c r="F10" s="225"/>
      <c r="G10" s="21">
        <v>4</v>
      </c>
      <c r="H10" s="52">
        <v>7847580</v>
      </c>
      <c r="I10" s="52">
        <v>8396125</v>
      </c>
    </row>
    <row r="11" spans="1:12" x14ac:dyDescent="0.2">
      <c r="A11" s="225" t="s">
        <v>74</v>
      </c>
      <c r="B11" s="225"/>
      <c r="C11" s="225"/>
      <c r="D11" s="225"/>
      <c r="E11" s="225"/>
      <c r="F11" s="225"/>
      <c r="G11" s="21">
        <v>5</v>
      </c>
      <c r="H11" s="52">
        <v>1531723</v>
      </c>
      <c r="I11" s="52">
        <v>1756275</v>
      </c>
    </row>
    <row r="12" spans="1:12" x14ac:dyDescent="0.2">
      <c r="A12" s="225" t="s">
        <v>75</v>
      </c>
      <c r="B12" s="225"/>
      <c r="C12" s="225"/>
      <c r="D12" s="225"/>
      <c r="E12" s="225"/>
      <c r="F12" s="225"/>
      <c r="G12" s="21">
        <v>6</v>
      </c>
      <c r="H12" s="52">
        <v>0</v>
      </c>
      <c r="I12" s="52">
        <v>0</v>
      </c>
    </row>
    <row r="13" spans="1:12" x14ac:dyDescent="0.2">
      <c r="A13" s="225" t="s">
        <v>76</v>
      </c>
      <c r="B13" s="225"/>
      <c r="C13" s="225"/>
      <c r="D13" s="225"/>
      <c r="E13" s="225"/>
      <c r="F13" s="225"/>
      <c r="G13" s="21">
        <v>7</v>
      </c>
      <c r="H13" s="52">
        <v>0</v>
      </c>
      <c r="I13" s="52">
        <v>0</v>
      </c>
    </row>
    <row r="14" spans="1:12" x14ac:dyDescent="0.2">
      <c r="A14" s="225" t="s">
        <v>77</v>
      </c>
      <c r="B14" s="225"/>
      <c r="C14" s="225"/>
      <c r="D14" s="225"/>
      <c r="E14" s="225"/>
      <c r="F14" s="225"/>
      <c r="G14" s="21">
        <v>8</v>
      </c>
      <c r="H14" s="52">
        <v>0</v>
      </c>
      <c r="I14" s="52">
        <v>0</v>
      </c>
    </row>
    <row r="15" spans="1:12" x14ac:dyDescent="0.2">
      <c r="A15" s="235" t="s">
        <v>78</v>
      </c>
      <c r="B15" s="235"/>
      <c r="C15" s="235"/>
      <c r="D15" s="235"/>
      <c r="E15" s="235"/>
      <c r="F15" s="235"/>
      <c r="G15" s="23">
        <v>9</v>
      </c>
      <c r="H15" s="50">
        <f>H16+H17+H18</f>
        <v>8697035</v>
      </c>
      <c r="I15" s="50">
        <f>I16+I17+I18</f>
        <v>9274582</v>
      </c>
    </row>
    <row r="16" spans="1:12" ht="28.15" customHeight="1" x14ac:dyDescent="0.2">
      <c r="A16" s="225" t="s">
        <v>79</v>
      </c>
      <c r="B16" s="225"/>
      <c r="C16" s="225"/>
      <c r="D16" s="225"/>
      <c r="E16" s="225"/>
      <c r="F16" s="225"/>
      <c r="G16" s="21">
        <v>10</v>
      </c>
      <c r="H16" s="52">
        <v>0</v>
      </c>
      <c r="I16" s="52">
        <v>0</v>
      </c>
    </row>
    <row r="17" spans="1:9" x14ac:dyDescent="0.2">
      <c r="A17" s="225" t="s">
        <v>80</v>
      </c>
      <c r="B17" s="225"/>
      <c r="C17" s="225"/>
      <c r="D17" s="225"/>
      <c r="E17" s="225"/>
      <c r="F17" s="225"/>
      <c r="G17" s="21">
        <v>11</v>
      </c>
      <c r="H17" s="52">
        <v>6236312</v>
      </c>
      <c r="I17" s="52">
        <v>6261570</v>
      </c>
    </row>
    <row r="18" spans="1:9" x14ac:dyDescent="0.2">
      <c r="A18" s="225" t="s">
        <v>81</v>
      </c>
      <c r="B18" s="225"/>
      <c r="C18" s="225"/>
      <c r="D18" s="225"/>
      <c r="E18" s="225"/>
      <c r="F18" s="225"/>
      <c r="G18" s="21">
        <v>12</v>
      </c>
      <c r="H18" s="52">
        <v>2460723</v>
      </c>
      <c r="I18" s="52">
        <v>3013012</v>
      </c>
    </row>
    <row r="19" spans="1:9" x14ac:dyDescent="0.2">
      <c r="A19" s="234" t="s">
        <v>82</v>
      </c>
      <c r="B19" s="235"/>
      <c r="C19" s="235"/>
      <c r="D19" s="235"/>
      <c r="E19" s="235"/>
      <c r="F19" s="235"/>
      <c r="G19" s="23">
        <v>13</v>
      </c>
      <c r="H19" s="50">
        <f>H20+H23+H27+H28+H29+H32+H33</f>
        <v>25008700</v>
      </c>
      <c r="I19" s="50">
        <f>I20+I23+I27+I28+I29+I32+I33</f>
        <v>26786898</v>
      </c>
    </row>
    <row r="20" spans="1:9" x14ac:dyDescent="0.2">
      <c r="A20" s="235" t="s">
        <v>83</v>
      </c>
      <c r="B20" s="235"/>
      <c r="C20" s="235"/>
      <c r="D20" s="235"/>
      <c r="E20" s="235"/>
      <c r="F20" s="235"/>
      <c r="G20" s="23">
        <v>14</v>
      </c>
      <c r="H20" s="50">
        <f>H21+H22</f>
        <v>7443145</v>
      </c>
      <c r="I20" s="50">
        <f>I21+I22</f>
        <v>7860250</v>
      </c>
    </row>
    <row r="21" spans="1:9" x14ac:dyDescent="0.2">
      <c r="A21" s="225" t="s">
        <v>84</v>
      </c>
      <c r="B21" s="225"/>
      <c r="C21" s="225"/>
      <c r="D21" s="225"/>
      <c r="E21" s="225"/>
      <c r="F21" s="225"/>
      <c r="G21" s="21">
        <v>15</v>
      </c>
      <c r="H21" s="52">
        <v>554552</v>
      </c>
      <c r="I21" s="52">
        <v>195151</v>
      </c>
    </row>
    <row r="22" spans="1:9" x14ac:dyDescent="0.2">
      <c r="A22" s="225" t="s">
        <v>85</v>
      </c>
      <c r="B22" s="225"/>
      <c r="C22" s="225"/>
      <c r="D22" s="225"/>
      <c r="E22" s="225"/>
      <c r="F22" s="225"/>
      <c r="G22" s="21">
        <v>16</v>
      </c>
      <c r="H22" s="52">
        <v>6888593</v>
      </c>
      <c r="I22" s="52">
        <v>7665099</v>
      </c>
    </row>
    <row r="23" spans="1:9" x14ac:dyDescent="0.2">
      <c r="A23" s="235" t="s">
        <v>217</v>
      </c>
      <c r="B23" s="235"/>
      <c r="C23" s="235"/>
      <c r="D23" s="235"/>
      <c r="E23" s="235"/>
      <c r="F23" s="235"/>
      <c r="G23" s="23">
        <v>17</v>
      </c>
      <c r="H23" s="50">
        <f>H24+H25+H26</f>
        <v>11963887</v>
      </c>
      <c r="I23" s="50">
        <f>I24+I25+I26</f>
        <v>13096266</v>
      </c>
    </row>
    <row r="24" spans="1:9" x14ac:dyDescent="0.2">
      <c r="A24" s="225" t="s">
        <v>86</v>
      </c>
      <c r="B24" s="225"/>
      <c r="C24" s="225"/>
      <c r="D24" s="225"/>
      <c r="E24" s="225"/>
      <c r="F24" s="225"/>
      <c r="G24" s="21">
        <v>18</v>
      </c>
      <c r="H24" s="52">
        <v>8284206</v>
      </c>
      <c r="I24" s="52">
        <v>9132461</v>
      </c>
    </row>
    <row r="25" spans="1:9" x14ac:dyDescent="0.2">
      <c r="A25" s="225" t="s">
        <v>87</v>
      </c>
      <c r="B25" s="225"/>
      <c r="C25" s="225"/>
      <c r="D25" s="225"/>
      <c r="E25" s="225"/>
      <c r="F25" s="225"/>
      <c r="G25" s="21">
        <v>19</v>
      </c>
      <c r="H25" s="52">
        <v>2750918</v>
      </c>
      <c r="I25" s="52">
        <v>2962566</v>
      </c>
    </row>
    <row r="26" spans="1:9" x14ac:dyDescent="0.2">
      <c r="A26" s="225" t="s">
        <v>88</v>
      </c>
      <c r="B26" s="225"/>
      <c r="C26" s="225"/>
      <c r="D26" s="225"/>
      <c r="E26" s="225"/>
      <c r="F26" s="225"/>
      <c r="G26" s="21">
        <v>20</v>
      </c>
      <c r="H26" s="52">
        <v>928763</v>
      </c>
      <c r="I26" s="52">
        <v>1001239</v>
      </c>
    </row>
    <row r="27" spans="1:9" x14ac:dyDescent="0.2">
      <c r="A27" s="225" t="s">
        <v>89</v>
      </c>
      <c r="B27" s="225"/>
      <c r="C27" s="225"/>
      <c r="D27" s="225"/>
      <c r="E27" s="225"/>
      <c r="F27" s="225"/>
      <c r="G27" s="21">
        <v>21</v>
      </c>
      <c r="H27" s="52">
        <v>2036155</v>
      </c>
      <c r="I27" s="52">
        <v>1913023</v>
      </c>
    </row>
    <row r="28" spans="1:9" x14ac:dyDescent="0.2">
      <c r="A28" s="225" t="s">
        <v>90</v>
      </c>
      <c r="B28" s="225"/>
      <c r="C28" s="225"/>
      <c r="D28" s="225"/>
      <c r="E28" s="225"/>
      <c r="F28" s="225"/>
      <c r="G28" s="21">
        <v>22</v>
      </c>
      <c r="H28" s="52">
        <v>3438383</v>
      </c>
      <c r="I28" s="52">
        <v>3864275</v>
      </c>
    </row>
    <row r="29" spans="1:9" x14ac:dyDescent="0.2">
      <c r="A29" s="235" t="s">
        <v>91</v>
      </c>
      <c r="B29" s="235"/>
      <c r="C29" s="235"/>
      <c r="D29" s="235"/>
      <c r="E29" s="235"/>
      <c r="F29" s="235"/>
      <c r="G29" s="23">
        <v>23</v>
      </c>
      <c r="H29" s="50">
        <f>H30+H31</f>
        <v>91053</v>
      </c>
      <c r="I29" s="50">
        <f>I30+I31</f>
        <v>10793</v>
      </c>
    </row>
    <row r="30" spans="1:9" x14ac:dyDescent="0.2">
      <c r="A30" s="225" t="s">
        <v>92</v>
      </c>
      <c r="B30" s="225"/>
      <c r="C30" s="225"/>
      <c r="D30" s="225"/>
      <c r="E30" s="225"/>
      <c r="F30" s="225"/>
      <c r="G30" s="21">
        <v>24</v>
      </c>
      <c r="H30" s="52">
        <v>0</v>
      </c>
      <c r="I30" s="52">
        <v>0</v>
      </c>
    </row>
    <row r="31" spans="1:9" x14ac:dyDescent="0.2">
      <c r="A31" s="225" t="s">
        <v>93</v>
      </c>
      <c r="B31" s="225"/>
      <c r="C31" s="225"/>
      <c r="D31" s="225"/>
      <c r="E31" s="225"/>
      <c r="F31" s="225"/>
      <c r="G31" s="21">
        <v>25</v>
      </c>
      <c r="H31" s="52">
        <v>91053</v>
      </c>
      <c r="I31" s="52">
        <v>10793</v>
      </c>
    </row>
    <row r="32" spans="1:9" x14ac:dyDescent="0.2">
      <c r="A32" s="225" t="s">
        <v>94</v>
      </c>
      <c r="B32" s="225"/>
      <c r="C32" s="225"/>
      <c r="D32" s="225"/>
      <c r="E32" s="225"/>
      <c r="F32" s="225"/>
      <c r="G32" s="21">
        <v>26</v>
      </c>
      <c r="H32" s="52">
        <v>0</v>
      </c>
      <c r="I32" s="52">
        <v>0</v>
      </c>
    </row>
    <row r="33" spans="1:9" x14ac:dyDescent="0.2">
      <c r="A33" s="225" t="s">
        <v>95</v>
      </c>
      <c r="B33" s="225"/>
      <c r="C33" s="225"/>
      <c r="D33" s="225"/>
      <c r="E33" s="225"/>
      <c r="F33" s="225"/>
      <c r="G33" s="21">
        <v>27</v>
      </c>
      <c r="H33" s="52">
        <v>36077</v>
      </c>
      <c r="I33" s="52">
        <v>42291</v>
      </c>
    </row>
    <row r="34" spans="1:9" x14ac:dyDescent="0.2">
      <c r="A34" s="234" t="s">
        <v>96</v>
      </c>
      <c r="B34" s="235"/>
      <c r="C34" s="235"/>
      <c r="D34" s="235"/>
      <c r="E34" s="235"/>
      <c r="F34" s="235"/>
      <c r="G34" s="23">
        <v>28</v>
      </c>
      <c r="H34" s="50">
        <f>H35+H36+H37+H38+H39+H40</f>
        <v>133001</v>
      </c>
      <c r="I34" s="50">
        <f>I35+I36+I37+I38+I39+I40</f>
        <v>178014</v>
      </c>
    </row>
    <row r="35" spans="1:9" ht="29.45" customHeight="1" x14ac:dyDescent="0.2">
      <c r="A35" s="225" t="s">
        <v>219</v>
      </c>
      <c r="B35" s="225"/>
      <c r="C35" s="225"/>
      <c r="D35" s="225"/>
      <c r="E35" s="225"/>
      <c r="F35" s="225"/>
      <c r="G35" s="21">
        <v>29</v>
      </c>
      <c r="H35" s="52">
        <v>1472</v>
      </c>
      <c r="I35" s="52">
        <v>101799</v>
      </c>
    </row>
    <row r="36" spans="1:9" ht="30" customHeight="1" x14ac:dyDescent="0.2">
      <c r="A36" s="225" t="s">
        <v>218</v>
      </c>
      <c r="B36" s="225"/>
      <c r="C36" s="225"/>
      <c r="D36" s="225"/>
      <c r="E36" s="225"/>
      <c r="F36" s="225"/>
      <c r="G36" s="21">
        <v>30</v>
      </c>
      <c r="H36" s="52">
        <v>113415</v>
      </c>
      <c r="I36" s="52">
        <v>73442</v>
      </c>
    </row>
    <row r="37" spans="1:9" x14ac:dyDescent="0.2">
      <c r="A37" s="225" t="s">
        <v>97</v>
      </c>
      <c r="B37" s="225"/>
      <c r="C37" s="225"/>
      <c r="D37" s="225"/>
      <c r="E37" s="225"/>
      <c r="F37" s="225"/>
      <c r="G37" s="21">
        <v>31</v>
      </c>
      <c r="H37" s="52">
        <v>0</v>
      </c>
      <c r="I37" s="52">
        <v>0</v>
      </c>
    </row>
    <row r="38" spans="1:9" x14ac:dyDescent="0.2">
      <c r="A38" s="225" t="s">
        <v>98</v>
      </c>
      <c r="B38" s="225"/>
      <c r="C38" s="225"/>
      <c r="D38" s="225"/>
      <c r="E38" s="225"/>
      <c r="F38" s="225"/>
      <c r="G38" s="21">
        <v>32</v>
      </c>
      <c r="H38" s="52">
        <v>0</v>
      </c>
      <c r="I38" s="52">
        <v>0</v>
      </c>
    </row>
    <row r="39" spans="1:9" ht="26.45" customHeight="1" x14ac:dyDescent="0.2">
      <c r="A39" s="225" t="s">
        <v>99</v>
      </c>
      <c r="B39" s="225"/>
      <c r="C39" s="225"/>
      <c r="D39" s="225"/>
      <c r="E39" s="225"/>
      <c r="F39" s="225"/>
      <c r="G39" s="21">
        <v>33</v>
      </c>
      <c r="H39" s="52">
        <v>0</v>
      </c>
      <c r="I39" s="52">
        <v>0</v>
      </c>
    </row>
    <row r="40" spans="1:9" x14ac:dyDescent="0.2">
      <c r="A40" s="225" t="s">
        <v>100</v>
      </c>
      <c r="B40" s="225"/>
      <c r="C40" s="225"/>
      <c r="D40" s="225"/>
      <c r="E40" s="225"/>
      <c r="F40" s="225"/>
      <c r="G40" s="21">
        <v>34</v>
      </c>
      <c r="H40" s="52">
        <v>18114</v>
      </c>
      <c r="I40" s="52">
        <v>2773</v>
      </c>
    </row>
    <row r="41" spans="1:9" x14ac:dyDescent="0.2">
      <c r="A41" s="234" t="s">
        <v>101</v>
      </c>
      <c r="B41" s="235"/>
      <c r="C41" s="235"/>
      <c r="D41" s="235"/>
      <c r="E41" s="235"/>
      <c r="F41" s="235"/>
      <c r="G41" s="23">
        <v>35</v>
      </c>
      <c r="H41" s="50">
        <f>H42+H43+H44+H45+H46</f>
        <v>526487</v>
      </c>
      <c r="I41" s="50">
        <f>I42+I43+I44+I45+I46</f>
        <v>904172</v>
      </c>
    </row>
    <row r="42" spans="1:9" ht="30" customHeight="1" x14ac:dyDescent="0.2">
      <c r="A42" s="225" t="s">
        <v>102</v>
      </c>
      <c r="B42" s="225"/>
      <c r="C42" s="225"/>
      <c r="D42" s="225"/>
      <c r="E42" s="225"/>
      <c r="F42" s="225"/>
      <c r="G42" s="21">
        <v>36</v>
      </c>
      <c r="H42" s="52">
        <v>7661</v>
      </c>
      <c r="I42" s="52">
        <v>7101</v>
      </c>
    </row>
    <row r="43" spans="1:9" ht="12.75" customHeight="1" x14ac:dyDescent="0.2">
      <c r="A43" s="225" t="s">
        <v>103</v>
      </c>
      <c r="B43" s="225"/>
      <c r="C43" s="225"/>
      <c r="D43" s="225"/>
      <c r="E43" s="225"/>
      <c r="F43" s="225"/>
      <c r="G43" s="21">
        <v>37</v>
      </c>
      <c r="H43" s="52">
        <v>107068</v>
      </c>
      <c r="I43" s="52">
        <v>178536</v>
      </c>
    </row>
    <row r="44" spans="1:9" x14ac:dyDescent="0.2">
      <c r="A44" s="225" t="s">
        <v>104</v>
      </c>
      <c r="B44" s="225"/>
      <c r="C44" s="225"/>
      <c r="D44" s="225"/>
      <c r="E44" s="225"/>
      <c r="F44" s="225"/>
      <c r="G44" s="21">
        <v>38</v>
      </c>
      <c r="H44" s="52">
        <v>411758</v>
      </c>
      <c r="I44" s="52">
        <v>718535</v>
      </c>
    </row>
    <row r="45" spans="1:9" x14ac:dyDescent="0.2">
      <c r="A45" s="225" t="s">
        <v>105</v>
      </c>
      <c r="B45" s="225"/>
      <c r="C45" s="225"/>
      <c r="D45" s="225"/>
      <c r="E45" s="225"/>
      <c r="F45" s="225"/>
      <c r="G45" s="21">
        <v>39</v>
      </c>
      <c r="H45" s="52">
        <v>0</v>
      </c>
      <c r="I45" s="52">
        <v>0</v>
      </c>
    </row>
    <row r="46" spans="1:9" x14ac:dyDescent="0.2">
      <c r="A46" s="225" t="s">
        <v>106</v>
      </c>
      <c r="B46" s="225"/>
      <c r="C46" s="225"/>
      <c r="D46" s="225"/>
      <c r="E46" s="225"/>
      <c r="F46" s="225"/>
      <c r="G46" s="21">
        <v>40</v>
      </c>
      <c r="H46" s="52">
        <v>0</v>
      </c>
      <c r="I46" s="52">
        <v>0</v>
      </c>
    </row>
    <row r="47" spans="1:9" x14ac:dyDescent="0.2">
      <c r="A47" s="234" t="s">
        <v>107</v>
      </c>
      <c r="B47" s="235"/>
      <c r="C47" s="235"/>
      <c r="D47" s="235"/>
      <c r="E47" s="235"/>
      <c r="F47" s="235"/>
      <c r="G47" s="23">
        <v>41</v>
      </c>
      <c r="H47" s="50">
        <f>H7+H34</f>
        <v>25972245</v>
      </c>
      <c r="I47" s="50">
        <f>I7+I34</f>
        <v>28396122</v>
      </c>
    </row>
    <row r="48" spans="1:9" x14ac:dyDescent="0.2">
      <c r="A48" s="234" t="s">
        <v>108</v>
      </c>
      <c r="B48" s="235"/>
      <c r="C48" s="235"/>
      <c r="D48" s="235"/>
      <c r="E48" s="235"/>
      <c r="F48" s="235"/>
      <c r="G48" s="23">
        <v>42</v>
      </c>
      <c r="H48" s="50">
        <f>H41+H19</f>
        <v>25535187</v>
      </c>
      <c r="I48" s="50">
        <f>I41+I19</f>
        <v>27691070</v>
      </c>
    </row>
    <row r="49" spans="1:9" x14ac:dyDescent="0.2">
      <c r="A49" s="224" t="s">
        <v>109</v>
      </c>
      <c r="B49" s="225"/>
      <c r="C49" s="225"/>
      <c r="D49" s="225"/>
      <c r="E49" s="225"/>
      <c r="F49" s="225"/>
      <c r="G49" s="21">
        <v>43</v>
      </c>
      <c r="H49" s="52">
        <v>30450</v>
      </c>
      <c r="I49" s="52">
        <v>-59243</v>
      </c>
    </row>
    <row r="50" spans="1:9" x14ac:dyDescent="0.2">
      <c r="A50" s="234" t="s">
        <v>110</v>
      </c>
      <c r="B50" s="235"/>
      <c r="C50" s="235"/>
      <c r="D50" s="235"/>
      <c r="E50" s="235"/>
      <c r="F50" s="235"/>
      <c r="G50" s="23">
        <v>44</v>
      </c>
      <c r="H50" s="50">
        <f>H47-H48+H49</f>
        <v>467508</v>
      </c>
      <c r="I50" s="50">
        <f>I47-I48+I49</f>
        <v>645809</v>
      </c>
    </row>
    <row r="51" spans="1:9" x14ac:dyDescent="0.2">
      <c r="A51" s="224" t="s">
        <v>111</v>
      </c>
      <c r="B51" s="225"/>
      <c r="C51" s="225"/>
      <c r="D51" s="225"/>
      <c r="E51" s="225"/>
      <c r="F51" s="225"/>
      <c r="G51" s="21">
        <v>45</v>
      </c>
      <c r="H51" s="52">
        <v>103957</v>
      </c>
      <c r="I51" s="52">
        <v>1573</v>
      </c>
    </row>
    <row r="52" spans="1:9" x14ac:dyDescent="0.2">
      <c r="A52" s="234" t="s">
        <v>112</v>
      </c>
      <c r="B52" s="235"/>
      <c r="C52" s="235"/>
      <c r="D52" s="235"/>
      <c r="E52" s="235"/>
      <c r="F52" s="235"/>
      <c r="G52" s="23">
        <v>46</v>
      </c>
      <c r="H52" s="50">
        <f>H50-H51</f>
        <v>363551</v>
      </c>
      <c r="I52" s="50">
        <f>I50-I51</f>
        <v>644236</v>
      </c>
    </row>
    <row r="53" spans="1:9" ht="23.45" customHeight="1" x14ac:dyDescent="0.2">
      <c r="A53" s="224" t="s">
        <v>113</v>
      </c>
      <c r="B53" s="225"/>
      <c r="C53" s="225"/>
      <c r="D53" s="225"/>
      <c r="E53" s="225"/>
      <c r="F53" s="225"/>
      <c r="G53" s="21">
        <v>47</v>
      </c>
      <c r="H53" s="51">
        <v>0</v>
      </c>
      <c r="I53" s="51">
        <v>-226479</v>
      </c>
    </row>
    <row r="54" spans="1:9" ht="12.75" customHeight="1" x14ac:dyDescent="0.2">
      <c r="A54" s="224" t="s">
        <v>114</v>
      </c>
      <c r="B54" s="225"/>
      <c r="C54" s="225"/>
      <c r="D54" s="225"/>
      <c r="E54" s="225"/>
      <c r="F54" s="225"/>
      <c r="G54" s="21">
        <v>48</v>
      </c>
      <c r="H54" s="51">
        <v>-8656</v>
      </c>
      <c r="I54" s="51">
        <v>-16602</v>
      </c>
    </row>
    <row r="55" spans="1:9" ht="27" customHeight="1" x14ac:dyDescent="0.2">
      <c r="A55" s="224" t="s">
        <v>115</v>
      </c>
      <c r="B55" s="225"/>
      <c r="C55" s="225"/>
      <c r="D55" s="225"/>
      <c r="E55" s="225"/>
      <c r="F55" s="225"/>
      <c r="G55" s="21">
        <v>49</v>
      </c>
      <c r="H55" s="51">
        <v>0</v>
      </c>
      <c r="I55" s="51">
        <v>528686</v>
      </c>
    </row>
    <row r="56" spans="1:9" x14ac:dyDescent="0.2">
      <c r="A56" s="224" t="s">
        <v>116</v>
      </c>
      <c r="B56" s="225"/>
      <c r="C56" s="225"/>
      <c r="D56" s="225"/>
      <c r="E56" s="225"/>
      <c r="F56" s="225"/>
      <c r="G56" s="21">
        <v>50</v>
      </c>
      <c r="H56" s="51">
        <v>0</v>
      </c>
      <c r="I56" s="51">
        <v>0</v>
      </c>
    </row>
    <row r="57" spans="1:9" ht="28.9" customHeight="1" x14ac:dyDescent="0.2">
      <c r="A57" s="224" t="s">
        <v>117</v>
      </c>
      <c r="B57" s="225"/>
      <c r="C57" s="225"/>
      <c r="D57" s="225"/>
      <c r="E57" s="225"/>
      <c r="F57" s="225"/>
      <c r="G57" s="21">
        <v>51</v>
      </c>
      <c r="H57" s="51">
        <v>-60309</v>
      </c>
      <c r="I57" s="51">
        <v>51683</v>
      </c>
    </row>
    <row r="58" spans="1:9" x14ac:dyDescent="0.2">
      <c r="A58" s="224" t="s">
        <v>118</v>
      </c>
      <c r="B58" s="225"/>
      <c r="C58" s="225"/>
      <c r="D58" s="225"/>
      <c r="E58" s="225"/>
      <c r="F58" s="225"/>
      <c r="G58" s="21">
        <v>52</v>
      </c>
      <c r="H58" s="51">
        <v>-1513</v>
      </c>
      <c r="I58" s="51">
        <v>-44608</v>
      </c>
    </row>
    <row r="59" spans="1:9" x14ac:dyDescent="0.2">
      <c r="A59" s="234" t="s">
        <v>119</v>
      </c>
      <c r="B59" s="235"/>
      <c r="C59" s="235"/>
      <c r="D59" s="235"/>
      <c r="E59" s="235"/>
      <c r="F59" s="235"/>
      <c r="G59" s="23">
        <v>53</v>
      </c>
      <c r="H59" s="50">
        <f>H53+H54+H55+H56+H57-H58</f>
        <v>-67452</v>
      </c>
      <c r="I59" s="50">
        <f>I53+I54+I55+I56+I57-I58</f>
        <v>381896</v>
      </c>
    </row>
    <row r="60" spans="1:9" x14ac:dyDescent="0.2">
      <c r="A60" s="234" t="s">
        <v>120</v>
      </c>
      <c r="B60" s="235"/>
      <c r="C60" s="235"/>
      <c r="D60" s="235"/>
      <c r="E60" s="235"/>
      <c r="F60" s="235"/>
      <c r="G60" s="23">
        <v>54</v>
      </c>
      <c r="H60" s="50">
        <f>H52+H59</f>
        <v>296099</v>
      </c>
      <c r="I60" s="50">
        <f>I52+I59</f>
        <v>1026132</v>
      </c>
    </row>
    <row r="61" spans="1:9" x14ac:dyDescent="0.2">
      <c r="A61" s="224" t="s">
        <v>121</v>
      </c>
      <c r="B61" s="225"/>
      <c r="C61" s="225"/>
      <c r="D61" s="225"/>
      <c r="E61" s="225"/>
      <c r="F61" s="225"/>
      <c r="G61" s="21">
        <v>55</v>
      </c>
      <c r="H61" s="51">
        <v>0</v>
      </c>
      <c r="I61" s="51">
        <v>0</v>
      </c>
    </row>
    <row r="62" spans="1:9" x14ac:dyDescent="0.2">
      <c r="A62" s="224" t="s">
        <v>68</v>
      </c>
      <c r="B62" s="225"/>
      <c r="C62" s="225"/>
      <c r="D62" s="225"/>
      <c r="E62" s="225"/>
      <c r="F62" s="225"/>
      <c r="G62" s="225"/>
      <c r="H62" s="225"/>
      <c r="I62" s="225"/>
    </row>
    <row r="63" spans="1:9" x14ac:dyDescent="0.2">
      <c r="A63" s="224" t="s">
        <v>69</v>
      </c>
      <c r="B63" s="225"/>
      <c r="C63" s="225"/>
      <c r="D63" s="225"/>
      <c r="E63" s="225"/>
      <c r="F63" s="225"/>
      <c r="G63" s="21">
        <v>56</v>
      </c>
      <c r="H63" s="51">
        <f>+H60</f>
        <v>296099</v>
      </c>
      <c r="I63" s="51">
        <f>+I60</f>
        <v>1026132</v>
      </c>
    </row>
    <row r="64" spans="1:9" x14ac:dyDescent="0.2">
      <c r="A64" s="224" t="s">
        <v>70</v>
      </c>
      <c r="B64" s="225"/>
      <c r="C64" s="225"/>
      <c r="D64" s="225"/>
      <c r="E64" s="225"/>
      <c r="F64" s="225"/>
      <c r="G64" s="21">
        <v>57</v>
      </c>
      <c r="H64" s="51">
        <v>0</v>
      </c>
      <c r="I64" s="51">
        <v>0</v>
      </c>
    </row>
    <row r="66" spans="7:9" x14ac:dyDescent="0.2">
      <c r="G66" s="4" t="s">
        <v>282</v>
      </c>
      <c r="H66" s="55">
        <f>+Bilanca!H45</f>
        <v>363551</v>
      </c>
      <c r="I66" s="55">
        <f>+Bilanca!I45</f>
        <v>644236</v>
      </c>
    </row>
    <row r="67" spans="7:9" x14ac:dyDescent="0.2">
      <c r="G67" s="4" t="s">
        <v>283</v>
      </c>
      <c r="H67" s="55">
        <v>296099</v>
      </c>
      <c r="I67" s="55">
        <v>1026132</v>
      </c>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view="pageBreakPreview" topLeftCell="A27" zoomScale="110" zoomScaleNormal="100" workbookViewId="0">
      <selection activeCell="F49" sqref="F49:J52"/>
    </sheetView>
  </sheetViews>
  <sheetFormatPr defaultColWidth="9.140625" defaultRowHeight="12.75" x14ac:dyDescent="0.2"/>
  <cols>
    <col min="1" max="6" width="9.140625" style="2"/>
    <col min="7" max="7" width="9.140625" style="4"/>
    <col min="8" max="8" width="10.28515625" style="55" bestFit="1" customWidth="1"/>
    <col min="9" max="9" width="10.5703125" style="55" customWidth="1"/>
    <col min="10" max="16384" width="9.140625" style="2"/>
  </cols>
  <sheetData>
    <row r="1" spans="1:9" x14ac:dyDescent="0.2">
      <c r="A1" s="248" t="s">
        <v>7</v>
      </c>
      <c r="B1" s="155"/>
      <c r="C1" s="155"/>
      <c r="D1" s="155"/>
      <c r="E1" s="155"/>
      <c r="F1" s="155"/>
      <c r="G1" s="155"/>
      <c r="H1" s="155"/>
      <c r="I1" s="155"/>
    </row>
    <row r="2" spans="1:9" x14ac:dyDescent="0.2">
      <c r="A2" s="259" t="s">
        <v>281</v>
      </c>
      <c r="B2" s="241"/>
      <c r="C2" s="241"/>
      <c r="D2" s="241"/>
      <c r="E2" s="241"/>
      <c r="F2" s="241"/>
      <c r="G2" s="241"/>
      <c r="H2" s="241"/>
      <c r="I2" s="241"/>
    </row>
    <row r="3" spans="1:9" x14ac:dyDescent="0.2">
      <c r="A3" s="254" t="s">
        <v>14</v>
      </c>
      <c r="B3" s="261"/>
      <c r="C3" s="261"/>
      <c r="D3" s="261"/>
      <c r="E3" s="261"/>
      <c r="F3" s="261"/>
      <c r="G3" s="261"/>
      <c r="H3" s="261"/>
      <c r="I3" s="261"/>
    </row>
    <row r="4" spans="1:9" x14ac:dyDescent="0.2">
      <c r="A4" s="260" t="s">
        <v>279</v>
      </c>
      <c r="B4" s="245"/>
      <c r="C4" s="245"/>
      <c r="D4" s="245"/>
      <c r="E4" s="245"/>
      <c r="F4" s="245"/>
      <c r="G4" s="245"/>
      <c r="H4" s="245"/>
      <c r="I4" s="246"/>
    </row>
    <row r="5" spans="1:9" ht="45" x14ac:dyDescent="0.2">
      <c r="A5" s="256" t="s">
        <v>2</v>
      </c>
      <c r="B5" s="257"/>
      <c r="C5" s="257"/>
      <c r="D5" s="257"/>
      <c r="E5" s="257"/>
      <c r="F5" s="257"/>
      <c r="G5" s="19" t="s">
        <v>6</v>
      </c>
      <c r="H5" s="54" t="s">
        <v>205</v>
      </c>
      <c r="I5" s="54" t="s">
        <v>206</v>
      </c>
    </row>
    <row r="6" spans="1:9" x14ac:dyDescent="0.2">
      <c r="A6" s="258">
        <v>1</v>
      </c>
      <c r="B6" s="257"/>
      <c r="C6" s="257"/>
      <c r="D6" s="257"/>
      <c r="E6" s="257"/>
      <c r="F6" s="257"/>
      <c r="G6" s="20">
        <v>2</v>
      </c>
      <c r="H6" s="26" t="s">
        <v>8</v>
      </c>
      <c r="I6" s="26" t="s">
        <v>9</v>
      </c>
    </row>
    <row r="7" spans="1:9" x14ac:dyDescent="0.2">
      <c r="A7" s="224" t="s">
        <v>122</v>
      </c>
      <c r="B7" s="224"/>
      <c r="C7" s="224"/>
      <c r="D7" s="224"/>
      <c r="E7" s="224"/>
      <c r="F7" s="224"/>
      <c r="G7" s="236"/>
      <c r="H7" s="236"/>
      <c r="I7" s="236"/>
    </row>
    <row r="8" spans="1:9" x14ac:dyDescent="0.2">
      <c r="A8" s="225" t="s">
        <v>125</v>
      </c>
      <c r="B8" s="225"/>
      <c r="C8" s="225"/>
      <c r="D8" s="225"/>
      <c r="E8" s="225"/>
      <c r="F8" s="225"/>
      <c r="G8" s="21">
        <v>1</v>
      </c>
      <c r="H8" s="52">
        <v>467508</v>
      </c>
      <c r="I8" s="52">
        <v>645809</v>
      </c>
    </row>
    <row r="9" spans="1:9" x14ac:dyDescent="0.2">
      <c r="A9" s="225" t="s">
        <v>126</v>
      </c>
      <c r="B9" s="225"/>
      <c r="C9" s="225"/>
      <c r="D9" s="225"/>
      <c r="E9" s="225"/>
      <c r="F9" s="225"/>
      <c r="G9" s="21">
        <v>2</v>
      </c>
      <c r="H9" s="52">
        <v>2036155</v>
      </c>
      <c r="I9" s="52">
        <v>1913023</v>
      </c>
    </row>
    <row r="10" spans="1:9" x14ac:dyDescent="0.2">
      <c r="A10" s="225" t="s">
        <v>127</v>
      </c>
      <c r="B10" s="225"/>
      <c r="C10" s="225"/>
      <c r="D10" s="225"/>
      <c r="E10" s="225"/>
      <c r="F10" s="225"/>
      <c r="G10" s="21">
        <v>3</v>
      </c>
      <c r="H10" s="52">
        <v>0</v>
      </c>
      <c r="I10" s="52">
        <v>0</v>
      </c>
    </row>
    <row r="11" spans="1:9" x14ac:dyDescent="0.2">
      <c r="A11" s="225" t="s">
        <v>220</v>
      </c>
      <c r="B11" s="225"/>
      <c r="C11" s="225"/>
      <c r="D11" s="225"/>
      <c r="E11" s="225"/>
      <c r="F11" s="225"/>
      <c r="G11" s="21">
        <v>4</v>
      </c>
      <c r="H11" s="52">
        <v>483427</v>
      </c>
      <c r="I11" s="52">
        <v>423525</v>
      </c>
    </row>
    <row r="12" spans="1:9" x14ac:dyDescent="0.2">
      <c r="A12" s="225" t="s">
        <v>128</v>
      </c>
      <c r="B12" s="225"/>
      <c r="C12" s="225"/>
      <c r="D12" s="225"/>
      <c r="E12" s="225"/>
      <c r="F12" s="225"/>
      <c r="G12" s="21">
        <v>5</v>
      </c>
      <c r="H12" s="52">
        <v>312</v>
      </c>
      <c r="I12" s="52">
        <v>0</v>
      </c>
    </row>
    <row r="13" spans="1:9" x14ac:dyDescent="0.2">
      <c r="A13" s="225" t="s">
        <v>129</v>
      </c>
      <c r="B13" s="225"/>
      <c r="C13" s="225"/>
      <c r="D13" s="225"/>
      <c r="E13" s="225"/>
      <c r="F13" s="225"/>
      <c r="G13" s="21">
        <v>6</v>
      </c>
      <c r="H13" s="52">
        <v>0</v>
      </c>
      <c r="I13" s="52">
        <v>0</v>
      </c>
    </row>
    <row r="14" spans="1:9" x14ac:dyDescent="0.2">
      <c r="A14" s="225" t="s">
        <v>221</v>
      </c>
      <c r="B14" s="225"/>
      <c r="C14" s="225"/>
      <c r="D14" s="225"/>
      <c r="E14" s="225"/>
      <c r="F14" s="225"/>
      <c r="G14" s="21">
        <v>7</v>
      </c>
      <c r="H14" s="52">
        <v>437619</v>
      </c>
      <c r="I14" s="52">
        <v>1039734</v>
      </c>
    </row>
    <row r="15" spans="1:9" ht="27.6" customHeight="1" x14ac:dyDescent="0.2">
      <c r="A15" s="234" t="s">
        <v>130</v>
      </c>
      <c r="B15" s="235"/>
      <c r="C15" s="235"/>
      <c r="D15" s="235"/>
      <c r="E15" s="235"/>
      <c r="F15" s="235"/>
      <c r="G15" s="23">
        <v>8</v>
      </c>
      <c r="H15" s="50">
        <f>SUM(H8:H14)</f>
        <v>3425021</v>
      </c>
      <c r="I15" s="50">
        <f>SUM(I8:I14)</f>
        <v>4022091</v>
      </c>
    </row>
    <row r="16" spans="1:9" x14ac:dyDescent="0.2">
      <c r="A16" s="225" t="s">
        <v>131</v>
      </c>
      <c r="B16" s="225"/>
      <c r="C16" s="225"/>
      <c r="D16" s="225"/>
      <c r="E16" s="225"/>
      <c r="F16" s="225"/>
      <c r="G16" s="21">
        <v>9</v>
      </c>
      <c r="H16" s="52">
        <v>126650</v>
      </c>
      <c r="I16" s="52">
        <v>213920</v>
      </c>
    </row>
    <row r="17" spans="1:9" x14ac:dyDescent="0.2">
      <c r="A17" s="225" t="s">
        <v>132</v>
      </c>
      <c r="B17" s="225"/>
      <c r="C17" s="225"/>
      <c r="D17" s="225"/>
      <c r="E17" s="225"/>
      <c r="F17" s="225"/>
      <c r="G17" s="21">
        <v>10</v>
      </c>
      <c r="H17" s="52">
        <v>0</v>
      </c>
      <c r="I17" s="52">
        <v>0</v>
      </c>
    </row>
    <row r="18" spans="1:9" x14ac:dyDescent="0.2">
      <c r="A18" s="225" t="s">
        <v>133</v>
      </c>
      <c r="B18" s="225"/>
      <c r="C18" s="225"/>
      <c r="D18" s="225"/>
      <c r="E18" s="225"/>
      <c r="F18" s="225"/>
      <c r="G18" s="21">
        <v>11</v>
      </c>
      <c r="H18" s="52">
        <v>0</v>
      </c>
      <c r="I18" s="52">
        <v>0</v>
      </c>
    </row>
    <row r="19" spans="1:9" ht="26.45" customHeight="1" x14ac:dyDescent="0.2">
      <c r="A19" s="225" t="s">
        <v>134</v>
      </c>
      <c r="B19" s="225"/>
      <c r="C19" s="225"/>
      <c r="D19" s="225"/>
      <c r="E19" s="225"/>
      <c r="F19" s="225"/>
      <c r="G19" s="21">
        <v>12</v>
      </c>
      <c r="H19" s="52">
        <v>0</v>
      </c>
      <c r="I19" s="52">
        <v>0</v>
      </c>
    </row>
    <row r="20" spans="1:9" x14ac:dyDescent="0.2">
      <c r="A20" s="225" t="s">
        <v>135</v>
      </c>
      <c r="B20" s="225"/>
      <c r="C20" s="225"/>
      <c r="D20" s="225"/>
      <c r="E20" s="225"/>
      <c r="F20" s="225"/>
      <c r="G20" s="21">
        <v>13</v>
      </c>
      <c r="H20" s="52">
        <v>643622</v>
      </c>
      <c r="I20" s="52">
        <v>168791</v>
      </c>
    </row>
    <row r="21" spans="1:9" ht="28.9" customHeight="1" x14ac:dyDescent="0.2">
      <c r="A21" s="234" t="s">
        <v>136</v>
      </c>
      <c r="B21" s="235"/>
      <c r="C21" s="235"/>
      <c r="D21" s="235"/>
      <c r="E21" s="235"/>
      <c r="F21" s="235"/>
      <c r="G21" s="23">
        <v>14</v>
      </c>
      <c r="H21" s="50">
        <f>SUM(H16:H20)</f>
        <v>770272</v>
      </c>
      <c r="I21" s="50">
        <f>SUM(I16:I20)</f>
        <v>382711</v>
      </c>
    </row>
    <row r="22" spans="1:9" x14ac:dyDescent="0.2">
      <c r="A22" s="224" t="s">
        <v>123</v>
      </c>
      <c r="B22" s="224"/>
      <c r="C22" s="224"/>
      <c r="D22" s="224"/>
      <c r="E22" s="224"/>
      <c r="F22" s="224"/>
      <c r="G22" s="236"/>
      <c r="H22" s="236"/>
      <c r="I22" s="236"/>
    </row>
    <row r="23" spans="1:9" ht="24.6" customHeight="1" x14ac:dyDescent="0.2">
      <c r="A23" s="225" t="s">
        <v>171</v>
      </c>
      <c r="B23" s="225"/>
      <c r="C23" s="225"/>
      <c r="D23" s="225"/>
      <c r="E23" s="225"/>
      <c r="F23" s="225"/>
      <c r="G23" s="21">
        <v>15</v>
      </c>
      <c r="H23" s="52">
        <v>0</v>
      </c>
      <c r="I23" s="52">
        <v>0</v>
      </c>
    </row>
    <row r="24" spans="1:9" x14ac:dyDescent="0.2">
      <c r="A24" s="225" t="s">
        <v>172</v>
      </c>
      <c r="B24" s="225"/>
      <c r="C24" s="225"/>
      <c r="D24" s="225"/>
      <c r="E24" s="225"/>
      <c r="F24" s="225"/>
      <c r="G24" s="21">
        <v>16</v>
      </c>
      <c r="H24" s="52">
        <v>7598</v>
      </c>
      <c r="I24" s="52">
        <v>0</v>
      </c>
    </row>
    <row r="25" spans="1:9" x14ac:dyDescent="0.2">
      <c r="A25" s="225" t="s">
        <v>137</v>
      </c>
      <c r="B25" s="225"/>
      <c r="C25" s="225"/>
      <c r="D25" s="225"/>
      <c r="E25" s="225"/>
      <c r="F25" s="225"/>
      <c r="G25" s="21">
        <v>17</v>
      </c>
      <c r="H25" s="52">
        <v>0</v>
      </c>
      <c r="I25" s="52">
        <v>18331</v>
      </c>
    </row>
    <row r="26" spans="1:9" x14ac:dyDescent="0.2">
      <c r="A26" s="225" t="s">
        <v>138</v>
      </c>
      <c r="B26" s="225"/>
      <c r="C26" s="225"/>
      <c r="D26" s="225"/>
      <c r="E26" s="225"/>
      <c r="F26" s="225"/>
      <c r="G26" s="21">
        <v>18</v>
      </c>
      <c r="H26" s="52">
        <v>53811</v>
      </c>
      <c r="I26" s="52">
        <v>101483</v>
      </c>
    </row>
    <row r="27" spans="1:9" x14ac:dyDescent="0.2">
      <c r="A27" s="225" t="s">
        <v>139</v>
      </c>
      <c r="B27" s="225"/>
      <c r="C27" s="225"/>
      <c r="D27" s="225"/>
      <c r="E27" s="225"/>
      <c r="F27" s="225"/>
      <c r="G27" s="21">
        <v>19</v>
      </c>
      <c r="H27" s="52">
        <v>5229681</v>
      </c>
      <c r="I27" s="52">
        <v>10039486</v>
      </c>
    </row>
    <row r="28" spans="1:9" ht="28.9" customHeight="1" x14ac:dyDescent="0.2">
      <c r="A28" s="234" t="s">
        <v>140</v>
      </c>
      <c r="B28" s="235"/>
      <c r="C28" s="235"/>
      <c r="D28" s="235"/>
      <c r="E28" s="235"/>
      <c r="F28" s="235"/>
      <c r="G28" s="23">
        <v>20</v>
      </c>
      <c r="H28" s="50">
        <f>H23+H24+H25+H26+H27</f>
        <v>5291090</v>
      </c>
      <c r="I28" s="50">
        <f>I23+I24+I25+I26+I27</f>
        <v>10159300</v>
      </c>
    </row>
    <row r="29" spans="1:9" x14ac:dyDescent="0.2">
      <c r="A29" s="225" t="s">
        <v>141</v>
      </c>
      <c r="B29" s="225"/>
      <c r="C29" s="225"/>
      <c r="D29" s="225"/>
      <c r="E29" s="225"/>
      <c r="F29" s="225"/>
      <c r="G29" s="21">
        <v>21</v>
      </c>
      <c r="H29" s="52">
        <v>1155227</v>
      </c>
      <c r="I29" s="52">
        <v>2739005</v>
      </c>
    </row>
    <row r="30" spans="1:9" x14ac:dyDescent="0.2">
      <c r="A30" s="225" t="s">
        <v>142</v>
      </c>
      <c r="B30" s="225"/>
      <c r="C30" s="225"/>
      <c r="D30" s="225"/>
      <c r="E30" s="225"/>
      <c r="F30" s="225"/>
      <c r="G30" s="21">
        <v>22</v>
      </c>
      <c r="H30" s="52">
        <v>378522</v>
      </c>
      <c r="I30" s="52">
        <v>7356049</v>
      </c>
    </row>
    <row r="31" spans="1:9" x14ac:dyDescent="0.2">
      <c r="A31" s="225" t="s">
        <v>143</v>
      </c>
      <c r="B31" s="225"/>
      <c r="C31" s="225"/>
      <c r="D31" s="225"/>
      <c r="E31" s="225"/>
      <c r="F31" s="225"/>
      <c r="G31" s="21">
        <v>23</v>
      </c>
      <c r="H31" s="52">
        <v>3255899</v>
      </c>
      <c r="I31" s="52">
        <v>815599</v>
      </c>
    </row>
    <row r="32" spans="1:9" ht="29.45" customHeight="1" x14ac:dyDescent="0.2">
      <c r="A32" s="234" t="s">
        <v>144</v>
      </c>
      <c r="B32" s="235"/>
      <c r="C32" s="235"/>
      <c r="D32" s="235"/>
      <c r="E32" s="235"/>
      <c r="F32" s="235"/>
      <c r="G32" s="23">
        <v>24</v>
      </c>
      <c r="H32" s="50">
        <f>H29+H30+H31</f>
        <v>4789648</v>
      </c>
      <c r="I32" s="50">
        <f>I29+I30+I31</f>
        <v>10910653</v>
      </c>
    </row>
    <row r="33" spans="1:9" x14ac:dyDescent="0.2">
      <c r="A33" s="224" t="s">
        <v>124</v>
      </c>
      <c r="B33" s="224"/>
      <c r="C33" s="224"/>
      <c r="D33" s="224"/>
      <c r="E33" s="224"/>
      <c r="F33" s="224"/>
      <c r="G33" s="236"/>
      <c r="H33" s="236"/>
      <c r="I33" s="236"/>
    </row>
    <row r="34" spans="1:9" ht="22.9" customHeight="1" x14ac:dyDescent="0.2">
      <c r="A34" s="225" t="s">
        <v>145</v>
      </c>
      <c r="B34" s="225"/>
      <c r="C34" s="225"/>
      <c r="D34" s="225"/>
      <c r="E34" s="225"/>
      <c r="F34" s="225"/>
      <c r="G34" s="21">
        <v>25</v>
      </c>
      <c r="H34" s="52">
        <v>0</v>
      </c>
      <c r="I34" s="52">
        <v>0</v>
      </c>
    </row>
    <row r="35" spans="1:9" ht="25.9" customHeight="1" x14ac:dyDescent="0.2">
      <c r="A35" s="225" t="s">
        <v>146</v>
      </c>
      <c r="B35" s="225"/>
      <c r="C35" s="225"/>
      <c r="D35" s="225"/>
      <c r="E35" s="225"/>
      <c r="F35" s="225"/>
      <c r="G35" s="21">
        <v>26</v>
      </c>
      <c r="H35" s="52">
        <v>0</v>
      </c>
      <c r="I35" s="52">
        <v>0</v>
      </c>
    </row>
    <row r="36" spans="1:9" ht="13.5" customHeight="1" x14ac:dyDescent="0.2">
      <c r="A36" s="225" t="s">
        <v>147</v>
      </c>
      <c r="B36" s="225"/>
      <c r="C36" s="225"/>
      <c r="D36" s="225"/>
      <c r="E36" s="225"/>
      <c r="F36" s="225"/>
      <c r="G36" s="21">
        <v>27</v>
      </c>
      <c r="H36" s="52">
        <v>0</v>
      </c>
      <c r="I36" s="52">
        <v>0</v>
      </c>
    </row>
    <row r="37" spans="1:9" ht="27.6" customHeight="1" x14ac:dyDescent="0.2">
      <c r="A37" s="234" t="s">
        <v>148</v>
      </c>
      <c r="B37" s="235"/>
      <c r="C37" s="235"/>
      <c r="D37" s="235"/>
      <c r="E37" s="235"/>
      <c r="F37" s="235"/>
      <c r="G37" s="23">
        <v>28</v>
      </c>
      <c r="H37" s="50">
        <f>H34+H35+H36</f>
        <v>0</v>
      </c>
      <c r="I37" s="50">
        <f>I34+I35+I36</f>
        <v>0</v>
      </c>
    </row>
    <row r="38" spans="1:9" ht="15.6" customHeight="1" x14ac:dyDescent="0.2">
      <c r="A38" s="225" t="s">
        <v>149</v>
      </c>
      <c r="B38" s="225"/>
      <c r="C38" s="225"/>
      <c r="D38" s="225"/>
      <c r="E38" s="225"/>
      <c r="F38" s="225"/>
      <c r="G38" s="21">
        <v>29</v>
      </c>
      <c r="H38" s="52">
        <v>0</v>
      </c>
      <c r="I38" s="52">
        <v>0</v>
      </c>
    </row>
    <row r="39" spans="1:9" ht="15.6" customHeight="1" x14ac:dyDescent="0.2">
      <c r="A39" s="225" t="s">
        <v>150</v>
      </c>
      <c r="B39" s="225"/>
      <c r="C39" s="225"/>
      <c r="D39" s="225"/>
      <c r="E39" s="225"/>
      <c r="F39" s="225"/>
      <c r="G39" s="21">
        <v>30</v>
      </c>
      <c r="H39" s="52">
        <v>0</v>
      </c>
      <c r="I39" s="52">
        <v>0</v>
      </c>
    </row>
    <row r="40" spans="1:9" ht="15.6" customHeight="1" x14ac:dyDescent="0.2">
      <c r="A40" s="225" t="s">
        <v>151</v>
      </c>
      <c r="B40" s="225"/>
      <c r="C40" s="225"/>
      <c r="D40" s="225"/>
      <c r="E40" s="225"/>
      <c r="F40" s="225"/>
      <c r="G40" s="21">
        <v>31</v>
      </c>
      <c r="H40" s="52">
        <v>0</v>
      </c>
      <c r="I40" s="52">
        <v>0</v>
      </c>
    </row>
    <row r="41" spans="1:9" ht="15.6" customHeight="1" x14ac:dyDescent="0.2">
      <c r="A41" s="225" t="s">
        <v>152</v>
      </c>
      <c r="B41" s="225"/>
      <c r="C41" s="225"/>
      <c r="D41" s="225"/>
      <c r="E41" s="225"/>
      <c r="F41" s="225"/>
      <c r="G41" s="21">
        <v>32</v>
      </c>
      <c r="H41" s="52">
        <v>0</v>
      </c>
      <c r="I41" s="52">
        <v>0</v>
      </c>
    </row>
    <row r="42" spans="1:9" ht="15.6" customHeight="1" x14ac:dyDescent="0.2">
      <c r="A42" s="225" t="s">
        <v>153</v>
      </c>
      <c r="B42" s="225"/>
      <c r="C42" s="225"/>
      <c r="D42" s="225"/>
      <c r="E42" s="225"/>
      <c r="F42" s="225"/>
      <c r="G42" s="21">
        <v>33</v>
      </c>
      <c r="H42" s="52">
        <v>870198</v>
      </c>
      <c r="I42" s="52">
        <v>766366</v>
      </c>
    </row>
    <row r="43" spans="1:9" ht="25.5" customHeight="1" x14ac:dyDescent="0.2">
      <c r="A43" s="234" t="s">
        <v>154</v>
      </c>
      <c r="B43" s="235"/>
      <c r="C43" s="235"/>
      <c r="D43" s="235"/>
      <c r="E43" s="235"/>
      <c r="F43" s="235"/>
      <c r="G43" s="23">
        <v>34</v>
      </c>
      <c r="H43" s="50">
        <f>H38+H39+H40+H41+H42</f>
        <v>870198</v>
      </c>
      <c r="I43" s="50">
        <f>I38+I39+I40+I41+I42</f>
        <v>766366</v>
      </c>
    </row>
    <row r="44" spans="1:9" ht="12" customHeight="1" x14ac:dyDescent="0.2">
      <c r="A44" s="224" t="s">
        <v>155</v>
      </c>
      <c r="B44" s="225"/>
      <c r="C44" s="225"/>
      <c r="D44" s="225"/>
      <c r="E44" s="225"/>
      <c r="F44" s="225"/>
      <c r="G44" s="21">
        <v>35</v>
      </c>
      <c r="H44" s="52">
        <v>9323767</v>
      </c>
      <c r="I44" s="52">
        <v>11609760</v>
      </c>
    </row>
    <row r="45" spans="1:9" x14ac:dyDescent="0.2">
      <c r="A45" s="224" t="s">
        <v>156</v>
      </c>
      <c r="B45" s="225"/>
      <c r="C45" s="225"/>
      <c r="D45" s="225"/>
      <c r="E45" s="225"/>
      <c r="F45" s="225"/>
      <c r="G45" s="21">
        <v>36</v>
      </c>
      <c r="H45" s="52">
        <v>2285993</v>
      </c>
      <c r="I45" s="52">
        <v>2121661</v>
      </c>
    </row>
    <row r="46" spans="1:9" ht="14.45" customHeight="1" x14ac:dyDescent="0.2">
      <c r="A46" s="224" t="s">
        <v>157</v>
      </c>
      <c r="B46" s="225"/>
      <c r="C46" s="225"/>
      <c r="D46" s="225"/>
      <c r="E46" s="225"/>
      <c r="F46" s="225"/>
      <c r="G46" s="21">
        <v>37</v>
      </c>
      <c r="H46" s="52">
        <v>0</v>
      </c>
      <c r="I46" s="52">
        <v>0</v>
      </c>
    </row>
    <row r="47" spans="1:9" x14ac:dyDescent="0.2">
      <c r="A47" s="224" t="s">
        <v>158</v>
      </c>
      <c r="B47" s="225"/>
      <c r="C47" s="225"/>
      <c r="D47" s="225"/>
      <c r="E47" s="225"/>
      <c r="F47" s="225"/>
      <c r="G47" s="21">
        <v>38</v>
      </c>
      <c r="H47" s="50">
        <f>H44+H45-H46</f>
        <v>11609760</v>
      </c>
      <c r="I47" s="50">
        <f>I44+I45-I46</f>
        <v>13731421</v>
      </c>
    </row>
    <row r="49" spans="6:6" x14ac:dyDescent="0.2">
      <c r="F49" s="4"/>
    </row>
    <row r="51" spans="6:6" x14ac:dyDescent="0.2">
      <c r="F51" s="4"/>
    </row>
    <row r="52" spans="6:6" x14ac:dyDescent="0.2">
      <c r="F52" s="4"/>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Normal="100" zoomScaleSheetLayoutView="100" workbookViewId="0">
      <selection activeCell="C58" sqref="C58:F58"/>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8" t="s">
        <v>10</v>
      </c>
      <c r="B1" s="155"/>
      <c r="C1" s="155"/>
      <c r="D1" s="155"/>
      <c r="E1" s="155"/>
      <c r="F1" s="155"/>
      <c r="G1" s="155"/>
      <c r="H1" s="155"/>
      <c r="I1" s="155"/>
    </row>
    <row r="2" spans="1:9" ht="12.75" customHeight="1" x14ac:dyDescent="0.2">
      <c r="A2" s="259" t="s">
        <v>243</v>
      </c>
      <c r="B2" s="241"/>
      <c r="C2" s="241"/>
      <c r="D2" s="241"/>
      <c r="E2" s="241"/>
      <c r="F2" s="241"/>
      <c r="G2" s="241"/>
      <c r="H2" s="241"/>
      <c r="I2" s="241"/>
    </row>
    <row r="3" spans="1:9" x14ac:dyDescent="0.2">
      <c r="A3" s="254" t="s">
        <v>14</v>
      </c>
      <c r="B3" s="266"/>
      <c r="C3" s="266"/>
      <c r="D3" s="266"/>
      <c r="E3" s="266"/>
      <c r="F3" s="266"/>
      <c r="G3" s="266"/>
      <c r="H3" s="266"/>
      <c r="I3" s="266"/>
    </row>
    <row r="4" spans="1:9" x14ac:dyDescent="0.2">
      <c r="A4" s="260" t="s">
        <v>244</v>
      </c>
      <c r="B4" s="245"/>
      <c r="C4" s="245"/>
      <c r="D4" s="245"/>
      <c r="E4" s="245"/>
      <c r="F4" s="245"/>
      <c r="G4" s="245"/>
      <c r="H4" s="245"/>
      <c r="I4" s="246"/>
    </row>
    <row r="5" spans="1:9" ht="45" x14ac:dyDescent="0.2">
      <c r="A5" s="256" t="s">
        <v>2</v>
      </c>
      <c r="B5" s="262"/>
      <c r="C5" s="262"/>
      <c r="D5" s="262"/>
      <c r="E5" s="262"/>
      <c r="F5" s="262"/>
      <c r="G5" s="19" t="s">
        <v>6</v>
      </c>
      <c r="H5" s="26" t="s">
        <v>205</v>
      </c>
      <c r="I5" s="26" t="s">
        <v>206</v>
      </c>
    </row>
    <row r="6" spans="1:9" x14ac:dyDescent="0.2">
      <c r="A6" s="258">
        <v>1</v>
      </c>
      <c r="B6" s="262"/>
      <c r="C6" s="262"/>
      <c r="D6" s="262"/>
      <c r="E6" s="262"/>
      <c r="F6" s="262"/>
      <c r="G6" s="20">
        <v>2</v>
      </c>
      <c r="H6" s="26" t="s">
        <v>8</v>
      </c>
      <c r="I6" s="26" t="s">
        <v>9</v>
      </c>
    </row>
    <row r="7" spans="1:9" x14ac:dyDescent="0.2">
      <c r="A7" s="224" t="s">
        <v>122</v>
      </c>
      <c r="B7" s="224"/>
      <c r="C7" s="224"/>
      <c r="D7" s="224"/>
      <c r="E7" s="224"/>
      <c r="F7" s="224"/>
      <c r="G7" s="264"/>
      <c r="H7" s="264"/>
      <c r="I7" s="264"/>
    </row>
    <row r="8" spans="1:9" x14ac:dyDescent="0.2">
      <c r="A8" s="225" t="s">
        <v>159</v>
      </c>
      <c r="B8" s="263"/>
      <c r="C8" s="263"/>
      <c r="D8" s="263"/>
      <c r="E8" s="263"/>
      <c r="F8" s="263"/>
      <c r="G8" s="21">
        <v>1</v>
      </c>
      <c r="H8" s="52">
        <v>0</v>
      </c>
      <c r="I8" s="52">
        <v>0</v>
      </c>
    </row>
    <row r="9" spans="1:9" x14ac:dyDescent="0.2">
      <c r="A9" s="225" t="s">
        <v>160</v>
      </c>
      <c r="B9" s="263"/>
      <c r="C9" s="263"/>
      <c r="D9" s="263"/>
      <c r="E9" s="263"/>
      <c r="F9" s="263"/>
      <c r="G9" s="21">
        <v>2</v>
      </c>
      <c r="H9" s="52">
        <v>0</v>
      </c>
      <c r="I9" s="52">
        <v>0</v>
      </c>
    </row>
    <row r="10" spans="1:9" x14ac:dyDescent="0.2">
      <c r="A10" s="225" t="s">
        <v>161</v>
      </c>
      <c r="B10" s="263"/>
      <c r="C10" s="263"/>
      <c r="D10" s="263"/>
      <c r="E10" s="263"/>
      <c r="F10" s="263"/>
      <c r="G10" s="21">
        <v>3</v>
      </c>
      <c r="H10" s="52">
        <v>0</v>
      </c>
      <c r="I10" s="52">
        <v>0</v>
      </c>
    </row>
    <row r="11" spans="1:9" x14ac:dyDescent="0.2">
      <c r="A11" s="225" t="s">
        <v>162</v>
      </c>
      <c r="B11" s="263"/>
      <c r="C11" s="263"/>
      <c r="D11" s="263"/>
      <c r="E11" s="263"/>
      <c r="F11" s="263"/>
      <c r="G11" s="21">
        <v>4</v>
      </c>
      <c r="H11" s="52">
        <v>0</v>
      </c>
      <c r="I11" s="52">
        <v>0</v>
      </c>
    </row>
    <row r="12" spans="1:9" x14ac:dyDescent="0.2">
      <c r="A12" s="234" t="s">
        <v>163</v>
      </c>
      <c r="B12" s="265"/>
      <c r="C12" s="265"/>
      <c r="D12" s="265"/>
      <c r="E12" s="265"/>
      <c r="F12" s="265"/>
      <c r="G12" s="22">
        <v>5</v>
      </c>
      <c r="H12" s="50">
        <f>SUM(H8:H11)</f>
        <v>0</v>
      </c>
      <c r="I12" s="50">
        <f>SUM(I8:I11)</f>
        <v>0</v>
      </c>
    </row>
    <row r="13" spans="1:9" x14ac:dyDescent="0.2">
      <c r="A13" s="225" t="s">
        <v>164</v>
      </c>
      <c r="B13" s="263"/>
      <c r="C13" s="263"/>
      <c r="D13" s="263"/>
      <c r="E13" s="263"/>
      <c r="F13" s="263"/>
      <c r="G13" s="21">
        <v>6</v>
      </c>
      <c r="H13" s="52">
        <v>0</v>
      </c>
      <c r="I13" s="52">
        <v>0</v>
      </c>
    </row>
    <row r="14" spans="1:9" x14ac:dyDescent="0.2">
      <c r="A14" s="225" t="s">
        <v>165</v>
      </c>
      <c r="B14" s="263"/>
      <c r="C14" s="263"/>
      <c r="D14" s="263"/>
      <c r="E14" s="263"/>
      <c r="F14" s="263"/>
      <c r="G14" s="21">
        <v>7</v>
      </c>
      <c r="H14" s="52">
        <v>0</v>
      </c>
      <c r="I14" s="52">
        <v>0</v>
      </c>
    </row>
    <row r="15" spans="1:9" x14ac:dyDescent="0.2">
      <c r="A15" s="225" t="s">
        <v>166</v>
      </c>
      <c r="B15" s="263"/>
      <c r="C15" s="263"/>
      <c r="D15" s="263"/>
      <c r="E15" s="263"/>
      <c r="F15" s="263"/>
      <c r="G15" s="21">
        <v>8</v>
      </c>
      <c r="H15" s="52">
        <v>0</v>
      </c>
      <c r="I15" s="52">
        <v>0</v>
      </c>
    </row>
    <row r="16" spans="1:9" x14ac:dyDescent="0.2">
      <c r="A16" s="225" t="s">
        <v>167</v>
      </c>
      <c r="B16" s="263"/>
      <c r="C16" s="263"/>
      <c r="D16" s="263"/>
      <c r="E16" s="263"/>
      <c r="F16" s="263"/>
      <c r="G16" s="21">
        <v>9</v>
      </c>
      <c r="H16" s="52">
        <v>0</v>
      </c>
      <c r="I16" s="52">
        <v>0</v>
      </c>
    </row>
    <row r="17" spans="1:9" x14ac:dyDescent="0.2">
      <c r="A17" s="225" t="s">
        <v>168</v>
      </c>
      <c r="B17" s="263"/>
      <c r="C17" s="263"/>
      <c r="D17" s="263"/>
      <c r="E17" s="263"/>
      <c r="F17" s="263"/>
      <c r="G17" s="21">
        <v>10</v>
      </c>
      <c r="H17" s="52">
        <v>0</v>
      </c>
      <c r="I17" s="52">
        <v>0</v>
      </c>
    </row>
    <row r="18" spans="1:9" x14ac:dyDescent="0.2">
      <c r="A18" s="225" t="s">
        <v>169</v>
      </c>
      <c r="B18" s="263"/>
      <c r="C18" s="263"/>
      <c r="D18" s="263"/>
      <c r="E18" s="263"/>
      <c r="F18" s="263"/>
      <c r="G18" s="21">
        <v>11</v>
      </c>
      <c r="H18" s="52">
        <v>0</v>
      </c>
      <c r="I18" s="52">
        <v>0</v>
      </c>
    </row>
    <row r="19" spans="1:9" x14ac:dyDescent="0.2">
      <c r="A19" s="234" t="s">
        <v>170</v>
      </c>
      <c r="B19" s="265"/>
      <c r="C19" s="265"/>
      <c r="D19" s="265"/>
      <c r="E19" s="265"/>
      <c r="F19" s="265"/>
      <c r="G19" s="22">
        <v>12</v>
      </c>
      <c r="H19" s="50">
        <f>SUM(H13:H18)</f>
        <v>0</v>
      </c>
      <c r="I19" s="50">
        <f>SUM(I13:I18)</f>
        <v>0</v>
      </c>
    </row>
    <row r="20" spans="1:9" x14ac:dyDescent="0.2">
      <c r="A20" s="224" t="s">
        <v>123</v>
      </c>
      <c r="B20" s="224"/>
      <c r="C20" s="224"/>
      <c r="D20" s="224"/>
      <c r="E20" s="224"/>
      <c r="F20" s="224"/>
      <c r="G20" s="264"/>
      <c r="H20" s="264"/>
      <c r="I20" s="264"/>
    </row>
    <row r="21" spans="1:9" x14ac:dyDescent="0.2">
      <c r="A21" s="225" t="s">
        <v>171</v>
      </c>
      <c r="B21" s="263"/>
      <c r="C21" s="263"/>
      <c r="D21" s="263"/>
      <c r="E21" s="263"/>
      <c r="F21" s="263"/>
      <c r="G21" s="21">
        <v>13</v>
      </c>
      <c r="H21" s="52">
        <v>0</v>
      </c>
      <c r="I21" s="52">
        <v>0</v>
      </c>
    </row>
    <row r="22" spans="1:9" x14ac:dyDescent="0.2">
      <c r="A22" s="225" t="s">
        <v>172</v>
      </c>
      <c r="B22" s="263"/>
      <c r="C22" s="263"/>
      <c r="D22" s="263"/>
      <c r="E22" s="263"/>
      <c r="F22" s="263"/>
      <c r="G22" s="21">
        <v>14</v>
      </c>
      <c r="H22" s="52">
        <v>0</v>
      </c>
      <c r="I22" s="52">
        <v>0</v>
      </c>
    </row>
    <row r="23" spans="1:9" x14ac:dyDescent="0.2">
      <c r="A23" s="225" t="s">
        <v>137</v>
      </c>
      <c r="B23" s="263"/>
      <c r="C23" s="263"/>
      <c r="D23" s="263"/>
      <c r="E23" s="263"/>
      <c r="F23" s="263"/>
      <c r="G23" s="21">
        <v>15</v>
      </c>
      <c r="H23" s="52">
        <v>0</v>
      </c>
      <c r="I23" s="52">
        <v>0</v>
      </c>
    </row>
    <row r="24" spans="1:9" x14ac:dyDescent="0.2">
      <c r="A24" s="225" t="s">
        <v>138</v>
      </c>
      <c r="B24" s="263"/>
      <c r="C24" s="263"/>
      <c r="D24" s="263"/>
      <c r="E24" s="263"/>
      <c r="F24" s="263"/>
      <c r="G24" s="21">
        <v>16</v>
      </c>
      <c r="H24" s="52">
        <v>0</v>
      </c>
      <c r="I24" s="52">
        <v>0</v>
      </c>
    </row>
    <row r="25" spans="1:9" x14ac:dyDescent="0.2">
      <c r="A25" s="234" t="s">
        <v>173</v>
      </c>
      <c r="B25" s="234"/>
      <c r="C25" s="234"/>
      <c r="D25" s="234"/>
      <c r="E25" s="234"/>
      <c r="F25" s="234"/>
      <c r="G25" s="23">
        <v>17</v>
      </c>
      <c r="H25" s="56">
        <f>H26+H27</f>
        <v>0</v>
      </c>
      <c r="I25" s="56">
        <f>I26+I27</f>
        <v>0</v>
      </c>
    </row>
    <row r="26" spans="1:9" x14ac:dyDescent="0.2">
      <c r="A26" s="225" t="s">
        <v>174</v>
      </c>
      <c r="B26" s="263"/>
      <c r="C26" s="263"/>
      <c r="D26" s="263"/>
      <c r="E26" s="263"/>
      <c r="F26" s="263"/>
      <c r="G26" s="21">
        <v>18</v>
      </c>
      <c r="H26" s="52">
        <v>0</v>
      </c>
      <c r="I26" s="52">
        <v>0</v>
      </c>
    </row>
    <row r="27" spans="1:9" x14ac:dyDescent="0.2">
      <c r="A27" s="225" t="s">
        <v>175</v>
      </c>
      <c r="B27" s="263"/>
      <c r="C27" s="263"/>
      <c r="D27" s="263"/>
      <c r="E27" s="263"/>
      <c r="F27" s="263"/>
      <c r="G27" s="21">
        <v>19</v>
      </c>
      <c r="H27" s="52">
        <v>0</v>
      </c>
      <c r="I27" s="52">
        <v>0</v>
      </c>
    </row>
    <row r="28" spans="1:9" ht="26.45" customHeight="1" x14ac:dyDescent="0.2">
      <c r="A28" s="234" t="s">
        <v>176</v>
      </c>
      <c r="B28" s="265"/>
      <c r="C28" s="265"/>
      <c r="D28" s="265"/>
      <c r="E28" s="265"/>
      <c r="F28" s="265"/>
      <c r="G28" s="22">
        <v>20</v>
      </c>
      <c r="H28" s="56">
        <f>SUM(H21:H27)</f>
        <v>0</v>
      </c>
      <c r="I28" s="56">
        <f>SUM(I21:I27)</f>
        <v>0</v>
      </c>
    </row>
    <row r="29" spans="1:9" x14ac:dyDescent="0.2">
      <c r="A29" s="225" t="s">
        <v>141</v>
      </c>
      <c r="B29" s="263"/>
      <c r="C29" s="263"/>
      <c r="D29" s="263"/>
      <c r="E29" s="263"/>
      <c r="F29" s="263"/>
      <c r="G29" s="21">
        <v>21</v>
      </c>
      <c r="H29" s="52">
        <v>0</v>
      </c>
      <c r="I29" s="52">
        <v>0</v>
      </c>
    </row>
    <row r="30" spans="1:9" x14ac:dyDescent="0.2">
      <c r="A30" s="225" t="s">
        <v>142</v>
      </c>
      <c r="B30" s="263"/>
      <c r="C30" s="263"/>
      <c r="D30" s="263"/>
      <c r="E30" s="263"/>
      <c r="F30" s="263"/>
      <c r="G30" s="21">
        <v>22</v>
      </c>
      <c r="H30" s="52">
        <v>0</v>
      </c>
      <c r="I30" s="52">
        <v>0</v>
      </c>
    </row>
    <row r="31" spans="1:9" x14ac:dyDescent="0.2">
      <c r="A31" s="235" t="s">
        <v>177</v>
      </c>
      <c r="B31" s="265"/>
      <c r="C31" s="265"/>
      <c r="D31" s="265"/>
      <c r="E31" s="265"/>
      <c r="F31" s="265"/>
      <c r="G31" s="23">
        <v>23</v>
      </c>
      <c r="H31" s="56">
        <f>H32+H33</f>
        <v>0</v>
      </c>
      <c r="I31" s="56">
        <f>I32+I33</f>
        <v>0</v>
      </c>
    </row>
    <row r="32" spans="1:9" x14ac:dyDescent="0.2">
      <c r="A32" s="225" t="s">
        <v>178</v>
      </c>
      <c r="B32" s="263"/>
      <c r="C32" s="263"/>
      <c r="D32" s="263"/>
      <c r="E32" s="263"/>
      <c r="F32" s="263"/>
      <c r="G32" s="21">
        <v>24</v>
      </c>
      <c r="H32" s="52">
        <v>0</v>
      </c>
      <c r="I32" s="52">
        <v>0</v>
      </c>
    </row>
    <row r="33" spans="1:9" x14ac:dyDescent="0.2">
      <c r="A33" s="225" t="s">
        <v>179</v>
      </c>
      <c r="B33" s="263"/>
      <c r="C33" s="263"/>
      <c r="D33" s="263"/>
      <c r="E33" s="263"/>
      <c r="F33" s="263"/>
      <c r="G33" s="21">
        <v>25</v>
      </c>
      <c r="H33" s="52">
        <v>0</v>
      </c>
      <c r="I33" s="52">
        <v>0</v>
      </c>
    </row>
    <row r="34" spans="1:9" ht="26.45" customHeight="1" x14ac:dyDescent="0.2">
      <c r="A34" s="234" t="s">
        <v>144</v>
      </c>
      <c r="B34" s="265"/>
      <c r="C34" s="265"/>
      <c r="D34" s="265"/>
      <c r="E34" s="265"/>
      <c r="F34" s="265"/>
      <c r="G34" s="22">
        <v>26</v>
      </c>
      <c r="H34" s="56">
        <f>H29+H30+H31</f>
        <v>0</v>
      </c>
      <c r="I34" s="56">
        <f>I29+I30+I31</f>
        <v>0</v>
      </c>
    </row>
    <row r="35" spans="1:9" x14ac:dyDescent="0.2">
      <c r="A35" s="224" t="s">
        <v>124</v>
      </c>
      <c r="B35" s="224"/>
      <c r="C35" s="224"/>
      <c r="D35" s="224"/>
      <c r="E35" s="224"/>
      <c r="F35" s="224"/>
      <c r="G35" s="264"/>
      <c r="H35" s="264"/>
      <c r="I35" s="264"/>
    </row>
    <row r="36" spans="1:9" x14ac:dyDescent="0.2">
      <c r="A36" s="225" t="s">
        <v>145</v>
      </c>
      <c r="B36" s="263"/>
      <c r="C36" s="263"/>
      <c r="D36" s="263"/>
      <c r="E36" s="263"/>
      <c r="F36" s="263"/>
      <c r="G36" s="21">
        <v>27</v>
      </c>
      <c r="H36" s="52">
        <v>0</v>
      </c>
      <c r="I36" s="52">
        <v>0</v>
      </c>
    </row>
    <row r="37" spans="1:9" ht="26.45" customHeight="1" x14ac:dyDescent="0.2">
      <c r="A37" s="225" t="s">
        <v>146</v>
      </c>
      <c r="B37" s="263"/>
      <c r="C37" s="263"/>
      <c r="D37" s="263"/>
      <c r="E37" s="263"/>
      <c r="F37" s="263"/>
      <c r="G37" s="21">
        <v>28</v>
      </c>
      <c r="H37" s="52">
        <v>0</v>
      </c>
      <c r="I37" s="52">
        <v>0</v>
      </c>
    </row>
    <row r="38" spans="1:9" x14ac:dyDescent="0.2">
      <c r="A38" s="225" t="s">
        <v>147</v>
      </c>
      <c r="B38" s="263"/>
      <c r="C38" s="263"/>
      <c r="D38" s="263"/>
      <c r="E38" s="263"/>
      <c r="F38" s="263"/>
      <c r="G38" s="21">
        <v>29</v>
      </c>
      <c r="H38" s="52">
        <v>0</v>
      </c>
      <c r="I38" s="52">
        <v>0</v>
      </c>
    </row>
    <row r="39" spans="1:9" ht="26.45" customHeight="1" x14ac:dyDescent="0.2">
      <c r="A39" s="234" t="s">
        <v>180</v>
      </c>
      <c r="B39" s="265"/>
      <c r="C39" s="265"/>
      <c r="D39" s="265"/>
      <c r="E39" s="265"/>
      <c r="F39" s="265"/>
      <c r="G39" s="22">
        <v>30</v>
      </c>
      <c r="H39" s="56">
        <f>H36+H37+H38</f>
        <v>0</v>
      </c>
      <c r="I39" s="56">
        <f>I36+I37+I38</f>
        <v>0</v>
      </c>
    </row>
    <row r="40" spans="1:9" x14ac:dyDescent="0.2">
      <c r="A40" s="225" t="s">
        <v>149</v>
      </c>
      <c r="B40" s="263"/>
      <c r="C40" s="263"/>
      <c r="D40" s="263"/>
      <c r="E40" s="263"/>
      <c r="F40" s="263"/>
      <c r="G40" s="21">
        <v>31</v>
      </c>
      <c r="H40" s="52">
        <v>0</v>
      </c>
      <c r="I40" s="52">
        <v>0</v>
      </c>
    </row>
    <row r="41" spans="1:9" x14ac:dyDescent="0.2">
      <c r="A41" s="225" t="s">
        <v>150</v>
      </c>
      <c r="B41" s="263"/>
      <c r="C41" s="263"/>
      <c r="D41" s="263"/>
      <c r="E41" s="263"/>
      <c r="F41" s="263"/>
      <c r="G41" s="21">
        <v>32</v>
      </c>
      <c r="H41" s="52">
        <v>0</v>
      </c>
      <c r="I41" s="52">
        <v>0</v>
      </c>
    </row>
    <row r="42" spans="1:9" x14ac:dyDescent="0.2">
      <c r="A42" s="225" t="s">
        <v>151</v>
      </c>
      <c r="B42" s="263"/>
      <c r="C42" s="263"/>
      <c r="D42" s="263"/>
      <c r="E42" s="263"/>
      <c r="F42" s="263"/>
      <c r="G42" s="21">
        <v>33</v>
      </c>
      <c r="H42" s="52">
        <v>0</v>
      </c>
      <c r="I42" s="52">
        <v>0</v>
      </c>
    </row>
    <row r="43" spans="1:9" x14ac:dyDescent="0.2">
      <c r="A43" s="225" t="s">
        <v>152</v>
      </c>
      <c r="B43" s="263"/>
      <c r="C43" s="263"/>
      <c r="D43" s="263"/>
      <c r="E43" s="263"/>
      <c r="F43" s="263"/>
      <c r="G43" s="21">
        <v>34</v>
      </c>
      <c r="H43" s="52">
        <v>0</v>
      </c>
      <c r="I43" s="52">
        <v>0</v>
      </c>
    </row>
    <row r="44" spans="1:9" x14ac:dyDescent="0.2">
      <c r="A44" s="225" t="s">
        <v>153</v>
      </c>
      <c r="B44" s="263"/>
      <c r="C44" s="263"/>
      <c r="D44" s="263"/>
      <c r="E44" s="263"/>
      <c r="F44" s="263"/>
      <c r="G44" s="21">
        <v>35</v>
      </c>
      <c r="H44" s="52">
        <v>0</v>
      </c>
      <c r="I44" s="52">
        <v>0</v>
      </c>
    </row>
    <row r="45" spans="1:9" ht="23.45" customHeight="1" x14ac:dyDescent="0.2">
      <c r="A45" s="234" t="s">
        <v>181</v>
      </c>
      <c r="B45" s="265"/>
      <c r="C45" s="265"/>
      <c r="D45" s="265"/>
      <c r="E45" s="265"/>
      <c r="F45" s="265"/>
      <c r="G45" s="22">
        <v>36</v>
      </c>
      <c r="H45" s="56">
        <f>H40+H41+H42+H43+H44</f>
        <v>0</v>
      </c>
      <c r="I45" s="56">
        <f>I40+I41+I42+I43+I44</f>
        <v>0</v>
      </c>
    </row>
    <row r="46" spans="1:9" ht="17.45" customHeight="1" x14ac:dyDescent="0.2">
      <c r="A46" s="224" t="s">
        <v>155</v>
      </c>
      <c r="B46" s="263"/>
      <c r="C46" s="263"/>
      <c r="D46" s="263"/>
      <c r="E46" s="263"/>
      <c r="F46" s="263"/>
      <c r="G46" s="24">
        <v>37</v>
      </c>
      <c r="H46" s="51">
        <v>0</v>
      </c>
      <c r="I46" s="51">
        <v>0</v>
      </c>
    </row>
    <row r="47" spans="1:9" x14ac:dyDescent="0.2">
      <c r="A47" s="224" t="s">
        <v>156</v>
      </c>
      <c r="B47" s="263"/>
      <c r="C47" s="263"/>
      <c r="D47" s="263"/>
      <c r="E47" s="263"/>
      <c r="F47" s="263"/>
      <c r="G47" s="24">
        <v>38</v>
      </c>
      <c r="H47" s="51">
        <v>0</v>
      </c>
      <c r="I47" s="51">
        <v>0</v>
      </c>
    </row>
    <row r="48" spans="1:9" x14ac:dyDescent="0.2">
      <c r="A48" s="224" t="s">
        <v>157</v>
      </c>
      <c r="B48" s="263"/>
      <c r="C48" s="263"/>
      <c r="D48" s="263"/>
      <c r="E48" s="263"/>
      <c r="F48" s="263"/>
      <c r="G48" s="24">
        <v>39</v>
      </c>
      <c r="H48" s="51">
        <v>0</v>
      </c>
      <c r="I48" s="51">
        <v>0</v>
      </c>
    </row>
    <row r="49" spans="1:9" x14ac:dyDescent="0.2">
      <c r="A49" s="234" t="s">
        <v>158</v>
      </c>
      <c r="B49" s="265"/>
      <c r="C49" s="265"/>
      <c r="D49" s="265"/>
      <c r="E49" s="265"/>
      <c r="F49" s="265"/>
      <c r="G49" s="22">
        <v>40</v>
      </c>
      <c r="H49" s="56">
        <f>H46+H47-H48</f>
        <v>0</v>
      </c>
      <c r="I49" s="5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23622047244094491"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3"/>
  <sheetViews>
    <sheetView view="pageBreakPreview" topLeftCell="A13" zoomScaleNormal="100" zoomScaleSheetLayoutView="100" workbookViewId="0">
      <selection activeCell="C33" sqref="C33:N36"/>
    </sheetView>
  </sheetViews>
  <sheetFormatPr defaultRowHeight="12.75" x14ac:dyDescent="0.2"/>
  <cols>
    <col min="1" max="1" width="46.140625" style="2" customWidth="1"/>
    <col min="2" max="2" width="12" style="2" customWidth="1"/>
    <col min="3" max="3" width="11.42578125" style="66" customWidth="1"/>
    <col min="4" max="4" width="10.140625" style="66" bestFit="1" customWidth="1"/>
    <col min="5" max="5" width="9.140625" style="66"/>
    <col min="6" max="6" width="10.7109375" style="66" customWidth="1"/>
    <col min="7" max="7" width="10.85546875" style="66" bestFit="1" customWidth="1"/>
    <col min="8" max="8" width="10.140625" style="66" bestFit="1" customWidth="1"/>
    <col min="9" max="9" width="9.140625" style="66"/>
    <col min="10" max="10" width="9.85546875" style="66" bestFit="1" customWidth="1"/>
    <col min="11" max="11" width="11.5703125" style="66"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70" t="s">
        <v>11</v>
      </c>
      <c r="B1" s="270"/>
      <c r="C1" s="271"/>
      <c r="D1" s="271"/>
      <c r="E1" s="271"/>
      <c r="F1" s="271"/>
      <c r="G1" s="271"/>
      <c r="H1" s="271"/>
      <c r="I1" s="271"/>
      <c r="J1" s="271"/>
      <c r="K1" s="271"/>
      <c r="L1" s="1"/>
    </row>
    <row r="2" spans="1:23" ht="15.75" x14ac:dyDescent="0.2">
      <c r="A2" s="3"/>
      <c r="B2" s="3"/>
      <c r="C2" s="57"/>
      <c r="D2" s="272" t="s">
        <v>12</v>
      </c>
      <c r="E2" s="272"/>
      <c r="F2" s="67">
        <v>44562</v>
      </c>
      <c r="G2" s="58" t="s">
        <v>0</v>
      </c>
      <c r="H2" s="67">
        <v>44926</v>
      </c>
      <c r="I2" s="59"/>
      <c r="J2" s="57"/>
      <c r="K2" s="60" t="s">
        <v>14</v>
      </c>
      <c r="L2" s="1"/>
      <c r="W2" s="4"/>
    </row>
    <row r="3" spans="1:23" ht="15.75" customHeight="1" x14ac:dyDescent="0.2">
      <c r="A3" s="267" t="s">
        <v>13</v>
      </c>
      <c r="B3" s="267" t="s">
        <v>202</v>
      </c>
      <c r="C3" s="268" t="s">
        <v>182</v>
      </c>
      <c r="D3" s="268"/>
      <c r="E3" s="268"/>
      <c r="F3" s="268"/>
      <c r="G3" s="268"/>
      <c r="H3" s="268"/>
      <c r="I3" s="268"/>
      <c r="J3" s="268" t="s">
        <v>183</v>
      </c>
      <c r="K3" s="273" t="s">
        <v>203</v>
      </c>
    </row>
    <row r="4" spans="1:23" ht="85.5" x14ac:dyDescent="0.2">
      <c r="A4" s="267"/>
      <c r="B4" s="269"/>
      <c r="C4" s="61" t="s">
        <v>184</v>
      </c>
      <c r="D4" s="61" t="s">
        <v>185</v>
      </c>
      <c r="E4" s="62" t="s">
        <v>186</v>
      </c>
      <c r="F4" s="62" t="s">
        <v>187</v>
      </c>
      <c r="G4" s="62" t="s">
        <v>188</v>
      </c>
      <c r="H4" s="62" t="s">
        <v>189</v>
      </c>
      <c r="I4" s="62" t="s">
        <v>190</v>
      </c>
      <c r="J4" s="268"/>
      <c r="K4" s="274"/>
    </row>
    <row r="5" spans="1:23" ht="15" x14ac:dyDescent="0.2">
      <c r="A5" s="5">
        <v>1</v>
      </c>
      <c r="B5" s="6">
        <v>2</v>
      </c>
      <c r="C5" s="7">
        <v>3</v>
      </c>
      <c r="D5" s="7">
        <v>4</v>
      </c>
      <c r="E5" s="7">
        <v>5</v>
      </c>
      <c r="F5" s="7">
        <v>6</v>
      </c>
      <c r="G5" s="7">
        <v>7</v>
      </c>
      <c r="H5" s="8">
        <v>8</v>
      </c>
      <c r="I5" s="7">
        <v>9</v>
      </c>
      <c r="J5" s="7">
        <v>10</v>
      </c>
      <c r="K5" s="9">
        <v>11</v>
      </c>
    </row>
    <row r="6" spans="1:23" ht="30" x14ac:dyDescent="0.2">
      <c r="A6" s="10" t="s">
        <v>207</v>
      </c>
      <c r="B6" s="11">
        <v>1</v>
      </c>
      <c r="C6" s="63">
        <v>46357000</v>
      </c>
      <c r="D6" s="63">
        <v>13860181</v>
      </c>
      <c r="E6" s="63">
        <v>141000</v>
      </c>
      <c r="F6" s="63">
        <v>2152251</v>
      </c>
      <c r="G6" s="63">
        <v>-20359103</v>
      </c>
      <c r="H6" s="63">
        <v>0</v>
      </c>
      <c r="I6" s="63">
        <v>779350</v>
      </c>
      <c r="J6" s="63">
        <v>0</v>
      </c>
      <c r="K6" s="64">
        <f>SUM(C6:J6)</f>
        <v>42930679</v>
      </c>
    </row>
    <row r="7" spans="1:23" ht="15" x14ac:dyDescent="0.2">
      <c r="A7" s="5" t="s">
        <v>191</v>
      </c>
      <c r="B7" s="12">
        <v>2</v>
      </c>
      <c r="C7" s="63">
        <v>0</v>
      </c>
      <c r="D7" s="63">
        <v>0</v>
      </c>
      <c r="E7" s="63">
        <v>0</v>
      </c>
      <c r="F7" s="63">
        <v>0</v>
      </c>
      <c r="G7" s="63">
        <v>0</v>
      </c>
      <c r="H7" s="63">
        <v>0</v>
      </c>
      <c r="I7" s="63">
        <v>0</v>
      </c>
      <c r="J7" s="63">
        <v>0</v>
      </c>
      <c r="K7" s="64">
        <f t="shared" ref="K7:K31" si="0">SUM(C7:J7)</f>
        <v>0</v>
      </c>
    </row>
    <row r="8" spans="1:23" ht="15" x14ac:dyDescent="0.2">
      <c r="A8" s="5" t="s">
        <v>192</v>
      </c>
      <c r="B8" s="12">
        <v>3</v>
      </c>
      <c r="C8" s="63">
        <v>0</v>
      </c>
      <c r="D8" s="63">
        <v>0</v>
      </c>
      <c r="E8" s="63">
        <v>0</v>
      </c>
      <c r="F8" s="63">
        <v>0</v>
      </c>
      <c r="G8" s="63">
        <v>0</v>
      </c>
      <c r="H8" s="63">
        <v>0</v>
      </c>
      <c r="I8" s="63">
        <v>0</v>
      </c>
      <c r="J8" s="63">
        <v>0</v>
      </c>
      <c r="K8" s="64">
        <f t="shared" si="0"/>
        <v>0</v>
      </c>
    </row>
    <row r="9" spans="1:23" ht="30" x14ac:dyDescent="0.2">
      <c r="A9" s="13" t="s">
        <v>208</v>
      </c>
      <c r="B9" s="14">
        <v>4</v>
      </c>
      <c r="C9" s="65">
        <f>C6+C7+C8</f>
        <v>46357000</v>
      </c>
      <c r="D9" s="65">
        <f t="shared" ref="D9:J9" si="1">D6+D7+D8</f>
        <v>13860181</v>
      </c>
      <c r="E9" s="65">
        <f t="shared" si="1"/>
        <v>141000</v>
      </c>
      <c r="F9" s="65">
        <f t="shared" si="1"/>
        <v>2152251</v>
      </c>
      <c r="G9" s="65">
        <f t="shared" si="1"/>
        <v>-20359103</v>
      </c>
      <c r="H9" s="65">
        <f t="shared" si="1"/>
        <v>0</v>
      </c>
      <c r="I9" s="65">
        <f t="shared" si="1"/>
        <v>779350</v>
      </c>
      <c r="J9" s="65">
        <f t="shared" si="1"/>
        <v>0</v>
      </c>
      <c r="K9" s="65">
        <f t="shared" si="0"/>
        <v>42930679</v>
      </c>
    </row>
    <row r="10" spans="1:23" ht="15" x14ac:dyDescent="0.2">
      <c r="A10" s="5" t="s">
        <v>193</v>
      </c>
      <c r="B10" s="12">
        <v>5</v>
      </c>
      <c r="C10" s="63">
        <v>0</v>
      </c>
      <c r="D10" s="63">
        <v>0</v>
      </c>
      <c r="E10" s="63">
        <v>0</v>
      </c>
      <c r="F10" s="63">
        <v>363551</v>
      </c>
      <c r="G10" s="63">
        <v>0</v>
      </c>
      <c r="H10" s="63">
        <v>0</v>
      </c>
      <c r="I10" s="63">
        <v>0</v>
      </c>
      <c r="J10" s="63">
        <v>0</v>
      </c>
      <c r="K10" s="64">
        <f t="shared" si="0"/>
        <v>363551</v>
      </c>
    </row>
    <row r="11" spans="1:23" ht="42.75" x14ac:dyDescent="0.2">
      <c r="A11" s="5" t="s">
        <v>194</v>
      </c>
      <c r="B11" s="12">
        <v>6</v>
      </c>
      <c r="C11" s="63">
        <v>0</v>
      </c>
      <c r="D11" s="63">
        <v>0</v>
      </c>
      <c r="E11" s="63">
        <v>0</v>
      </c>
      <c r="F11" s="63">
        <v>0</v>
      </c>
      <c r="G11" s="63">
        <v>0</v>
      </c>
      <c r="H11" s="63">
        <v>0</v>
      </c>
      <c r="I11" s="63">
        <v>0</v>
      </c>
      <c r="J11" s="63">
        <v>0</v>
      </c>
      <c r="K11" s="64">
        <f t="shared" si="0"/>
        <v>0</v>
      </c>
    </row>
    <row r="12" spans="1:23" ht="15" x14ac:dyDescent="0.2">
      <c r="A12" s="5" t="s">
        <v>195</v>
      </c>
      <c r="B12" s="12">
        <v>7</v>
      </c>
      <c r="C12" s="63">
        <v>0</v>
      </c>
      <c r="D12" s="63">
        <v>0</v>
      </c>
      <c r="E12" s="63">
        <v>0</v>
      </c>
      <c r="F12" s="63">
        <v>0</v>
      </c>
      <c r="G12" s="63">
        <v>0</v>
      </c>
      <c r="H12" s="63">
        <v>0</v>
      </c>
      <c r="I12" s="63">
        <v>-67452</v>
      </c>
      <c r="J12" s="63">
        <v>0</v>
      </c>
      <c r="K12" s="64">
        <f t="shared" si="0"/>
        <v>-67452</v>
      </c>
    </row>
    <row r="13" spans="1:23" ht="45" x14ac:dyDescent="0.2">
      <c r="A13" s="13" t="s">
        <v>196</v>
      </c>
      <c r="B13" s="14">
        <v>8</v>
      </c>
      <c r="C13" s="65">
        <f>C10+C11+C12</f>
        <v>0</v>
      </c>
      <c r="D13" s="65">
        <f t="shared" ref="D13:J13" si="2">D10+D11+D12</f>
        <v>0</v>
      </c>
      <c r="E13" s="65">
        <f t="shared" si="2"/>
        <v>0</v>
      </c>
      <c r="F13" s="65">
        <f t="shared" si="2"/>
        <v>363551</v>
      </c>
      <c r="G13" s="65">
        <f t="shared" si="2"/>
        <v>0</v>
      </c>
      <c r="H13" s="65">
        <f t="shared" si="2"/>
        <v>0</v>
      </c>
      <c r="I13" s="65">
        <f t="shared" si="2"/>
        <v>-67452</v>
      </c>
      <c r="J13" s="65">
        <f t="shared" si="2"/>
        <v>0</v>
      </c>
      <c r="K13" s="65">
        <f t="shared" si="0"/>
        <v>296099</v>
      </c>
    </row>
    <row r="14" spans="1:23" ht="15" x14ac:dyDescent="0.2">
      <c r="A14" s="5" t="s">
        <v>197</v>
      </c>
      <c r="B14" s="12">
        <v>9</v>
      </c>
      <c r="C14" s="63">
        <v>0</v>
      </c>
      <c r="D14" s="63">
        <v>0</v>
      </c>
      <c r="E14" s="63">
        <v>0</v>
      </c>
      <c r="F14" s="63">
        <v>0</v>
      </c>
      <c r="G14" s="63">
        <v>0</v>
      </c>
      <c r="H14" s="63">
        <v>0</v>
      </c>
      <c r="I14" s="63">
        <v>0</v>
      </c>
      <c r="J14" s="63">
        <v>0</v>
      </c>
      <c r="K14" s="64">
        <f t="shared" si="0"/>
        <v>0</v>
      </c>
    </row>
    <row r="15" spans="1:23" ht="15" x14ac:dyDescent="0.2">
      <c r="A15" s="5" t="s">
        <v>198</v>
      </c>
      <c r="B15" s="15">
        <v>10</v>
      </c>
      <c r="C15" s="63">
        <v>0</v>
      </c>
      <c r="D15" s="63">
        <v>0</v>
      </c>
      <c r="E15" s="63">
        <v>0</v>
      </c>
      <c r="F15" s="63">
        <v>0</v>
      </c>
      <c r="G15" s="63">
        <v>0</v>
      </c>
      <c r="H15" s="63">
        <v>0</v>
      </c>
      <c r="I15" s="63">
        <v>0</v>
      </c>
      <c r="J15" s="63">
        <v>0</v>
      </c>
      <c r="K15" s="64">
        <f t="shared" si="0"/>
        <v>0</v>
      </c>
    </row>
    <row r="16" spans="1:23" ht="15" x14ac:dyDescent="0.2">
      <c r="A16" s="5" t="s">
        <v>199</v>
      </c>
      <c r="B16" s="15">
        <v>11</v>
      </c>
      <c r="C16" s="63">
        <v>0</v>
      </c>
      <c r="D16" s="63">
        <v>0</v>
      </c>
      <c r="E16" s="63">
        <v>0</v>
      </c>
      <c r="F16" s="63">
        <v>0</v>
      </c>
      <c r="G16" s="63">
        <v>0</v>
      </c>
      <c r="H16" s="63">
        <v>0</v>
      </c>
      <c r="I16" s="63">
        <v>0</v>
      </c>
      <c r="J16" s="63">
        <v>0</v>
      </c>
      <c r="K16" s="64">
        <f t="shared" si="0"/>
        <v>0</v>
      </c>
    </row>
    <row r="17" spans="1:11" ht="15" x14ac:dyDescent="0.2">
      <c r="A17" s="5" t="s">
        <v>200</v>
      </c>
      <c r="B17" s="15">
        <v>12</v>
      </c>
      <c r="C17" s="63">
        <v>0</v>
      </c>
      <c r="D17" s="63">
        <v>0</v>
      </c>
      <c r="E17" s="63">
        <v>0</v>
      </c>
      <c r="F17" s="63">
        <v>-2152251</v>
      </c>
      <c r="G17" s="63">
        <v>2152251</v>
      </c>
      <c r="H17" s="63">
        <v>0</v>
      </c>
      <c r="I17" s="63">
        <v>0</v>
      </c>
      <c r="J17" s="63">
        <v>0</v>
      </c>
      <c r="K17" s="64">
        <f t="shared" si="0"/>
        <v>0</v>
      </c>
    </row>
    <row r="18" spans="1:11" ht="30" x14ac:dyDescent="0.2">
      <c r="A18" s="13" t="s">
        <v>209</v>
      </c>
      <c r="B18" s="16">
        <v>13</v>
      </c>
      <c r="C18" s="65">
        <f>C17+C16+C15+C14+C13+C9</f>
        <v>46357000</v>
      </c>
      <c r="D18" s="65">
        <f t="shared" ref="D18:J18" si="3">D17+D16+D15+D14+D13+D9</f>
        <v>13860181</v>
      </c>
      <c r="E18" s="65">
        <f t="shared" si="3"/>
        <v>141000</v>
      </c>
      <c r="F18" s="65">
        <f t="shared" si="3"/>
        <v>363551</v>
      </c>
      <c r="G18" s="65">
        <f t="shared" si="3"/>
        <v>-18206852</v>
      </c>
      <c r="H18" s="65">
        <f t="shared" si="3"/>
        <v>0</v>
      </c>
      <c r="I18" s="65">
        <f t="shared" si="3"/>
        <v>711898</v>
      </c>
      <c r="J18" s="65">
        <f t="shared" si="3"/>
        <v>0</v>
      </c>
      <c r="K18" s="65">
        <f t="shared" si="0"/>
        <v>43226778</v>
      </c>
    </row>
    <row r="19" spans="1:11" ht="30" x14ac:dyDescent="0.2">
      <c r="A19" s="10" t="s">
        <v>210</v>
      </c>
      <c r="B19" s="17">
        <v>14</v>
      </c>
      <c r="C19" s="63">
        <v>46357000</v>
      </c>
      <c r="D19" s="63">
        <v>13860181</v>
      </c>
      <c r="E19" s="63">
        <v>141000</v>
      </c>
      <c r="F19" s="63">
        <v>363551</v>
      </c>
      <c r="G19" s="63">
        <v>-18206852</v>
      </c>
      <c r="H19" s="63">
        <v>0</v>
      </c>
      <c r="I19" s="63">
        <v>711898</v>
      </c>
      <c r="J19" s="63">
        <v>0</v>
      </c>
      <c r="K19" s="64">
        <f t="shared" si="0"/>
        <v>43226778</v>
      </c>
    </row>
    <row r="20" spans="1:11" ht="15" x14ac:dyDescent="0.2">
      <c r="A20" s="5" t="s">
        <v>191</v>
      </c>
      <c r="B20" s="6">
        <v>15</v>
      </c>
      <c r="C20" s="63">
        <v>0</v>
      </c>
      <c r="D20" s="63">
        <v>0</v>
      </c>
      <c r="E20" s="63">
        <v>0</v>
      </c>
      <c r="F20" s="63">
        <v>0</v>
      </c>
      <c r="G20" s="63">
        <v>0</v>
      </c>
      <c r="H20" s="63">
        <v>0</v>
      </c>
      <c r="I20" s="63">
        <v>0</v>
      </c>
      <c r="J20" s="63">
        <v>0</v>
      </c>
      <c r="K20" s="64">
        <f t="shared" si="0"/>
        <v>0</v>
      </c>
    </row>
    <row r="21" spans="1:11" ht="15" x14ac:dyDescent="0.2">
      <c r="A21" s="5" t="s">
        <v>192</v>
      </c>
      <c r="B21" s="6">
        <v>16</v>
      </c>
      <c r="C21" s="63">
        <v>0</v>
      </c>
      <c r="D21" s="63">
        <v>0</v>
      </c>
      <c r="E21" s="63">
        <v>0</v>
      </c>
      <c r="F21" s="63">
        <v>0</v>
      </c>
      <c r="G21" s="63">
        <v>0</v>
      </c>
      <c r="H21" s="63">
        <v>0</v>
      </c>
      <c r="I21" s="63">
        <v>0</v>
      </c>
      <c r="J21" s="63">
        <v>0</v>
      </c>
      <c r="K21" s="64">
        <f t="shared" si="0"/>
        <v>0</v>
      </c>
    </row>
    <row r="22" spans="1:11" ht="30" x14ac:dyDescent="0.2">
      <c r="A22" s="13" t="s">
        <v>211</v>
      </c>
      <c r="B22" s="18">
        <v>17</v>
      </c>
      <c r="C22" s="65">
        <f>C19+C20+C21</f>
        <v>46357000</v>
      </c>
      <c r="D22" s="65">
        <f t="shared" ref="D22:J22" si="4">D19+D20+D21</f>
        <v>13860181</v>
      </c>
      <c r="E22" s="65">
        <f t="shared" si="4"/>
        <v>141000</v>
      </c>
      <c r="F22" s="65">
        <f t="shared" si="4"/>
        <v>363551</v>
      </c>
      <c r="G22" s="65">
        <f t="shared" si="4"/>
        <v>-18206852</v>
      </c>
      <c r="H22" s="65">
        <f t="shared" si="4"/>
        <v>0</v>
      </c>
      <c r="I22" s="65">
        <f t="shared" si="4"/>
        <v>711898</v>
      </c>
      <c r="J22" s="65">
        <f t="shared" si="4"/>
        <v>0</v>
      </c>
      <c r="K22" s="65">
        <f t="shared" si="0"/>
        <v>43226778</v>
      </c>
    </row>
    <row r="23" spans="1:11" ht="15" x14ac:dyDescent="0.2">
      <c r="A23" s="5" t="s">
        <v>193</v>
      </c>
      <c r="B23" s="6">
        <v>18</v>
      </c>
      <c r="C23" s="63">
        <v>0</v>
      </c>
      <c r="D23" s="63">
        <v>0</v>
      </c>
      <c r="E23" s="63">
        <v>0</v>
      </c>
      <c r="F23" s="63">
        <v>644236</v>
      </c>
      <c r="G23" s="63">
        <v>0</v>
      </c>
      <c r="H23" s="63">
        <v>0</v>
      </c>
      <c r="I23" s="63">
        <v>0</v>
      </c>
      <c r="J23" s="63">
        <v>0</v>
      </c>
      <c r="K23" s="64">
        <f t="shared" si="0"/>
        <v>644236</v>
      </c>
    </row>
    <row r="24" spans="1:11" ht="42.75" x14ac:dyDescent="0.2">
      <c r="A24" s="5" t="s">
        <v>194</v>
      </c>
      <c r="B24" s="6">
        <v>19</v>
      </c>
      <c r="C24" s="63">
        <v>0</v>
      </c>
      <c r="D24" s="63">
        <v>0</v>
      </c>
      <c r="E24" s="63">
        <v>0</v>
      </c>
      <c r="F24" s="63">
        <v>0</v>
      </c>
      <c r="G24" s="63">
        <v>0</v>
      </c>
      <c r="H24" s="63">
        <v>528686</v>
      </c>
      <c r="I24" s="63">
        <v>0</v>
      </c>
      <c r="J24" s="63">
        <v>0</v>
      </c>
      <c r="K24" s="64">
        <f t="shared" si="0"/>
        <v>528686</v>
      </c>
    </row>
    <row r="25" spans="1:11" ht="15" x14ac:dyDescent="0.2">
      <c r="A25" s="5" t="s">
        <v>195</v>
      </c>
      <c r="B25" s="6">
        <v>20</v>
      </c>
      <c r="C25" s="63">
        <v>0</v>
      </c>
      <c r="D25" s="63">
        <v>0</v>
      </c>
      <c r="E25" s="63">
        <v>0</v>
      </c>
      <c r="F25" s="63">
        <v>0</v>
      </c>
      <c r="G25" s="63">
        <v>0</v>
      </c>
      <c r="H25" s="63">
        <v>0</v>
      </c>
      <c r="I25" s="63">
        <v>-146790</v>
      </c>
      <c r="J25" s="63">
        <v>0</v>
      </c>
      <c r="K25" s="64">
        <f t="shared" si="0"/>
        <v>-146790</v>
      </c>
    </row>
    <row r="26" spans="1:11" ht="30" x14ac:dyDescent="0.2">
      <c r="A26" s="13" t="s">
        <v>201</v>
      </c>
      <c r="B26" s="18">
        <v>21</v>
      </c>
      <c r="C26" s="65">
        <f>C23+C24+C25</f>
        <v>0</v>
      </c>
      <c r="D26" s="65">
        <f t="shared" ref="D26:J26" si="5">D23+D24+D25</f>
        <v>0</v>
      </c>
      <c r="E26" s="65">
        <f t="shared" si="5"/>
        <v>0</v>
      </c>
      <c r="F26" s="65">
        <f t="shared" si="5"/>
        <v>644236</v>
      </c>
      <c r="G26" s="65">
        <f t="shared" si="5"/>
        <v>0</v>
      </c>
      <c r="H26" s="65">
        <f t="shared" si="5"/>
        <v>528686</v>
      </c>
      <c r="I26" s="65">
        <f t="shared" si="5"/>
        <v>-146790</v>
      </c>
      <c r="J26" s="65">
        <f t="shared" si="5"/>
        <v>0</v>
      </c>
      <c r="K26" s="65">
        <f t="shared" si="0"/>
        <v>1026132</v>
      </c>
    </row>
    <row r="27" spans="1:11" ht="15" x14ac:dyDescent="0.2">
      <c r="A27" s="5" t="s">
        <v>197</v>
      </c>
      <c r="B27" s="6">
        <v>22</v>
      </c>
      <c r="C27" s="63">
        <v>-23178500</v>
      </c>
      <c r="D27" s="63">
        <v>0</v>
      </c>
      <c r="E27" s="63">
        <v>6147850</v>
      </c>
      <c r="F27" s="63">
        <v>0</v>
      </c>
      <c r="G27" s="63">
        <v>17030650</v>
      </c>
      <c r="H27" s="63">
        <v>0</v>
      </c>
      <c r="I27" s="63">
        <v>0</v>
      </c>
      <c r="J27" s="63">
        <v>0</v>
      </c>
      <c r="K27" s="64">
        <f t="shared" si="0"/>
        <v>0</v>
      </c>
    </row>
    <row r="28" spans="1:11" ht="15" x14ac:dyDescent="0.2">
      <c r="A28" s="5" t="s">
        <v>198</v>
      </c>
      <c r="B28" s="6">
        <v>23</v>
      </c>
      <c r="C28" s="63">
        <v>0</v>
      </c>
      <c r="D28" s="63">
        <v>0</v>
      </c>
      <c r="E28" s="63">
        <v>0</v>
      </c>
      <c r="F28" s="63">
        <v>0</v>
      </c>
      <c r="G28" s="63">
        <v>0</v>
      </c>
      <c r="H28" s="63">
        <v>0</v>
      </c>
      <c r="I28" s="63">
        <v>0</v>
      </c>
      <c r="J28" s="63">
        <v>0</v>
      </c>
      <c r="K28" s="64">
        <f t="shared" si="0"/>
        <v>0</v>
      </c>
    </row>
    <row r="29" spans="1:11" ht="15" x14ac:dyDescent="0.2">
      <c r="A29" s="5" t="s">
        <v>199</v>
      </c>
      <c r="B29" s="6">
        <v>24</v>
      </c>
      <c r="C29" s="63">
        <v>0</v>
      </c>
      <c r="D29" s="63">
        <v>0</v>
      </c>
      <c r="E29" s="63">
        <v>0</v>
      </c>
      <c r="F29" s="63">
        <v>0</v>
      </c>
      <c r="G29" s="63">
        <v>0</v>
      </c>
      <c r="H29" s="63">
        <v>0</v>
      </c>
      <c r="I29" s="63">
        <v>0</v>
      </c>
      <c r="J29" s="63">
        <v>0</v>
      </c>
      <c r="K29" s="64">
        <f t="shared" si="0"/>
        <v>0</v>
      </c>
    </row>
    <row r="30" spans="1:11" ht="15" x14ac:dyDescent="0.2">
      <c r="A30" s="5" t="s">
        <v>200</v>
      </c>
      <c r="B30" s="6">
        <v>25</v>
      </c>
      <c r="C30" s="63">
        <v>0</v>
      </c>
      <c r="D30" s="63">
        <v>0</v>
      </c>
      <c r="E30" s="63">
        <v>-139320</v>
      </c>
      <c r="F30" s="63">
        <v>-363551</v>
      </c>
      <c r="G30" s="63">
        <v>363551</v>
      </c>
      <c r="H30" s="63">
        <v>0</v>
      </c>
      <c r="I30" s="63">
        <v>0</v>
      </c>
      <c r="J30" s="63">
        <v>0</v>
      </c>
      <c r="K30" s="64">
        <f t="shared" si="0"/>
        <v>-139320</v>
      </c>
    </row>
    <row r="31" spans="1:11" ht="30" x14ac:dyDescent="0.2">
      <c r="A31" s="13" t="s">
        <v>212</v>
      </c>
      <c r="B31" s="18">
        <v>26</v>
      </c>
      <c r="C31" s="65">
        <f>C30+C29+C28+C27+C26+C22</f>
        <v>23178500</v>
      </c>
      <c r="D31" s="65">
        <f t="shared" ref="D31:J31" si="6">D30+D29+D28+D27+D26+D22</f>
        <v>13860181</v>
      </c>
      <c r="E31" s="65">
        <f t="shared" si="6"/>
        <v>6149530</v>
      </c>
      <c r="F31" s="65">
        <f t="shared" si="6"/>
        <v>644236</v>
      </c>
      <c r="G31" s="65">
        <f t="shared" si="6"/>
        <v>-812651</v>
      </c>
      <c r="H31" s="65">
        <f t="shared" si="6"/>
        <v>528686</v>
      </c>
      <c r="I31" s="65">
        <f t="shared" si="6"/>
        <v>565108</v>
      </c>
      <c r="J31" s="65">
        <f t="shared" si="6"/>
        <v>0</v>
      </c>
      <c r="K31" s="65">
        <f t="shared" si="0"/>
        <v>44113590</v>
      </c>
    </row>
    <row r="33" spans="1:1" x14ac:dyDescent="0.2">
      <c r="A33" s="4" t="s">
        <v>282</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36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0"/>
  <sheetViews>
    <sheetView workbookViewId="0">
      <selection activeCell="K109" sqref="K109"/>
    </sheetView>
  </sheetViews>
  <sheetFormatPr defaultRowHeight="12.75" x14ac:dyDescent="0.2"/>
  <cols>
    <col min="1" max="1" width="18.28515625" customWidth="1"/>
    <col min="2" max="3" width="9.140625" customWidth="1"/>
    <col min="5" max="5" width="18.42578125" customWidth="1"/>
    <col min="6" max="6" width="9.140625" customWidth="1"/>
  </cols>
  <sheetData>
    <row r="1" spans="1:10" x14ac:dyDescent="0.2">
      <c r="A1" s="275" t="s">
        <v>289</v>
      </c>
      <c r="B1" s="276"/>
      <c r="C1" s="276"/>
      <c r="D1" s="276"/>
      <c r="E1" s="276"/>
      <c r="F1" s="276"/>
      <c r="G1" s="276"/>
      <c r="H1" s="276"/>
      <c r="I1" s="276"/>
      <c r="J1" s="276"/>
    </row>
    <row r="2" spans="1:10" x14ac:dyDescent="0.2">
      <c r="A2" s="276"/>
      <c r="B2" s="276"/>
      <c r="C2" s="276"/>
      <c r="D2" s="276"/>
      <c r="E2" s="276"/>
      <c r="F2" s="276"/>
      <c r="G2" s="276"/>
      <c r="H2" s="276"/>
      <c r="I2" s="276"/>
      <c r="J2" s="276"/>
    </row>
    <row r="3" spans="1:10" x14ac:dyDescent="0.2">
      <c r="A3" s="276"/>
      <c r="B3" s="276"/>
      <c r="C3" s="276"/>
      <c r="D3" s="276"/>
      <c r="E3" s="276"/>
      <c r="F3" s="276"/>
      <c r="G3" s="276"/>
      <c r="H3" s="276"/>
      <c r="I3" s="276"/>
      <c r="J3" s="276"/>
    </row>
    <row r="4" spans="1:10" x14ac:dyDescent="0.2">
      <c r="A4" s="276"/>
      <c r="B4" s="276"/>
      <c r="C4" s="276"/>
      <c r="D4" s="276"/>
      <c r="E4" s="276"/>
      <c r="F4" s="276"/>
      <c r="G4" s="276"/>
      <c r="H4" s="276"/>
      <c r="I4" s="276"/>
      <c r="J4" s="276"/>
    </row>
    <row r="5" spans="1:10" x14ac:dyDescent="0.2">
      <c r="A5" s="276"/>
      <c r="B5" s="276"/>
      <c r="C5" s="276"/>
      <c r="D5" s="276"/>
      <c r="E5" s="276"/>
      <c r="F5" s="276"/>
      <c r="G5" s="276"/>
      <c r="H5" s="276"/>
      <c r="I5" s="276"/>
      <c r="J5" s="276"/>
    </row>
    <row r="6" spans="1:10" x14ac:dyDescent="0.2">
      <c r="A6" s="276"/>
      <c r="B6" s="276"/>
      <c r="C6" s="276"/>
      <c r="D6" s="276"/>
      <c r="E6" s="276"/>
      <c r="F6" s="276"/>
      <c r="G6" s="276"/>
      <c r="H6" s="276"/>
      <c r="I6" s="276"/>
      <c r="J6" s="276"/>
    </row>
    <row r="7" spans="1:10" x14ac:dyDescent="0.2">
      <c r="A7" s="276"/>
      <c r="B7" s="276"/>
      <c r="C7" s="276"/>
      <c r="D7" s="276"/>
      <c r="E7" s="276"/>
      <c r="F7" s="276"/>
      <c r="G7" s="276"/>
      <c r="H7" s="276"/>
      <c r="I7" s="276"/>
      <c r="J7" s="276"/>
    </row>
    <row r="8" spans="1:10" x14ac:dyDescent="0.2">
      <c r="A8" s="276"/>
      <c r="B8" s="276"/>
      <c r="C8" s="276"/>
      <c r="D8" s="276"/>
      <c r="E8" s="276"/>
      <c r="F8" s="276"/>
      <c r="G8" s="276"/>
      <c r="H8" s="276"/>
      <c r="I8" s="276"/>
      <c r="J8" s="276"/>
    </row>
    <row r="9" spans="1:10" x14ac:dyDescent="0.2">
      <c r="A9" s="276"/>
      <c r="B9" s="276"/>
      <c r="C9" s="276"/>
      <c r="D9" s="276"/>
      <c r="E9" s="276"/>
      <c r="F9" s="276"/>
      <c r="G9" s="276"/>
      <c r="H9" s="276"/>
      <c r="I9" s="276"/>
      <c r="J9" s="276"/>
    </row>
    <row r="10" spans="1:10" x14ac:dyDescent="0.2">
      <c r="A10" s="276"/>
      <c r="B10" s="276"/>
      <c r="C10" s="276"/>
      <c r="D10" s="276"/>
      <c r="E10" s="276"/>
      <c r="F10" s="276"/>
      <c r="G10" s="276"/>
      <c r="H10" s="276"/>
      <c r="I10" s="276"/>
      <c r="J10" s="276"/>
    </row>
    <row r="11" spans="1:10" x14ac:dyDescent="0.2">
      <c r="A11" s="276"/>
      <c r="B11" s="276"/>
      <c r="C11" s="276"/>
      <c r="D11" s="276"/>
      <c r="E11" s="276"/>
      <c r="F11" s="276"/>
      <c r="G11" s="276"/>
      <c r="H11" s="276"/>
      <c r="I11" s="276"/>
      <c r="J11" s="276"/>
    </row>
    <row r="12" spans="1:10" x14ac:dyDescent="0.2">
      <c r="A12" s="276"/>
      <c r="B12" s="276"/>
      <c r="C12" s="276"/>
      <c r="D12" s="276"/>
      <c r="E12" s="276"/>
      <c r="F12" s="276"/>
      <c r="G12" s="276"/>
      <c r="H12" s="276"/>
      <c r="I12" s="276"/>
      <c r="J12" s="276"/>
    </row>
    <row r="13" spans="1:10" x14ac:dyDescent="0.2">
      <c r="A13" s="276"/>
      <c r="B13" s="276"/>
      <c r="C13" s="276"/>
      <c r="D13" s="276"/>
      <c r="E13" s="276"/>
      <c r="F13" s="276"/>
      <c r="G13" s="276"/>
      <c r="H13" s="276"/>
      <c r="I13" s="276"/>
      <c r="J13" s="276"/>
    </row>
    <row r="14" spans="1:10" x14ac:dyDescent="0.2">
      <c r="A14" s="276"/>
      <c r="B14" s="276"/>
      <c r="C14" s="276"/>
      <c r="D14" s="276"/>
      <c r="E14" s="276"/>
      <c r="F14" s="276"/>
      <c r="G14" s="276"/>
      <c r="H14" s="276"/>
      <c r="I14" s="276"/>
      <c r="J14" s="276"/>
    </row>
    <row r="15" spans="1:10" x14ac:dyDescent="0.2">
      <c r="A15" s="276"/>
      <c r="B15" s="276"/>
      <c r="C15" s="276"/>
      <c r="D15" s="276"/>
      <c r="E15" s="276"/>
      <c r="F15" s="276"/>
      <c r="G15" s="276"/>
      <c r="H15" s="276"/>
      <c r="I15" s="276"/>
      <c r="J15" s="276"/>
    </row>
    <row r="16" spans="1:10" x14ac:dyDescent="0.2">
      <c r="A16" s="276"/>
      <c r="B16" s="276"/>
      <c r="C16" s="276"/>
      <c r="D16" s="276"/>
      <c r="E16" s="276"/>
      <c r="F16" s="276"/>
      <c r="G16" s="276"/>
      <c r="H16" s="276"/>
      <c r="I16" s="276"/>
      <c r="J16" s="276"/>
    </row>
    <row r="17" spans="1:10" x14ac:dyDescent="0.2">
      <c r="A17" s="276"/>
      <c r="B17" s="276"/>
      <c r="C17" s="276"/>
      <c r="D17" s="276"/>
      <c r="E17" s="276"/>
      <c r="F17" s="276"/>
      <c r="G17" s="276"/>
      <c r="H17" s="276"/>
      <c r="I17" s="276"/>
      <c r="J17" s="276"/>
    </row>
    <row r="18" spans="1:10" x14ac:dyDescent="0.2">
      <c r="A18" s="276"/>
      <c r="B18" s="276"/>
      <c r="C18" s="276"/>
      <c r="D18" s="276"/>
      <c r="E18" s="276"/>
      <c r="F18" s="276"/>
      <c r="G18" s="276"/>
      <c r="H18" s="276"/>
      <c r="I18" s="276"/>
      <c r="J18" s="276"/>
    </row>
    <row r="19" spans="1:10" x14ac:dyDescent="0.2">
      <c r="A19" s="276"/>
      <c r="B19" s="276"/>
      <c r="C19" s="276"/>
      <c r="D19" s="276"/>
      <c r="E19" s="276"/>
      <c r="F19" s="276"/>
      <c r="G19" s="276"/>
      <c r="H19" s="276"/>
      <c r="I19" s="276"/>
      <c r="J19" s="276"/>
    </row>
    <row r="20" spans="1:10" x14ac:dyDescent="0.2">
      <c r="A20" s="276"/>
      <c r="B20" s="276"/>
      <c r="C20" s="276"/>
      <c r="D20" s="276"/>
      <c r="E20" s="276"/>
      <c r="F20" s="276"/>
      <c r="G20" s="276"/>
      <c r="H20" s="276"/>
      <c r="I20" s="276"/>
      <c r="J20" s="276"/>
    </row>
    <row r="21" spans="1:10" x14ac:dyDescent="0.2">
      <c r="A21" s="276"/>
      <c r="B21" s="276"/>
      <c r="C21" s="276"/>
      <c r="D21" s="276"/>
      <c r="E21" s="276"/>
      <c r="F21" s="276"/>
      <c r="G21" s="276"/>
      <c r="H21" s="276"/>
      <c r="I21" s="276"/>
      <c r="J21" s="276"/>
    </row>
    <row r="22" spans="1:10" x14ac:dyDescent="0.2">
      <c r="A22" s="276"/>
      <c r="B22" s="276"/>
      <c r="C22" s="276"/>
      <c r="D22" s="276"/>
      <c r="E22" s="276"/>
      <c r="F22" s="276"/>
      <c r="G22" s="276"/>
      <c r="H22" s="276"/>
      <c r="I22" s="276"/>
      <c r="J22" s="276"/>
    </row>
    <row r="23" spans="1:10" x14ac:dyDescent="0.2">
      <c r="A23" s="276"/>
      <c r="B23" s="276"/>
      <c r="C23" s="276"/>
      <c r="D23" s="276"/>
      <c r="E23" s="276"/>
      <c r="F23" s="276"/>
      <c r="G23" s="276"/>
      <c r="H23" s="276"/>
      <c r="I23" s="276"/>
      <c r="J23" s="276"/>
    </row>
    <row r="24" spans="1:10" x14ac:dyDescent="0.2">
      <c r="A24" s="276"/>
      <c r="B24" s="276"/>
      <c r="C24" s="276"/>
      <c r="D24" s="276"/>
      <c r="E24" s="276"/>
      <c r="F24" s="276"/>
      <c r="G24" s="276"/>
      <c r="H24" s="276"/>
      <c r="I24" s="276"/>
      <c r="J24" s="276"/>
    </row>
    <row r="25" spans="1:10" x14ac:dyDescent="0.2">
      <c r="A25" s="276"/>
      <c r="B25" s="276"/>
      <c r="C25" s="276"/>
      <c r="D25" s="276"/>
      <c r="E25" s="276"/>
      <c r="F25" s="276"/>
      <c r="G25" s="276"/>
      <c r="H25" s="276"/>
      <c r="I25" s="276"/>
      <c r="J25" s="276"/>
    </row>
    <row r="26" spans="1:10" x14ac:dyDescent="0.2">
      <c r="A26" s="276"/>
      <c r="B26" s="276"/>
      <c r="C26" s="276"/>
      <c r="D26" s="276"/>
      <c r="E26" s="276"/>
      <c r="F26" s="276"/>
      <c r="G26" s="276"/>
      <c r="H26" s="276"/>
      <c r="I26" s="276"/>
      <c r="J26" s="276"/>
    </row>
    <row r="27" spans="1:10" x14ac:dyDescent="0.2">
      <c r="A27" s="276"/>
      <c r="B27" s="276"/>
      <c r="C27" s="276"/>
      <c r="D27" s="276"/>
      <c r="E27" s="276"/>
      <c r="F27" s="276"/>
      <c r="G27" s="276"/>
      <c r="H27" s="276"/>
      <c r="I27" s="276"/>
      <c r="J27" s="276"/>
    </row>
    <row r="28" spans="1:10" x14ac:dyDescent="0.2">
      <c r="A28" s="276"/>
      <c r="B28" s="276"/>
      <c r="C28" s="276"/>
      <c r="D28" s="276"/>
      <c r="E28" s="276"/>
      <c r="F28" s="276"/>
      <c r="G28" s="276"/>
      <c r="H28" s="276"/>
      <c r="I28" s="276"/>
      <c r="J28" s="276"/>
    </row>
    <row r="29" spans="1:10" x14ac:dyDescent="0.2">
      <c r="A29" s="276"/>
      <c r="B29" s="276"/>
      <c r="C29" s="276"/>
      <c r="D29" s="276"/>
      <c r="E29" s="276"/>
      <c r="F29" s="276"/>
      <c r="G29" s="276"/>
      <c r="H29" s="276"/>
      <c r="I29" s="276"/>
      <c r="J29" s="276"/>
    </row>
    <row r="30" spans="1:10" x14ac:dyDescent="0.2">
      <c r="A30" s="276"/>
      <c r="B30" s="276"/>
      <c r="C30" s="276"/>
      <c r="D30" s="276"/>
      <c r="E30" s="276"/>
      <c r="F30" s="276"/>
      <c r="G30" s="276"/>
      <c r="H30" s="276"/>
      <c r="I30" s="276"/>
      <c r="J30" s="276"/>
    </row>
    <row r="32" spans="1:10" x14ac:dyDescent="0.2">
      <c r="A32" s="277"/>
      <c r="B32" s="277"/>
      <c r="C32" s="277"/>
      <c r="D32" s="277"/>
      <c r="E32" s="277"/>
      <c r="F32" s="277"/>
      <c r="G32" s="277"/>
      <c r="H32" s="277"/>
      <c r="I32" s="277"/>
      <c r="J32" s="277"/>
    </row>
    <row r="34" spans="1:8" x14ac:dyDescent="0.2">
      <c r="A34" s="285" t="s">
        <v>290</v>
      </c>
      <c r="B34" s="285"/>
      <c r="C34" s="285"/>
      <c r="D34" s="285"/>
      <c r="E34" s="285"/>
      <c r="F34" s="285"/>
      <c r="G34" s="285"/>
      <c r="H34" s="285"/>
    </row>
    <row r="35" spans="1:8" ht="34.5" customHeight="1" x14ac:dyDescent="0.2">
      <c r="A35" s="278"/>
      <c r="B35" s="101" t="s">
        <v>291</v>
      </c>
      <c r="C35" s="208" t="s">
        <v>293</v>
      </c>
      <c r="D35" s="208"/>
      <c r="E35" s="278" t="s">
        <v>294</v>
      </c>
      <c r="F35" s="281" t="s">
        <v>202</v>
      </c>
      <c r="G35" s="98" t="s">
        <v>295</v>
      </c>
    </row>
    <row r="36" spans="1:8" ht="13.5" thickBot="1" x14ac:dyDescent="0.25">
      <c r="A36" s="279"/>
      <c r="B36" s="102" t="s">
        <v>292</v>
      </c>
      <c r="C36" s="280"/>
      <c r="D36" s="280"/>
      <c r="E36" s="279"/>
      <c r="F36" s="282"/>
      <c r="G36" s="103" t="s">
        <v>296</v>
      </c>
    </row>
    <row r="37" spans="1:8" ht="15" x14ac:dyDescent="0.2">
      <c r="A37" s="105"/>
      <c r="B37" s="106"/>
      <c r="C37" s="105"/>
      <c r="D37" s="105"/>
      <c r="E37" s="105"/>
      <c r="F37" s="106"/>
      <c r="G37" s="105"/>
    </row>
    <row r="38" spans="1:8" ht="24.75" thickBot="1" x14ac:dyDescent="0.25">
      <c r="A38" s="105"/>
      <c r="B38" s="106"/>
      <c r="C38" s="107">
        <v>25662</v>
      </c>
      <c r="D38" s="106"/>
      <c r="E38" s="100" t="s">
        <v>297</v>
      </c>
      <c r="F38" s="108">
        <v>1</v>
      </c>
      <c r="G38" s="107">
        <v>25662</v>
      </c>
    </row>
    <row r="39" spans="1:8" ht="24" x14ac:dyDescent="0.2">
      <c r="A39" s="109"/>
      <c r="B39" s="110"/>
      <c r="C39" s="111">
        <v>3733</v>
      </c>
      <c r="D39" s="112"/>
      <c r="E39" s="113" t="s">
        <v>298</v>
      </c>
      <c r="F39" s="114">
        <v>2</v>
      </c>
      <c r="G39" s="111">
        <v>3733</v>
      </c>
    </row>
    <row r="40" spans="1:8" ht="24" x14ac:dyDescent="0.2">
      <c r="A40" s="115" t="s">
        <v>299</v>
      </c>
      <c r="B40" s="116">
        <v>11</v>
      </c>
      <c r="C40" s="117">
        <v>2547</v>
      </c>
      <c r="D40" s="106"/>
      <c r="E40" s="115" t="s">
        <v>17</v>
      </c>
      <c r="F40" s="118">
        <v>2</v>
      </c>
      <c r="G40" s="117">
        <v>3733</v>
      </c>
    </row>
    <row r="41" spans="1:8" ht="15" x14ac:dyDescent="0.2">
      <c r="A41" s="115" t="s">
        <v>300</v>
      </c>
      <c r="B41" s="116">
        <v>11</v>
      </c>
      <c r="C41" s="117">
        <v>1186</v>
      </c>
      <c r="D41" s="106"/>
      <c r="E41" s="105"/>
      <c r="F41" s="106"/>
      <c r="G41" s="106"/>
    </row>
    <row r="42" spans="1:8" ht="13.5" thickBot="1" x14ac:dyDescent="0.25">
      <c r="A42" s="119"/>
      <c r="B42" s="102"/>
      <c r="C42" s="120">
        <v>3733</v>
      </c>
      <c r="D42" s="121"/>
      <c r="E42" s="122"/>
      <c r="F42" s="123"/>
      <c r="G42" s="120">
        <v>3733</v>
      </c>
    </row>
    <row r="43" spans="1:8" ht="24" x14ac:dyDescent="0.2">
      <c r="A43" s="115"/>
      <c r="B43" s="101"/>
      <c r="C43" s="107">
        <v>11663</v>
      </c>
      <c r="D43" s="124"/>
      <c r="E43" s="100" t="s">
        <v>301</v>
      </c>
      <c r="F43" s="108">
        <v>3</v>
      </c>
      <c r="G43" s="107">
        <v>11663</v>
      </c>
    </row>
    <row r="44" spans="1:8" ht="15" x14ac:dyDescent="0.2">
      <c r="A44" s="125" t="s">
        <v>302</v>
      </c>
      <c r="B44" s="116">
        <v>10</v>
      </c>
      <c r="C44" s="117">
        <v>8980</v>
      </c>
      <c r="D44" s="106"/>
      <c r="E44" s="125" t="s">
        <v>303</v>
      </c>
      <c r="F44" s="126">
        <v>4</v>
      </c>
      <c r="G44" s="117">
        <v>8687</v>
      </c>
    </row>
    <row r="45" spans="1:8" ht="24" x14ac:dyDescent="0.2">
      <c r="A45" s="125" t="s">
        <v>304</v>
      </c>
      <c r="B45" s="116">
        <v>12</v>
      </c>
      <c r="C45" s="117">
        <v>2683</v>
      </c>
      <c r="D45" s="106"/>
      <c r="E45" s="125" t="s">
        <v>305</v>
      </c>
      <c r="F45" s="126">
        <v>5</v>
      </c>
      <c r="G45" s="117">
        <v>1299</v>
      </c>
    </row>
    <row r="46" spans="1:8" ht="24" x14ac:dyDescent="0.2">
      <c r="A46" s="105"/>
      <c r="B46" s="106"/>
      <c r="C46" s="106"/>
      <c r="D46" s="106"/>
      <c r="E46" s="125" t="s">
        <v>306</v>
      </c>
      <c r="F46" s="126">
        <v>6</v>
      </c>
      <c r="G46" s="117">
        <v>1498</v>
      </c>
    </row>
    <row r="47" spans="1:8" ht="24" x14ac:dyDescent="0.2">
      <c r="A47" s="105"/>
      <c r="B47" s="106"/>
      <c r="C47" s="106"/>
      <c r="D47" s="106"/>
      <c r="E47" s="125" t="s">
        <v>307</v>
      </c>
      <c r="F47" s="126">
        <v>7</v>
      </c>
      <c r="G47" s="126">
        <v>179</v>
      </c>
    </row>
    <row r="48" spans="1:8" ht="15" x14ac:dyDescent="0.2">
      <c r="A48" s="105"/>
      <c r="B48" s="106"/>
      <c r="C48" s="106"/>
      <c r="D48" s="106"/>
      <c r="E48" s="105"/>
      <c r="F48" s="106"/>
      <c r="G48" s="106"/>
    </row>
    <row r="49" spans="1:7" ht="13.5" thickBot="1" x14ac:dyDescent="0.25">
      <c r="A49" s="127"/>
      <c r="B49" s="128"/>
      <c r="C49" s="120">
        <v>11663</v>
      </c>
      <c r="D49" s="129"/>
      <c r="E49" s="127"/>
      <c r="F49" s="130"/>
      <c r="G49" s="120">
        <v>11663</v>
      </c>
    </row>
    <row r="50" spans="1:7" ht="24" x14ac:dyDescent="0.2">
      <c r="A50" s="105"/>
      <c r="B50" s="106"/>
      <c r="C50" s="107">
        <v>9988</v>
      </c>
      <c r="D50" s="106"/>
      <c r="E50" s="131" t="s">
        <v>308</v>
      </c>
      <c r="F50" s="106"/>
      <c r="G50" s="107">
        <v>9988</v>
      </c>
    </row>
    <row r="51" spans="1:7" ht="56.25" customHeight="1" x14ac:dyDescent="0.2">
      <c r="A51" s="125" t="s">
        <v>309</v>
      </c>
      <c r="B51" s="106"/>
      <c r="C51" s="126" t="s">
        <v>310</v>
      </c>
      <c r="D51" s="106"/>
      <c r="E51" s="125" t="s">
        <v>25</v>
      </c>
      <c r="F51" s="126">
        <v>10</v>
      </c>
      <c r="G51" s="117">
        <v>9323</v>
      </c>
    </row>
    <row r="52" spans="1:7" ht="36" x14ac:dyDescent="0.2">
      <c r="A52" s="125" t="s">
        <v>311</v>
      </c>
      <c r="B52" s="116">
        <v>13</v>
      </c>
      <c r="C52" s="117">
        <v>9323</v>
      </c>
      <c r="D52" s="106"/>
      <c r="E52" s="105"/>
      <c r="F52" s="106"/>
      <c r="G52" s="106"/>
    </row>
    <row r="53" spans="1:7" ht="15.75" thickBot="1" x14ac:dyDescent="0.25">
      <c r="A53" s="105"/>
      <c r="B53" s="106"/>
      <c r="C53" s="132">
        <v>9323</v>
      </c>
      <c r="D53" s="106"/>
      <c r="E53" s="105"/>
      <c r="F53" s="106"/>
      <c r="G53" s="132">
        <v>9323</v>
      </c>
    </row>
    <row r="54" spans="1:7" ht="57.75" customHeight="1" x14ac:dyDescent="0.2">
      <c r="A54" s="133" t="s">
        <v>312</v>
      </c>
      <c r="B54" s="110" t="s">
        <v>313</v>
      </c>
      <c r="C54" s="134">
        <v>197</v>
      </c>
      <c r="D54" s="135"/>
      <c r="E54" s="133" t="s">
        <v>314</v>
      </c>
      <c r="F54" s="134">
        <v>11</v>
      </c>
      <c r="G54" s="134">
        <v>665</v>
      </c>
    </row>
    <row r="55" spans="1:7" ht="15" x14ac:dyDescent="0.2">
      <c r="A55" s="125" t="s">
        <v>315</v>
      </c>
      <c r="B55" s="116">
        <v>16</v>
      </c>
      <c r="C55" s="126">
        <v>250</v>
      </c>
      <c r="D55" s="106"/>
      <c r="E55" s="105"/>
      <c r="F55" s="106"/>
      <c r="G55" s="106"/>
    </row>
    <row r="56" spans="1:7" ht="45" customHeight="1" x14ac:dyDescent="0.2">
      <c r="A56" s="125" t="s">
        <v>316</v>
      </c>
      <c r="B56" s="106"/>
      <c r="C56" s="126">
        <v>218</v>
      </c>
      <c r="D56" s="106"/>
      <c r="E56" s="105"/>
      <c r="F56" s="105"/>
      <c r="G56" s="106"/>
    </row>
    <row r="57" spans="1:7" ht="15" x14ac:dyDescent="0.2">
      <c r="A57" s="105"/>
      <c r="B57" s="106"/>
      <c r="C57" s="136">
        <v>665</v>
      </c>
      <c r="D57" s="106"/>
      <c r="E57" s="105"/>
      <c r="F57" s="105"/>
      <c r="G57" s="136">
        <v>665</v>
      </c>
    </row>
    <row r="58" spans="1:7" ht="15.75" thickBot="1" x14ac:dyDescent="0.25">
      <c r="A58" s="105"/>
      <c r="B58" s="106"/>
      <c r="C58" s="120">
        <v>9988</v>
      </c>
      <c r="D58" s="106"/>
      <c r="E58" s="105"/>
      <c r="F58" s="106"/>
      <c r="G58" s="120">
        <v>9988</v>
      </c>
    </row>
    <row r="59" spans="1:7" ht="24.75" thickBot="1" x14ac:dyDescent="0.25">
      <c r="A59" s="137" t="s">
        <v>317</v>
      </c>
      <c r="B59" s="138">
        <v>9</v>
      </c>
      <c r="C59" s="139">
        <v>278</v>
      </c>
      <c r="D59" s="140"/>
      <c r="E59" s="141" t="s">
        <v>317</v>
      </c>
      <c r="F59" s="142">
        <v>12</v>
      </c>
      <c r="G59" s="139">
        <v>278</v>
      </c>
    </row>
    <row r="60" spans="1:7" ht="13.5" thickBot="1" x14ac:dyDescent="0.25">
      <c r="A60" s="127"/>
      <c r="B60" s="128"/>
      <c r="C60" s="129"/>
      <c r="D60" s="130"/>
      <c r="E60" s="127"/>
      <c r="F60" s="130"/>
      <c r="G60" s="129"/>
    </row>
    <row r="61" spans="1:7" ht="15" x14ac:dyDescent="0.2">
      <c r="A61" s="105"/>
      <c r="B61" s="106"/>
      <c r="C61" s="106"/>
      <c r="D61" s="106"/>
      <c r="E61" s="105"/>
      <c r="F61" s="106"/>
      <c r="G61" s="106"/>
    </row>
    <row r="62" spans="1:7" ht="24" x14ac:dyDescent="0.2">
      <c r="A62" s="105"/>
      <c r="B62" s="106"/>
      <c r="C62" s="107">
        <v>27800</v>
      </c>
      <c r="D62" s="106"/>
      <c r="E62" s="131" t="s">
        <v>318</v>
      </c>
      <c r="F62" s="126">
        <v>13</v>
      </c>
      <c r="G62" s="107">
        <v>27799</v>
      </c>
    </row>
    <row r="63" spans="1:7" ht="15" x14ac:dyDescent="0.2">
      <c r="A63" s="105"/>
      <c r="B63" s="106"/>
      <c r="C63" s="143"/>
      <c r="D63" s="106"/>
      <c r="E63" s="131" t="s">
        <v>319</v>
      </c>
      <c r="F63" s="126">
        <v>14</v>
      </c>
      <c r="G63" s="107">
        <v>3520</v>
      </c>
    </row>
    <row r="64" spans="1:7" ht="36" x14ac:dyDescent="0.2">
      <c r="A64" s="125" t="s">
        <v>320</v>
      </c>
      <c r="B64" s="116">
        <v>15</v>
      </c>
      <c r="C64" s="117">
        <v>3521</v>
      </c>
      <c r="D64" s="106"/>
      <c r="E64" s="125" t="s">
        <v>321</v>
      </c>
      <c r="F64" s="126">
        <v>15</v>
      </c>
      <c r="G64" s="117">
        <v>2772</v>
      </c>
    </row>
    <row r="65" spans="1:8" ht="59.25" customHeight="1" x14ac:dyDescent="0.2">
      <c r="A65" s="105"/>
      <c r="B65" s="106"/>
      <c r="C65" s="106"/>
      <c r="D65" s="106"/>
      <c r="E65" s="125" t="s">
        <v>322</v>
      </c>
      <c r="F65" s="126">
        <v>16</v>
      </c>
      <c r="G65" s="126" t="s">
        <v>310</v>
      </c>
    </row>
    <row r="66" spans="1:8" ht="45" customHeight="1" x14ac:dyDescent="0.2">
      <c r="A66" s="105"/>
      <c r="B66" s="106"/>
      <c r="C66" s="106"/>
      <c r="D66" s="106"/>
      <c r="E66" s="125" t="s">
        <v>323</v>
      </c>
      <c r="F66" s="126">
        <v>17</v>
      </c>
      <c r="G66" s="126">
        <v>129</v>
      </c>
    </row>
    <row r="67" spans="1:8" ht="42" customHeight="1" x14ac:dyDescent="0.2">
      <c r="A67" s="105"/>
      <c r="B67" s="106"/>
      <c r="C67" s="106"/>
      <c r="D67" s="106"/>
      <c r="E67" s="125" t="s">
        <v>324</v>
      </c>
      <c r="F67" s="126">
        <v>18</v>
      </c>
      <c r="G67" s="126" t="s">
        <v>310</v>
      </c>
    </row>
    <row r="68" spans="1:8" ht="15" x14ac:dyDescent="0.2">
      <c r="A68" s="105"/>
      <c r="B68" s="106"/>
      <c r="C68" s="106"/>
      <c r="D68" s="106"/>
      <c r="E68" s="125" t="s">
        <v>325</v>
      </c>
      <c r="F68" s="126">
        <v>19</v>
      </c>
      <c r="G68" s="126">
        <v>619</v>
      </c>
    </row>
    <row r="69" spans="1:8" ht="15" x14ac:dyDescent="0.2">
      <c r="A69" s="105"/>
      <c r="B69" s="106"/>
      <c r="C69" s="144">
        <v>3521</v>
      </c>
      <c r="D69" s="106"/>
      <c r="E69" s="105"/>
      <c r="F69" s="106"/>
      <c r="G69" s="144">
        <v>3520</v>
      </c>
    </row>
    <row r="71" spans="1:8" x14ac:dyDescent="0.2">
      <c r="A71" s="99"/>
    </row>
    <row r="72" spans="1:8" x14ac:dyDescent="0.2">
      <c r="A72" s="285" t="s">
        <v>290</v>
      </c>
      <c r="B72" s="285"/>
      <c r="C72" s="285"/>
      <c r="D72" s="285"/>
      <c r="E72" s="285"/>
      <c r="F72" s="285"/>
      <c r="G72" s="285"/>
      <c r="H72" s="285"/>
    </row>
    <row r="73" spans="1:8" ht="34.5" customHeight="1" x14ac:dyDescent="0.2">
      <c r="A73" s="281" t="s">
        <v>326</v>
      </c>
      <c r="B73" s="281"/>
      <c r="C73" s="283" t="s">
        <v>327</v>
      </c>
      <c r="D73" s="208" t="s">
        <v>293</v>
      </c>
      <c r="E73" s="278" t="s">
        <v>294</v>
      </c>
      <c r="F73" s="281" t="s">
        <v>202</v>
      </c>
      <c r="G73" s="98" t="s">
        <v>295</v>
      </c>
    </row>
    <row r="74" spans="1:8" ht="13.5" thickBot="1" x14ac:dyDescent="0.25">
      <c r="A74" s="282"/>
      <c r="B74" s="282"/>
      <c r="C74" s="284"/>
      <c r="D74" s="280"/>
      <c r="E74" s="279"/>
      <c r="F74" s="282"/>
      <c r="G74" s="103" t="s">
        <v>296</v>
      </c>
    </row>
    <row r="75" spans="1:8" ht="24" x14ac:dyDescent="0.25">
      <c r="A75" s="104"/>
      <c r="B75" s="125"/>
      <c r="C75" s="116"/>
      <c r="D75" s="107">
        <v>10548</v>
      </c>
      <c r="E75" s="131" t="s">
        <v>328</v>
      </c>
      <c r="F75" s="126">
        <v>20</v>
      </c>
      <c r="G75" s="107">
        <v>10548</v>
      </c>
    </row>
    <row r="76" spans="1:8" ht="48" x14ac:dyDescent="0.25">
      <c r="A76" s="104"/>
      <c r="B76" s="125" t="s">
        <v>329</v>
      </c>
      <c r="C76" s="116">
        <v>16</v>
      </c>
      <c r="D76" s="117">
        <v>1571</v>
      </c>
      <c r="E76" s="125" t="s">
        <v>330</v>
      </c>
      <c r="F76" s="126">
        <v>21</v>
      </c>
      <c r="G76" s="117">
        <v>1571</v>
      </c>
    </row>
    <row r="77" spans="1:8" ht="84" x14ac:dyDescent="0.25">
      <c r="A77" s="104"/>
      <c r="B77" s="125" t="s">
        <v>331</v>
      </c>
      <c r="C77" s="116">
        <v>14</v>
      </c>
      <c r="D77" s="117">
        <v>8977</v>
      </c>
      <c r="E77" s="125" t="s">
        <v>332</v>
      </c>
      <c r="F77" s="126">
        <v>23</v>
      </c>
      <c r="G77" s="117">
        <v>8977</v>
      </c>
    </row>
    <row r="78" spans="1:8" ht="15.75" thickBot="1" x14ac:dyDescent="0.3">
      <c r="A78" s="104"/>
      <c r="B78" s="127"/>
      <c r="C78" s="128"/>
      <c r="D78" s="120">
        <v>10548</v>
      </c>
      <c r="E78" s="127"/>
      <c r="F78" s="130"/>
      <c r="G78" s="120">
        <v>10548</v>
      </c>
    </row>
    <row r="79" spans="1:8" ht="36" x14ac:dyDescent="0.25">
      <c r="A79" s="104"/>
      <c r="B79" s="125" t="s">
        <v>333</v>
      </c>
      <c r="C79" s="106"/>
      <c r="D79" s="107">
        <v>13731</v>
      </c>
      <c r="E79" s="131" t="s">
        <v>334</v>
      </c>
      <c r="F79" s="126">
        <v>24</v>
      </c>
      <c r="G79" s="107">
        <v>13731</v>
      </c>
    </row>
    <row r="80" spans="1:8" ht="13.5" thickBot="1" x14ac:dyDescent="0.25">
      <c r="A80" s="130"/>
      <c r="B80" s="127"/>
      <c r="C80" s="128"/>
      <c r="D80" s="129"/>
      <c r="E80" s="127"/>
      <c r="F80" s="130"/>
      <c r="G80" s="129"/>
    </row>
    <row r="81" spans="1:7" ht="60" x14ac:dyDescent="0.25">
      <c r="A81" s="104"/>
      <c r="B81" s="146"/>
      <c r="C81" s="104"/>
      <c r="D81" s="147">
        <v>783</v>
      </c>
      <c r="E81" s="131" t="s">
        <v>39</v>
      </c>
      <c r="F81" s="126">
        <v>25</v>
      </c>
      <c r="G81" s="147">
        <v>782</v>
      </c>
    </row>
    <row r="82" spans="1:7" ht="36" x14ac:dyDescent="0.25">
      <c r="A82" s="146"/>
      <c r="B82" s="125" t="s">
        <v>335</v>
      </c>
      <c r="C82" s="106"/>
      <c r="D82" s="126">
        <v>282</v>
      </c>
      <c r="E82" s="145" t="s">
        <v>39</v>
      </c>
      <c r="F82" s="126">
        <v>25</v>
      </c>
      <c r="G82" s="126">
        <v>782</v>
      </c>
    </row>
    <row r="83" spans="1:7" ht="24" x14ac:dyDescent="0.25">
      <c r="A83" s="146"/>
      <c r="B83" s="125" t="s">
        <v>336</v>
      </c>
      <c r="C83" s="106"/>
      <c r="D83" s="126">
        <v>501</v>
      </c>
      <c r="E83" s="106"/>
      <c r="F83" s="106"/>
      <c r="G83" s="106"/>
    </row>
    <row r="84" spans="1:7" ht="13.5" thickBot="1" x14ac:dyDescent="0.25">
      <c r="A84" s="127"/>
      <c r="B84" s="148"/>
      <c r="C84" s="129"/>
      <c r="D84" s="139">
        <v>783</v>
      </c>
      <c r="E84" s="129"/>
      <c r="F84" s="139">
        <v>25</v>
      </c>
      <c r="G84" s="149">
        <v>782</v>
      </c>
    </row>
    <row r="85" spans="1:7" ht="24.75" thickBot="1" x14ac:dyDescent="0.25">
      <c r="A85" s="130"/>
      <c r="B85" s="122" t="s">
        <v>337</v>
      </c>
      <c r="C85" s="121"/>
      <c r="D85" s="120">
        <v>54245</v>
      </c>
      <c r="E85" s="122" t="s">
        <v>338</v>
      </c>
      <c r="F85" s="150">
        <v>26</v>
      </c>
      <c r="G85" s="151">
        <v>54243</v>
      </c>
    </row>
    <row r="86" spans="1:7" ht="15" x14ac:dyDescent="0.25">
      <c r="A86" s="292" t="s">
        <v>3</v>
      </c>
      <c r="B86" s="292"/>
      <c r="C86" s="104"/>
      <c r="D86" s="106"/>
      <c r="E86" s="146"/>
      <c r="F86" s="104"/>
      <c r="G86" s="106"/>
    </row>
    <row r="87" spans="1:7" ht="15" x14ac:dyDescent="0.25">
      <c r="A87" s="104"/>
      <c r="B87" s="146"/>
      <c r="C87" s="104"/>
      <c r="D87" s="106"/>
      <c r="E87" s="146"/>
      <c r="F87" s="104"/>
      <c r="G87" s="106"/>
    </row>
    <row r="88" spans="1:7" ht="15" x14ac:dyDescent="0.25">
      <c r="A88" s="297" t="s">
        <v>339</v>
      </c>
      <c r="B88" s="297"/>
      <c r="C88" s="104"/>
      <c r="D88" s="107">
        <v>44114</v>
      </c>
      <c r="E88" s="131" t="s">
        <v>340</v>
      </c>
      <c r="F88" s="126">
        <v>28</v>
      </c>
      <c r="G88" s="107">
        <v>44113</v>
      </c>
    </row>
    <row r="89" spans="1:7" ht="36" x14ac:dyDescent="0.25">
      <c r="A89" s="104"/>
      <c r="B89" s="125" t="s">
        <v>341</v>
      </c>
      <c r="C89" s="106"/>
      <c r="D89" s="117">
        <v>23179</v>
      </c>
      <c r="E89" s="125" t="s">
        <v>44</v>
      </c>
      <c r="F89" s="126">
        <v>29</v>
      </c>
      <c r="G89" s="117">
        <v>23179</v>
      </c>
    </row>
    <row r="90" spans="1:7" ht="48" x14ac:dyDescent="0.25">
      <c r="A90" s="104"/>
      <c r="B90" s="125" t="s">
        <v>342</v>
      </c>
      <c r="C90" s="106"/>
      <c r="D90" s="117">
        <v>13860</v>
      </c>
      <c r="E90" s="125" t="s">
        <v>45</v>
      </c>
      <c r="F90" s="126">
        <v>30</v>
      </c>
      <c r="G90" s="117">
        <v>13860</v>
      </c>
    </row>
    <row r="91" spans="1:7" ht="24" x14ac:dyDescent="0.25">
      <c r="A91" s="104"/>
      <c r="B91" s="105"/>
      <c r="C91" s="106"/>
      <c r="D91" s="152">
        <v>6546</v>
      </c>
      <c r="E91" s="125" t="s">
        <v>343</v>
      </c>
      <c r="F91" s="126">
        <v>31</v>
      </c>
      <c r="G91" s="152">
        <v>7243</v>
      </c>
    </row>
    <row r="92" spans="1:7" ht="24" x14ac:dyDescent="0.25">
      <c r="A92" s="104"/>
      <c r="B92" s="125" t="s">
        <v>344</v>
      </c>
      <c r="C92" s="106"/>
      <c r="D92" s="126">
        <v>141</v>
      </c>
      <c r="E92" s="125" t="s">
        <v>47</v>
      </c>
      <c r="F92" s="126">
        <v>32</v>
      </c>
      <c r="G92" s="126">
        <v>141</v>
      </c>
    </row>
    <row r="93" spans="1:7" ht="24" x14ac:dyDescent="0.25">
      <c r="A93" s="104"/>
      <c r="B93" s="125" t="s">
        <v>345</v>
      </c>
      <c r="C93" s="106"/>
      <c r="D93" s="126">
        <v>-139</v>
      </c>
      <c r="E93" s="125" t="s">
        <v>48</v>
      </c>
      <c r="F93" s="126">
        <v>33</v>
      </c>
      <c r="G93" s="126">
        <v>-139</v>
      </c>
    </row>
    <row r="94" spans="1:7" ht="36" x14ac:dyDescent="0.25">
      <c r="A94" s="104"/>
      <c r="B94" s="125" t="s">
        <v>346</v>
      </c>
      <c r="C94" s="106"/>
      <c r="D94" s="117">
        <v>6147</v>
      </c>
      <c r="E94" s="125" t="s">
        <v>49</v>
      </c>
      <c r="F94" s="126">
        <v>34</v>
      </c>
      <c r="G94" s="126">
        <v>529</v>
      </c>
    </row>
    <row r="95" spans="1:7" ht="24" x14ac:dyDescent="0.25">
      <c r="A95" s="104"/>
      <c r="B95" s="125" t="s">
        <v>347</v>
      </c>
      <c r="C95" s="106"/>
      <c r="D95" s="126">
        <v>-171</v>
      </c>
      <c r="E95" s="125" t="s">
        <v>50</v>
      </c>
      <c r="F95" s="126">
        <v>35</v>
      </c>
      <c r="G95" s="117">
        <v>6712</v>
      </c>
    </row>
    <row r="96" spans="1:7" ht="36" x14ac:dyDescent="0.25">
      <c r="A96" s="104"/>
      <c r="B96" s="125" t="s">
        <v>348</v>
      </c>
      <c r="C96" s="106"/>
      <c r="D96" s="126">
        <v>764</v>
      </c>
      <c r="E96" s="105"/>
      <c r="F96" s="106"/>
      <c r="G96" s="106"/>
    </row>
    <row r="97" spans="1:7" ht="36" x14ac:dyDescent="0.25">
      <c r="A97" s="104"/>
      <c r="B97" s="125" t="s">
        <v>349</v>
      </c>
      <c r="C97" s="106"/>
      <c r="D97" s="126">
        <v>-29</v>
      </c>
      <c r="E97" s="105"/>
      <c r="F97" s="106"/>
      <c r="G97" s="106"/>
    </row>
    <row r="98" spans="1:7" ht="36" x14ac:dyDescent="0.25">
      <c r="A98" s="104"/>
      <c r="B98" s="125" t="s">
        <v>350</v>
      </c>
      <c r="C98" s="106"/>
      <c r="D98" s="126">
        <v>-167</v>
      </c>
      <c r="E98" s="105"/>
      <c r="F98" s="106"/>
      <c r="G98" s="106"/>
    </row>
    <row r="99" spans="1:7" ht="15" x14ac:dyDescent="0.25">
      <c r="A99" s="104"/>
      <c r="B99" s="105"/>
      <c r="C99" s="106"/>
      <c r="D99" s="106"/>
      <c r="E99" s="105"/>
      <c r="F99" s="106"/>
      <c r="G99" s="106"/>
    </row>
    <row r="100" spans="1:7" ht="36" x14ac:dyDescent="0.25">
      <c r="A100" s="104"/>
      <c r="B100" s="125" t="s">
        <v>351</v>
      </c>
      <c r="C100" s="106"/>
      <c r="D100" s="126">
        <v>529</v>
      </c>
      <c r="E100" s="125" t="s">
        <v>352</v>
      </c>
      <c r="F100" s="126">
        <v>36</v>
      </c>
      <c r="G100" s="126">
        <v>-813</v>
      </c>
    </row>
    <row r="101" spans="1:7" ht="24" x14ac:dyDescent="0.25">
      <c r="A101" s="104"/>
      <c r="B101" s="105"/>
      <c r="C101" s="106"/>
      <c r="D101" s="106"/>
      <c r="E101" s="125" t="s">
        <v>353</v>
      </c>
      <c r="F101" s="126">
        <v>37</v>
      </c>
      <c r="G101" s="126">
        <v>644</v>
      </c>
    </row>
    <row r="102" spans="1:7" ht="13.5" thickBot="1" x14ac:dyDescent="0.25">
      <c r="A102" s="130"/>
      <c r="B102" s="127"/>
      <c r="C102" s="128"/>
      <c r="D102" s="120">
        <v>44114</v>
      </c>
      <c r="E102" s="127"/>
      <c r="F102" s="130"/>
      <c r="G102" s="120">
        <v>44113</v>
      </c>
    </row>
    <row r="103" spans="1:7" x14ac:dyDescent="0.2">
      <c r="A103" s="99"/>
    </row>
    <row r="104" spans="1:7" x14ac:dyDescent="0.2">
      <c r="A104" s="99"/>
    </row>
    <row r="105" spans="1:7" x14ac:dyDescent="0.2">
      <c r="A105" s="285" t="s">
        <v>290</v>
      </c>
      <c r="B105" s="285"/>
      <c r="C105" s="285"/>
      <c r="D105" s="285"/>
      <c r="E105" s="285"/>
      <c r="F105" s="285"/>
      <c r="G105" s="285"/>
    </row>
    <row r="106" spans="1:7" ht="34.5" customHeight="1" x14ac:dyDescent="0.2">
      <c r="A106" s="281" t="s">
        <v>326</v>
      </c>
      <c r="B106" s="281"/>
      <c r="C106" s="283" t="s">
        <v>327</v>
      </c>
      <c r="D106" s="208" t="s">
        <v>293</v>
      </c>
      <c r="E106" s="278" t="s">
        <v>294</v>
      </c>
      <c r="F106" s="281" t="s">
        <v>202</v>
      </c>
      <c r="G106" s="98" t="s">
        <v>295</v>
      </c>
    </row>
    <row r="107" spans="1:7" ht="13.5" thickBot="1" x14ac:dyDescent="0.25">
      <c r="A107" s="282"/>
      <c r="B107" s="282"/>
      <c r="C107" s="284"/>
      <c r="D107" s="280"/>
      <c r="E107" s="279"/>
      <c r="F107" s="282"/>
      <c r="G107" s="103" t="s">
        <v>296</v>
      </c>
    </row>
    <row r="108" spans="1:7" ht="24" x14ac:dyDescent="0.25">
      <c r="A108" s="292" t="s">
        <v>354</v>
      </c>
      <c r="B108" s="292"/>
      <c r="C108" s="104"/>
      <c r="D108" s="107">
        <v>2313</v>
      </c>
      <c r="E108" s="131" t="s">
        <v>355</v>
      </c>
      <c r="F108" s="126">
        <v>47</v>
      </c>
      <c r="G108" s="107">
        <v>2313</v>
      </c>
    </row>
    <row r="109" spans="1:7" ht="24" x14ac:dyDescent="0.25">
      <c r="A109" s="104"/>
      <c r="B109" s="125" t="s">
        <v>356</v>
      </c>
      <c r="C109" s="104"/>
      <c r="D109" s="117">
        <v>1894</v>
      </c>
      <c r="E109" s="125" t="s">
        <v>357</v>
      </c>
      <c r="F109" s="126">
        <v>39</v>
      </c>
      <c r="G109" s="126">
        <v>274</v>
      </c>
    </row>
    <row r="110" spans="1:7" ht="48" x14ac:dyDescent="0.25">
      <c r="A110" s="104"/>
      <c r="B110" s="125" t="s">
        <v>358</v>
      </c>
      <c r="C110" s="104"/>
      <c r="D110" s="126">
        <v>96</v>
      </c>
      <c r="E110" s="125" t="s">
        <v>359</v>
      </c>
      <c r="F110" s="126">
        <v>47</v>
      </c>
      <c r="G110" s="117">
        <v>1894</v>
      </c>
    </row>
    <row r="111" spans="1:7" ht="48" x14ac:dyDescent="0.25">
      <c r="A111" s="104"/>
      <c r="B111" s="125" t="s">
        <v>360</v>
      </c>
      <c r="C111" s="104"/>
      <c r="D111" s="126">
        <v>178</v>
      </c>
      <c r="E111" s="125" t="s">
        <v>361</v>
      </c>
      <c r="F111" s="126">
        <v>48</v>
      </c>
      <c r="G111" s="126">
        <v>145</v>
      </c>
    </row>
    <row r="112" spans="1:7" ht="36" x14ac:dyDescent="0.25">
      <c r="A112" s="104"/>
      <c r="B112" s="125" t="s">
        <v>362</v>
      </c>
      <c r="C112" s="104"/>
      <c r="D112" s="126">
        <v>145</v>
      </c>
      <c r="E112" s="146"/>
      <c r="F112" s="104"/>
      <c r="G112" s="106"/>
    </row>
    <row r="113" spans="1:7" ht="15.75" thickBot="1" x14ac:dyDescent="0.3">
      <c r="A113" s="104"/>
      <c r="B113" s="127"/>
      <c r="C113" s="128"/>
      <c r="D113" s="120">
        <v>2313</v>
      </c>
      <c r="E113" s="127"/>
      <c r="F113" s="130"/>
      <c r="G113" s="120">
        <v>2313</v>
      </c>
    </row>
    <row r="114" spans="1:7" ht="13.5" thickBot="1" x14ac:dyDescent="0.25">
      <c r="A114" s="130"/>
      <c r="B114" s="127"/>
      <c r="C114" s="128"/>
      <c r="D114" s="129"/>
      <c r="E114" s="127"/>
      <c r="F114" s="130"/>
      <c r="G114" s="129"/>
    </row>
    <row r="115" spans="1:7" ht="24" x14ac:dyDescent="0.25">
      <c r="A115" s="292" t="s">
        <v>363</v>
      </c>
      <c r="B115" s="292"/>
      <c r="C115" s="104"/>
      <c r="D115" s="107">
        <v>3222</v>
      </c>
      <c r="E115" s="131" t="s">
        <v>364</v>
      </c>
      <c r="F115" s="153">
        <v>40</v>
      </c>
      <c r="G115" s="107">
        <v>3077</v>
      </c>
    </row>
    <row r="116" spans="1:7" ht="15" x14ac:dyDescent="0.25">
      <c r="A116" s="104"/>
      <c r="B116" s="146"/>
      <c r="C116" s="105"/>
      <c r="D116" s="106"/>
      <c r="E116" s="146"/>
      <c r="F116" s="104"/>
      <c r="G116" s="106"/>
    </row>
    <row r="117" spans="1:7" ht="72" x14ac:dyDescent="0.25">
      <c r="A117" s="104"/>
      <c r="B117" s="125" t="s">
        <v>365</v>
      </c>
      <c r="C117" s="105"/>
      <c r="D117" s="117">
        <v>2492</v>
      </c>
      <c r="E117" s="125" t="s">
        <v>55</v>
      </c>
      <c r="F117" s="126">
        <v>41</v>
      </c>
      <c r="G117" s="126">
        <v>13</v>
      </c>
    </row>
    <row r="118" spans="1:7" ht="24" x14ac:dyDescent="0.25">
      <c r="A118" s="104"/>
      <c r="B118" s="125" t="s">
        <v>356</v>
      </c>
      <c r="C118" s="105"/>
      <c r="D118" s="126">
        <v>730</v>
      </c>
      <c r="E118" s="125" t="s">
        <v>56</v>
      </c>
      <c r="F118" s="126">
        <v>42</v>
      </c>
      <c r="G118" s="126">
        <v>869</v>
      </c>
    </row>
    <row r="119" spans="1:7" ht="24" x14ac:dyDescent="0.25">
      <c r="A119" s="104"/>
      <c r="B119" s="146"/>
      <c r="C119" s="105"/>
      <c r="D119" s="106"/>
      <c r="E119" s="125" t="s">
        <v>57</v>
      </c>
      <c r="F119" s="126">
        <v>43</v>
      </c>
      <c r="G119" s="126">
        <v>792</v>
      </c>
    </row>
    <row r="120" spans="1:7" ht="36" x14ac:dyDescent="0.25">
      <c r="A120" s="104"/>
      <c r="B120" s="146"/>
      <c r="C120" s="105"/>
      <c r="D120" s="106"/>
      <c r="E120" s="125" t="s">
        <v>58</v>
      </c>
      <c r="F120" s="126">
        <v>44</v>
      </c>
      <c r="G120" s="126">
        <v>382</v>
      </c>
    </row>
    <row r="121" spans="1:7" ht="36" x14ac:dyDescent="0.25">
      <c r="A121" s="104"/>
      <c r="B121" s="125" t="s">
        <v>366</v>
      </c>
      <c r="C121" s="105"/>
      <c r="D121" s="106"/>
      <c r="E121" s="125" t="s">
        <v>59</v>
      </c>
      <c r="F121" s="126">
        <v>45</v>
      </c>
      <c r="G121" s="126">
        <v>2</v>
      </c>
    </row>
    <row r="122" spans="1:7" ht="24" x14ac:dyDescent="0.25">
      <c r="A122" s="104"/>
      <c r="B122" s="125" t="s">
        <v>367</v>
      </c>
      <c r="C122" s="105"/>
      <c r="D122" s="106"/>
      <c r="E122" s="125" t="s">
        <v>60</v>
      </c>
      <c r="F122" s="126">
        <v>46</v>
      </c>
      <c r="G122" s="117">
        <v>1019</v>
      </c>
    </row>
    <row r="123" spans="1:7" ht="13.5" thickBot="1" x14ac:dyDescent="0.25">
      <c r="A123" s="130"/>
      <c r="B123" s="127"/>
      <c r="C123" s="128"/>
      <c r="D123" s="120">
        <v>3222</v>
      </c>
      <c r="E123" s="127"/>
      <c r="F123" s="130"/>
      <c r="G123" s="120">
        <v>3077</v>
      </c>
    </row>
    <row r="124" spans="1:7" ht="71.25" customHeight="1" x14ac:dyDescent="0.2">
      <c r="A124" s="293" t="s">
        <v>366</v>
      </c>
      <c r="B124" s="293"/>
      <c r="C124" s="295"/>
      <c r="D124" s="290">
        <v>4596</v>
      </c>
      <c r="E124" s="286" t="s">
        <v>368</v>
      </c>
      <c r="F124" s="288"/>
      <c r="G124" s="290">
        <v>4741</v>
      </c>
    </row>
    <row r="125" spans="1:7" x14ac:dyDescent="0.2">
      <c r="A125" s="294"/>
      <c r="B125" s="294"/>
      <c r="C125" s="296"/>
      <c r="D125" s="291"/>
      <c r="E125" s="287"/>
      <c r="F125" s="289"/>
      <c r="G125" s="291"/>
    </row>
    <row r="126" spans="1:7" ht="24" x14ac:dyDescent="0.25">
      <c r="A126" s="104"/>
      <c r="B126" s="125" t="s">
        <v>366</v>
      </c>
      <c r="C126" s="105"/>
      <c r="D126" s="117">
        <v>3845</v>
      </c>
      <c r="E126" s="146"/>
      <c r="F126" s="146"/>
      <c r="G126" s="106"/>
    </row>
    <row r="127" spans="1:7" ht="24" x14ac:dyDescent="0.25">
      <c r="A127" s="104"/>
      <c r="B127" s="125" t="s">
        <v>369</v>
      </c>
      <c r="C127" s="105"/>
      <c r="D127" s="126">
        <v>751</v>
      </c>
      <c r="E127" s="146"/>
      <c r="F127" s="146"/>
      <c r="G127" s="106"/>
    </row>
    <row r="128" spans="1:7" ht="13.5" thickBot="1" x14ac:dyDescent="0.25">
      <c r="A128" s="130"/>
      <c r="B128" s="127"/>
      <c r="C128" s="127"/>
      <c r="D128" s="120">
        <v>4596</v>
      </c>
      <c r="E128" s="127"/>
      <c r="F128" s="130"/>
      <c r="G128" s="144">
        <v>4741</v>
      </c>
    </row>
    <row r="129" spans="1:7" ht="24.75" thickBot="1" x14ac:dyDescent="0.25">
      <c r="A129" s="130"/>
      <c r="B129" s="122" t="s">
        <v>370</v>
      </c>
      <c r="C129" s="121"/>
      <c r="D129" s="120">
        <v>54245</v>
      </c>
      <c r="E129" s="122" t="s">
        <v>370</v>
      </c>
      <c r="F129" s="150">
        <v>50</v>
      </c>
      <c r="G129" s="151">
        <v>54244</v>
      </c>
    </row>
    <row r="130" spans="1:7" x14ac:dyDescent="0.2">
      <c r="A130" s="154"/>
    </row>
  </sheetData>
  <mergeCells count="30">
    <mergeCell ref="A72:H72"/>
    <mergeCell ref="A105:G105"/>
    <mergeCell ref="E124:E125"/>
    <mergeCell ref="F124:F125"/>
    <mergeCell ref="G124:G125"/>
    <mergeCell ref="A108:B108"/>
    <mergeCell ref="A115:B115"/>
    <mergeCell ref="A124:B125"/>
    <mergeCell ref="C124:C125"/>
    <mergeCell ref="D124:D125"/>
    <mergeCell ref="F73:F74"/>
    <mergeCell ref="A86:B86"/>
    <mergeCell ref="A88:B88"/>
    <mergeCell ref="A106:B107"/>
    <mergeCell ref="C106:C107"/>
    <mergeCell ref="D106:D107"/>
    <mergeCell ref="E106:E107"/>
    <mergeCell ref="F106:F107"/>
    <mergeCell ref="A73:B74"/>
    <mergeCell ref="C73:C74"/>
    <mergeCell ref="D73:D74"/>
    <mergeCell ref="E73:E74"/>
    <mergeCell ref="A1:J30"/>
    <mergeCell ref="A32:J32"/>
    <mergeCell ref="A35:A36"/>
    <mergeCell ref="C35:C36"/>
    <mergeCell ref="D35:D36"/>
    <mergeCell ref="E35:E36"/>
    <mergeCell ref="F35:F36"/>
    <mergeCell ref="A34:H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2023-03-16T11:27:52Z</cp:lastPrinted>
  <dcterms:created xsi:type="dcterms:W3CDTF">2008-10-17T11:51:54Z</dcterms:created>
  <dcterms:modified xsi:type="dcterms:W3CDTF">2023-04-25T12:18:11Z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