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4\2024-10-29 Financijski izvještaji 3Q 2024\xls\"/>
    </mc:Choice>
  </mc:AlternateContent>
  <xr:revisionPtr revIDLastSave="0" documentId="13_ncr:1_{89488857-19BB-441F-AFDC-0C250C445A39}" xr6:coauthVersionLast="47" xr6:coauthVersionMax="47" xr10:uidLastSave="{00000000-0000-0000-0000-000000000000}"/>
  <workbookProtection workbookPassword="CA29" lockStructure="1"/>
  <bookViews>
    <workbookView xWindow="-120" yWindow="-120" windowWidth="38640" windowHeight="2112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H40" i="18"/>
  <c r="H51" i="18" l="1"/>
  <c r="H28" i="18"/>
  <c r="H22" i="18"/>
  <c r="H16" i="18"/>
  <c r="H10" i="18"/>
  <c r="H8" i="18" l="1"/>
  <c r="H21" i="18"/>
  <c r="H34" i="18" l="1"/>
  <c r="C26" i="22"/>
  <c r="H49" i="21"/>
  <c r="H45" i="21"/>
  <c r="H39" i="21"/>
  <c r="H31" i="21"/>
  <c r="H34" i="21" s="1"/>
  <c r="H25" i="21"/>
  <c r="H28" i="21" s="1"/>
  <c r="I19" i="21"/>
  <c r="H12" i="21"/>
  <c r="H47" i="20"/>
  <c r="H43" i="20"/>
  <c r="H37" i="20"/>
  <c r="H32" i="20"/>
  <c r="H28" i="20"/>
  <c r="H21" i="20"/>
  <c r="H15" i="20"/>
  <c r="I37" i="20" l="1"/>
  <c r="M7" i="22" l="1"/>
  <c r="M8" i="22"/>
  <c r="F9" i="22"/>
  <c r="L9" i="22"/>
  <c r="L26" i="22"/>
  <c r="J26" i="22"/>
  <c r="E26" i="22"/>
  <c r="D26" i="22"/>
  <c r="I49" i="21"/>
  <c r="I45" i="21"/>
  <c r="I39" i="21"/>
  <c r="I31" i="21"/>
  <c r="I34" i="21" s="1"/>
  <c r="I25" i="21"/>
  <c r="I28" i="21" s="1"/>
  <c r="H19" i="21"/>
  <c r="I12" i="21"/>
  <c r="I32" i="20"/>
  <c r="H37" i="18" l="1"/>
  <c r="H65" i="18" l="1"/>
  <c r="H64" i="18" s="1"/>
  <c r="H61" i="18"/>
  <c r="H15" i="19" l="1"/>
  <c r="H20" i="19" l="1"/>
  <c r="H41" i="19"/>
  <c r="I15" i="19"/>
  <c r="H23" i="19"/>
  <c r="I23" i="19"/>
  <c r="I9" i="19"/>
  <c r="H34" i="19"/>
  <c r="H9" i="19"/>
  <c r="H8" i="19" s="1"/>
  <c r="H59" i="19"/>
  <c r="I20" i="19"/>
  <c r="I41" i="19"/>
  <c r="I59" i="19"/>
  <c r="I34" i="19"/>
  <c r="I8" i="19" l="1"/>
  <c r="I47" i="19" s="1"/>
  <c r="H47" i="19"/>
  <c r="H19" i="19" l="1"/>
  <c r="H48" i="19" s="1"/>
  <c r="H50" i="19" s="1"/>
  <c r="H52" i="19" l="1"/>
  <c r="H60" i="19" s="1"/>
  <c r="H63" i="19" s="1"/>
  <c r="I19" i="19"/>
  <c r="I48" i="19" s="1"/>
  <c r="I50" i="19" s="1"/>
  <c r="I52" i="19" s="1"/>
  <c r="I60" i="19" s="1"/>
  <c r="I63" i="19" s="1"/>
  <c r="E13" i="22" l="1"/>
  <c r="J13" i="22"/>
  <c r="C13" i="22"/>
  <c r="L13" i="22"/>
  <c r="D13" i="22"/>
  <c r="G26" i="22" l="1"/>
  <c r="F26" i="22" l="1"/>
  <c r="M24" i="22"/>
  <c r="J9" i="22" l="1"/>
  <c r="M14" i="22" l="1"/>
  <c r="K9" i="22"/>
  <c r="E9" i="22" l="1"/>
  <c r="D9" i="22"/>
  <c r="M27" i="22"/>
  <c r="H9" i="22"/>
  <c r="C9" i="22"/>
  <c r="I9" i="22"/>
  <c r="G9" i="22"/>
  <c r="M9" i="22" l="1"/>
  <c r="M6" i="22"/>
  <c r="E18" i="22" l="1"/>
  <c r="I13" i="22" l="1"/>
  <c r="I18" i="22" s="1"/>
  <c r="H13" i="22"/>
  <c r="H18" i="22" s="1"/>
  <c r="F13" i="22" l="1"/>
  <c r="M11" i="22"/>
  <c r="M12" i="22"/>
  <c r="G13" i="22"/>
  <c r="H22" i="22"/>
  <c r="H31" i="22" s="1"/>
  <c r="I22" i="22" l="1"/>
  <c r="M17" i="22" l="1"/>
  <c r="F18" i="22"/>
  <c r="J18" i="22"/>
  <c r="D18" i="22" l="1"/>
  <c r="L18" i="22"/>
  <c r="M29" i="22"/>
  <c r="G18" i="22"/>
  <c r="M16" i="22"/>
  <c r="C18" i="22"/>
  <c r="M15" i="22"/>
  <c r="M28" i="22"/>
  <c r="L22" i="22"/>
  <c r="L31" i="22" s="1"/>
  <c r="F22" i="22"/>
  <c r="F31" i="22" s="1"/>
  <c r="J22" i="22"/>
  <c r="D22" i="22" l="1"/>
  <c r="D31" i="22" s="1"/>
  <c r="G22" i="22" l="1"/>
  <c r="G31" i="22" s="1"/>
  <c r="E22" i="22"/>
  <c r="E31" i="22" s="1"/>
  <c r="M20" i="22" l="1"/>
  <c r="K13" i="22" l="1"/>
  <c r="M10" i="22"/>
  <c r="C22" i="22"/>
  <c r="C31" i="22" s="1"/>
  <c r="M13" i="22" l="1"/>
  <c r="K18" i="22"/>
  <c r="M18" i="22" s="1"/>
  <c r="M19" i="22"/>
  <c r="M21" i="22" l="1"/>
  <c r="K22" i="22"/>
  <c r="M22" i="22" s="1"/>
  <c r="J31" i="22" l="1"/>
  <c r="M30" i="22"/>
  <c r="I28" i="18" l="1"/>
  <c r="I10" i="18" l="1"/>
  <c r="I40" i="18"/>
  <c r="K23" i="19" l="1"/>
  <c r="K9" i="19"/>
  <c r="J9" i="19"/>
  <c r="J23" i="19"/>
  <c r="I22" i="18"/>
  <c r="I21" i="18" s="1"/>
  <c r="I16" i="18" l="1"/>
  <c r="I51" i="18"/>
  <c r="I8" i="18" l="1"/>
  <c r="I34" i="18" s="1"/>
  <c r="I28" i="20"/>
  <c r="K34" i="19" l="1"/>
  <c r="J34" i="19"/>
  <c r="K41" i="19" l="1"/>
  <c r="J41" i="19"/>
  <c r="I43" i="20" l="1"/>
  <c r="K59" i="19" l="1"/>
  <c r="J59" i="19"/>
  <c r="I26" i="22" l="1"/>
  <c r="M25" i="22"/>
  <c r="I31" i="22" l="1"/>
  <c r="K15" i="19" l="1"/>
  <c r="K8" i="19" s="1"/>
  <c r="K47" i="19" s="1"/>
  <c r="J15" i="19"/>
  <c r="J8" i="19" s="1"/>
  <c r="J47" i="19" s="1"/>
  <c r="K20" i="19" l="1"/>
  <c r="K19" i="19" s="1"/>
  <c r="K48" i="19" s="1"/>
  <c r="K50" i="19" s="1"/>
  <c r="K52" i="19" s="1"/>
  <c r="K60" i="19" s="1"/>
  <c r="K63" i="19" s="1"/>
  <c r="J20" i="19"/>
  <c r="J19" i="19" s="1"/>
  <c r="J48" i="19" s="1"/>
  <c r="J50" i="19" s="1"/>
  <c r="J52" i="19" l="1"/>
  <c r="J60" i="19" s="1"/>
  <c r="J63" i="19" s="1"/>
  <c r="I37" i="18" l="1"/>
  <c r="M23" i="22"/>
  <c r="K26" i="22"/>
  <c r="K31" i="22" l="1"/>
  <c r="M31" i="22" s="1"/>
  <c r="M26" i="22"/>
  <c r="I65" i="18"/>
  <c r="I64" i="18" s="1"/>
  <c r="I61" i="18"/>
  <c r="I15" i="20" l="1"/>
  <c r="I21" i="20" l="1"/>
  <c r="I47" i="20" l="1"/>
</calcChain>
</file>

<file path=xl/sharedStrings.xml><?xml version="1.0" encoding="utf-8"?>
<sst xmlns="http://schemas.openxmlformats.org/spreadsheetml/2006/main" count="497" uniqueCount="398">
  <si>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</si>
  <si>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</si>
  <si>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</si>
  <si>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</si>
  <si>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</si>
  <si>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</si>
  <si>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</si>
  <si>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</si>
  <si>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</si>
  <si>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</si>
  <si>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</si>
  <si>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</si>
  <si>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</si>
  <si>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</si>
  <si>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</si>
  <si>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</si>
  <si>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</si>
  <si>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</si>
  <si>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</si>
  <si>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</si>
  <si>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</si>
  <si>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</si>
  <si>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</si>
  <si>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</si>
  <si>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</si>
  <si>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</si>
  <si>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</si>
  <si>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</si>
  <si>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</si>
  <si>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</si>
  <si>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</si>
  <si>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</si>
  <si>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</si>
  <si>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</si>
  <si>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</si>
  <si>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</si>
  <si>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</si>
  <si>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</si>
  <si>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</si>
  <si>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</si>
  <si>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</si>
  <si>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</si>
  <si>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</si>
  <si>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</si>
  <si>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</si>
  <si>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</si>
  <si>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</si>
  <si>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</si>
  <si>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</si>
  <si>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</si>
  <si>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</si>
  <si>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</si>
  <si>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</si>
  <si>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</si>
  <si>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</si>
  <si>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</si>
  <si>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</si>
  <si>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</si>
  <si>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</si>
  <si>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</si>
  <si>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</si>
  <si>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</si>
  <si>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</si>
  <si>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</si>
  <si>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</si>
  <si>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</si>
  <si>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</si>
  <si>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</si>
  <si>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</si>
  <si>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</si>
  <si>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</si>
  <si>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</si>
  <si>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</si>
  <si>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</si>
  <si>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</si>
  <si>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</si>
  <si>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</si>
  <si>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</si>
  <si>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</si>
  <si>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</si>
  <si>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</si>
  <si>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</si>
  <si>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</si>
  <si>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</si>
  <si>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</si>
  <si>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</si>
  <si>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</si>
  <si>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</si>
  <si>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</si>
  <si>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</si>
  <si>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</si>
  <si>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</si>
  <si>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</si>
  <si>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</si>
  <si>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</si>
  <si>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</si>
  <si>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</si>
  <si>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</si>
  <si>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</si>
  <si>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</si>
  <si>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</si>
  <si>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</si>
  <si>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</si>
  <si>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</si>
  <si>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</si>
  <si>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</si>
  <si>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</si>
  <si>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</si>
  <si>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</si>
  <si>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</si>
  <si>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</si>
  <si>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</si>
  <si>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</si>
  <si>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</si>
  <si>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</si>
  <si>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</si>
  <si>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</si>
  <si>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</si>
  <si>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</si>
  <si>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</si>
  <si>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</si>
  <si>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</si>
  <si>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</si>
  <si>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</si>
  <si>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</si>
  <si>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</si>
  <si>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</si>
  <si>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</si>
  <si>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</si>
  <si>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</si>
  <si>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</si>
  <si>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</si>
  <si>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</si>
  <si>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</si>
  <si>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</si>
  <si>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</si>
  <si>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</si>
  <si>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</si>
  <si>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</si>
  <si>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</si>
  <si>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</si>
  <si>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</si>
  <si>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</si>
  <si>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</si>
  <si>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</si>
  <si>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</si>
  <si>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</si>
  <si>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</si>
  <si>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</si>
  <si>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</si>
  <si>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</si>
  <si>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</si>
  <si>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</si>
  <si>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</si>
  <si>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</si>
  <si>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</si>
  <si>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</si>
  <si>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</si>
  <si>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</si>
  <si>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</si>
  <si>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</si>
  <si>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</si>
  <si>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</si>
  <si>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</si>
  <si>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</si>
  <si>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</si>
  <si>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</si>
  <si>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</si>
  <si>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</si>
  <si>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</si>
  <si>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</si>
  <si>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</si>
  <si>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</si>
  <si>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</si>
  <si>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</si>
  <si>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</si>
  <si>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</si>
  <si>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</si>
  <si>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</si>
  <si>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</si>
  <si>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</si>
  <si>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</si>
  <si>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</si>
  <si>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</si>
  <si>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</si>
  <si>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</si>
  <si>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</si>
  <si>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</si>
  <si>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</si>
  <si>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</si>
  <si>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</si>
  <si>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</si>
  <si>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</si>
  <si>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</si>
  <si>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</si>
  <si>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</si>
  <si>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</si>
  <si>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</si>
  <si>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</si>
  <si>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</si>
  <si>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</si>
  <si>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</si>
  <si>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</si>
  <si>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</si>
  <si>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</si>
  <si>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</si>
  <si>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</si>
  <si>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</si>
  <si>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</si>
  <si>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</si>
  <si>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</si>
  <si>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</si>
  <si>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</si>
  <si>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</si>
  <si>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</si>
  <si>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</si>
  <si>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</si>
  <si>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</si>
  <si>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</si>
  <si>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</si>
  <si>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</si>
  <si>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</si>
  <si>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</si>
  <si>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</si>
  <si>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</si>
  <si>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</si>
  <si>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</si>
  <si>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</si>
  <si>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</si>
  <si>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</si>
  <si>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</si>
  <si>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</si>
  <si>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</si>
  <si>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</si>
  <si>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</si>
  <si>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</si>
  <si>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</si>
  <si>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</si>
  <si>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</si>
  <si>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</si>
  <si>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</si>
  <si>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</si>
  <si>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</si>
  <si>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</si>
  <si>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</si>
  <si>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</si>
  <si>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</si>
  <si>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</si>
  <si>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</si>
  <si>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</si>
  <si>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</si>
  <si>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</si>
  <si>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</si>
  <si>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</si>
  <si>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</si>
  <si>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</si>
  <si>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</si>
  <si>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</si>
  <si>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</si>
  <si>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</si>
  <si>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</si>
  <si>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</si>
  <si>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</si>
  <si>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</si>
  <si>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</si>
  <si>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</si>
  <si>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</si>
  <si>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</si>
  <si>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</si>
  <si>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</si>
  <si>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</si>
  <si>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</si>
  <si>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</si>
  <si>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</si>
  <si>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</si>
  <si>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</si>
  <si>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</si>
  <si>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</si>
  <si>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</si>
  <si>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</si>
  <si>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</si>
  <si>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</si>
  <si>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</si>
  <si>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</si>
  <si>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</si>
  <si>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</si>
  <si>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</si>
  <si>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</si>
  <si>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Ljubljanska borza vrednostnih papirjev d.d.</t>
  </si>
  <si>
    <t>stanje na dan 30.9.2024</t>
  </si>
  <si>
    <t>u razdoblju 1.1. do 30.9.2024</t>
  </si>
  <si>
    <t>BILJEŠKE UZ FINANCIJSKE IZVJEŠTAJE - TFI
(koji se sastavljaju za tromjesečna razdoblja)
Naziv izdavatelja:   Zagrebačka burza d.d.
OIB:   84368186611
Izvještajno razdoblje: 1.1.2024.-30.9.2024.
Vrste izvještaja: 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Konsolidirani financijski izvještaji pripremljeni su u skladu s Međunarodnim standardima financijskog izvještavanja usvojenim od strane Europske unije (MSFI). Konsolidirani financijski izvještaji sastavljeni su na osnovi povijesnog troška, osim financijske imovine po fer vrijednosti kroz račun dobiti i gubitka i financijske imovine kroz sveobuhvatnu dobit koja je mjerena po fer vrijednosti te zemljišta i zgrada koje se vrednuju po fer vrijednosti.
Detaljne informacije o osnovi za sastavljanje financijskih izvještaja nalaze se u bilješci uz konsolidirane financijske izvještaje  broj 2 objavljenoj u Godišnjem izvješću o stanju Grupe i poslovanju u 2023. godini koje je raspoloživo na internet stranici www.zse.hr (dalje u tekstu: Godišnje izvješće Grupe).
Značajne računovodstvene politike
Prilikom sastavljanja ovih financijskih izvještaja za izvještajno razdoblje primjenjuju se računovodstvene politike koje su objavljene u konsolidiranim financijskim izvještajima za 2023.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MSFIJ-jeva, a koje nisu prezentirane u konsolidiranom izvještaju o financijskom položaju, izvještaju o sveobuhvatnoj dobiti, izvještaju o novčanim tokovima i izvještaju o promjeni kapitala objavljeni su u izvještaju Konsolidirani nerevidirani financijski rezultat za period od 1.1. do 30.9.2024. godine (u nastavku: Konsolidirani rezultat za period od 1. siječnja do 30. rujna 2024. godine) koje je objavljeno na internet stranici www.zse.hr.
3.	Financijske obveze, jamstva ili nepredviđeni izdaci koji nisu uključeni u bilancu, priroda i oblik eventualno uspostavljenog stvarnog osiguranja koje je dano
Grupa nema financijskih obveza, jamstava ili nepredviđenih izdataka koji nisu uključeni u bilancu na dan 30. rujna 2024. godine niti ima dano uspostavljeno jamstvo.
4.	Iznos predujmova i odobrenih kredita članovima administrativnih, upravljačkih i nadzornih tijela
Grupa nije davala predujmove niti odobravala kredite članovima administrativnih, upravljačkih i nadzornih tijela tijekom 2024. godine. 
5.	Iznos i priroda pojedinih stavki prihoda ili rashoda izuzetne veličine ili pojave
Detalji o iznosima pojedinih stavki prihoda ili rashoda izuzetne veličine ili pojave objavljeni su u bilješkama uz financijske izvještaje u Konsolidiranom rezultatu za tromjesečje (www.zse.hr). 
6.	Obveze koje dospijevaju nakon više od pet godina i dugovanja pokrivena vrijednim osiguranjem koje je dala Grupa
Na dan 30.rujna 2024. godine Grupa nema obveze koje dospijevaju nakon više od pet godina. Grupa na datum bilance nema dugovanja koja su pokrivena vrijednim osiguranjem koje je izdala Grupa.
7.	Prosječan broj zaposlenih tijekom izvještajnog razdoblja 
Grupa je tijekom izvještajnog razdoblja 2024. godine imala prosječno zaposleno 36 zaposlenika.
8.	Kapitalizirani trošak plaće tijekom izvještajnog razdoblja
Grupa tijekom izvještajnog razdoblja nije kapitalizirala trošak plaća.
9.	Odgođeni porezi
Rezerviranje za odgođene poreze, stanje odgođenih poreza na početku i na kraju izvještajnog razdoblja  i kretanja u tim pozicijama tijekom izvještajnog razdoblja:
	1.1.2024.	Povećanje	Smanjenje	30.9.2024.
	eur'000	eur'000	eur'000	eur'000
Odgođena porezna imovina	38	-	-	38
Odgođene porezne obveze	(40)	-	-	(40)
	(2)	-	-	(2)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Grupa drži sudjelujući udjel u kapitalu prikazani su u bilješci 1. i bilješci 13. „Ulaganja u pridružena društva i zajedničke pothvate“ (GFI: „Ulaganja u pridružena društva, ovisna društva i zajedničke pothvate). Društvo je u 2024. godini povećalo udio u Adria Digital Exchange d.o.o. na 51.600 EUR. Tijekom perioda izvještavanja nije bilo drugih promjena u sudjelujućim interesima.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Grupa nema potvrda o sudjelovanju, konvertibilnih zadužnica, jamstava, opcija ili sličnih vrijednosnica ili prava.
13.	Naziv, sjedište te pravni oblik svakog društva u kojemu izdavatelj ima neograničenu odgovornost
Grupa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godišnje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</si>
  <si>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Rekapitulacija usporedbe konsolidirane TFI-POD bilance i bilance pripremljene po MSFI-jevima za treće tromjesečje  2024. godine</t>
  </si>
  <si>
    <t>Stavka bilance u MSFI</t>
  </si>
  <si>
    <t>Iznos (EUR)</t>
  </si>
  <si>
    <t>Stavka bilance stanja u TFI</t>
  </si>
  <si>
    <t>Dugotrajna imovina</t>
  </si>
  <si>
    <t>A Dugotrajna imovina</t>
  </si>
  <si>
    <t>I Nematerijalna imovina</t>
  </si>
  <si>
    <t>Nematerijalna imovina</t>
  </si>
  <si>
    <t>Goodwill</t>
  </si>
  <si>
    <t>II Materijalna imovina</t>
  </si>
  <si>
    <t>Nekretnine i oprema</t>
  </si>
  <si>
    <t>1 Zemljište i zgrade</t>
  </si>
  <si>
    <t>Imovina s pravom uporabe</t>
  </si>
  <si>
    <t>2 Računalni oprema</t>
  </si>
  <si>
    <t>III Dugotrajna financijska imovina</t>
  </si>
  <si>
    <t>Ulaganja u ovisna društva</t>
  </si>
  <si>
    <t>Ulaganja  pridružena društva i zajednički pothvat</t>
  </si>
  <si>
    <t>Dugoročni depozit</t>
  </si>
  <si>
    <t>Pozajmice dane pridruženom društvu</t>
  </si>
  <si>
    <t>Financijska imovina po fer vrijednosti kroz ostalu sveobuhvatnu dobit</t>
  </si>
  <si>
    <t>Odgođena porezna imovina</t>
  </si>
  <si>
    <t>Kratkotrajna imovina</t>
  </si>
  <si>
    <t>B Kratkotrajna imovina</t>
  </si>
  <si>
    <t>I Potraživanja</t>
  </si>
  <si>
    <t>Potraživanja od kupaca i ostala imovina</t>
  </si>
  <si>
    <t>2 Potraživanje od zaposlenika i članova poduzetnika</t>
  </si>
  <si>
    <t>3 Potraživanje od države i drugih institucija</t>
  </si>
  <si>
    <t>4 Potraživanje od povezanih poduzetnika</t>
  </si>
  <si>
    <t>II Kratkotrajna financijska imovina</t>
  </si>
  <si>
    <t>Kratkoročni depoziti</t>
  </si>
  <si>
    <t>1 Financijska imovina koja se mjeri po amortiziranom trošku</t>
  </si>
  <si>
    <t>Financijska imovina po fer vrijednosti kroz račun dobiti i gubitka</t>
  </si>
  <si>
    <t>Novac i novčani ekvivalenti</t>
  </si>
  <si>
    <t>III Novac i novčani ekvivalenti</t>
  </si>
  <si>
    <t>Troškovi budućih razdoblja</t>
  </si>
  <si>
    <t>Ugovorna imovina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</si>
  <si>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</si>
  <si>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</si>
  <si>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</si>
  <si>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</si>
  <si>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</si>
  <si>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</si>
  <si>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</si>
  <si>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</si>
  <si>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</si>
  <si>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fer vrijednost</t>
  </si>
  <si>
    <t xml:space="preserve">Aktuarski dobici/gubici </t>
  </si>
  <si>
    <t>Translacijske rezerve</t>
  </si>
  <si>
    <t>Akumulirana dobit (gubitak)</t>
  </si>
  <si>
    <t>IV Zadržana dobit ili preneseni gubitak</t>
  </si>
  <si>
    <t>V Dobit ili gubitak poslovne godine</t>
  </si>
  <si>
    <t>Dugoročne obveze</t>
  </si>
  <si>
    <t>Dugoročne obveze i rezerviranja</t>
  </si>
  <si>
    <t>Obveze za primanja zaposlenih</t>
  </si>
  <si>
    <t>B Rezerviranja</t>
  </si>
  <si>
    <t>Dugoročna ugovorna obveza</t>
  </si>
  <si>
    <t>Dugoročne obveze za poslovni najam</t>
  </si>
  <si>
    <t>D Dugoročne obveze</t>
  </si>
  <si>
    <t>Odgođena porezna obveza</t>
  </si>
  <si>
    <t>E Odgođena porezna obveza</t>
  </si>
  <si>
    <t>Kratkoročne obveze</t>
  </si>
  <si>
    <t xml:space="preserve">C KRATKOROČNE OBVEZE </t>
  </si>
  <si>
    <t>Obveze prema dobavljačima i ostale obveze</t>
  </si>
  <si>
    <t>Kratkoročne obveze za poslovni najam</t>
  </si>
  <si>
    <t>Obveza za porez na dobit</t>
  </si>
  <si>
    <t>Ugovorne obveze</t>
  </si>
  <si>
    <t>F Odgođeno plaćanje troškova i prihod budućeg razdoblja</t>
  </si>
  <si>
    <t>Ukalkulirani troškovi</t>
  </si>
  <si>
    <t>Ukupno pasiva</t>
  </si>
  <si>
    <t>Rekapitulacija usporedbe konsolidiranog TFI-POD računa dobiti i gubitka i ostale sveobuhvatne dobiti pripremljene po MSFI-jevima za treće tromjesečje 2024. godine</t>
  </si>
  <si>
    <t>Stavka RDG-a u MSFI</t>
  </si>
  <si>
    <t>Stavka RDG-a u TFI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</si>
  <si>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</si>
  <si>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</si>
  <si>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</si>
  <si>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</si>
  <si>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</si>
  <si>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</si>
  <si>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</si>
  <si>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</si>
  <si>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</si>
  <si>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</si>
  <si>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</si>
  <si>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</si>
  <si>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</si>
  <si>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</si>
  <si>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Amortizacija</t>
  </si>
  <si>
    <t>Financijski rezultat</t>
  </si>
  <si>
    <t>Financijski prihodi</t>
  </si>
  <si>
    <t>C FINANCIJSKI PRIHODI</t>
  </si>
  <si>
    <t>Financijski rashodi</t>
  </si>
  <si>
    <t xml:space="preserve">D FINANCIJSKI RASHODI </t>
  </si>
  <si>
    <t xml:space="preserve">Prihodi od dividende </t>
  </si>
  <si>
    <t>Neto dobici/(gubici) od financijske imovine po fer vrijednosti kroz račun dobiti i gubitka</t>
  </si>
  <si>
    <t>Neto gubitak od tečajnih razlika</t>
  </si>
  <si>
    <t>Udio u Dobiti (gubitku) u zajedničkom pothvatu i pridruženim društvima</t>
  </si>
  <si>
    <t>Dobit prije poreza</t>
  </si>
  <si>
    <t>H DOBIT ILI GUBITAK PRIJE OPOREZIVANJA</t>
  </si>
  <si>
    <t>Porez na dobit</t>
  </si>
  <si>
    <t>Dobit razdoblja</t>
  </si>
  <si>
    <t>J DOBIT ILI GUBITAK RAZDOBLJA</t>
  </si>
  <si>
    <t>Ostala sveobuhvatna dobit</t>
  </si>
  <si>
    <t xml:space="preserve">K OSTALA SVEOBUHVATNA DOBIT </t>
  </si>
  <si>
    <t>Ukupno sveobuhvatna dobit za godinu</t>
  </si>
  <si>
    <t>L UKUPNA SVEOBUHVATNA DOBIT</t>
  </si>
  <si>
    <t>Slovenska cesta 56, 1000 Ljubljana, Slovenija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</si>
</sst>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81">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vertical="center" wrapText="1"/>
      <protection locked="0"/>
    </xf>
    <xf numFmtId="3" fontId="16" fillId="7" borderId="1" xfId="0" applyNumberFormat="1" applyFont="1" applyFill="1" applyBorder="1" applyAlignment="1">
      <alignment vertical="center"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22" fillId="8" borderId="13" xfId="4" applyFont="1" applyFill="1" applyBorder="1" applyAlignment="1">
      <alignment horizontal="right" vertical="center" wrapText="1"/>
    </xf>
    <xf numFmtId="0" fontId="22" fillId="8" borderId="14" xfId="4" applyFont="1" applyFill="1" applyBorder="1" applyAlignment="1">
      <alignment horizontal="right" vertical="center" wrapText="1"/>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wrapText="1"/>
    </xf>
    <xf numFmtId="0" fontId="7" fillId="8" borderId="0" xfId="4" applyFont="1" applyFill="1" applyAlignment="1">
      <alignment wrapText="1"/>
    </xf>
    <xf numFmtId="0" fontId="7" fillId="8" borderId="0" xfId="4" applyFont="1" applyFill="1"/>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3" xfId="4" applyFont="1" applyFill="1" applyBorder="1" applyAlignment="1">
      <alignment horizontal="right" vertical="center"/>
    </xf>
    <xf numFmtId="0" fontId="22" fillId="8" borderId="14" xfId="4" applyFont="1" applyFill="1" applyBorder="1" applyAlignment="1">
      <alignment horizontal="right" vertical="center"/>
    </xf>
    <xf numFmtId="0" fontId="22" fillId="8" borderId="0" xfId="4" applyFont="1" applyFill="1" applyAlignment="1">
      <alignment horizontal="right" vertical="center" wrapText="1"/>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0" xfId="4" applyFont="1" applyFill="1" applyAlignment="1">
      <alignment horizontal="right" vertical="center"/>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3" fillId="8" borderId="13" xfId="4" applyFont="1" applyFill="1" applyBorder="1" applyAlignment="1">
      <alignment vertical="center"/>
    </xf>
    <xf numFmtId="0" fontId="23" fillId="8" borderId="0" xfId="4" applyFont="1" applyFill="1" applyAlignment="1">
      <alignment vertical="center"/>
    </xf>
    <xf numFmtId="0" fontId="22"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0" fontId="22" fillId="8" borderId="13" xfId="4" applyFont="1" applyFill="1" applyBorder="1" applyAlignment="1">
      <alignment horizontal="center" vertical="center"/>
    </xf>
    <xf numFmtId="0" fontId="22" fillId="8" borderId="0" xfId="4" applyFont="1" applyFill="1" applyAlignment="1">
      <alignment horizontal="center" vertical="center"/>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Alignment="1">
      <alignment vertical="top" wrapText="1"/>
    </xf>
    <xf numFmtId="0" fontId="3" fillId="9" borderId="3" xfId="4" applyFont="1" applyFill="1" applyBorder="1" applyAlignment="1" applyProtection="1">
      <alignment horizontal="left" vertical="center"/>
      <protection locked="0"/>
    </xf>
    <xf numFmtId="0" fontId="3" fillId="9" borderId="2" xfId="4" applyFont="1" applyFill="1" applyBorder="1" applyAlignment="1" applyProtection="1">
      <alignment horizontal="left" vertical="center"/>
      <protection locked="0"/>
    </xf>
    <xf numFmtId="0" fontId="3" fillId="9" borderId="15" xfId="4" applyFont="1" applyFill="1" applyBorder="1" applyAlignment="1" applyProtection="1">
      <alignment horizontal="left" vertical="center"/>
      <protection locked="0"/>
    </xf>
    <xf numFmtId="0" fontId="7" fillId="8" borderId="0" xfId="4" applyFont="1" applyFill="1" applyAlignment="1">
      <alignment vertical="top"/>
    </xf>
    <xf numFmtId="0" fontId="7" fillId="8" borderId="0" xfId="4" applyFont="1" applyFill="1" applyProtection="1">
      <protection locked="0"/>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14" xfId="4" applyFont="1" applyFill="1" applyBorder="1" applyAlignment="1">
      <alignment horizontal="center" vertical="center"/>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22" fillId="8" borderId="0" xfId="4" applyFont="1" applyFill="1" applyAlignment="1">
      <alignment vertical="top"/>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28" fillId="9" borderId="3" xfId="5" applyFill="1" applyBorder="1" applyAlignment="1" applyProtection="1">
      <alignment vertical="center"/>
      <protection locked="0"/>
    </xf>
    <xf numFmtId="0" fontId="2" fillId="0" borderId="1" xfId="0" applyFont="1" applyBorder="1" applyAlignment="1">
      <alignment vertical="center" wrapText="1"/>
    </xf>
    <xf numFmtId="0" fontId="2" fillId="7" borderId="1" xfId="0" applyFont="1" applyFill="1" applyBorder="1" applyAlignment="1">
      <alignment vertical="center" wrapText="1"/>
    </xf>
    <xf numFmtId="0" fontId="2" fillId="6" borderId="1" xfId="0" applyFont="1" applyFill="1" applyBorder="1" applyAlignment="1">
      <alignment vertical="center" wrapText="1"/>
    </xf>
    <xf numFmtId="0" fontId="4" fillId="7" borderId="1" xfId="0" applyFont="1" applyFill="1" applyBorder="1" applyAlignment="1">
      <alignment vertical="center" wrapText="1"/>
    </xf>
    <xf numFmtId="0" fontId="4" fillId="0" borderId="1" xfId="0" applyFont="1" applyBorder="1" applyAlignment="1">
      <alignment vertical="center" wrapText="1"/>
    </xf>
    <xf numFmtId="0" fontId="2" fillId="4" borderId="1" xfId="0" applyFont="1" applyFill="1" applyBorder="1" applyAlignment="1">
      <alignment horizontal="left" vertical="center" wrapText="1"/>
    </xf>
    <xf numFmtId="0" fontId="26" fillId="0" borderId="1" xfId="0" applyFont="1" applyBorder="1" applyAlignment="1">
      <alignment vertical="center" wrapText="1"/>
    </xf>
    <xf numFmtId="0" fontId="2" fillId="0" borderId="1" xfId="0" applyFont="1" applyBorder="1"/>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4" fillId="0" borderId="0" xfId="3" applyFont="1" applyAlignment="1" applyProtection="1">
      <alignment horizontal="center" vertical="top" wrapText="1"/>
      <protection locked="0"/>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center"/>
    </xf>
    <xf numFmtId="0" fontId="3" fillId="0" borderId="17"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12" fillId="0" borderId="0" xfId="0" applyFont="1" applyAlignment="1">
      <alignment vertical="center"/>
    </xf>
    <xf numFmtId="0" fontId="29" fillId="0" borderId="0" xfId="0" applyFont="1" applyAlignment="1">
      <alignment vertical="center" wrapText="1"/>
    </xf>
    <xf numFmtId="0" fontId="12" fillId="0" borderId="0" xfId="0" applyFont="1" applyAlignment="1">
      <alignment vertical="center" wrapText="1"/>
    </xf>
    <xf numFmtId="3" fontId="31" fillId="0" borderId="0" xfId="0" applyNumberFormat="1" applyFont="1" applyAlignment="1">
      <alignment horizontal="right" vertical="center"/>
    </xf>
    <xf numFmtId="0" fontId="30" fillId="0" borderId="18" xfId="0" applyFont="1" applyBorder="1" applyAlignment="1">
      <alignment vertical="center" wrapText="1"/>
    </xf>
    <xf numFmtId="3" fontId="30" fillId="0" borderId="18" xfId="0" applyNumberFormat="1" applyFont="1" applyBorder="1" applyAlignment="1">
      <alignment horizontal="right" vertical="center"/>
    </xf>
    <xf numFmtId="0" fontId="30" fillId="0" borderId="18" xfId="0" applyFont="1" applyBorder="1" applyAlignment="1">
      <alignment vertical="center"/>
    </xf>
    <xf numFmtId="0" fontId="30" fillId="0" borderId="18" xfId="0" applyFont="1" applyBorder="1" applyAlignment="1">
      <alignment horizontal="right" vertical="center"/>
    </xf>
    <xf numFmtId="0" fontId="30" fillId="0" borderId="19" xfId="0" applyFont="1" applyBorder="1" applyAlignment="1">
      <alignment vertical="center" wrapText="1"/>
    </xf>
    <xf numFmtId="0" fontId="12" fillId="0" borderId="17" xfId="0" applyFont="1" applyBorder="1" applyAlignment="1">
      <alignment vertical="center"/>
    </xf>
    <xf numFmtId="0" fontId="30" fillId="0" borderId="19" xfId="0" applyFont="1" applyBorder="1" applyAlignment="1">
      <alignment vertical="center"/>
    </xf>
    <xf numFmtId="0" fontId="29" fillId="0" borderId="19" xfId="0" applyFont="1" applyBorder="1" applyAlignment="1">
      <alignment vertical="center" wrapText="1"/>
    </xf>
    <xf numFmtId="0" fontId="30" fillId="0" borderId="19" xfId="0" applyFont="1" applyBorder="1" applyAlignment="1">
      <alignment horizontal="right" vertical="center"/>
    </xf>
    <xf numFmtId="0" fontId="29" fillId="13" borderId="0" xfId="0" applyFont="1" applyFill="1" applyAlignment="1">
      <alignment vertical="center"/>
    </xf>
    <xf numFmtId="3" fontId="29" fillId="0" borderId="0" xfId="0" applyNumberFormat="1" applyFont="1" applyAlignment="1">
      <alignment horizontal="right" vertical="center"/>
    </xf>
    <xf numFmtId="0" fontId="29" fillId="0" borderId="18" xfId="0" applyFont="1" applyBorder="1" applyAlignment="1">
      <alignment vertical="center" wrapText="1"/>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0" fontId="29" fillId="0" borderId="17" xfId="0" applyFont="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29" fillId="0" borderId="0" xfId="0" applyFont="1" applyAlignment="1">
      <alignment horizontal="right" vertical="center" wrapText="1"/>
    </xf>
    <xf numFmtId="0" fontId="30" fillId="0" borderId="0" xfId="0" applyFont="1" applyAlignment="1">
      <alignment vertical="center"/>
    </xf>
    <xf numFmtId="0" fontId="3" fillId="0" borderId="17" xfId="0" applyFont="1" applyBorder="1" applyAlignment="1">
      <alignment vertical="center"/>
    </xf>
    <xf numFmtId="0" fontId="3" fillId="0" borderId="0" xfId="0" applyFont="1" applyAlignment="1">
      <alignment vertical="center"/>
    </xf>
    <xf numFmtId="0" fontId="3" fillId="0" borderId="18" xfId="0" applyFont="1" applyBorder="1" applyAlignment="1">
      <alignment vertical="center"/>
    </xf>
    <xf numFmtId="0" fontId="29" fillId="0" borderId="0" xfId="0" applyFont="1" applyAlignment="1">
      <alignment vertical="center"/>
    </xf>
    <xf numFmtId="0" fontId="29" fillId="0" borderId="18" xfId="0" applyFont="1" applyBorder="1" applyAlignment="1">
      <alignment vertical="center"/>
    </xf>
    <xf numFmtId="0" fontId="30" fillId="0" borderId="18" xfId="0" applyFont="1" applyBorder="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0" borderId="17" xfId="0" applyFont="1" applyBorder="1" applyAlignment="1">
      <alignment horizontal="right" vertical="center"/>
    </xf>
    <xf numFmtId="3" fontId="29" fillId="15" borderId="17" xfId="0" applyNumberFormat="1" applyFont="1" applyFill="1" applyBorder="1" applyAlignment="1">
      <alignment horizontal="right" vertical="center"/>
    </xf>
    <xf numFmtId="0" fontId="12" fillId="15" borderId="17" xfId="0" applyFont="1" applyFill="1" applyBorder="1"/>
    <xf numFmtId="0" fontId="29" fillId="0" borderId="0" xfId="0" applyFont="1" applyAlignment="1">
      <alignment horizontal="right" vertical="center"/>
    </xf>
    <xf numFmtId="0" fontId="29" fillId="0" borderId="19" xfId="0" applyFont="1" applyBorder="1" applyAlignment="1">
      <alignment horizontal="right" vertical="center"/>
    </xf>
    <xf numFmtId="0" fontId="29" fillId="0" borderId="17" xfId="0" applyFont="1" applyBorder="1" applyAlignment="1">
      <alignment vertical="center"/>
    </xf>
    <xf numFmtId="0" fontId="29" fillId="0" borderId="19"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workbookViewId="0">
      <selection activeCell="D38" sqref="D38:I38"/>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98" t="s">
        <v>183</v>
      </c>
      <c r="B1" s="99"/>
      <c r="C1" s="99"/>
      <c r="D1" s="42"/>
      <c r="E1" s="42"/>
      <c r="F1" s="42"/>
      <c r="G1" s="42"/>
      <c r="H1" s="42"/>
      <c r="I1" s="42"/>
      <c r="J1" s="43"/>
    </row>
    <row r="2" spans="1:10" ht="14.45" customHeight="1" x14ac:dyDescent="0.25">
      <c r="A2" s="100" t="s">
        <v>199</v>
      </c>
      <c r="B2" s="101"/>
      <c r="C2" s="101"/>
      <c r="D2" s="101"/>
      <c r="E2" s="101"/>
      <c r="F2" s="101"/>
      <c r="G2" s="101"/>
      <c r="H2" s="101"/>
      <c r="I2" s="101"/>
      <c r="J2" s="102"/>
    </row>
    <row r="3" spans="1:10" x14ac:dyDescent="0.25">
      <c r="A3" s="45"/>
      <c r="B3" s="46"/>
      <c r="C3" s="46"/>
      <c r="D3" s="46"/>
      <c r="E3" s="46"/>
      <c r="F3" s="46"/>
      <c r="G3" s="46"/>
      <c r="H3" s="46"/>
      <c r="I3" s="46"/>
      <c r="J3" s="47"/>
    </row>
    <row r="4" spans="1:10" ht="33.6" customHeight="1" x14ac:dyDescent="0.25">
      <c r="A4" s="103" t="s">
        <v>184</v>
      </c>
      <c r="B4" s="104"/>
      <c r="C4" s="104"/>
      <c r="D4" s="104"/>
      <c r="E4" s="105">
        <v>45292</v>
      </c>
      <c r="F4" s="106"/>
      <c r="G4" s="48" t="s">
        <v>0</v>
      </c>
      <c r="H4" s="105">
        <v>45565</v>
      </c>
      <c r="I4" s="106"/>
      <c r="J4" s="49"/>
    </row>
    <row r="5" spans="1:10" s="50" customFormat="1" ht="10.15" customHeight="1" x14ac:dyDescent="0.25">
      <c r="A5" s="107"/>
      <c r="B5" s="108"/>
      <c r="C5" s="108"/>
      <c r="D5" s="108"/>
      <c r="E5" s="108"/>
      <c r="F5" s="108"/>
      <c r="G5" s="108"/>
      <c r="H5" s="108"/>
      <c r="I5" s="108"/>
      <c r="J5" s="109"/>
    </row>
    <row r="6" spans="1:10" ht="20.45" customHeight="1" x14ac:dyDescent="0.25">
      <c r="A6" s="51"/>
      <c r="B6" s="52" t="s">
        <v>206</v>
      </c>
      <c r="C6" s="53"/>
      <c r="D6" s="53"/>
      <c r="E6" s="59">
        <v>2024</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207</v>
      </c>
      <c r="C8" s="53"/>
      <c r="D8" s="53"/>
      <c r="E8" s="59">
        <v>3</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17" t="s">
        <v>208</v>
      </c>
      <c r="B10" s="118"/>
      <c r="C10" s="118"/>
      <c r="D10" s="118"/>
      <c r="E10" s="118"/>
      <c r="F10" s="118"/>
      <c r="G10" s="118"/>
      <c r="H10" s="118"/>
      <c r="I10" s="118"/>
      <c r="J10" s="61"/>
    </row>
    <row r="11" spans="1:10" ht="24.6" customHeight="1" x14ac:dyDescent="0.25">
      <c r="A11" s="119" t="s">
        <v>185</v>
      </c>
      <c r="B11" s="120"/>
      <c r="C11" s="112" t="s">
        <v>273</v>
      </c>
      <c r="D11" s="113"/>
      <c r="E11" s="62"/>
      <c r="F11" s="121" t="s">
        <v>209</v>
      </c>
      <c r="G11" s="111"/>
      <c r="H11" s="122" t="s">
        <v>274</v>
      </c>
      <c r="I11" s="123"/>
      <c r="J11" s="63"/>
    </row>
    <row r="12" spans="1:10" ht="14.45" customHeight="1" x14ac:dyDescent="0.25">
      <c r="A12" s="64"/>
      <c r="B12" s="65"/>
      <c r="C12" s="65"/>
      <c r="D12" s="65"/>
      <c r="E12" s="115"/>
      <c r="F12" s="115"/>
      <c r="G12" s="115"/>
      <c r="H12" s="115"/>
      <c r="I12" s="66"/>
      <c r="J12" s="63"/>
    </row>
    <row r="13" spans="1:10" ht="21" customHeight="1" x14ac:dyDescent="0.25">
      <c r="A13" s="110" t="s">
        <v>200</v>
      </c>
      <c r="B13" s="111"/>
      <c r="C13" s="112" t="s">
        <v>275</v>
      </c>
      <c r="D13" s="113"/>
      <c r="E13" s="114"/>
      <c r="F13" s="115"/>
      <c r="G13" s="115"/>
      <c r="H13" s="115"/>
      <c r="I13" s="66"/>
      <c r="J13" s="63"/>
    </row>
    <row r="14" spans="1:10" ht="10.9" customHeight="1" x14ac:dyDescent="0.25">
      <c r="A14" s="62"/>
      <c r="B14" s="66"/>
      <c r="C14" s="65"/>
      <c r="D14" s="65"/>
      <c r="E14" s="116"/>
      <c r="F14" s="116"/>
      <c r="G14" s="116"/>
      <c r="H14" s="116"/>
      <c r="I14" s="65"/>
      <c r="J14" s="67"/>
    </row>
    <row r="15" spans="1:10" ht="22.9" customHeight="1" x14ac:dyDescent="0.25">
      <c r="A15" s="110" t="s">
        <v>186</v>
      </c>
      <c r="B15" s="111"/>
      <c r="C15" s="112" t="s">
        <v>276</v>
      </c>
      <c r="D15" s="113"/>
      <c r="E15" s="130"/>
      <c r="F15" s="131"/>
      <c r="G15" s="68" t="s">
        <v>210</v>
      </c>
      <c r="H15" s="122" t="s">
        <v>286</v>
      </c>
      <c r="I15" s="123"/>
      <c r="J15" s="69"/>
    </row>
    <row r="16" spans="1:10" ht="10.9" customHeight="1" x14ac:dyDescent="0.25">
      <c r="A16" s="62"/>
      <c r="B16" s="66"/>
      <c r="C16" s="65"/>
      <c r="D16" s="65"/>
      <c r="E16" s="116"/>
      <c r="F16" s="116"/>
      <c r="G16" s="116"/>
      <c r="H16" s="116"/>
      <c r="I16" s="65"/>
      <c r="J16" s="67"/>
    </row>
    <row r="17" spans="1:10" ht="22.9" customHeight="1" x14ac:dyDescent="0.25">
      <c r="A17" s="70"/>
      <c r="B17" s="68" t="s">
        <v>211</v>
      </c>
      <c r="C17" s="112" t="s">
        <v>9</v>
      </c>
      <c r="D17" s="113"/>
      <c r="E17" s="71"/>
      <c r="F17" s="71"/>
      <c r="G17" s="71"/>
      <c r="H17" s="71"/>
      <c r="I17" s="71"/>
      <c r="J17" s="69"/>
    </row>
    <row r="18" spans="1:10" x14ac:dyDescent="0.25">
      <c r="A18" s="124"/>
      <c r="B18" s="125"/>
      <c r="C18" s="116"/>
      <c r="D18" s="116"/>
      <c r="E18" s="116"/>
      <c r="F18" s="116"/>
      <c r="G18" s="116"/>
      <c r="H18" s="116"/>
      <c r="I18" s="65"/>
      <c r="J18" s="67"/>
    </row>
    <row r="19" spans="1:10" x14ac:dyDescent="0.25">
      <c r="A19" s="119" t="s">
        <v>187</v>
      </c>
      <c r="B19" s="126"/>
      <c r="C19" s="127" t="s">
        <v>277</v>
      </c>
      <c r="D19" s="128"/>
      <c r="E19" s="128"/>
      <c r="F19" s="128"/>
      <c r="G19" s="128"/>
      <c r="H19" s="128"/>
      <c r="I19" s="128"/>
      <c r="J19" s="129"/>
    </row>
    <row r="20" spans="1:10" x14ac:dyDescent="0.25">
      <c r="A20" s="64"/>
      <c r="B20" s="65"/>
      <c r="C20" s="72"/>
      <c r="D20" s="65"/>
      <c r="E20" s="116"/>
      <c r="F20" s="116"/>
      <c r="G20" s="116"/>
      <c r="H20" s="116"/>
      <c r="I20" s="65"/>
      <c r="J20" s="67"/>
    </row>
    <row r="21" spans="1:10" x14ac:dyDescent="0.25">
      <c r="A21" s="119" t="s">
        <v>188</v>
      </c>
      <c r="B21" s="126"/>
      <c r="C21" s="122">
        <v>10000</v>
      </c>
      <c r="D21" s="123"/>
      <c r="E21" s="116"/>
      <c r="F21" s="116"/>
      <c r="G21" s="127" t="s">
        <v>278</v>
      </c>
      <c r="H21" s="128"/>
      <c r="I21" s="128"/>
      <c r="J21" s="129"/>
    </row>
    <row r="22" spans="1:10" x14ac:dyDescent="0.25">
      <c r="A22" s="64"/>
      <c r="B22" s="65"/>
      <c r="C22" s="65"/>
      <c r="D22" s="65"/>
      <c r="E22" s="116"/>
      <c r="F22" s="116"/>
      <c r="G22" s="116"/>
      <c r="H22" s="116"/>
      <c r="I22" s="65"/>
      <c r="J22" s="67"/>
    </row>
    <row r="23" spans="1:10" x14ac:dyDescent="0.25">
      <c r="A23" s="119" t="s">
        <v>189</v>
      </c>
      <c r="B23" s="126"/>
      <c r="C23" s="127" t="s">
        <v>279</v>
      </c>
      <c r="D23" s="128"/>
      <c r="E23" s="128"/>
      <c r="F23" s="128"/>
      <c r="G23" s="128"/>
      <c r="H23" s="128"/>
      <c r="I23" s="128"/>
      <c r="J23" s="129"/>
    </row>
    <row r="24" spans="1:10" x14ac:dyDescent="0.25">
      <c r="A24" s="64"/>
      <c r="B24" s="65"/>
      <c r="C24" s="65"/>
      <c r="D24" s="65"/>
      <c r="E24" s="116"/>
      <c r="F24" s="116"/>
      <c r="G24" s="116"/>
      <c r="H24" s="116"/>
      <c r="I24" s="65"/>
      <c r="J24" s="67"/>
    </row>
    <row r="25" spans="1:10" x14ac:dyDescent="0.25">
      <c r="A25" s="119" t="s">
        <v>190</v>
      </c>
      <c r="B25" s="126"/>
      <c r="C25" s="133" t="s">
        <v>280</v>
      </c>
      <c r="D25" s="134"/>
      <c r="E25" s="134"/>
      <c r="F25" s="134"/>
      <c r="G25" s="134"/>
      <c r="H25" s="134"/>
      <c r="I25" s="134"/>
      <c r="J25" s="135"/>
    </row>
    <row r="26" spans="1:10" x14ac:dyDescent="0.25">
      <c r="A26" s="64"/>
      <c r="B26" s="65"/>
      <c r="C26" s="72"/>
      <c r="D26" s="65"/>
      <c r="E26" s="116"/>
      <c r="F26" s="116"/>
      <c r="G26" s="116"/>
      <c r="H26" s="116"/>
      <c r="I26" s="65"/>
      <c r="J26" s="67"/>
    </row>
    <row r="27" spans="1:10" x14ac:dyDescent="0.25">
      <c r="A27" s="119" t="s">
        <v>191</v>
      </c>
      <c r="B27" s="126"/>
      <c r="C27" s="133" t="s">
        <v>281</v>
      </c>
      <c r="D27" s="134"/>
      <c r="E27" s="134"/>
      <c r="F27" s="134"/>
      <c r="G27" s="134"/>
      <c r="H27" s="134"/>
      <c r="I27" s="134"/>
      <c r="J27" s="135"/>
    </row>
    <row r="28" spans="1:10" ht="13.9" customHeight="1" x14ac:dyDescent="0.25">
      <c r="A28" s="64"/>
      <c r="B28" s="65"/>
      <c r="C28" s="72"/>
      <c r="D28" s="65"/>
      <c r="E28" s="116"/>
      <c r="F28" s="116"/>
      <c r="G28" s="116"/>
      <c r="H28" s="116"/>
      <c r="I28" s="65"/>
      <c r="J28" s="67"/>
    </row>
    <row r="29" spans="1:10" ht="22.9" customHeight="1" x14ac:dyDescent="0.25">
      <c r="A29" s="110" t="s">
        <v>201</v>
      </c>
      <c r="B29" s="126"/>
      <c r="C29" s="73">
        <v>36</v>
      </c>
      <c r="D29" s="74"/>
      <c r="E29" s="132"/>
      <c r="F29" s="132"/>
      <c r="G29" s="132"/>
      <c r="H29" s="132"/>
      <c r="I29" s="75"/>
      <c r="J29" s="76"/>
    </row>
    <row r="30" spans="1:10" x14ac:dyDescent="0.25">
      <c r="A30" s="64"/>
      <c r="B30" s="65"/>
      <c r="C30" s="65"/>
      <c r="D30" s="65"/>
      <c r="E30" s="116"/>
      <c r="F30" s="116"/>
      <c r="G30" s="116"/>
      <c r="H30" s="116"/>
      <c r="I30" s="75"/>
      <c r="J30" s="76"/>
    </row>
    <row r="31" spans="1:10" x14ac:dyDescent="0.25">
      <c r="A31" s="119" t="s">
        <v>192</v>
      </c>
      <c r="B31" s="126"/>
      <c r="C31" s="88" t="s">
        <v>214</v>
      </c>
      <c r="D31" s="136" t="s">
        <v>212</v>
      </c>
      <c r="E31" s="137"/>
      <c r="F31" s="137"/>
      <c r="G31" s="137"/>
      <c r="H31" s="65"/>
      <c r="I31" s="77" t="s">
        <v>213</v>
      </c>
      <c r="J31" s="78" t="s">
        <v>214</v>
      </c>
    </row>
    <row r="32" spans="1:10" x14ac:dyDescent="0.25">
      <c r="A32" s="119"/>
      <c r="B32" s="126"/>
      <c r="C32" s="79"/>
      <c r="D32" s="48"/>
      <c r="E32" s="131"/>
      <c r="F32" s="131"/>
      <c r="G32" s="131"/>
      <c r="H32" s="131"/>
      <c r="I32" s="75"/>
      <c r="J32" s="76"/>
    </row>
    <row r="33" spans="1:10" x14ac:dyDescent="0.25">
      <c r="A33" s="119" t="s">
        <v>202</v>
      </c>
      <c r="B33" s="126"/>
      <c r="C33" s="73" t="s">
        <v>216</v>
      </c>
      <c r="D33" s="136" t="s">
        <v>215</v>
      </c>
      <c r="E33" s="137"/>
      <c r="F33" s="137"/>
      <c r="G33" s="137"/>
      <c r="H33" s="71"/>
      <c r="I33" s="77" t="s">
        <v>216</v>
      </c>
      <c r="J33" s="78" t="s">
        <v>217</v>
      </c>
    </row>
    <row r="34" spans="1:10" x14ac:dyDescent="0.25">
      <c r="A34" s="64"/>
      <c r="B34" s="65"/>
      <c r="C34" s="65"/>
      <c r="D34" s="65"/>
      <c r="E34" s="116"/>
      <c r="F34" s="116"/>
      <c r="G34" s="116"/>
      <c r="H34" s="116"/>
      <c r="I34" s="65"/>
      <c r="J34" s="67"/>
    </row>
    <row r="35" spans="1:10" x14ac:dyDescent="0.25">
      <c r="A35" s="136" t="s">
        <v>203</v>
      </c>
      <c r="B35" s="137"/>
      <c r="C35" s="137"/>
      <c r="D35" s="137"/>
      <c r="E35" s="137" t="s">
        <v>193</v>
      </c>
      <c r="F35" s="137"/>
      <c r="G35" s="137"/>
      <c r="H35" s="137"/>
      <c r="I35" s="137"/>
      <c r="J35" s="80" t="s">
        <v>194</v>
      </c>
    </row>
    <row r="36" spans="1:10" x14ac:dyDescent="0.25">
      <c r="A36" s="64"/>
      <c r="B36" s="65"/>
      <c r="C36" s="65"/>
      <c r="D36" s="65"/>
      <c r="E36" s="116"/>
      <c r="F36" s="116"/>
      <c r="G36" s="116"/>
      <c r="H36" s="116"/>
      <c r="I36" s="65"/>
      <c r="J36" s="76"/>
    </row>
    <row r="37" spans="1:10" x14ac:dyDescent="0.25">
      <c r="A37" s="142" t="s">
        <v>288</v>
      </c>
      <c r="B37" s="143"/>
      <c r="C37" s="143"/>
      <c r="D37" s="144"/>
      <c r="E37" s="138" t="s">
        <v>397</v>
      </c>
      <c r="F37" s="139"/>
      <c r="G37" s="139"/>
      <c r="H37" s="139"/>
      <c r="I37" s="140"/>
      <c r="J37" s="81">
        <v>5316081</v>
      </c>
    </row>
    <row r="38" spans="1:10" x14ac:dyDescent="0.25">
      <c r="A38" s="64"/>
      <c r="B38" s="65"/>
      <c r="C38" s="72"/>
      <c r="D38" s="141"/>
      <c r="E38" s="141"/>
      <c r="F38" s="141"/>
      <c r="G38" s="141"/>
      <c r="H38" s="141"/>
      <c r="I38" s="141"/>
      <c r="J38" s="67"/>
    </row>
    <row r="39" spans="1:10" x14ac:dyDescent="0.25">
      <c r="A39" s="138"/>
      <c r="B39" s="139"/>
      <c r="C39" s="139"/>
      <c r="D39" s="140"/>
      <c r="E39" s="138"/>
      <c r="F39" s="139"/>
      <c r="G39" s="139"/>
      <c r="H39" s="139"/>
      <c r="I39" s="140"/>
      <c r="J39" s="73"/>
    </row>
    <row r="40" spans="1:10" x14ac:dyDescent="0.25">
      <c r="A40" s="64"/>
      <c r="B40" s="65"/>
      <c r="C40" s="72"/>
      <c r="D40" s="82"/>
      <c r="E40" s="141"/>
      <c r="F40" s="141"/>
      <c r="G40" s="141"/>
      <c r="H40" s="141"/>
      <c r="I40" s="66"/>
      <c r="J40" s="67"/>
    </row>
    <row r="41" spans="1:10" x14ac:dyDescent="0.25">
      <c r="A41" s="138"/>
      <c r="B41" s="139"/>
      <c r="C41" s="139"/>
      <c r="D41" s="140"/>
      <c r="E41" s="138"/>
      <c r="F41" s="139"/>
      <c r="G41" s="139"/>
      <c r="H41" s="139"/>
      <c r="I41" s="140"/>
      <c r="J41" s="73"/>
    </row>
    <row r="42" spans="1:10" x14ac:dyDescent="0.25">
      <c r="A42" s="64"/>
      <c r="B42" s="65"/>
      <c r="C42" s="72"/>
      <c r="D42" s="82"/>
      <c r="E42" s="141"/>
      <c r="F42" s="141"/>
      <c r="G42" s="141"/>
      <c r="H42" s="141"/>
      <c r="I42" s="66"/>
      <c r="J42" s="67"/>
    </row>
    <row r="43" spans="1:10" x14ac:dyDescent="0.25">
      <c r="A43" s="138"/>
      <c r="B43" s="139"/>
      <c r="C43" s="139"/>
      <c r="D43" s="140"/>
      <c r="E43" s="138"/>
      <c r="F43" s="139"/>
      <c r="G43" s="139"/>
      <c r="H43" s="139"/>
      <c r="I43" s="140"/>
      <c r="J43" s="73"/>
    </row>
    <row r="44" spans="1:10" x14ac:dyDescent="0.25">
      <c r="A44" s="83"/>
      <c r="B44" s="72"/>
      <c r="C44" s="145"/>
      <c r="D44" s="145"/>
      <c r="E44" s="116"/>
      <c r="F44" s="116"/>
      <c r="G44" s="145"/>
      <c r="H44" s="145"/>
      <c r="I44" s="145"/>
      <c r="J44" s="67"/>
    </row>
    <row r="45" spans="1:10" x14ac:dyDescent="0.25">
      <c r="A45" s="138"/>
      <c r="B45" s="139"/>
      <c r="C45" s="139"/>
      <c r="D45" s="140"/>
      <c r="E45" s="138"/>
      <c r="F45" s="139"/>
      <c r="G45" s="139"/>
      <c r="H45" s="139"/>
      <c r="I45" s="140"/>
      <c r="J45" s="73"/>
    </row>
    <row r="46" spans="1:10" x14ac:dyDescent="0.25">
      <c r="A46" s="83"/>
      <c r="B46" s="72"/>
      <c r="C46" s="72"/>
      <c r="D46" s="65"/>
      <c r="E46" s="146"/>
      <c r="F46" s="146"/>
      <c r="G46" s="145"/>
      <c r="H46" s="145"/>
      <c r="I46" s="65"/>
      <c r="J46" s="67"/>
    </row>
    <row r="47" spans="1:10" x14ac:dyDescent="0.25">
      <c r="A47" s="138"/>
      <c r="B47" s="139"/>
      <c r="C47" s="139"/>
      <c r="D47" s="140"/>
      <c r="E47" s="138"/>
      <c r="F47" s="139"/>
      <c r="G47" s="139"/>
      <c r="H47" s="139"/>
      <c r="I47" s="140"/>
      <c r="J47" s="73"/>
    </row>
    <row r="48" spans="1:10" x14ac:dyDescent="0.25">
      <c r="A48" s="83"/>
      <c r="B48" s="72"/>
      <c r="C48" s="72"/>
      <c r="D48" s="65"/>
      <c r="E48" s="116"/>
      <c r="F48" s="116"/>
      <c r="G48" s="145"/>
      <c r="H48" s="145"/>
      <c r="I48" s="65"/>
      <c r="J48" s="84" t="s">
        <v>218</v>
      </c>
    </row>
    <row r="49" spans="1:10" x14ac:dyDescent="0.25">
      <c r="A49" s="83"/>
      <c r="B49" s="72"/>
      <c r="C49" s="72"/>
      <c r="D49" s="65"/>
      <c r="E49" s="116"/>
      <c r="F49" s="116"/>
      <c r="G49" s="145"/>
      <c r="H49" s="145"/>
      <c r="I49" s="65"/>
      <c r="J49" s="84" t="s">
        <v>219</v>
      </c>
    </row>
    <row r="50" spans="1:10" ht="14.45" customHeight="1" x14ac:dyDescent="0.25">
      <c r="A50" s="110" t="s">
        <v>195</v>
      </c>
      <c r="B50" s="121"/>
      <c r="C50" s="122" t="s">
        <v>218</v>
      </c>
      <c r="D50" s="123"/>
      <c r="E50" s="151" t="s">
        <v>220</v>
      </c>
      <c r="F50" s="152"/>
      <c r="G50" s="127" t="s">
        <v>282</v>
      </c>
      <c r="H50" s="128"/>
      <c r="I50" s="128"/>
      <c r="J50" s="129"/>
    </row>
    <row r="51" spans="1:10" x14ac:dyDescent="0.25">
      <c r="A51" s="83"/>
      <c r="B51" s="72"/>
      <c r="C51" s="145"/>
      <c r="D51" s="145"/>
      <c r="E51" s="116"/>
      <c r="F51" s="116"/>
      <c r="G51" s="153" t="s">
        <v>221</v>
      </c>
      <c r="H51" s="153"/>
      <c r="I51" s="153"/>
      <c r="J51" s="56"/>
    </row>
    <row r="52" spans="1:10" ht="13.9" customHeight="1" x14ac:dyDescent="0.25">
      <c r="A52" s="110" t="s">
        <v>196</v>
      </c>
      <c r="B52" s="121"/>
      <c r="C52" s="127" t="s">
        <v>283</v>
      </c>
      <c r="D52" s="128"/>
      <c r="E52" s="128"/>
      <c r="F52" s="128"/>
      <c r="G52" s="128"/>
      <c r="H52" s="128"/>
      <c r="I52" s="128"/>
      <c r="J52" s="129"/>
    </row>
    <row r="53" spans="1:10" x14ac:dyDescent="0.25">
      <c r="A53" s="64"/>
      <c r="B53" s="65"/>
      <c r="C53" s="132" t="s">
        <v>197</v>
      </c>
      <c r="D53" s="132"/>
      <c r="E53" s="132"/>
      <c r="F53" s="132"/>
      <c r="G53" s="132"/>
      <c r="H53" s="132"/>
      <c r="I53" s="132"/>
      <c r="J53" s="67"/>
    </row>
    <row r="54" spans="1:10" x14ac:dyDescent="0.25">
      <c r="A54" s="110" t="s">
        <v>198</v>
      </c>
      <c r="B54" s="121"/>
      <c r="C54" s="147" t="s">
        <v>284</v>
      </c>
      <c r="D54" s="148"/>
      <c r="E54" s="149"/>
      <c r="F54" s="116"/>
      <c r="G54" s="116"/>
      <c r="H54" s="137"/>
      <c r="I54" s="137"/>
      <c r="J54" s="150"/>
    </row>
    <row r="55" spans="1:10" x14ac:dyDescent="0.25">
      <c r="A55" s="64"/>
      <c r="B55" s="65"/>
      <c r="C55" s="72"/>
      <c r="D55" s="65"/>
      <c r="E55" s="116"/>
      <c r="F55" s="116"/>
      <c r="G55" s="116"/>
      <c r="H55" s="116"/>
      <c r="I55" s="65"/>
      <c r="J55" s="67"/>
    </row>
    <row r="56" spans="1:10" ht="14.45" customHeight="1" x14ac:dyDescent="0.25">
      <c r="A56" s="110" t="s">
        <v>190</v>
      </c>
      <c r="B56" s="121"/>
      <c r="C56" s="159" t="s">
        <v>285</v>
      </c>
      <c r="D56" s="155"/>
      <c r="E56" s="155"/>
      <c r="F56" s="155"/>
      <c r="G56" s="155"/>
      <c r="H56" s="155"/>
      <c r="I56" s="155"/>
      <c r="J56" s="156"/>
    </row>
    <row r="57" spans="1:10" x14ac:dyDescent="0.25">
      <c r="A57" s="64"/>
      <c r="B57" s="65"/>
      <c r="C57" s="65"/>
      <c r="D57" s="65"/>
      <c r="E57" s="116"/>
      <c r="F57" s="116"/>
      <c r="G57" s="116"/>
      <c r="H57" s="116"/>
      <c r="I57" s="65"/>
      <c r="J57" s="67"/>
    </row>
    <row r="58" spans="1:10" x14ac:dyDescent="0.25">
      <c r="A58" s="110" t="s">
        <v>222</v>
      </c>
      <c r="B58" s="121"/>
      <c r="C58" s="154"/>
      <c r="D58" s="155"/>
      <c r="E58" s="155"/>
      <c r="F58" s="155"/>
      <c r="G58" s="155"/>
      <c r="H58" s="155"/>
      <c r="I58" s="155"/>
      <c r="J58" s="156"/>
    </row>
    <row r="59" spans="1:10" ht="14.45" customHeight="1" x14ac:dyDescent="0.25">
      <c r="A59" s="64"/>
      <c r="B59" s="65"/>
      <c r="C59" s="157" t="s">
        <v>223</v>
      </c>
      <c r="D59" s="157"/>
      <c r="E59" s="157"/>
      <c r="F59" s="157"/>
      <c r="G59" s="65"/>
      <c r="H59" s="65"/>
      <c r="I59" s="65"/>
      <c r="J59" s="67"/>
    </row>
    <row r="60" spans="1:10" x14ac:dyDescent="0.25">
      <c r="A60" s="110" t="s">
        <v>224</v>
      </c>
      <c r="B60" s="121"/>
      <c r="C60" s="154"/>
      <c r="D60" s="155"/>
      <c r="E60" s="155"/>
      <c r="F60" s="155"/>
      <c r="G60" s="155"/>
      <c r="H60" s="155"/>
      <c r="I60" s="155"/>
      <c r="J60" s="156"/>
    </row>
    <row r="61" spans="1:10" ht="14.45" customHeight="1" x14ac:dyDescent="0.25">
      <c r="A61" s="85"/>
      <c r="B61" s="86"/>
      <c r="C61" s="158" t="s">
        <v>225</v>
      </c>
      <c r="D61" s="158"/>
      <c r="E61" s="158"/>
      <c r="F61" s="158"/>
      <c r="G61" s="158"/>
      <c r="H61" s="86"/>
      <c r="I61" s="86"/>
      <c r="J61" s="8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21" zoomScale="130" zoomScaleNormal="100" zoomScaleSheetLayoutView="130" workbookViewId="0">
      <selection activeCell="I48" sqref="I48"/>
    </sheetView>
  </sheetViews>
  <sheetFormatPr defaultColWidth="8.85546875" defaultRowHeight="12.75" x14ac:dyDescent="0.2"/>
  <cols>
    <col min="8" max="9" width="9.85546875" style="27" customWidth="1"/>
    <col min="10" max="10" width="10.28515625" bestFit="1" customWidth="1"/>
  </cols>
  <sheetData>
    <row r="1" spans="1:9" x14ac:dyDescent="0.2">
      <c r="A1" s="168" t="s">
        <v>1</v>
      </c>
      <c r="B1" s="169"/>
      <c r="C1" s="169"/>
      <c r="D1" s="169"/>
      <c r="E1" s="169"/>
      <c r="F1" s="169"/>
      <c r="G1" s="169"/>
      <c r="H1" s="169"/>
      <c r="I1" s="169"/>
    </row>
    <row r="2" spans="1:9" x14ac:dyDescent="0.2">
      <c r="A2" s="170" t="s">
        <v>289</v>
      </c>
      <c r="B2" s="171"/>
      <c r="C2" s="171"/>
      <c r="D2" s="171"/>
      <c r="E2" s="171"/>
      <c r="F2" s="171"/>
      <c r="G2" s="171"/>
      <c r="H2" s="171"/>
      <c r="I2" s="171"/>
    </row>
    <row r="3" spans="1:9" x14ac:dyDescent="0.2">
      <c r="A3" s="172" t="s">
        <v>226</v>
      </c>
      <c r="B3" s="172"/>
      <c r="C3" s="172"/>
      <c r="D3" s="172"/>
      <c r="E3" s="172"/>
      <c r="F3" s="172"/>
      <c r="G3" s="172"/>
      <c r="H3" s="172"/>
      <c r="I3" s="172"/>
    </row>
    <row r="4" spans="1:9" x14ac:dyDescent="0.2">
      <c r="A4" s="173" t="s">
        <v>287</v>
      </c>
      <c r="B4" s="174"/>
      <c r="C4" s="174"/>
      <c r="D4" s="174"/>
      <c r="E4" s="174"/>
      <c r="F4" s="174"/>
      <c r="G4" s="174"/>
      <c r="H4" s="174"/>
      <c r="I4" s="175"/>
    </row>
    <row r="5" spans="1:9" ht="67.5" x14ac:dyDescent="0.2">
      <c r="A5" s="176" t="s">
        <v>2</v>
      </c>
      <c r="B5" s="177"/>
      <c r="C5" s="177"/>
      <c r="D5" s="177"/>
      <c r="E5" s="177"/>
      <c r="F5" s="177"/>
      <c r="G5" s="1" t="s">
        <v>4</v>
      </c>
      <c r="H5" s="3" t="s">
        <v>177</v>
      </c>
      <c r="I5" s="3" t="s">
        <v>178</v>
      </c>
    </row>
    <row r="6" spans="1:9" x14ac:dyDescent="0.2">
      <c r="A6" s="179">
        <v>1</v>
      </c>
      <c r="B6" s="180"/>
      <c r="C6" s="180"/>
      <c r="D6" s="180"/>
      <c r="E6" s="180"/>
      <c r="F6" s="180"/>
      <c r="G6" s="2">
        <v>2</v>
      </c>
      <c r="H6" s="3">
        <v>3</v>
      </c>
      <c r="I6" s="3">
        <v>4</v>
      </c>
    </row>
    <row r="7" spans="1:9" x14ac:dyDescent="0.2">
      <c r="A7" s="165" t="s">
        <v>36</v>
      </c>
      <c r="B7" s="178"/>
      <c r="C7" s="178"/>
      <c r="D7" s="178"/>
      <c r="E7" s="178"/>
      <c r="F7" s="178"/>
      <c r="G7" s="178"/>
      <c r="H7" s="178"/>
      <c r="I7" s="178"/>
    </row>
    <row r="8" spans="1:9" x14ac:dyDescent="0.2">
      <c r="A8" s="163" t="s">
        <v>227</v>
      </c>
      <c r="B8" s="161"/>
      <c r="C8" s="161"/>
      <c r="D8" s="161"/>
      <c r="E8" s="161"/>
      <c r="F8" s="161"/>
      <c r="G8" s="4">
        <v>1</v>
      </c>
      <c r="H8" s="23">
        <f>H9+H10+H16+H20</f>
        <v>3235702</v>
      </c>
      <c r="I8" s="23">
        <f>I9+I10+I16+I20</f>
        <v>3106440</v>
      </c>
    </row>
    <row r="9" spans="1:9" x14ac:dyDescent="0.2">
      <c r="A9" s="164" t="s">
        <v>15</v>
      </c>
      <c r="B9" s="160"/>
      <c r="C9" s="160"/>
      <c r="D9" s="160"/>
      <c r="E9" s="160"/>
      <c r="F9" s="160"/>
      <c r="G9" s="5">
        <v>2</v>
      </c>
      <c r="H9" s="24">
        <v>449062</v>
      </c>
      <c r="I9" s="24">
        <v>361362</v>
      </c>
    </row>
    <row r="10" spans="1:9" x14ac:dyDescent="0.2">
      <c r="A10" s="163" t="s">
        <v>16</v>
      </c>
      <c r="B10" s="161"/>
      <c r="C10" s="161"/>
      <c r="D10" s="161"/>
      <c r="E10" s="161"/>
      <c r="F10" s="161"/>
      <c r="G10" s="4">
        <v>3</v>
      </c>
      <c r="H10" s="23">
        <f>H11+H12+H13+H14+H15</f>
        <v>1338564</v>
      </c>
      <c r="I10" s="23">
        <f>I11+I12+I13+I14+I15</f>
        <v>1178387</v>
      </c>
    </row>
    <row r="11" spans="1:9" x14ac:dyDescent="0.2">
      <c r="A11" s="160" t="s">
        <v>17</v>
      </c>
      <c r="B11" s="160"/>
      <c r="C11" s="160"/>
      <c r="D11" s="160"/>
      <c r="E11" s="160"/>
      <c r="F11" s="160"/>
      <c r="G11" s="89">
        <v>4</v>
      </c>
      <c r="H11" s="25">
        <v>1012103</v>
      </c>
      <c r="I11" s="25">
        <v>920123</v>
      </c>
    </row>
    <row r="12" spans="1:9" x14ac:dyDescent="0.2">
      <c r="A12" s="160" t="s">
        <v>18</v>
      </c>
      <c r="B12" s="160"/>
      <c r="C12" s="160"/>
      <c r="D12" s="160"/>
      <c r="E12" s="160"/>
      <c r="F12" s="160"/>
      <c r="G12" s="89">
        <v>5</v>
      </c>
      <c r="H12" s="25">
        <v>128636</v>
      </c>
      <c r="I12" s="25">
        <v>103388</v>
      </c>
    </row>
    <row r="13" spans="1:9" x14ac:dyDescent="0.2">
      <c r="A13" s="160" t="s">
        <v>19</v>
      </c>
      <c r="B13" s="160"/>
      <c r="C13" s="160"/>
      <c r="D13" s="160"/>
      <c r="E13" s="160"/>
      <c r="F13" s="160"/>
      <c r="G13" s="89">
        <v>6</v>
      </c>
      <c r="H13" s="25">
        <v>180939</v>
      </c>
      <c r="I13" s="25">
        <v>143095</v>
      </c>
    </row>
    <row r="14" spans="1:9" x14ac:dyDescent="0.2">
      <c r="A14" s="160" t="s">
        <v>20</v>
      </c>
      <c r="B14" s="160"/>
      <c r="C14" s="160"/>
      <c r="D14" s="160"/>
      <c r="E14" s="160"/>
      <c r="F14" s="160"/>
      <c r="G14" s="89">
        <v>7</v>
      </c>
      <c r="H14" s="25">
        <v>16886</v>
      </c>
      <c r="I14" s="25">
        <v>11781</v>
      </c>
    </row>
    <row r="15" spans="1:9" x14ac:dyDescent="0.2">
      <c r="A15" s="160" t="s">
        <v>21</v>
      </c>
      <c r="B15" s="160"/>
      <c r="C15" s="160"/>
      <c r="D15" s="160"/>
      <c r="E15" s="160"/>
      <c r="F15" s="160"/>
      <c r="G15" s="89">
        <v>8</v>
      </c>
      <c r="H15" s="25">
        <v>0</v>
      </c>
      <c r="I15" s="25">
        <v>0</v>
      </c>
    </row>
    <row r="16" spans="1:9" x14ac:dyDescent="0.2">
      <c r="A16" s="163" t="s">
        <v>243</v>
      </c>
      <c r="B16" s="161"/>
      <c r="C16" s="161"/>
      <c r="D16" s="161"/>
      <c r="E16" s="161"/>
      <c r="F16" s="161"/>
      <c r="G16" s="4">
        <v>9</v>
      </c>
      <c r="H16" s="23">
        <f>H17+H18+H19</f>
        <v>1448076</v>
      </c>
      <c r="I16" s="23">
        <f>I17+I18+I19</f>
        <v>1566691</v>
      </c>
    </row>
    <row r="17" spans="1:9" x14ac:dyDescent="0.2">
      <c r="A17" s="162" t="s">
        <v>22</v>
      </c>
      <c r="B17" s="160"/>
      <c r="C17" s="160"/>
      <c r="D17" s="160"/>
      <c r="E17" s="160"/>
      <c r="F17" s="160"/>
      <c r="G17" s="89">
        <v>10</v>
      </c>
      <c r="H17" s="25">
        <v>1238436</v>
      </c>
      <c r="I17" s="25">
        <v>1350695</v>
      </c>
    </row>
    <row r="18" spans="1:9" x14ac:dyDescent="0.2">
      <c r="A18" s="162" t="s">
        <v>23</v>
      </c>
      <c r="B18" s="160"/>
      <c r="C18" s="160"/>
      <c r="D18" s="160"/>
      <c r="E18" s="160"/>
      <c r="F18" s="160"/>
      <c r="G18" s="89">
        <v>11</v>
      </c>
      <c r="H18" s="25">
        <v>60547</v>
      </c>
      <c r="I18" s="25">
        <v>60547</v>
      </c>
    </row>
    <row r="19" spans="1:9" ht="27.6" customHeight="1" x14ac:dyDescent="0.2">
      <c r="A19" s="162" t="s">
        <v>228</v>
      </c>
      <c r="B19" s="160"/>
      <c r="C19" s="160"/>
      <c r="D19" s="160"/>
      <c r="E19" s="160"/>
      <c r="F19" s="160"/>
      <c r="G19" s="89">
        <v>12</v>
      </c>
      <c r="H19" s="25">
        <v>149093</v>
      </c>
      <c r="I19" s="25">
        <v>155449</v>
      </c>
    </row>
    <row r="20" spans="1:9" x14ac:dyDescent="0.2">
      <c r="A20" s="164" t="s">
        <v>14</v>
      </c>
      <c r="B20" s="160"/>
      <c r="C20" s="160"/>
      <c r="D20" s="160"/>
      <c r="E20" s="160"/>
      <c r="F20" s="160"/>
      <c r="G20" s="90">
        <v>13</v>
      </c>
      <c r="H20" s="25">
        <v>0</v>
      </c>
      <c r="I20" s="25">
        <v>0</v>
      </c>
    </row>
    <row r="21" spans="1:9" x14ac:dyDescent="0.2">
      <c r="A21" s="163" t="s">
        <v>229</v>
      </c>
      <c r="B21" s="161"/>
      <c r="C21" s="161"/>
      <c r="D21" s="161"/>
      <c r="E21" s="161"/>
      <c r="F21" s="161"/>
      <c r="G21" s="4">
        <v>14</v>
      </c>
      <c r="H21" s="23">
        <f>H22+H28+H32</f>
        <v>3843429</v>
      </c>
      <c r="I21" s="23">
        <f>I22+I28+I32</f>
        <v>3895752</v>
      </c>
    </row>
    <row r="22" spans="1:9" x14ac:dyDescent="0.2">
      <c r="A22" s="163" t="s">
        <v>230</v>
      </c>
      <c r="B22" s="161"/>
      <c r="C22" s="161"/>
      <c r="D22" s="161"/>
      <c r="E22" s="161"/>
      <c r="F22" s="161"/>
      <c r="G22" s="4">
        <v>15</v>
      </c>
      <c r="H22" s="23">
        <f>H23+H24+H25+H26+H27</f>
        <v>528566</v>
      </c>
      <c r="I22" s="23">
        <f>I23+I24+I25+I26+I27</f>
        <v>331092</v>
      </c>
    </row>
    <row r="23" spans="1:9" x14ac:dyDescent="0.2">
      <c r="A23" s="160" t="s">
        <v>24</v>
      </c>
      <c r="B23" s="160"/>
      <c r="C23" s="160"/>
      <c r="D23" s="160"/>
      <c r="E23" s="160"/>
      <c r="F23" s="160"/>
      <c r="G23" s="89">
        <v>16</v>
      </c>
      <c r="H23" s="25">
        <v>402635</v>
      </c>
      <c r="I23" s="25">
        <v>213496</v>
      </c>
    </row>
    <row r="24" spans="1:9" x14ac:dyDescent="0.2">
      <c r="A24" s="160" t="s">
        <v>25</v>
      </c>
      <c r="B24" s="160"/>
      <c r="C24" s="160"/>
      <c r="D24" s="160"/>
      <c r="E24" s="160"/>
      <c r="F24" s="160"/>
      <c r="G24" s="89">
        <v>17</v>
      </c>
      <c r="H24" s="25">
        <v>212</v>
      </c>
      <c r="I24" s="25">
        <v>61</v>
      </c>
    </row>
    <row r="25" spans="1:9" x14ac:dyDescent="0.2">
      <c r="A25" s="160" t="s">
        <v>26</v>
      </c>
      <c r="B25" s="160"/>
      <c r="C25" s="160"/>
      <c r="D25" s="160"/>
      <c r="E25" s="160"/>
      <c r="F25" s="160"/>
      <c r="G25" s="89">
        <v>18</v>
      </c>
      <c r="H25" s="25">
        <v>36552</v>
      </c>
      <c r="I25" s="25">
        <v>27827</v>
      </c>
    </row>
    <row r="26" spans="1:9" x14ac:dyDescent="0.2">
      <c r="A26" s="160" t="s">
        <v>27</v>
      </c>
      <c r="B26" s="160"/>
      <c r="C26" s="160"/>
      <c r="D26" s="160"/>
      <c r="E26" s="160"/>
      <c r="F26" s="160"/>
      <c r="G26" s="89">
        <v>19</v>
      </c>
      <c r="H26" s="25">
        <v>0</v>
      </c>
      <c r="I26" s="25">
        <v>0</v>
      </c>
    </row>
    <row r="27" spans="1:9" x14ac:dyDescent="0.2">
      <c r="A27" s="160" t="s">
        <v>28</v>
      </c>
      <c r="B27" s="160"/>
      <c r="C27" s="160"/>
      <c r="D27" s="160"/>
      <c r="E27" s="160"/>
      <c r="F27" s="160"/>
      <c r="G27" s="89">
        <v>20</v>
      </c>
      <c r="H27" s="25">
        <v>89167</v>
      </c>
      <c r="I27" s="25">
        <v>89708</v>
      </c>
    </row>
    <row r="28" spans="1:9" x14ac:dyDescent="0.2">
      <c r="A28" s="163" t="s">
        <v>231</v>
      </c>
      <c r="B28" s="163"/>
      <c r="C28" s="163"/>
      <c r="D28" s="163"/>
      <c r="E28" s="163"/>
      <c r="F28" s="163"/>
      <c r="G28" s="4">
        <v>21</v>
      </c>
      <c r="H28" s="23">
        <f>H29+H30+H31</f>
        <v>3041180</v>
      </c>
      <c r="I28" s="23">
        <f>I29+I30+I31</f>
        <v>3173411</v>
      </c>
    </row>
    <row r="29" spans="1:9" x14ac:dyDescent="0.2">
      <c r="A29" s="160" t="s">
        <v>29</v>
      </c>
      <c r="B29" s="160"/>
      <c r="C29" s="160"/>
      <c r="D29" s="160"/>
      <c r="E29" s="160"/>
      <c r="F29" s="160"/>
      <c r="G29" s="89">
        <v>22</v>
      </c>
      <c r="H29" s="25">
        <v>2304675</v>
      </c>
      <c r="I29" s="25">
        <v>2272861</v>
      </c>
    </row>
    <row r="30" spans="1:9" x14ac:dyDescent="0.2">
      <c r="A30" s="160" t="s">
        <v>30</v>
      </c>
      <c r="B30" s="160"/>
      <c r="C30" s="160"/>
      <c r="D30" s="160"/>
      <c r="E30" s="160"/>
      <c r="F30" s="160"/>
      <c r="G30" s="89">
        <v>23</v>
      </c>
      <c r="H30" s="25">
        <v>0</v>
      </c>
      <c r="I30" s="25">
        <v>0</v>
      </c>
    </row>
    <row r="31" spans="1:9" x14ac:dyDescent="0.2">
      <c r="A31" s="160" t="s">
        <v>31</v>
      </c>
      <c r="B31" s="160"/>
      <c r="C31" s="160"/>
      <c r="D31" s="160"/>
      <c r="E31" s="160"/>
      <c r="F31" s="160"/>
      <c r="G31" s="89">
        <v>24</v>
      </c>
      <c r="H31" s="25">
        <v>736505</v>
      </c>
      <c r="I31" s="25">
        <v>900550</v>
      </c>
    </row>
    <row r="32" spans="1:9" x14ac:dyDescent="0.2">
      <c r="A32" s="164" t="s">
        <v>32</v>
      </c>
      <c r="B32" s="160"/>
      <c r="C32" s="160"/>
      <c r="D32" s="160"/>
      <c r="E32" s="160"/>
      <c r="F32" s="160"/>
      <c r="G32" s="5">
        <v>25</v>
      </c>
      <c r="H32" s="24">
        <v>273683</v>
      </c>
      <c r="I32" s="24">
        <v>391249</v>
      </c>
    </row>
    <row r="33" spans="1:9" ht="25.9" customHeight="1" x14ac:dyDescent="0.2">
      <c r="A33" s="164" t="s">
        <v>33</v>
      </c>
      <c r="B33" s="160"/>
      <c r="C33" s="160"/>
      <c r="D33" s="160"/>
      <c r="E33" s="160"/>
      <c r="F33" s="160"/>
      <c r="G33" s="5">
        <v>26</v>
      </c>
      <c r="H33" s="24">
        <v>88702</v>
      </c>
      <c r="I33" s="24">
        <v>347552</v>
      </c>
    </row>
    <row r="34" spans="1:9" x14ac:dyDescent="0.2">
      <c r="A34" s="163" t="s">
        <v>232</v>
      </c>
      <c r="B34" s="161"/>
      <c r="C34" s="161"/>
      <c r="D34" s="161"/>
      <c r="E34" s="161"/>
      <c r="F34" s="161"/>
      <c r="G34" s="4">
        <v>27</v>
      </c>
      <c r="H34" s="23">
        <f>H8+H21+H33</f>
        <v>7167833</v>
      </c>
      <c r="I34" s="23">
        <f>I8+I21+I33</f>
        <v>7349744</v>
      </c>
    </row>
    <row r="35" spans="1:9" x14ac:dyDescent="0.2">
      <c r="A35" s="164" t="s">
        <v>34</v>
      </c>
      <c r="B35" s="160"/>
      <c r="C35" s="160"/>
      <c r="D35" s="160"/>
      <c r="E35" s="160"/>
      <c r="F35" s="160"/>
      <c r="G35" s="5">
        <v>28</v>
      </c>
      <c r="H35" s="24">
        <v>0</v>
      </c>
      <c r="I35" s="24">
        <v>0</v>
      </c>
    </row>
    <row r="36" spans="1:9" x14ac:dyDescent="0.2">
      <c r="A36" s="165" t="s">
        <v>3</v>
      </c>
      <c r="B36" s="165"/>
      <c r="C36" s="165"/>
      <c r="D36" s="165"/>
      <c r="E36" s="165"/>
      <c r="F36" s="165"/>
      <c r="G36" s="165"/>
      <c r="H36" s="165"/>
      <c r="I36" s="165"/>
    </row>
    <row r="37" spans="1:9" x14ac:dyDescent="0.2">
      <c r="A37" s="163" t="s">
        <v>233</v>
      </c>
      <c r="B37" s="161"/>
      <c r="C37" s="161"/>
      <c r="D37" s="161"/>
      <c r="E37" s="161"/>
      <c r="F37" s="161"/>
      <c r="G37" s="4">
        <v>29</v>
      </c>
      <c r="H37" s="23">
        <f>H38+H39+H40+H45+H46+H47+H48+H49</f>
        <v>5993657</v>
      </c>
      <c r="I37" s="23">
        <f>I38+I39+I40+I45+I46+I47+I48+I49</f>
        <v>6035669</v>
      </c>
    </row>
    <row r="38" spans="1:9" x14ac:dyDescent="0.2">
      <c r="A38" s="160" t="s">
        <v>37</v>
      </c>
      <c r="B38" s="160"/>
      <c r="C38" s="160"/>
      <c r="D38" s="160"/>
      <c r="E38" s="160"/>
      <c r="F38" s="160"/>
      <c r="G38" s="89">
        <v>30</v>
      </c>
      <c r="H38" s="25">
        <v>3076315</v>
      </c>
      <c r="I38" s="25">
        <v>3076315</v>
      </c>
    </row>
    <row r="39" spans="1:9" x14ac:dyDescent="0.2">
      <c r="A39" s="160" t="s">
        <v>38</v>
      </c>
      <c r="B39" s="160"/>
      <c r="C39" s="160"/>
      <c r="D39" s="160"/>
      <c r="E39" s="160"/>
      <c r="F39" s="160"/>
      <c r="G39" s="89">
        <v>31</v>
      </c>
      <c r="H39" s="25">
        <v>1840833</v>
      </c>
      <c r="I39" s="25">
        <v>1840833</v>
      </c>
    </row>
    <row r="40" spans="1:9" x14ac:dyDescent="0.2">
      <c r="A40" s="161" t="s">
        <v>234</v>
      </c>
      <c r="B40" s="161"/>
      <c r="C40" s="161"/>
      <c r="D40" s="161"/>
      <c r="E40" s="161"/>
      <c r="F40" s="161"/>
      <c r="G40" s="91">
        <v>32</v>
      </c>
      <c r="H40" s="26">
        <f>H41+H42+H43+H44</f>
        <v>964498</v>
      </c>
      <c r="I40" s="26">
        <f>I41+I42+I43+I44</f>
        <v>964498</v>
      </c>
    </row>
    <row r="41" spans="1:9" x14ac:dyDescent="0.2">
      <c r="A41" s="160" t="s">
        <v>39</v>
      </c>
      <c r="B41" s="160"/>
      <c r="C41" s="160"/>
      <c r="D41" s="160"/>
      <c r="E41" s="160"/>
      <c r="F41" s="160"/>
      <c r="G41" s="89">
        <v>33</v>
      </c>
      <c r="H41" s="25">
        <v>18714</v>
      </c>
      <c r="I41" s="25">
        <v>18714</v>
      </c>
    </row>
    <row r="42" spans="1:9" x14ac:dyDescent="0.2">
      <c r="A42" s="160" t="s">
        <v>40</v>
      </c>
      <c r="B42" s="160"/>
      <c r="C42" s="160"/>
      <c r="D42" s="160"/>
      <c r="E42" s="160"/>
      <c r="F42" s="160"/>
      <c r="G42" s="89">
        <v>34</v>
      </c>
      <c r="H42" s="25">
        <v>-30483</v>
      </c>
      <c r="I42" s="25">
        <v>-30483</v>
      </c>
    </row>
    <row r="43" spans="1:9" x14ac:dyDescent="0.2">
      <c r="A43" s="160" t="s">
        <v>41</v>
      </c>
      <c r="B43" s="160"/>
      <c r="C43" s="160"/>
      <c r="D43" s="160"/>
      <c r="E43" s="160"/>
      <c r="F43" s="160"/>
      <c r="G43" s="89">
        <v>35</v>
      </c>
      <c r="H43" s="25">
        <v>162041</v>
      </c>
      <c r="I43" s="25">
        <v>162041</v>
      </c>
    </row>
    <row r="44" spans="1:9" x14ac:dyDescent="0.2">
      <c r="A44" s="160" t="s">
        <v>42</v>
      </c>
      <c r="B44" s="160"/>
      <c r="C44" s="160"/>
      <c r="D44" s="160"/>
      <c r="E44" s="160"/>
      <c r="F44" s="160"/>
      <c r="G44" s="89">
        <v>36</v>
      </c>
      <c r="H44" s="25">
        <v>814226</v>
      </c>
      <c r="I44" s="25">
        <v>814226</v>
      </c>
    </row>
    <row r="45" spans="1:9" x14ac:dyDescent="0.2">
      <c r="A45" s="160" t="s">
        <v>235</v>
      </c>
      <c r="B45" s="160"/>
      <c r="C45" s="160"/>
      <c r="D45" s="160"/>
      <c r="E45" s="160"/>
      <c r="F45" s="160"/>
      <c r="G45" s="89">
        <v>37</v>
      </c>
      <c r="H45" s="25">
        <v>101095</v>
      </c>
      <c r="I45" s="25">
        <v>101095</v>
      </c>
    </row>
    <row r="46" spans="1:9" x14ac:dyDescent="0.2">
      <c r="A46" s="160" t="s">
        <v>236</v>
      </c>
      <c r="B46" s="160"/>
      <c r="C46" s="160"/>
      <c r="D46" s="160"/>
      <c r="E46" s="160"/>
      <c r="F46" s="160"/>
      <c r="G46" s="89">
        <v>38</v>
      </c>
      <c r="H46" s="25">
        <v>-22134</v>
      </c>
      <c r="I46" s="25">
        <v>-22134</v>
      </c>
    </row>
    <row r="47" spans="1:9" x14ac:dyDescent="0.2">
      <c r="A47" s="160" t="s">
        <v>237</v>
      </c>
      <c r="B47" s="160"/>
      <c r="C47" s="160"/>
      <c r="D47" s="160"/>
      <c r="E47" s="160"/>
      <c r="F47" s="160"/>
      <c r="G47" s="89">
        <v>39</v>
      </c>
      <c r="H47" s="25">
        <v>-30798</v>
      </c>
      <c r="I47" s="25">
        <v>-82843</v>
      </c>
    </row>
    <row r="48" spans="1:9" x14ac:dyDescent="0.2">
      <c r="A48" s="160" t="s">
        <v>238</v>
      </c>
      <c r="B48" s="160"/>
      <c r="C48" s="160"/>
      <c r="D48" s="160"/>
      <c r="E48" s="160"/>
      <c r="F48" s="160"/>
      <c r="G48" s="89">
        <v>40</v>
      </c>
      <c r="H48" s="25">
        <v>63848</v>
      </c>
      <c r="I48" s="25">
        <v>157905</v>
      </c>
    </row>
    <row r="49" spans="1:9" x14ac:dyDescent="0.2">
      <c r="A49" s="166" t="s">
        <v>239</v>
      </c>
      <c r="B49" s="166"/>
      <c r="C49" s="166"/>
      <c r="D49" s="166"/>
      <c r="E49" s="166"/>
      <c r="F49" s="166"/>
      <c r="G49" s="89">
        <v>41</v>
      </c>
      <c r="H49" s="25">
        <v>0</v>
      </c>
      <c r="I49" s="25">
        <v>0</v>
      </c>
    </row>
    <row r="50" spans="1:9" x14ac:dyDescent="0.2">
      <c r="A50" s="164" t="s">
        <v>43</v>
      </c>
      <c r="B50" s="160"/>
      <c r="C50" s="160"/>
      <c r="D50" s="160"/>
      <c r="E50" s="160"/>
      <c r="F50" s="160"/>
      <c r="G50" s="90">
        <v>42</v>
      </c>
      <c r="H50" s="24">
        <v>32629</v>
      </c>
      <c r="I50" s="24">
        <v>32629</v>
      </c>
    </row>
    <row r="51" spans="1:9" x14ac:dyDescent="0.2">
      <c r="A51" s="163" t="s">
        <v>240</v>
      </c>
      <c r="B51" s="161"/>
      <c r="C51" s="161"/>
      <c r="D51" s="161"/>
      <c r="E51" s="161"/>
      <c r="F51" s="161"/>
      <c r="G51" s="4">
        <v>43</v>
      </c>
      <c r="H51" s="23">
        <f>H52+H53+H54+H55+H56+H57</f>
        <v>410942</v>
      </c>
      <c r="I51" s="23">
        <f>I52+I53+I54+I55+I56+I57</f>
        <v>362328</v>
      </c>
    </row>
    <row r="52" spans="1:9" x14ac:dyDescent="0.2">
      <c r="A52" s="160" t="s">
        <v>44</v>
      </c>
      <c r="B52" s="160"/>
      <c r="C52" s="160"/>
      <c r="D52" s="160"/>
      <c r="E52" s="160"/>
      <c r="F52" s="160"/>
      <c r="G52" s="89">
        <v>44</v>
      </c>
      <c r="H52" s="25">
        <v>8515</v>
      </c>
      <c r="I52" s="25">
        <v>7761</v>
      </c>
    </row>
    <row r="53" spans="1:9" x14ac:dyDescent="0.2">
      <c r="A53" s="160" t="s">
        <v>45</v>
      </c>
      <c r="B53" s="160"/>
      <c r="C53" s="160"/>
      <c r="D53" s="160"/>
      <c r="E53" s="160"/>
      <c r="F53" s="160"/>
      <c r="G53" s="89">
        <v>45</v>
      </c>
      <c r="H53" s="25">
        <v>119781</v>
      </c>
      <c r="I53" s="25">
        <v>87338</v>
      </c>
    </row>
    <row r="54" spans="1:9" x14ac:dyDescent="0.2">
      <c r="A54" s="160" t="s">
        <v>46</v>
      </c>
      <c r="B54" s="160"/>
      <c r="C54" s="160"/>
      <c r="D54" s="160"/>
      <c r="E54" s="160"/>
      <c r="F54" s="160"/>
      <c r="G54" s="89">
        <v>46</v>
      </c>
      <c r="H54" s="25">
        <v>95423</v>
      </c>
      <c r="I54" s="25">
        <v>109550</v>
      </c>
    </row>
    <row r="55" spans="1:9" x14ac:dyDescent="0.2">
      <c r="A55" s="160" t="s">
        <v>47</v>
      </c>
      <c r="B55" s="160"/>
      <c r="C55" s="160"/>
      <c r="D55" s="160"/>
      <c r="E55" s="160"/>
      <c r="F55" s="160"/>
      <c r="G55" s="89">
        <v>47</v>
      </c>
      <c r="H55" s="25">
        <v>52314</v>
      </c>
      <c r="I55" s="25">
        <v>86765</v>
      </c>
    </row>
    <row r="56" spans="1:9" x14ac:dyDescent="0.2">
      <c r="A56" s="160" t="s">
        <v>48</v>
      </c>
      <c r="B56" s="160"/>
      <c r="C56" s="160"/>
      <c r="D56" s="160"/>
      <c r="E56" s="160"/>
      <c r="F56" s="160"/>
      <c r="G56" s="89">
        <v>48</v>
      </c>
      <c r="H56" s="25">
        <v>0</v>
      </c>
      <c r="I56" s="25">
        <v>10962</v>
      </c>
    </row>
    <row r="57" spans="1:9" x14ac:dyDescent="0.2">
      <c r="A57" s="160" t="s">
        <v>49</v>
      </c>
      <c r="B57" s="160"/>
      <c r="C57" s="160"/>
      <c r="D57" s="160"/>
      <c r="E57" s="160"/>
      <c r="F57" s="160"/>
      <c r="G57" s="89">
        <v>49</v>
      </c>
      <c r="H57" s="25">
        <v>134909</v>
      </c>
      <c r="I57" s="25">
        <v>59952</v>
      </c>
    </row>
    <row r="58" spans="1:9" x14ac:dyDescent="0.2">
      <c r="A58" s="164" t="s">
        <v>50</v>
      </c>
      <c r="B58" s="160"/>
      <c r="C58" s="160"/>
      <c r="D58" s="160"/>
      <c r="E58" s="160"/>
      <c r="F58" s="160"/>
      <c r="G58" s="5">
        <v>50</v>
      </c>
      <c r="H58" s="24">
        <v>151236</v>
      </c>
      <c r="I58" s="24">
        <v>151236</v>
      </c>
    </row>
    <row r="59" spans="1:9" x14ac:dyDescent="0.2">
      <c r="A59" s="164" t="s">
        <v>51</v>
      </c>
      <c r="B59" s="160"/>
      <c r="C59" s="160"/>
      <c r="D59" s="160"/>
      <c r="E59" s="160"/>
      <c r="F59" s="160"/>
      <c r="G59" s="5">
        <v>51</v>
      </c>
      <c r="H59" s="24">
        <v>1159</v>
      </c>
      <c r="I59" s="24">
        <v>1403</v>
      </c>
    </row>
    <row r="60" spans="1:9" x14ac:dyDescent="0.2">
      <c r="A60" s="164" t="s">
        <v>52</v>
      </c>
      <c r="B60" s="160"/>
      <c r="C60" s="160"/>
      <c r="D60" s="160"/>
      <c r="E60" s="160"/>
      <c r="F60" s="160"/>
      <c r="G60" s="90">
        <v>52</v>
      </c>
      <c r="H60" s="24">
        <v>578210</v>
      </c>
      <c r="I60" s="24">
        <v>766479</v>
      </c>
    </row>
    <row r="61" spans="1:9" x14ac:dyDescent="0.2">
      <c r="A61" s="163" t="s">
        <v>241</v>
      </c>
      <c r="B61" s="161"/>
      <c r="C61" s="161"/>
      <c r="D61" s="161"/>
      <c r="E61" s="161"/>
      <c r="F61" s="161"/>
      <c r="G61" s="4">
        <v>53</v>
      </c>
      <c r="H61" s="23">
        <f>H37+H50+H51+H58+H59+H60</f>
        <v>7167833</v>
      </c>
      <c r="I61" s="23">
        <f>I37+I50+I51+I58+I59+I60</f>
        <v>7349744</v>
      </c>
    </row>
    <row r="62" spans="1:9" x14ac:dyDescent="0.2">
      <c r="A62" s="164" t="s">
        <v>53</v>
      </c>
      <c r="B62" s="160"/>
      <c r="C62" s="160"/>
      <c r="D62" s="160"/>
      <c r="E62" s="160"/>
      <c r="F62" s="160"/>
      <c r="G62" s="90">
        <v>54</v>
      </c>
      <c r="H62" s="24">
        <v>0</v>
      </c>
      <c r="I62" s="24">
        <v>0</v>
      </c>
    </row>
    <row r="63" spans="1:9" ht="25.5" customHeight="1" x14ac:dyDescent="0.2">
      <c r="A63" s="164" t="s">
        <v>35</v>
      </c>
      <c r="B63" s="164"/>
      <c r="C63" s="164"/>
      <c r="D63" s="164"/>
      <c r="E63" s="164"/>
      <c r="F63" s="164"/>
      <c r="G63" s="167"/>
      <c r="H63" s="167"/>
      <c r="I63" s="167"/>
    </row>
    <row r="64" spans="1:9" x14ac:dyDescent="0.2">
      <c r="A64" s="163" t="s">
        <v>242</v>
      </c>
      <c r="B64" s="161"/>
      <c r="C64" s="161"/>
      <c r="D64" s="161"/>
      <c r="E64" s="161"/>
      <c r="F64" s="161"/>
      <c r="G64" s="4">
        <v>55</v>
      </c>
      <c r="H64" s="23">
        <f>H65+H66</f>
        <v>5993657</v>
      </c>
      <c r="I64" s="23">
        <f>I65+I66</f>
        <v>6035669</v>
      </c>
    </row>
    <row r="65" spans="1:9" x14ac:dyDescent="0.2">
      <c r="A65" s="164" t="s">
        <v>54</v>
      </c>
      <c r="B65" s="160"/>
      <c r="C65" s="160"/>
      <c r="D65" s="160"/>
      <c r="E65" s="160"/>
      <c r="F65" s="160"/>
      <c r="G65" s="5">
        <v>56</v>
      </c>
      <c r="H65" s="24">
        <f>+H37</f>
        <v>5993657</v>
      </c>
      <c r="I65" s="24">
        <f>+I37</f>
        <v>6035669</v>
      </c>
    </row>
    <row r="66" spans="1:9" x14ac:dyDescent="0.2">
      <c r="A66" s="164" t="s">
        <v>55</v>
      </c>
      <c r="B66" s="160"/>
      <c r="C66" s="160"/>
      <c r="D66" s="160"/>
      <c r="E66" s="160"/>
      <c r="F66" s="160"/>
      <c r="G66" s="5">
        <v>57</v>
      </c>
      <c r="H66" s="24">
        <v>0</v>
      </c>
      <c r="I66" s="24">
        <v>0</v>
      </c>
    </row>
  </sheetData>
  <mergeCells count="66">
    <mergeCell ref="A12:F12"/>
    <mergeCell ref="A4:I4"/>
    <mergeCell ref="A8:F8"/>
    <mergeCell ref="A9:F9"/>
    <mergeCell ref="A10:F10"/>
    <mergeCell ref="A11:F11"/>
    <mergeCell ref="A5:F5"/>
    <mergeCell ref="A7:I7"/>
    <mergeCell ref="A6:F6"/>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49:F49"/>
    <mergeCell ref="A50:F50"/>
    <mergeCell ref="A51:F51"/>
    <mergeCell ref="A52:F52"/>
    <mergeCell ref="A46:F46"/>
    <mergeCell ref="A47:F47"/>
    <mergeCell ref="A48:F48"/>
    <mergeCell ref="A18:F18"/>
    <mergeCell ref="A28:F28"/>
    <mergeCell ref="A33:F33"/>
    <mergeCell ref="A19:F19"/>
    <mergeCell ref="A39:F39"/>
    <mergeCell ref="A32:F32"/>
    <mergeCell ref="A34:F34"/>
    <mergeCell ref="A35:F35"/>
    <mergeCell ref="A37:F37"/>
    <mergeCell ref="A38:F38"/>
    <mergeCell ref="A36:I36"/>
    <mergeCell ref="A45:F45"/>
    <mergeCell ref="A29:F29"/>
    <mergeCell ref="A30:F30"/>
    <mergeCell ref="A31:F31"/>
    <mergeCell ref="A44:F44"/>
    <mergeCell ref="A40:F40"/>
    <mergeCell ref="A41:F41"/>
    <mergeCell ref="A42:F42"/>
    <mergeCell ref="A43:F43"/>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25" zoomScale="145" zoomScaleNormal="100" zoomScaleSheetLayoutView="145" workbookViewId="0">
      <selection activeCell="H60" sqref="H60"/>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182" t="s">
        <v>5</v>
      </c>
      <c r="B1" s="169"/>
      <c r="C1" s="169"/>
      <c r="D1" s="169"/>
      <c r="E1" s="169"/>
      <c r="F1" s="169"/>
      <c r="G1" s="169"/>
      <c r="H1" s="169"/>
      <c r="I1" s="169"/>
    </row>
    <row r="2" spans="1:11" x14ac:dyDescent="0.2">
      <c r="A2" s="181" t="s">
        <v>290</v>
      </c>
      <c r="B2" s="171"/>
      <c r="C2" s="171"/>
      <c r="D2" s="171"/>
      <c r="E2" s="171"/>
      <c r="F2" s="171"/>
      <c r="G2" s="171"/>
      <c r="H2" s="171"/>
      <c r="I2" s="171"/>
    </row>
    <row r="3" spans="1:11" x14ac:dyDescent="0.2">
      <c r="A3" s="185" t="s">
        <v>226</v>
      </c>
      <c r="B3" s="186"/>
      <c r="C3" s="186"/>
      <c r="D3" s="186"/>
      <c r="E3" s="186"/>
      <c r="F3" s="186"/>
      <c r="G3" s="186"/>
      <c r="H3" s="186"/>
      <c r="I3" s="186"/>
      <c r="J3" s="187"/>
      <c r="K3" s="187"/>
    </row>
    <row r="4" spans="1:11" x14ac:dyDescent="0.2">
      <c r="A4" s="188" t="s">
        <v>287</v>
      </c>
      <c r="B4" s="189"/>
      <c r="C4" s="189"/>
      <c r="D4" s="189"/>
      <c r="E4" s="189"/>
      <c r="F4" s="189"/>
      <c r="G4" s="189"/>
      <c r="H4" s="189"/>
      <c r="I4" s="189"/>
      <c r="J4" s="190"/>
      <c r="K4" s="190"/>
    </row>
    <row r="5" spans="1:11" ht="27.75" customHeight="1" x14ac:dyDescent="0.2">
      <c r="A5" s="191" t="s">
        <v>2</v>
      </c>
      <c r="B5" s="192"/>
      <c r="C5" s="192"/>
      <c r="D5" s="192"/>
      <c r="E5" s="192"/>
      <c r="F5" s="192"/>
      <c r="G5" s="191" t="s">
        <v>6</v>
      </c>
      <c r="H5" s="193" t="s">
        <v>179</v>
      </c>
      <c r="I5" s="194"/>
      <c r="J5" s="193" t="s">
        <v>176</v>
      </c>
      <c r="K5" s="194"/>
    </row>
    <row r="6" spans="1:11" x14ac:dyDescent="0.2">
      <c r="A6" s="192"/>
      <c r="B6" s="192"/>
      <c r="C6" s="192"/>
      <c r="D6" s="192"/>
      <c r="E6" s="192"/>
      <c r="F6" s="192"/>
      <c r="G6" s="192"/>
      <c r="H6" s="29" t="s">
        <v>174</v>
      </c>
      <c r="I6" s="29" t="s">
        <v>175</v>
      </c>
      <c r="J6" s="29" t="s">
        <v>174</v>
      </c>
      <c r="K6" s="29" t="s">
        <v>175</v>
      </c>
    </row>
    <row r="7" spans="1:11" x14ac:dyDescent="0.2">
      <c r="A7" s="183">
        <v>1</v>
      </c>
      <c r="B7" s="184"/>
      <c r="C7" s="184"/>
      <c r="D7" s="184"/>
      <c r="E7" s="184"/>
      <c r="F7" s="184"/>
      <c r="G7" s="9">
        <v>2</v>
      </c>
      <c r="H7" s="29">
        <v>3</v>
      </c>
      <c r="I7" s="29">
        <v>4</v>
      </c>
      <c r="J7" s="29">
        <v>5</v>
      </c>
      <c r="K7" s="29">
        <v>6</v>
      </c>
    </row>
    <row r="8" spans="1:11" x14ac:dyDescent="0.2">
      <c r="A8" s="163" t="s">
        <v>244</v>
      </c>
      <c r="B8" s="161"/>
      <c r="C8" s="161"/>
      <c r="D8" s="161"/>
      <c r="E8" s="161"/>
      <c r="F8" s="161"/>
      <c r="G8" s="4">
        <v>1</v>
      </c>
      <c r="H8" s="23">
        <f>H9+H15</f>
        <v>2601138</v>
      </c>
      <c r="I8" s="23">
        <f>I9+I15</f>
        <v>888165</v>
      </c>
      <c r="J8" s="23">
        <f>J9+J15</f>
        <v>2878290</v>
      </c>
      <c r="K8" s="23">
        <f>K9+K15</f>
        <v>967681</v>
      </c>
    </row>
    <row r="9" spans="1:11" x14ac:dyDescent="0.2">
      <c r="A9" s="161" t="s">
        <v>245</v>
      </c>
      <c r="B9" s="161"/>
      <c r="C9" s="161"/>
      <c r="D9" s="161"/>
      <c r="E9" s="161"/>
      <c r="F9" s="161"/>
      <c r="G9" s="7">
        <v>2</v>
      </c>
      <c r="H9" s="26">
        <f>SUM(H10:H14)</f>
        <v>1703013</v>
      </c>
      <c r="I9" s="26">
        <f>SUM(I10:I14)</f>
        <v>608684</v>
      </c>
      <c r="J9" s="26">
        <f>SUM(J10:J14)</f>
        <v>1881902</v>
      </c>
      <c r="K9" s="26">
        <f>SUM(K10:K14)</f>
        <v>631590</v>
      </c>
    </row>
    <row r="10" spans="1:11" x14ac:dyDescent="0.2">
      <c r="A10" s="160" t="s">
        <v>59</v>
      </c>
      <c r="B10" s="160"/>
      <c r="C10" s="160"/>
      <c r="D10" s="160"/>
      <c r="E10" s="160"/>
      <c r="F10" s="160"/>
      <c r="G10" s="89">
        <v>3</v>
      </c>
      <c r="H10" s="25">
        <v>761163</v>
      </c>
      <c r="I10" s="25">
        <v>292486</v>
      </c>
      <c r="J10" s="25">
        <v>980364</v>
      </c>
      <c r="K10" s="25">
        <v>342089</v>
      </c>
    </row>
    <row r="11" spans="1:11" x14ac:dyDescent="0.2">
      <c r="A11" s="160" t="s">
        <v>60</v>
      </c>
      <c r="B11" s="160"/>
      <c r="C11" s="160"/>
      <c r="D11" s="160"/>
      <c r="E11" s="160"/>
      <c r="F11" s="160"/>
      <c r="G11" s="89">
        <v>4</v>
      </c>
      <c r="H11" s="25">
        <v>815874</v>
      </c>
      <c r="I11" s="25">
        <v>281039</v>
      </c>
      <c r="J11" s="25">
        <v>788126</v>
      </c>
      <c r="K11" s="25">
        <v>268757</v>
      </c>
    </row>
    <row r="12" spans="1:11" x14ac:dyDescent="0.2">
      <c r="A12" s="160" t="s">
        <v>61</v>
      </c>
      <c r="B12" s="160"/>
      <c r="C12" s="160"/>
      <c r="D12" s="160"/>
      <c r="E12" s="160"/>
      <c r="F12" s="160"/>
      <c r="G12" s="89">
        <v>5</v>
      </c>
      <c r="H12" s="25">
        <v>125976</v>
      </c>
      <c r="I12" s="25">
        <v>35159</v>
      </c>
      <c r="J12" s="25">
        <v>113412</v>
      </c>
      <c r="K12" s="25">
        <v>20744</v>
      </c>
    </row>
    <row r="13" spans="1:11" x14ac:dyDescent="0.2">
      <c r="A13" s="160" t="s">
        <v>62</v>
      </c>
      <c r="B13" s="160"/>
      <c r="C13" s="160"/>
      <c r="D13" s="160"/>
      <c r="E13" s="160"/>
      <c r="F13" s="160"/>
      <c r="G13" s="89">
        <v>6</v>
      </c>
      <c r="H13" s="25">
        <v>0</v>
      </c>
      <c r="I13" s="25">
        <v>0</v>
      </c>
      <c r="J13" s="25">
        <v>0</v>
      </c>
      <c r="K13" s="25">
        <v>0</v>
      </c>
    </row>
    <row r="14" spans="1:11" x14ac:dyDescent="0.2">
      <c r="A14" s="160" t="s">
        <v>63</v>
      </c>
      <c r="B14" s="160"/>
      <c r="C14" s="160"/>
      <c r="D14" s="160"/>
      <c r="E14" s="160"/>
      <c r="F14" s="160"/>
      <c r="G14" s="89">
        <v>7</v>
      </c>
      <c r="H14" s="25">
        <v>0</v>
      </c>
      <c r="I14" s="25">
        <v>0</v>
      </c>
      <c r="J14" s="25">
        <v>0</v>
      </c>
      <c r="K14" s="25">
        <v>0</v>
      </c>
    </row>
    <row r="15" spans="1:11" x14ac:dyDescent="0.2">
      <c r="A15" s="161" t="s">
        <v>246</v>
      </c>
      <c r="B15" s="161"/>
      <c r="C15" s="161"/>
      <c r="D15" s="161"/>
      <c r="E15" s="161"/>
      <c r="F15" s="161"/>
      <c r="G15" s="7">
        <v>8</v>
      </c>
      <c r="H15" s="26">
        <f>H16+H17+H18</f>
        <v>898125</v>
      </c>
      <c r="I15" s="26">
        <f>I16+I17+I18</f>
        <v>279481</v>
      </c>
      <c r="J15" s="26">
        <f>J16+J17+J18</f>
        <v>996388</v>
      </c>
      <c r="K15" s="26">
        <f>K16+K17+K18</f>
        <v>336091</v>
      </c>
    </row>
    <row r="16" spans="1:11" x14ac:dyDescent="0.2">
      <c r="A16" s="160" t="s">
        <v>64</v>
      </c>
      <c r="B16" s="160"/>
      <c r="C16" s="160"/>
      <c r="D16" s="160"/>
      <c r="E16" s="160"/>
      <c r="F16" s="160"/>
      <c r="G16" s="89">
        <v>9</v>
      </c>
      <c r="H16" s="25">
        <v>0</v>
      </c>
      <c r="I16" s="25">
        <v>0</v>
      </c>
      <c r="J16" s="25">
        <v>0</v>
      </c>
      <c r="K16" s="25">
        <v>0</v>
      </c>
    </row>
    <row r="17" spans="1:11" x14ac:dyDescent="0.2">
      <c r="A17" s="160" t="s">
        <v>65</v>
      </c>
      <c r="B17" s="160"/>
      <c r="C17" s="160"/>
      <c r="D17" s="160"/>
      <c r="E17" s="160"/>
      <c r="F17" s="160"/>
      <c r="G17" s="89">
        <v>10</v>
      </c>
      <c r="H17" s="25">
        <v>648440</v>
      </c>
      <c r="I17" s="25">
        <v>215759</v>
      </c>
      <c r="J17" s="25">
        <v>677450</v>
      </c>
      <c r="K17" s="25">
        <v>218307</v>
      </c>
    </row>
    <row r="18" spans="1:11" x14ac:dyDescent="0.2">
      <c r="A18" s="160" t="s">
        <v>66</v>
      </c>
      <c r="B18" s="160"/>
      <c r="C18" s="160"/>
      <c r="D18" s="160"/>
      <c r="E18" s="160"/>
      <c r="F18" s="160"/>
      <c r="G18" s="89">
        <v>11</v>
      </c>
      <c r="H18" s="25">
        <v>249685</v>
      </c>
      <c r="I18" s="25">
        <v>63722</v>
      </c>
      <c r="J18" s="25">
        <v>318938</v>
      </c>
      <c r="K18" s="25">
        <v>117784</v>
      </c>
    </row>
    <row r="19" spans="1:11" x14ac:dyDescent="0.2">
      <c r="A19" s="163" t="s">
        <v>247</v>
      </c>
      <c r="B19" s="161"/>
      <c r="C19" s="161"/>
      <c r="D19" s="161"/>
      <c r="E19" s="161"/>
      <c r="F19" s="161"/>
      <c r="G19" s="92">
        <v>12</v>
      </c>
      <c r="H19" s="23">
        <f>H20+H23+H27+H28+H29+H32+H33</f>
        <v>2628475</v>
      </c>
      <c r="I19" s="23">
        <f>I20+I23+I27+I28+I29+I32+I33</f>
        <v>833592</v>
      </c>
      <c r="J19" s="23">
        <f>J20+J23+J27+J28+J29+J32+J33</f>
        <v>2809486</v>
      </c>
      <c r="K19" s="23">
        <f>K20+K23+K27+K28+K29+K32+K33</f>
        <v>969270</v>
      </c>
    </row>
    <row r="20" spans="1:11" x14ac:dyDescent="0.2">
      <c r="A20" s="161" t="s">
        <v>248</v>
      </c>
      <c r="B20" s="161"/>
      <c r="C20" s="161"/>
      <c r="D20" s="161"/>
      <c r="E20" s="161"/>
      <c r="F20" s="161"/>
      <c r="G20" s="91">
        <v>13</v>
      </c>
      <c r="H20" s="26">
        <f>H21+H22</f>
        <v>799004</v>
      </c>
      <c r="I20" s="26">
        <f>I21+I22</f>
        <v>260277</v>
      </c>
      <c r="J20" s="26">
        <f>J21+J22</f>
        <v>788739</v>
      </c>
      <c r="K20" s="26">
        <f>K21+K22</f>
        <v>254544</v>
      </c>
    </row>
    <row r="21" spans="1:11" x14ac:dyDescent="0.2">
      <c r="A21" s="160" t="s">
        <v>67</v>
      </c>
      <c r="B21" s="160"/>
      <c r="C21" s="160"/>
      <c r="D21" s="160"/>
      <c r="E21" s="160"/>
      <c r="F21" s="160"/>
      <c r="G21" s="89">
        <v>14</v>
      </c>
      <c r="H21" s="25">
        <v>30007</v>
      </c>
      <c r="I21" s="25">
        <v>12775</v>
      </c>
      <c r="J21" s="25">
        <v>38265</v>
      </c>
      <c r="K21" s="25">
        <v>15191</v>
      </c>
    </row>
    <row r="22" spans="1:11" x14ac:dyDescent="0.2">
      <c r="A22" s="160" t="s">
        <v>68</v>
      </c>
      <c r="B22" s="160"/>
      <c r="C22" s="160"/>
      <c r="D22" s="160"/>
      <c r="E22" s="160"/>
      <c r="F22" s="160"/>
      <c r="G22" s="89">
        <v>15</v>
      </c>
      <c r="H22" s="25">
        <v>768997</v>
      </c>
      <c r="I22" s="25">
        <v>247502</v>
      </c>
      <c r="J22" s="25">
        <v>750474</v>
      </c>
      <c r="K22" s="25">
        <v>239353</v>
      </c>
    </row>
    <row r="23" spans="1:11" x14ac:dyDescent="0.2">
      <c r="A23" s="161" t="s">
        <v>249</v>
      </c>
      <c r="B23" s="161"/>
      <c r="C23" s="161"/>
      <c r="D23" s="161"/>
      <c r="E23" s="161"/>
      <c r="F23" s="161"/>
      <c r="G23" s="91">
        <v>16</v>
      </c>
      <c r="H23" s="26">
        <f>H24+H25+H26</f>
        <v>1223932</v>
      </c>
      <c r="I23" s="26">
        <f>I24+I25+I26</f>
        <v>389868</v>
      </c>
      <c r="J23" s="26">
        <f>J24+J25+J26</f>
        <v>1297484</v>
      </c>
      <c r="K23" s="26">
        <f>K24+K25+K26</f>
        <v>452524</v>
      </c>
    </row>
    <row r="24" spans="1:11" x14ac:dyDescent="0.2">
      <c r="A24" s="160" t="s">
        <v>69</v>
      </c>
      <c r="B24" s="160"/>
      <c r="C24" s="160"/>
      <c r="D24" s="160"/>
      <c r="E24" s="160"/>
      <c r="F24" s="160"/>
      <c r="G24" s="89">
        <v>17</v>
      </c>
      <c r="H24" s="25">
        <v>846707</v>
      </c>
      <c r="I24" s="25">
        <v>282683</v>
      </c>
      <c r="J24" s="25">
        <v>894012</v>
      </c>
      <c r="K24" s="25">
        <v>309139</v>
      </c>
    </row>
    <row r="25" spans="1:11" x14ac:dyDescent="0.2">
      <c r="A25" s="160" t="s">
        <v>70</v>
      </c>
      <c r="B25" s="160"/>
      <c r="C25" s="160"/>
      <c r="D25" s="160"/>
      <c r="E25" s="160"/>
      <c r="F25" s="160"/>
      <c r="G25" s="89">
        <v>18</v>
      </c>
      <c r="H25" s="25">
        <v>277615</v>
      </c>
      <c r="I25" s="25">
        <v>75089</v>
      </c>
      <c r="J25" s="25">
        <v>306164</v>
      </c>
      <c r="K25" s="25">
        <v>107781</v>
      </c>
    </row>
    <row r="26" spans="1:11" x14ac:dyDescent="0.2">
      <c r="A26" s="160" t="s">
        <v>71</v>
      </c>
      <c r="B26" s="160"/>
      <c r="C26" s="160"/>
      <c r="D26" s="160"/>
      <c r="E26" s="160"/>
      <c r="F26" s="160"/>
      <c r="G26" s="89">
        <v>19</v>
      </c>
      <c r="H26" s="25">
        <v>99610</v>
      </c>
      <c r="I26" s="25">
        <v>32096</v>
      </c>
      <c r="J26" s="25">
        <v>97308</v>
      </c>
      <c r="K26" s="25">
        <v>35604</v>
      </c>
    </row>
    <row r="27" spans="1:11" x14ac:dyDescent="0.2">
      <c r="A27" s="160" t="s">
        <v>72</v>
      </c>
      <c r="B27" s="160"/>
      <c r="C27" s="160"/>
      <c r="D27" s="160"/>
      <c r="E27" s="160"/>
      <c r="F27" s="160"/>
      <c r="G27" s="89">
        <v>20</v>
      </c>
      <c r="H27" s="25">
        <v>229476</v>
      </c>
      <c r="I27" s="25">
        <v>76153</v>
      </c>
      <c r="J27" s="25">
        <v>235611</v>
      </c>
      <c r="K27" s="25">
        <v>78396</v>
      </c>
    </row>
    <row r="28" spans="1:11" x14ac:dyDescent="0.2">
      <c r="A28" s="160" t="s">
        <v>73</v>
      </c>
      <c r="B28" s="160"/>
      <c r="C28" s="160"/>
      <c r="D28" s="160"/>
      <c r="E28" s="160"/>
      <c r="F28" s="160"/>
      <c r="G28" s="89">
        <v>21</v>
      </c>
      <c r="H28" s="25">
        <v>364492</v>
      </c>
      <c r="I28" s="25">
        <v>103914</v>
      </c>
      <c r="J28" s="25">
        <v>438343</v>
      </c>
      <c r="K28" s="25">
        <v>183290</v>
      </c>
    </row>
    <row r="29" spans="1:11" x14ac:dyDescent="0.2">
      <c r="A29" s="161" t="s">
        <v>250</v>
      </c>
      <c r="B29" s="161"/>
      <c r="C29" s="161"/>
      <c r="D29" s="161"/>
      <c r="E29" s="161"/>
      <c r="F29" s="161"/>
      <c r="G29" s="7">
        <v>22</v>
      </c>
      <c r="H29" s="25">
        <v>0</v>
      </c>
      <c r="I29" s="25">
        <v>0</v>
      </c>
      <c r="J29" s="25">
        <v>8700</v>
      </c>
      <c r="K29" s="25">
        <v>0</v>
      </c>
    </row>
    <row r="30" spans="1:11" x14ac:dyDescent="0.2">
      <c r="A30" s="160" t="s">
        <v>74</v>
      </c>
      <c r="B30" s="160"/>
      <c r="C30" s="160"/>
      <c r="D30" s="160"/>
      <c r="E30" s="160"/>
      <c r="F30" s="160"/>
      <c r="G30" s="89">
        <v>23</v>
      </c>
      <c r="H30" s="25">
        <v>0</v>
      </c>
      <c r="I30" s="25">
        <v>0</v>
      </c>
      <c r="J30" s="25">
        <v>0</v>
      </c>
      <c r="K30" s="25">
        <v>0</v>
      </c>
    </row>
    <row r="31" spans="1:11" x14ac:dyDescent="0.2">
      <c r="A31" s="160" t="s">
        <v>75</v>
      </c>
      <c r="B31" s="160"/>
      <c r="C31" s="160"/>
      <c r="D31" s="160"/>
      <c r="E31" s="160"/>
      <c r="F31" s="160"/>
      <c r="G31" s="89">
        <v>24</v>
      </c>
      <c r="H31" s="25">
        <v>0</v>
      </c>
      <c r="I31" s="25">
        <v>0</v>
      </c>
      <c r="J31" s="25">
        <v>8700</v>
      </c>
      <c r="K31" s="25">
        <v>0</v>
      </c>
    </row>
    <row r="32" spans="1:11" x14ac:dyDescent="0.2">
      <c r="A32" s="160" t="s">
        <v>76</v>
      </c>
      <c r="B32" s="160"/>
      <c r="C32" s="160"/>
      <c r="D32" s="160"/>
      <c r="E32" s="160"/>
      <c r="F32" s="160"/>
      <c r="G32" s="89">
        <v>25</v>
      </c>
      <c r="H32" s="25">
        <v>0</v>
      </c>
      <c r="I32" s="25">
        <v>0</v>
      </c>
      <c r="J32" s="25">
        <v>0</v>
      </c>
      <c r="K32" s="25">
        <v>0</v>
      </c>
    </row>
    <row r="33" spans="1:11" x14ac:dyDescent="0.2">
      <c r="A33" s="160" t="s">
        <v>77</v>
      </c>
      <c r="B33" s="160"/>
      <c r="C33" s="160"/>
      <c r="D33" s="160"/>
      <c r="E33" s="160"/>
      <c r="F33" s="160"/>
      <c r="G33" s="89">
        <v>26</v>
      </c>
      <c r="H33" s="25">
        <v>11571</v>
      </c>
      <c r="I33" s="25">
        <v>3380</v>
      </c>
      <c r="J33" s="25">
        <v>40609</v>
      </c>
      <c r="K33" s="25">
        <v>516</v>
      </c>
    </row>
    <row r="34" spans="1:11" x14ac:dyDescent="0.2">
      <c r="A34" s="163" t="s">
        <v>251</v>
      </c>
      <c r="B34" s="161"/>
      <c r="C34" s="161"/>
      <c r="D34" s="161"/>
      <c r="E34" s="161"/>
      <c r="F34" s="161"/>
      <c r="G34" s="4">
        <v>27</v>
      </c>
      <c r="H34" s="23">
        <f>H35+H36+H37+H38+H39+H40</f>
        <v>67050</v>
      </c>
      <c r="I34" s="23">
        <f>I35+I36+I37+I38+I39+I40</f>
        <v>45042</v>
      </c>
      <c r="J34" s="23">
        <f>J35+J36+J37+J38+J39+J40</f>
        <v>66054</v>
      </c>
      <c r="K34" s="23">
        <f>K35+K36+K37+K38+K39+K40</f>
        <v>-29704</v>
      </c>
    </row>
    <row r="35" spans="1:11" x14ac:dyDescent="0.2">
      <c r="A35" s="160" t="s">
        <v>78</v>
      </c>
      <c r="B35" s="160"/>
      <c r="C35" s="160"/>
      <c r="D35" s="160"/>
      <c r="E35" s="160"/>
      <c r="F35" s="160"/>
      <c r="G35" s="89">
        <v>28</v>
      </c>
      <c r="H35" s="25">
        <v>62</v>
      </c>
      <c r="I35" s="25">
        <v>62</v>
      </c>
      <c r="J35" s="25">
        <v>0</v>
      </c>
      <c r="K35" s="25">
        <v>0</v>
      </c>
    </row>
    <row r="36" spans="1:11" x14ac:dyDescent="0.2">
      <c r="A36" s="160" t="s">
        <v>79</v>
      </c>
      <c r="B36" s="160"/>
      <c r="C36" s="160"/>
      <c r="D36" s="160"/>
      <c r="E36" s="160"/>
      <c r="F36" s="160"/>
      <c r="G36" s="89">
        <v>29</v>
      </c>
      <c r="H36" s="25">
        <v>49900</v>
      </c>
      <c r="I36" s="25">
        <v>38285</v>
      </c>
      <c r="J36" s="25">
        <v>47902</v>
      </c>
      <c r="K36" s="25">
        <v>12884</v>
      </c>
    </row>
    <row r="37" spans="1:11" x14ac:dyDescent="0.2">
      <c r="A37" s="160" t="s">
        <v>80</v>
      </c>
      <c r="B37" s="160"/>
      <c r="C37" s="160"/>
      <c r="D37" s="160"/>
      <c r="E37" s="160"/>
      <c r="F37" s="160"/>
      <c r="G37" s="89">
        <v>30</v>
      </c>
      <c r="H37" s="25">
        <v>0</v>
      </c>
      <c r="I37" s="25">
        <v>0</v>
      </c>
      <c r="J37" s="25">
        <v>0</v>
      </c>
      <c r="K37" s="25">
        <v>0</v>
      </c>
    </row>
    <row r="38" spans="1:11" x14ac:dyDescent="0.2">
      <c r="A38" s="160" t="s">
        <v>81</v>
      </c>
      <c r="B38" s="160"/>
      <c r="C38" s="160"/>
      <c r="D38" s="160"/>
      <c r="E38" s="160"/>
      <c r="F38" s="160"/>
      <c r="G38" s="89">
        <v>31</v>
      </c>
      <c r="H38" s="25">
        <v>11580</v>
      </c>
      <c r="I38" s="25">
        <v>6648</v>
      </c>
      <c r="J38" s="25">
        <v>2266</v>
      </c>
      <c r="K38" s="25">
        <v>0</v>
      </c>
    </row>
    <row r="39" spans="1:11" x14ac:dyDescent="0.2">
      <c r="A39" s="160" t="s">
        <v>82</v>
      </c>
      <c r="B39" s="160"/>
      <c r="C39" s="160"/>
      <c r="D39" s="160"/>
      <c r="E39" s="160"/>
      <c r="F39" s="160"/>
      <c r="G39" s="89">
        <v>32</v>
      </c>
      <c r="H39" s="25">
        <v>0</v>
      </c>
      <c r="I39" s="25">
        <v>0</v>
      </c>
      <c r="J39" s="25">
        <v>0</v>
      </c>
      <c r="K39" s="25">
        <v>0</v>
      </c>
    </row>
    <row r="40" spans="1:11" x14ac:dyDescent="0.2">
      <c r="A40" s="160" t="s">
        <v>83</v>
      </c>
      <c r="B40" s="160"/>
      <c r="C40" s="160"/>
      <c r="D40" s="160"/>
      <c r="E40" s="160"/>
      <c r="F40" s="160"/>
      <c r="G40" s="89">
        <v>33</v>
      </c>
      <c r="H40" s="25">
        <v>5508</v>
      </c>
      <c r="I40" s="25">
        <v>47</v>
      </c>
      <c r="J40" s="25">
        <v>15886</v>
      </c>
      <c r="K40" s="25">
        <v>-42588</v>
      </c>
    </row>
    <row r="41" spans="1:11" x14ac:dyDescent="0.2">
      <c r="A41" s="163" t="s">
        <v>252</v>
      </c>
      <c r="B41" s="161"/>
      <c r="C41" s="161"/>
      <c r="D41" s="161"/>
      <c r="E41" s="161"/>
      <c r="F41" s="161"/>
      <c r="G41" s="92">
        <v>34</v>
      </c>
      <c r="H41" s="23">
        <f>H42+H43+H44+H45+H46</f>
        <v>8513</v>
      </c>
      <c r="I41" s="23">
        <f>I42+I43+I44+I45+I46</f>
        <v>2820</v>
      </c>
      <c r="J41" s="23">
        <f>J42+J43+J44+J45+J46</f>
        <v>6272</v>
      </c>
      <c r="K41" s="23">
        <f>K42+K43+K44+K45+K46</f>
        <v>1890</v>
      </c>
    </row>
    <row r="42" spans="1:11" x14ac:dyDescent="0.2">
      <c r="A42" s="160" t="s">
        <v>84</v>
      </c>
      <c r="B42" s="160"/>
      <c r="C42" s="160"/>
      <c r="D42" s="160"/>
      <c r="E42" s="160"/>
      <c r="F42" s="160"/>
      <c r="G42" s="89">
        <v>35</v>
      </c>
      <c r="H42" s="25">
        <v>481</v>
      </c>
      <c r="I42" s="25">
        <v>152</v>
      </c>
      <c r="J42" s="25">
        <v>420</v>
      </c>
      <c r="K42" s="25">
        <v>139</v>
      </c>
    </row>
    <row r="43" spans="1:11" ht="12.75" customHeight="1" x14ac:dyDescent="0.2">
      <c r="A43" s="160" t="s">
        <v>85</v>
      </c>
      <c r="B43" s="160"/>
      <c r="C43" s="160"/>
      <c r="D43" s="160"/>
      <c r="E43" s="160"/>
      <c r="F43" s="160"/>
      <c r="G43" s="89">
        <v>36</v>
      </c>
      <c r="H43" s="25">
        <v>8032</v>
      </c>
      <c r="I43" s="25">
        <v>2668</v>
      </c>
      <c r="J43" s="25">
        <v>5852</v>
      </c>
      <c r="K43" s="25">
        <v>1751</v>
      </c>
    </row>
    <row r="44" spans="1:11" ht="13.15" customHeight="1" x14ac:dyDescent="0.2">
      <c r="A44" s="160" t="s">
        <v>86</v>
      </c>
      <c r="B44" s="160"/>
      <c r="C44" s="160"/>
      <c r="D44" s="160"/>
      <c r="E44" s="160"/>
      <c r="F44" s="160"/>
      <c r="G44" s="89">
        <v>37</v>
      </c>
      <c r="H44" s="25">
        <v>0</v>
      </c>
      <c r="I44" s="25">
        <v>0</v>
      </c>
      <c r="J44" s="25">
        <v>0</v>
      </c>
      <c r="K44" s="25">
        <v>0</v>
      </c>
    </row>
    <row r="45" spans="1:11" x14ac:dyDescent="0.2">
      <c r="A45" s="160" t="s">
        <v>87</v>
      </c>
      <c r="B45" s="160"/>
      <c r="C45" s="160"/>
      <c r="D45" s="160"/>
      <c r="E45" s="160"/>
      <c r="F45" s="160"/>
      <c r="G45" s="89">
        <v>38</v>
      </c>
      <c r="H45" s="25">
        <v>0</v>
      </c>
      <c r="I45" s="25">
        <v>0</v>
      </c>
      <c r="J45" s="25">
        <v>0</v>
      </c>
      <c r="K45" s="25">
        <v>0</v>
      </c>
    </row>
    <row r="46" spans="1:11" x14ac:dyDescent="0.2">
      <c r="A46" s="160" t="s">
        <v>88</v>
      </c>
      <c r="B46" s="160"/>
      <c r="C46" s="160"/>
      <c r="D46" s="160"/>
      <c r="E46" s="160"/>
      <c r="F46" s="160"/>
      <c r="G46" s="89">
        <v>39</v>
      </c>
      <c r="H46" s="25">
        <v>0</v>
      </c>
      <c r="I46" s="25">
        <v>0</v>
      </c>
      <c r="J46" s="25">
        <v>0</v>
      </c>
      <c r="K46" s="25">
        <v>0</v>
      </c>
    </row>
    <row r="47" spans="1:11" x14ac:dyDescent="0.2">
      <c r="A47" s="163" t="s">
        <v>253</v>
      </c>
      <c r="B47" s="161"/>
      <c r="C47" s="161"/>
      <c r="D47" s="161"/>
      <c r="E47" s="161"/>
      <c r="F47" s="161"/>
      <c r="G47" s="92">
        <v>40</v>
      </c>
      <c r="H47" s="23">
        <f>H8+H34</f>
        <v>2668188</v>
      </c>
      <c r="I47" s="23">
        <f>I8+I34</f>
        <v>933207</v>
      </c>
      <c r="J47" s="23">
        <f>J8+J34</f>
        <v>2944344</v>
      </c>
      <c r="K47" s="23">
        <f>K8+K34</f>
        <v>937977</v>
      </c>
    </row>
    <row r="48" spans="1:11" x14ac:dyDescent="0.2">
      <c r="A48" s="163" t="s">
        <v>254</v>
      </c>
      <c r="B48" s="161"/>
      <c r="C48" s="161"/>
      <c r="D48" s="161"/>
      <c r="E48" s="161"/>
      <c r="F48" s="161"/>
      <c r="G48" s="4">
        <v>41</v>
      </c>
      <c r="H48" s="23">
        <f>H41+H19</f>
        <v>2636988</v>
      </c>
      <c r="I48" s="23">
        <f>I41+I19</f>
        <v>836412</v>
      </c>
      <c r="J48" s="23">
        <f>J41+J19</f>
        <v>2815758</v>
      </c>
      <c r="K48" s="23">
        <f>K41+K19</f>
        <v>971160</v>
      </c>
    </row>
    <row r="49" spans="1:11" x14ac:dyDescent="0.2">
      <c r="A49" s="164" t="s">
        <v>89</v>
      </c>
      <c r="B49" s="160"/>
      <c r="C49" s="160"/>
      <c r="D49" s="160"/>
      <c r="E49" s="160"/>
      <c r="F49" s="160"/>
      <c r="G49" s="5">
        <v>42</v>
      </c>
      <c r="H49" s="25">
        <v>2099</v>
      </c>
      <c r="I49" s="25">
        <v>8117</v>
      </c>
      <c r="J49" s="25">
        <v>61858</v>
      </c>
      <c r="K49" s="25">
        <v>32587</v>
      </c>
    </row>
    <row r="50" spans="1:11" x14ac:dyDescent="0.2">
      <c r="A50" s="163" t="s">
        <v>255</v>
      </c>
      <c r="B50" s="161"/>
      <c r="C50" s="161"/>
      <c r="D50" s="161"/>
      <c r="E50" s="161"/>
      <c r="F50" s="161"/>
      <c r="G50" s="4">
        <v>43</v>
      </c>
      <c r="H50" s="23">
        <f>H47-H48+H49</f>
        <v>33299</v>
      </c>
      <c r="I50" s="23">
        <f>I47-I48+I49</f>
        <v>104912</v>
      </c>
      <c r="J50" s="23">
        <f>J47-J48+J49</f>
        <v>190444</v>
      </c>
      <c r="K50" s="23">
        <f>K47-K48+K49</f>
        <v>-596</v>
      </c>
    </row>
    <row r="51" spans="1:11" x14ac:dyDescent="0.2">
      <c r="A51" s="164" t="s">
        <v>90</v>
      </c>
      <c r="B51" s="160"/>
      <c r="C51" s="160"/>
      <c r="D51" s="160"/>
      <c r="E51" s="160"/>
      <c r="F51" s="160"/>
      <c r="G51" s="5">
        <v>44</v>
      </c>
      <c r="H51" s="25">
        <v>3869</v>
      </c>
      <c r="I51" s="25">
        <v>4525</v>
      </c>
      <c r="J51" s="25">
        <v>32539</v>
      </c>
      <c r="K51" s="25">
        <v>-3795</v>
      </c>
    </row>
    <row r="52" spans="1:11" x14ac:dyDescent="0.2">
      <c r="A52" s="163" t="s">
        <v>256</v>
      </c>
      <c r="B52" s="161"/>
      <c r="C52" s="161"/>
      <c r="D52" s="161"/>
      <c r="E52" s="161"/>
      <c r="F52" s="161"/>
      <c r="G52" s="4">
        <v>45</v>
      </c>
      <c r="H52" s="23">
        <f>H50-H51</f>
        <v>29430</v>
      </c>
      <c r="I52" s="23">
        <f>I50-I51</f>
        <v>100387</v>
      </c>
      <c r="J52" s="23">
        <f>J50-J51</f>
        <v>157905</v>
      </c>
      <c r="K52" s="23">
        <f>K50-K51</f>
        <v>3199</v>
      </c>
    </row>
    <row r="53" spans="1:11" ht="12.75" customHeight="1" x14ac:dyDescent="0.2">
      <c r="A53" s="164" t="s">
        <v>91</v>
      </c>
      <c r="B53" s="160"/>
      <c r="C53" s="160"/>
      <c r="D53" s="160"/>
      <c r="E53" s="160"/>
      <c r="F53" s="160"/>
      <c r="G53" s="5">
        <v>46</v>
      </c>
      <c r="H53" s="24">
        <v>0</v>
      </c>
      <c r="I53" s="24">
        <v>0</v>
      </c>
      <c r="J53" s="24">
        <v>0</v>
      </c>
      <c r="K53" s="24">
        <v>0</v>
      </c>
    </row>
    <row r="54" spans="1:11" ht="12.75" customHeight="1" x14ac:dyDescent="0.2">
      <c r="A54" s="164" t="s">
        <v>92</v>
      </c>
      <c r="B54" s="160"/>
      <c r="C54" s="160"/>
      <c r="D54" s="160"/>
      <c r="E54" s="160"/>
      <c r="F54" s="160"/>
      <c r="G54" s="5">
        <v>47</v>
      </c>
      <c r="H54" s="24">
        <v>0</v>
      </c>
      <c r="I54" s="24">
        <v>0</v>
      </c>
      <c r="J54" s="24">
        <v>0</v>
      </c>
      <c r="K54" s="24">
        <v>0</v>
      </c>
    </row>
    <row r="55" spans="1:11" ht="27" customHeight="1" x14ac:dyDescent="0.2">
      <c r="A55" s="164" t="s">
        <v>93</v>
      </c>
      <c r="B55" s="160"/>
      <c r="C55" s="160"/>
      <c r="D55" s="160"/>
      <c r="E55" s="160"/>
      <c r="F55" s="160"/>
      <c r="G55" s="5">
        <v>48</v>
      </c>
      <c r="H55" s="24">
        <v>0</v>
      </c>
      <c r="I55" s="24">
        <v>0</v>
      </c>
      <c r="J55" s="24">
        <v>0</v>
      </c>
      <c r="K55" s="24">
        <v>0</v>
      </c>
    </row>
    <row r="56" spans="1:11" ht="18.600000000000001" customHeight="1" x14ac:dyDescent="0.2">
      <c r="A56" s="164" t="s">
        <v>94</v>
      </c>
      <c r="B56" s="160"/>
      <c r="C56" s="160"/>
      <c r="D56" s="160"/>
      <c r="E56" s="160"/>
      <c r="F56" s="160"/>
      <c r="G56" s="5">
        <v>49</v>
      </c>
      <c r="H56" s="24">
        <v>0</v>
      </c>
      <c r="I56" s="24">
        <v>0</v>
      </c>
      <c r="J56" s="24">
        <v>0</v>
      </c>
      <c r="K56" s="24">
        <v>0</v>
      </c>
    </row>
    <row r="57" spans="1:11" ht="13.15" customHeight="1" x14ac:dyDescent="0.2">
      <c r="A57" s="164" t="s">
        <v>95</v>
      </c>
      <c r="B57" s="160"/>
      <c r="C57" s="160"/>
      <c r="D57" s="160"/>
      <c r="E57" s="160"/>
      <c r="F57" s="160"/>
      <c r="G57" s="5">
        <v>50</v>
      </c>
      <c r="H57" s="24">
        <v>47</v>
      </c>
      <c r="I57" s="24">
        <v>28</v>
      </c>
      <c r="J57" s="24">
        <v>0</v>
      </c>
      <c r="K57" s="24">
        <v>0</v>
      </c>
    </row>
    <row r="58" spans="1:11" x14ac:dyDescent="0.2">
      <c r="A58" s="164" t="s">
        <v>96</v>
      </c>
      <c r="B58" s="160"/>
      <c r="C58" s="160"/>
      <c r="D58" s="160"/>
      <c r="E58" s="160"/>
      <c r="F58" s="160"/>
      <c r="G58" s="5">
        <v>51</v>
      </c>
      <c r="H58" s="24">
        <v>0</v>
      </c>
      <c r="I58" s="24">
        <v>0</v>
      </c>
      <c r="J58" s="24">
        <v>0</v>
      </c>
      <c r="K58" s="24">
        <v>0</v>
      </c>
    </row>
    <row r="59" spans="1:11" x14ac:dyDescent="0.2">
      <c r="A59" s="163" t="s">
        <v>257</v>
      </c>
      <c r="B59" s="161"/>
      <c r="C59" s="161"/>
      <c r="D59" s="161"/>
      <c r="E59" s="161"/>
      <c r="F59" s="161"/>
      <c r="G59" s="92">
        <v>52</v>
      </c>
      <c r="H59" s="23">
        <f>H53+H54+H55+H56+H57-H58</f>
        <v>47</v>
      </c>
      <c r="I59" s="23">
        <f t="shared" ref="I59:K59" si="0">I53+I54+I55+I56+I57-I58</f>
        <v>28</v>
      </c>
      <c r="J59" s="23">
        <f t="shared" si="0"/>
        <v>0</v>
      </c>
      <c r="K59" s="23">
        <f t="shared" si="0"/>
        <v>0</v>
      </c>
    </row>
    <row r="60" spans="1:11" x14ac:dyDescent="0.2">
      <c r="A60" s="163" t="s">
        <v>258</v>
      </c>
      <c r="B60" s="161"/>
      <c r="C60" s="161"/>
      <c r="D60" s="161"/>
      <c r="E60" s="161"/>
      <c r="F60" s="161"/>
      <c r="G60" s="92">
        <v>53</v>
      </c>
      <c r="H60" s="23">
        <f>H52+H59</f>
        <v>29477</v>
      </c>
      <c r="I60" s="23">
        <f>I52+I59</f>
        <v>100415</v>
      </c>
      <c r="J60" s="23">
        <f t="shared" ref="J60" si="1">J52+J59</f>
        <v>157905</v>
      </c>
      <c r="K60" s="23">
        <f>K52+K59</f>
        <v>3199</v>
      </c>
    </row>
    <row r="61" spans="1:11" x14ac:dyDescent="0.2">
      <c r="A61" s="164" t="s">
        <v>97</v>
      </c>
      <c r="B61" s="160"/>
      <c r="C61" s="160"/>
      <c r="D61" s="160"/>
      <c r="E61" s="160"/>
      <c r="F61" s="160"/>
      <c r="G61" s="5">
        <v>54</v>
      </c>
      <c r="H61" s="24">
        <v>0</v>
      </c>
      <c r="I61" s="24">
        <v>0</v>
      </c>
      <c r="J61" s="24">
        <v>0</v>
      </c>
      <c r="K61" s="24">
        <v>0</v>
      </c>
    </row>
    <row r="62" spans="1:11" x14ac:dyDescent="0.2">
      <c r="A62" s="164" t="s">
        <v>56</v>
      </c>
      <c r="B62" s="160"/>
      <c r="C62" s="160"/>
      <c r="D62" s="160"/>
      <c r="E62" s="160"/>
      <c r="F62" s="160"/>
      <c r="G62" s="160"/>
      <c r="H62" s="160"/>
      <c r="I62" s="160"/>
      <c r="J62" s="30"/>
      <c r="K62" s="30"/>
    </row>
    <row r="63" spans="1:11" x14ac:dyDescent="0.2">
      <c r="A63" s="164" t="s">
        <v>57</v>
      </c>
      <c r="B63" s="160"/>
      <c r="C63" s="160"/>
      <c r="D63" s="160"/>
      <c r="E63" s="160"/>
      <c r="F63" s="160"/>
      <c r="G63" s="5">
        <v>55</v>
      </c>
      <c r="H63" s="24">
        <f>+H60</f>
        <v>29477</v>
      </c>
      <c r="I63" s="24">
        <f>+I60</f>
        <v>100415</v>
      </c>
      <c r="J63" s="24">
        <f>+J60</f>
        <v>157905</v>
      </c>
      <c r="K63" s="24">
        <f>+K60</f>
        <v>3199</v>
      </c>
    </row>
    <row r="64" spans="1:11" x14ac:dyDescent="0.2">
      <c r="A64" s="164" t="s">
        <v>58</v>
      </c>
      <c r="B64" s="160"/>
      <c r="C64" s="160"/>
      <c r="D64" s="160"/>
      <c r="E64" s="160"/>
      <c r="F64" s="160"/>
      <c r="G64" s="5">
        <v>56</v>
      </c>
      <c r="H64" s="24">
        <v>0</v>
      </c>
      <c r="I64" s="24">
        <v>0</v>
      </c>
      <c r="J64" s="24">
        <v>0</v>
      </c>
      <c r="K64" s="24">
        <v>0</v>
      </c>
    </row>
  </sheetData>
  <mergeCells count="66">
    <mergeCell ref="A3:K3"/>
    <mergeCell ref="A4:K4"/>
    <mergeCell ref="A5:F6"/>
    <mergeCell ref="G5:G6"/>
    <mergeCell ref="H5:I5"/>
    <mergeCell ref="J5:K5"/>
    <mergeCell ref="A64:F64"/>
    <mergeCell ref="A50:F50"/>
    <mergeCell ref="A51:F51"/>
    <mergeCell ref="A52:F52"/>
    <mergeCell ref="A53:F53"/>
    <mergeCell ref="A54:F54"/>
    <mergeCell ref="A55:F55"/>
    <mergeCell ref="A56:F56"/>
    <mergeCell ref="A57:F57"/>
    <mergeCell ref="A58:F58"/>
    <mergeCell ref="A59:F59"/>
    <mergeCell ref="A60:F60"/>
    <mergeCell ref="A61:F61"/>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view="pageBreakPreview" topLeftCell="A21" zoomScaleNormal="100" zoomScaleSheetLayoutView="100" workbookViewId="0">
      <selection activeCell="I48" sqref="I48"/>
    </sheetView>
  </sheetViews>
  <sheetFormatPr defaultColWidth="9.140625" defaultRowHeight="12.75" x14ac:dyDescent="0.2"/>
  <cols>
    <col min="1" max="7" width="9.140625" style="8"/>
    <col min="8" max="9" width="13" style="28" customWidth="1"/>
    <col min="10" max="16384" width="9.140625" style="8"/>
  </cols>
  <sheetData>
    <row r="1" spans="1:11" x14ac:dyDescent="0.2">
      <c r="A1" s="182" t="s">
        <v>7</v>
      </c>
      <c r="B1" s="196"/>
      <c r="C1" s="196"/>
      <c r="D1" s="196"/>
      <c r="E1" s="196"/>
      <c r="F1" s="196"/>
      <c r="G1" s="196"/>
      <c r="H1" s="196"/>
      <c r="I1" s="196"/>
    </row>
    <row r="2" spans="1:11" x14ac:dyDescent="0.2">
      <c r="A2" s="181" t="s">
        <v>290</v>
      </c>
      <c r="B2" s="171"/>
      <c r="C2" s="171"/>
      <c r="D2" s="171"/>
      <c r="E2" s="171"/>
      <c r="F2" s="171"/>
      <c r="G2" s="171"/>
      <c r="H2" s="171"/>
      <c r="I2" s="171"/>
    </row>
    <row r="3" spans="1:11" x14ac:dyDescent="0.2">
      <c r="A3" s="198" t="s">
        <v>226</v>
      </c>
      <c r="B3" s="199"/>
      <c r="C3" s="199"/>
      <c r="D3" s="199"/>
      <c r="E3" s="199"/>
      <c r="F3" s="199"/>
      <c r="G3" s="199"/>
      <c r="H3" s="199"/>
      <c r="I3" s="199"/>
    </row>
    <row r="4" spans="1:11" x14ac:dyDescent="0.2">
      <c r="A4" s="197" t="s">
        <v>287</v>
      </c>
      <c r="B4" s="174"/>
      <c r="C4" s="174"/>
      <c r="D4" s="174"/>
      <c r="E4" s="174"/>
      <c r="F4" s="174"/>
      <c r="G4" s="174"/>
      <c r="H4" s="174"/>
      <c r="I4" s="175"/>
    </row>
    <row r="5" spans="1:11" ht="33.75" x14ac:dyDescent="0.2">
      <c r="A5" s="191" t="s">
        <v>2</v>
      </c>
      <c r="B5" s="192"/>
      <c r="C5" s="192"/>
      <c r="D5" s="192"/>
      <c r="E5" s="192"/>
      <c r="F5" s="192"/>
      <c r="G5" s="11" t="s">
        <v>6</v>
      </c>
      <c r="H5" s="29" t="s">
        <v>179</v>
      </c>
      <c r="I5" s="29" t="s">
        <v>176</v>
      </c>
    </row>
    <row r="6" spans="1:11" x14ac:dyDescent="0.2">
      <c r="A6" s="195">
        <v>1</v>
      </c>
      <c r="B6" s="192"/>
      <c r="C6" s="192"/>
      <c r="D6" s="192"/>
      <c r="E6" s="192"/>
      <c r="F6" s="192"/>
      <c r="G6" s="9">
        <v>2</v>
      </c>
      <c r="H6" s="29" t="s">
        <v>8</v>
      </c>
      <c r="I6" s="29" t="s">
        <v>9</v>
      </c>
    </row>
    <row r="7" spans="1:11" x14ac:dyDescent="0.2">
      <c r="A7" s="164" t="s">
        <v>98</v>
      </c>
      <c r="B7" s="164"/>
      <c r="C7" s="164"/>
      <c r="D7" s="164"/>
      <c r="E7" s="164"/>
      <c r="F7" s="164"/>
      <c r="G7" s="167"/>
      <c r="H7" s="167"/>
      <c r="I7" s="167"/>
    </row>
    <row r="8" spans="1:11" x14ac:dyDescent="0.2">
      <c r="A8" s="160" t="s">
        <v>101</v>
      </c>
      <c r="B8" s="160"/>
      <c r="C8" s="160"/>
      <c r="D8" s="160"/>
      <c r="E8" s="160"/>
      <c r="F8" s="160"/>
      <c r="G8" s="6">
        <v>1</v>
      </c>
      <c r="H8" s="25">
        <v>33299</v>
      </c>
      <c r="I8" s="25">
        <v>190444</v>
      </c>
      <c r="J8" s="32"/>
      <c r="K8" s="32"/>
    </row>
    <row r="9" spans="1:11" x14ac:dyDescent="0.2">
      <c r="A9" s="160" t="s">
        <v>102</v>
      </c>
      <c r="B9" s="160"/>
      <c r="C9" s="160"/>
      <c r="D9" s="160"/>
      <c r="E9" s="160"/>
      <c r="F9" s="160"/>
      <c r="G9" s="6">
        <v>2</v>
      </c>
      <c r="H9" s="25">
        <v>229476</v>
      </c>
      <c r="I9" s="25">
        <v>235611</v>
      </c>
      <c r="J9" s="32"/>
      <c r="K9" s="32"/>
    </row>
    <row r="10" spans="1:11" x14ac:dyDescent="0.2">
      <c r="A10" s="160" t="s">
        <v>103</v>
      </c>
      <c r="B10" s="160"/>
      <c r="C10" s="160"/>
      <c r="D10" s="160"/>
      <c r="E10" s="160"/>
      <c r="F10" s="160"/>
      <c r="G10" s="6">
        <v>3</v>
      </c>
      <c r="H10" s="25">
        <v>0</v>
      </c>
      <c r="I10" s="25">
        <v>14092</v>
      </c>
    </row>
    <row r="11" spans="1:11" x14ac:dyDescent="0.2">
      <c r="A11" s="160" t="s">
        <v>181</v>
      </c>
      <c r="B11" s="160"/>
      <c r="C11" s="160"/>
      <c r="D11" s="160"/>
      <c r="E11" s="160"/>
      <c r="F11" s="160"/>
      <c r="G11" s="6">
        <v>4</v>
      </c>
      <c r="H11" s="25">
        <v>129517</v>
      </c>
      <c r="I11" s="25">
        <v>185945</v>
      </c>
    </row>
    <row r="12" spans="1:11" x14ac:dyDescent="0.2">
      <c r="A12" s="160" t="s">
        <v>104</v>
      </c>
      <c r="B12" s="160"/>
      <c r="C12" s="160"/>
      <c r="D12" s="160"/>
      <c r="E12" s="160"/>
      <c r="F12" s="160"/>
      <c r="G12" s="6">
        <v>5</v>
      </c>
      <c r="H12" s="25">
        <v>0</v>
      </c>
      <c r="I12" s="25">
        <v>0</v>
      </c>
    </row>
    <row r="13" spans="1:11" x14ac:dyDescent="0.2">
      <c r="A13" s="160" t="s">
        <v>105</v>
      </c>
      <c r="B13" s="160"/>
      <c r="C13" s="160"/>
      <c r="D13" s="160"/>
      <c r="E13" s="160"/>
      <c r="F13" s="160"/>
      <c r="G13" s="6">
        <v>6</v>
      </c>
      <c r="H13" s="25">
        <v>0</v>
      </c>
      <c r="I13" s="25">
        <v>0</v>
      </c>
    </row>
    <row r="14" spans="1:11" x14ac:dyDescent="0.2">
      <c r="A14" s="160" t="s">
        <v>182</v>
      </c>
      <c r="B14" s="160"/>
      <c r="C14" s="160"/>
      <c r="D14" s="160"/>
      <c r="E14" s="160"/>
      <c r="F14" s="160"/>
      <c r="G14" s="6">
        <v>7</v>
      </c>
      <c r="H14" s="25">
        <v>6364</v>
      </c>
      <c r="I14" s="25">
        <v>44302</v>
      </c>
    </row>
    <row r="15" spans="1:11" ht="30" customHeight="1" x14ac:dyDescent="0.2">
      <c r="A15" s="163" t="s">
        <v>106</v>
      </c>
      <c r="B15" s="161"/>
      <c r="C15" s="161"/>
      <c r="D15" s="161"/>
      <c r="E15" s="161"/>
      <c r="F15" s="161"/>
      <c r="G15" s="4">
        <v>8</v>
      </c>
      <c r="H15" s="23">
        <f>SUM(H8:H14)</f>
        <v>398656</v>
      </c>
      <c r="I15" s="23">
        <f>SUM(I8:I14)</f>
        <v>670394</v>
      </c>
    </row>
    <row r="16" spans="1:11" x14ac:dyDescent="0.2">
      <c r="A16" s="160" t="s">
        <v>107</v>
      </c>
      <c r="B16" s="160"/>
      <c r="C16" s="160"/>
      <c r="D16" s="160"/>
      <c r="E16" s="160"/>
      <c r="F16" s="160"/>
      <c r="G16" s="6">
        <v>9</v>
      </c>
      <c r="H16" s="25">
        <v>51341</v>
      </c>
      <c r="I16" s="25">
        <v>0</v>
      </c>
    </row>
    <row r="17" spans="1:9" x14ac:dyDescent="0.2">
      <c r="A17" s="160" t="s">
        <v>108</v>
      </c>
      <c r="B17" s="160"/>
      <c r="C17" s="160"/>
      <c r="D17" s="160"/>
      <c r="E17" s="160"/>
      <c r="F17" s="160"/>
      <c r="G17" s="6">
        <v>10</v>
      </c>
      <c r="H17" s="25">
        <v>0</v>
      </c>
      <c r="I17" s="25">
        <v>0</v>
      </c>
    </row>
    <row r="18" spans="1:9" x14ac:dyDescent="0.2">
      <c r="A18" s="160" t="s">
        <v>109</v>
      </c>
      <c r="B18" s="160"/>
      <c r="C18" s="160"/>
      <c r="D18" s="160"/>
      <c r="E18" s="160"/>
      <c r="F18" s="160"/>
      <c r="G18" s="6">
        <v>11</v>
      </c>
      <c r="H18" s="25">
        <v>0</v>
      </c>
      <c r="I18" s="25">
        <v>0</v>
      </c>
    </row>
    <row r="19" spans="1:9" x14ac:dyDescent="0.2">
      <c r="A19" s="160" t="s">
        <v>110</v>
      </c>
      <c r="B19" s="160"/>
      <c r="C19" s="160"/>
      <c r="D19" s="160"/>
      <c r="E19" s="160"/>
      <c r="F19" s="160"/>
      <c r="G19" s="6">
        <v>12</v>
      </c>
      <c r="H19" s="25">
        <v>0</v>
      </c>
      <c r="I19" s="25">
        <v>0</v>
      </c>
    </row>
    <row r="20" spans="1:9" x14ac:dyDescent="0.2">
      <c r="A20" s="160" t="s">
        <v>111</v>
      </c>
      <c r="B20" s="160"/>
      <c r="C20" s="160"/>
      <c r="D20" s="160"/>
      <c r="E20" s="160"/>
      <c r="F20" s="160"/>
      <c r="G20" s="6">
        <v>13</v>
      </c>
      <c r="H20" s="25">
        <v>72177</v>
      </c>
      <c r="I20" s="25">
        <v>281385</v>
      </c>
    </row>
    <row r="21" spans="1:9" ht="28.9" customHeight="1" x14ac:dyDescent="0.2">
      <c r="A21" s="163" t="s">
        <v>112</v>
      </c>
      <c r="B21" s="161"/>
      <c r="C21" s="161"/>
      <c r="D21" s="161"/>
      <c r="E21" s="161"/>
      <c r="F21" s="161"/>
      <c r="G21" s="4">
        <v>14</v>
      </c>
      <c r="H21" s="23">
        <f>SUM(H16:H20)</f>
        <v>123518</v>
      </c>
      <c r="I21" s="23">
        <f>SUM(I16:I20)</f>
        <v>281385</v>
      </c>
    </row>
    <row r="22" spans="1:9" x14ac:dyDescent="0.2">
      <c r="A22" s="164" t="s">
        <v>99</v>
      </c>
      <c r="B22" s="164"/>
      <c r="C22" s="164"/>
      <c r="D22" s="164"/>
      <c r="E22" s="164"/>
      <c r="F22" s="164"/>
      <c r="G22" s="167"/>
      <c r="H22" s="167"/>
      <c r="I22" s="167"/>
    </row>
    <row r="23" spans="1:9" x14ac:dyDescent="0.2">
      <c r="A23" s="160" t="s">
        <v>147</v>
      </c>
      <c r="B23" s="160"/>
      <c r="C23" s="160"/>
      <c r="D23" s="160"/>
      <c r="E23" s="160"/>
      <c r="F23" s="160"/>
      <c r="G23" s="6">
        <v>15</v>
      </c>
      <c r="H23" s="25">
        <v>0</v>
      </c>
      <c r="I23" s="25">
        <v>0</v>
      </c>
    </row>
    <row r="24" spans="1:9" x14ac:dyDescent="0.2">
      <c r="A24" s="160" t="s">
        <v>148</v>
      </c>
      <c r="B24" s="160"/>
      <c r="C24" s="160"/>
      <c r="D24" s="160"/>
      <c r="E24" s="160"/>
      <c r="F24" s="160"/>
      <c r="G24" s="6">
        <v>16</v>
      </c>
      <c r="H24" s="25">
        <v>0</v>
      </c>
      <c r="I24" s="25">
        <v>0</v>
      </c>
    </row>
    <row r="25" spans="1:9" x14ac:dyDescent="0.2">
      <c r="A25" s="160" t="s">
        <v>113</v>
      </c>
      <c r="B25" s="160"/>
      <c r="C25" s="160"/>
      <c r="D25" s="160"/>
      <c r="E25" s="160"/>
      <c r="F25" s="160"/>
      <c r="G25" s="6">
        <v>17</v>
      </c>
      <c r="H25" s="25">
        <v>17271</v>
      </c>
      <c r="I25" s="25">
        <v>19043</v>
      </c>
    </row>
    <row r="26" spans="1:9" x14ac:dyDescent="0.2">
      <c r="A26" s="160" t="s">
        <v>114</v>
      </c>
      <c r="B26" s="160"/>
      <c r="C26" s="160"/>
      <c r="D26" s="160"/>
      <c r="E26" s="160"/>
      <c r="F26" s="160"/>
      <c r="G26" s="6">
        <v>18</v>
      </c>
      <c r="H26" s="25">
        <v>32593</v>
      </c>
      <c r="I26" s="25">
        <v>0</v>
      </c>
    </row>
    <row r="27" spans="1:9" x14ac:dyDescent="0.2">
      <c r="A27" s="160" t="s">
        <v>115</v>
      </c>
      <c r="B27" s="160"/>
      <c r="C27" s="160"/>
      <c r="D27" s="160"/>
      <c r="E27" s="160"/>
      <c r="F27" s="160"/>
      <c r="G27" s="6">
        <v>19</v>
      </c>
      <c r="H27" s="25">
        <v>80000</v>
      </c>
      <c r="I27" s="25">
        <v>335629</v>
      </c>
    </row>
    <row r="28" spans="1:9" ht="25.9" customHeight="1" x14ac:dyDescent="0.2">
      <c r="A28" s="163" t="s">
        <v>116</v>
      </c>
      <c r="B28" s="161"/>
      <c r="C28" s="161"/>
      <c r="D28" s="161"/>
      <c r="E28" s="161"/>
      <c r="F28" s="161"/>
      <c r="G28" s="4">
        <v>20</v>
      </c>
      <c r="H28" s="23">
        <f>H23+H24+H25+H26+H27</f>
        <v>129864</v>
      </c>
      <c r="I28" s="23">
        <f>I23+I24+I25+I26+I27</f>
        <v>354672</v>
      </c>
    </row>
    <row r="29" spans="1:9" x14ac:dyDescent="0.2">
      <c r="A29" s="160" t="s">
        <v>117</v>
      </c>
      <c r="B29" s="160"/>
      <c r="C29" s="160"/>
      <c r="D29" s="160"/>
      <c r="E29" s="160"/>
      <c r="F29" s="160"/>
      <c r="G29" s="6">
        <v>21</v>
      </c>
      <c r="H29" s="25">
        <v>41972</v>
      </c>
      <c r="I29" s="25">
        <v>20263</v>
      </c>
    </row>
    <row r="30" spans="1:9" x14ac:dyDescent="0.2">
      <c r="A30" s="160" t="s">
        <v>118</v>
      </c>
      <c r="B30" s="160"/>
      <c r="C30" s="160"/>
      <c r="D30" s="160"/>
      <c r="E30" s="160"/>
      <c r="F30" s="160"/>
      <c r="G30" s="6">
        <v>22</v>
      </c>
      <c r="H30" s="25">
        <v>30036</v>
      </c>
      <c r="I30" s="25">
        <v>6356</v>
      </c>
    </row>
    <row r="31" spans="1:9" x14ac:dyDescent="0.2">
      <c r="A31" s="160" t="s">
        <v>119</v>
      </c>
      <c r="B31" s="160"/>
      <c r="C31" s="160"/>
      <c r="D31" s="160"/>
      <c r="E31" s="160"/>
      <c r="F31" s="160"/>
      <c r="G31" s="6">
        <v>23</v>
      </c>
      <c r="H31" s="25">
        <v>1705398</v>
      </c>
      <c r="I31" s="25">
        <v>524630</v>
      </c>
    </row>
    <row r="32" spans="1:9" ht="30.6" customHeight="1" x14ac:dyDescent="0.2">
      <c r="A32" s="163" t="s">
        <v>120</v>
      </c>
      <c r="B32" s="161"/>
      <c r="C32" s="161"/>
      <c r="D32" s="161"/>
      <c r="E32" s="161"/>
      <c r="F32" s="161"/>
      <c r="G32" s="4">
        <v>24</v>
      </c>
      <c r="H32" s="23">
        <f>H29+H30+H31</f>
        <v>1777406</v>
      </c>
      <c r="I32" s="23">
        <f>I29+I30+I31</f>
        <v>551249</v>
      </c>
    </row>
    <row r="33" spans="1:9" x14ac:dyDescent="0.2">
      <c r="A33" s="164" t="s">
        <v>100</v>
      </c>
      <c r="B33" s="164"/>
      <c r="C33" s="164"/>
      <c r="D33" s="164"/>
      <c r="E33" s="164"/>
      <c r="F33" s="164"/>
      <c r="G33" s="167"/>
      <c r="H33" s="167"/>
      <c r="I33" s="167"/>
    </row>
    <row r="34" spans="1:9" ht="29.25" customHeight="1" x14ac:dyDescent="0.2">
      <c r="A34" s="160" t="s">
        <v>121</v>
      </c>
      <c r="B34" s="160"/>
      <c r="C34" s="160"/>
      <c r="D34" s="160"/>
      <c r="E34" s="160"/>
      <c r="F34" s="160"/>
      <c r="G34" s="6">
        <v>25</v>
      </c>
      <c r="H34" s="25">
        <v>0</v>
      </c>
      <c r="I34" s="25">
        <v>0</v>
      </c>
    </row>
    <row r="35" spans="1:9" ht="27.75" customHeight="1" x14ac:dyDescent="0.2">
      <c r="A35" s="160" t="s">
        <v>122</v>
      </c>
      <c r="B35" s="160"/>
      <c r="C35" s="160"/>
      <c r="D35" s="160"/>
      <c r="E35" s="160"/>
      <c r="F35" s="160"/>
      <c r="G35" s="6">
        <v>26</v>
      </c>
      <c r="H35" s="25">
        <v>0</v>
      </c>
      <c r="I35" s="25">
        <v>0</v>
      </c>
    </row>
    <row r="36" spans="1:9" ht="13.5" customHeight="1" x14ac:dyDescent="0.2">
      <c r="A36" s="160" t="s">
        <v>123</v>
      </c>
      <c r="B36" s="160"/>
      <c r="C36" s="160"/>
      <c r="D36" s="160"/>
      <c r="E36" s="160"/>
      <c r="F36" s="160"/>
      <c r="G36" s="6">
        <v>27</v>
      </c>
      <c r="H36" s="25">
        <v>0</v>
      </c>
      <c r="I36" s="25">
        <v>0</v>
      </c>
    </row>
    <row r="37" spans="1:9" ht="27.6" customHeight="1" x14ac:dyDescent="0.2">
      <c r="A37" s="163" t="s">
        <v>124</v>
      </c>
      <c r="B37" s="161"/>
      <c r="C37" s="161"/>
      <c r="D37" s="161"/>
      <c r="E37" s="161"/>
      <c r="F37" s="161"/>
      <c r="G37" s="4">
        <v>28</v>
      </c>
      <c r="H37" s="23">
        <f>H34+H35+H36</f>
        <v>0</v>
      </c>
      <c r="I37" s="23">
        <f>I34+I35+I36</f>
        <v>0</v>
      </c>
    </row>
    <row r="38" spans="1:9" ht="14.45" customHeight="1" x14ac:dyDescent="0.2">
      <c r="A38" s="160" t="s">
        <v>125</v>
      </c>
      <c r="B38" s="160"/>
      <c r="C38" s="160"/>
      <c r="D38" s="160"/>
      <c r="E38" s="160"/>
      <c r="F38" s="160"/>
      <c r="G38" s="6">
        <v>29</v>
      </c>
      <c r="H38" s="25">
        <v>0</v>
      </c>
      <c r="I38" s="25">
        <v>0</v>
      </c>
    </row>
    <row r="39" spans="1:9" ht="14.45" customHeight="1" x14ac:dyDescent="0.2">
      <c r="A39" s="160" t="s">
        <v>126</v>
      </c>
      <c r="B39" s="160"/>
      <c r="C39" s="160"/>
      <c r="D39" s="160"/>
      <c r="E39" s="160"/>
      <c r="F39" s="160"/>
      <c r="G39" s="6">
        <v>30</v>
      </c>
      <c r="H39" s="25">
        <v>0</v>
      </c>
      <c r="I39" s="25">
        <v>0</v>
      </c>
    </row>
    <row r="40" spans="1:9" ht="14.45" customHeight="1" x14ac:dyDescent="0.2">
      <c r="A40" s="160" t="s">
        <v>127</v>
      </c>
      <c r="B40" s="160"/>
      <c r="C40" s="160"/>
      <c r="D40" s="160"/>
      <c r="E40" s="160"/>
      <c r="F40" s="160"/>
      <c r="G40" s="6">
        <v>31</v>
      </c>
      <c r="H40" s="25">
        <v>0</v>
      </c>
      <c r="I40" s="25">
        <v>0</v>
      </c>
    </row>
    <row r="41" spans="1:9" ht="14.45" customHeight="1" x14ac:dyDescent="0.2">
      <c r="A41" s="160" t="s">
        <v>128</v>
      </c>
      <c r="B41" s="160"/>
      <c r="C41" s="160"/>
      <c r="D41" s="160"/>
      <c r="E41" s="160"/>
      <c r="F41" s="160"/>
      <c r="G41" s="6">
        <v>32</v>
      </c>
      <c r="H41" s="25">
        <v>0</v>
      </c>
      <c r="I41" s="25">
        <v>0</v>
      </c>
    </row>
    <row r="42" spans="1:9" ht="14.45" customHeight="1" x14ac:dyDescent="0.2">
      <c r="A42" s="160" t="s">
        <v>129</v>
      </c>
      <c r="B42" s="160"/>
      <c r="C42" s="160"/>
      <c r="D42" s="160"/>
      <c r="E42" s="160"/>
      <c r="F42" s="160"/>
      <c r="G42" s="6">
        <v>33</v>
      </c>
      <c r="H42" s="25">
        <v>69330</v>
      </c>
      <c r="I42" s="25">
        <v>74867</v>
      </c>
    </row>
    <row r="43" spans="1:9" ht="25.5" customHeight="1" x14ac:dyDescent="0.2">
      <c r="A43" s="163" t="s">
        <v>130</v>
      </c>
      <c r="B43" s="161"/>
      <c r="C43" s="161"/>
      <c r="D43" s="161"/>
      <c r="E43" s="161"/>
      <c r="F43" s="161"/>
      <c r="G43" s="4">
        <v>34</v>
      </c>
      <c r="H43" s="23">
        <f>H38+H39+H40+H41+H42</f>
        <v>69330</v>
      </c>
      <c r="I43" s="23">
        <f>I38+I39+I40+I41+I42</f>
        <v>74867</v>
      </c>
    </row>
    <row r="44" spans="1:9" x14ac:dyDescent="0.2">
      <c r="A44" s="164" t="s">
        <v>131</v>
      </c>
      <c r="B44" s="160"/>
      <c r="C44" s="160"/>
      <c r="D44" s="160"/>
      <c r="E44" s="160"/>
      <c r="F44" s="160"/>
      <c r="G44" s="5">
        <v>35</v>
      </c>
      <c r="H44" s="25">
        <v>1822473</v>
      </c>
      <c r="I44" s="25">
        <v>273683</v>
      </c>
    </row>
    <row r="45" spans="1:9" x14ac:dyDescent="0.2">
      <c r="A45" s="164" t="s">
        <v>132</v>
      </c>
      <c r="B45" s="160"/>
      <c r="C45" s="160"/>
      <c r="D45" s="160"/>
      <c r="E45" s="160"/>
      <c r="F45" s="160"/>
      <c r="G45" s="5">
        <v>36</v>
      </c>
      <c r="H45" s="25">
        <v>0</v>
      </c>
      <c r="I45" s="25">
        <v>117566</v>
      </c>
    </row>
    <row r="46" spans="1:9" x14ac:dyDescent="0.2">
      <c r="A46" s="164" t="s">
        <v>133</v>
      </c>
      <c r="B46" s="160"/>
      <c r="C46" s="160"/>
      <c r="D46" s="160"/>
      <c r="E46" s="160"/>
      <c r="F46" s="160"/>
      <c r="G46" s="5">
        <v>37</v>
      </c>
      <c r="H46" s="25">
        <v>1441734</v>
      </c>
      <c r="I46" s="25">
        <v>0</v>
      </c>
    </row>
    <row r="47" spans="1:9" ht="20.45" customHeight="1" x14ac:dyDescent="0.2">
      <c r="A47" s="163" t="s">
        <v>134</v>
      </c>
      <c r="B47" s="161"/>
      <c r="C47" s="161"/>
      <c r="D47" s="161"/>
      <c r="E47" s="161"/>
      <c r="F47" s="161"/>
      <c r="G47" s="4">
        <v>38</v>
      </c>
      <c r="H47" s="23">
        <f>H44+H45-H46</f>
        <v>380739</v>
      </c>
      <c r="I47" s="23">
        <f>I44+I45-I46</f>
        <v>391249</v>
      </c>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H36" sqref="H36:I49"/>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182" t="s">
        <v>10</v>
      </c>
      <c r="B1" s="196"/>
      <c r="C1" s="196"/>
      <c r="D1" s="196"/>
      <c r="E1" s="196"/>
      <c r="F1" s="196"/>
      <c r="G1" s="196"/>
      <c r="H1" s="196"/>
      <c r="I1" s="196"/>
    </row>
    <row r="2" spans="1:9" ht="12.75" customHeight="1" x14ac:dyDescent="0.2">
      <c r="A2" s="181" t="s">
        <v>204</v>
      </c>
      <c r="B2" s="171"/>
      <c r="C2" s="171"/>
      <c r="D2" s="171"/>
      <c r="E2" s="171"/>
      <c r="F2" s="171"/>
      <c r="G2" s="171"/>
      <c r="H2" s="171"/>
      <c r="I2" s="171"/>
    </row>
    <row r="3" spans="1:9" x14ac:dyDescent="0.2">
      <c r="A3" s="198" t="s">
        <v>226</v>
      </c>
      <c r="B3" s="203"/>
      <c r="C3" s="203"/>
      <c r="D3" s="203"/>
      <c r="E3" s="203"/>
      <c r="F3" s="203"/>
      <c r="G3" s="203"/>
      <c r="H3" s="203"/>
      <c r="I3" s="203"/>
    </row>
    <row r="4" spans="1:9" x14ac:dyDescent="0.2">
      <c r="A4" s="197" t="s">
        <v>205</v>
      </c>
      <c r="B4" s="174"/>
      <c r="C4" s="174"/>
      <c r="D4" s="174"/>
      <c r="E4" s="174"/>
      <c r="F4" s="174"/>
      <c r="G4" s="174"/>
      <c r="H4" s="174"/>
      <c r="I4" s="175"/>
    </row>
    <row r="5" spans="1:9" ht="57" thickBot="1" x14ac:dyDescent="0.25">
      <c r="A5" s="191" t="s">
        <v>2</v>
      </c>
      <c r="B5" s="177"/>
      <c r="C5" s="177"/>
      <c r="D5" s="177"/>
      <c r="E5" s="177"/>
      <c r="F5" s="177"/>
      <c r="G5" s="11" t="s">
        <v>6</v>
      </c>
      <c r="H5" s="31" t="s">
        <v>179</v>
      </c>
      <c r="I5" s="31" t="s">
        <v>180</v>
      </c>
    </row>
    <row r="6" spans="1:9" x14ac:dyDescent="0.2">
      <c r="A6" s="195">
        <v>1</v>
      </c>
      <c r="B6" s="177"/>
      <c r="C6" s="177"/>
      <c r="D6" s="177"/>
      <c r="E6" s="177"/>
      <c r="F6" s="177"/>
      <c r="G6" s="9">
        <v>2</v>
      </c>
      <c r="H6" s="29" t="s">
        <v>8</v>
      </c>
      <c r="I6" s="29" t="s">
        <v>9</v>
      </c>
    </row>
    <row r="7" spans="1:9" x14ac:dyDescent="0.2">
      <c r="A7" s="164" t="s">
        <v>98</v>
      </c>
      <c r="B7" s="164"/>
      <c r="C7" s="164"/>
      <c r="D7" s="164"/>
      <c r="E7" s="164"/>
      <c r="F7" s="164"/>
      <c r="G7" s="202"/>
      <c r="H7" s="202"/>
      <c r="I7" s="202"/>
    </row>
    <row r="8" spans="1:9" x14ac:dyDescent="0.2">
      <c r="A8" s="160" t="s">
        <v>135</v>
      </c>
      <c r="B8" s="200"/>
      <c r="C8" s="200"/>
      <c r="D8" s="200"/>
      <c r="E8" s="200"/>
      <c r="F8" s="200"/>
      <c r="G8" s="6">
        <v>1</v>
      </c>
      <c r="H8" s="25">
        <v>0</v>
      </c>
      <c r="I8" s="25">
        <v>0</v>
      </c>
    </row>
    <row r="9" spans="1:9" x14ac:dyDescent="0.2">
      <c r="A9" s="160" t="s">
        <v>136</v>
      </c>
      <c r="B9" s="200"/>
      <c r="C9" s="200"/>
      <c r="D9" s="200"/>
      <c r="E9" s="200"/>
      <c r="F9" s="200"/>
      <c r="G9" s="6">
        <v>2</v>
      </c>
      <c r="H9" s="25">
        <v>0</v>
      </c>
      <c r="I9" s="25">
        <v>0</v>
      </c>
    </row>
    <row r="10" spans="1:9" x14ac:dyDescent="0.2">
      <c r="A10" s="160" t="s">
        <v>137</v>
      </c>
      <c r="B10" s="200"/>
      <c r="C10" s="200"/>
      <c r="D10" s="200"/>
      <c r="E10" s="200"/>
      <c r="F10" s="200"/>
      <c r="G10" s="6">
        <v>3</v>
      </c>
      <c r="H10" s="25">
        <v>0</v>
      </c>
      <c r="I10" s="25">
        <v>0</v>
      </c>
    </row>
    <row r="11" spans="1:9" x14ac:dyDescent="0.2">
      <c r="A11" s="160" t="s">
        <v>138</v>
      </c>
      <c r="B11" s="200"/>
      <c r="C11" s="200"/>
      <c r="D11" s="200"/>
      <c r="E11" s="200"/>
      <c r="F11" s="200"/>
      <c r="G11" s="6">
        <v>4</v>
      </c>
      <c r="H11" s="25">
        <v>0</v>
      </c>
      <c r="I11" s="25">
        <v>0</v>
      </c>
    </row>
    <row r="12" spans="1:9" ht="19.899999999999999" customHeight="1" x14ac:dyDescent="0.2">
      <c r="A12" s="163" t="s">
        <v>139</v>
      </c>
      <c r="B12" s="201"/>
      <c r="C12" s="201"/>
      <c r="D12" s="201"/>
      <c r="E12" s="201"/>
      <c r="F12" s="201"/>
      <c r="G12" s="4">
        <v>5</v>
      </c>
      <c r="H12" s="23">
        <f>SUM(H8:H11)</f>
        <v>0</v>
      </c>
      <c r="I12" s="23">
        <f>SUM(I8:I11)</f>
        <v>0</v>
      </c>
    </row>
    <row r="13" spans="1:9" x14ac:dyDescent="0.2">
      <c r="A13" s="160" t="s">
        <v>140</v>
      </c>
      <c r="B13" s="200"/>
      <c r="C13" s="200"/>
      <c r="D13" s="200"/>
      <c r="E13" s="200"/>
      <c r="F13" s="200"/>
      <c r="G13" s="6">
        <v>6</v>
      </c>
      <c r="H13" s="25">
        <v>0</v>
      </c>
      <c r="I13" s="25">
        <v>0</v>
      </c>
    </row>
    <row r="14" spans="1:9" x14ac:dyDescent="0.2">
      <c r="A14" s="160" t="s">
        <v>141</v>
      </c>
      <c r="B14" s="200"/>
      <c r="C14" s="200"/>
      <c r="D14" s="200"/>
      <c r="E14" s="200"/>
      <c r="F14" s="200"/>
      <c r="G14" s="6">
        <v>7</v>
      </c>
      <c r="H14" s="25">
        <v>0</v>
      </c>
      <c r="I14" s="25">
        <v>0</v>
      </c>
    </row>
    <row r="15" spans="1:9" x14ac:dyDescent="0.2">
      <c r="A15" s="160" t="s">
        <v>142</v>
      </c>
      <c r="B15" s="200"/>
      <c r="C15" s="200"/>
      <c r="D15" s="200"/>
      <c r="E15" s="200"/>
      <c r="F15" s="200"/>
      <c r="G15" s="6">
        <v>8</v>
      </c>
      <c r="H15" s="25">
        <v>0</v>
      </c>
      <c r="I15" s="25">
        <v>0</v>
      </c>
    </row>
    <row r="16" spans="1:9" x14ac:dyDescent="0.2">
      <c r="A16" s="160" t="s">
        <v>143</v>
      </c>
      <c r="B16" s="200"/>
      <c r="C16" s="200"/>
      <c r="D16" s="200"/>
      <c r="E16" s="200"/>
      <c r="F16" s="200"/>
      <c r="G16" s="6">
        <v>9</v>
      </c>
      <c r="H16" s="25">
        <v>0</v>
      </c>
      <c r="I16" s="25">
        <v>0</v>
      </c>
    </row>
    <row r="17" spans="1:9" x14ac:dyDescent="0.2">
      <c r="A17" s="160" t="s">
        <v>144</v>
      </c>
      <c r="B17" s="200"/>
      <c r="C17" s="200"/>
      <c r="D17" s="200"/>
      <c r="E17" s="200"/>
      <c r="F17" s="200"/>
      <c r="G17" s="6">
        <v>10</v>
      </c>
      <c r="H17" s="25">
        <v>0</v>
      </c>
      <c r="I17" s="25">
        <v>0</v>
      </c>
    </row>
    <row r="18" spans="1:9" x14ac:dyDescent="0.2">
      <c r="A18" s="160" t="s">
        <v>145</v>
      </c>
      <c r="B18" s="200"/>
      <c r="C18" s="200"/>
      <c r="D18" s="200"/>
      <c r="E18" s="200"/>
      <c r="F18" s="200"/>
      <c r="G18" s="6">
        <v>11</v>
      </c>
      <c r="H18" s="25">
        <v>0</v>
      </c>
      <c r="I18" s="25">
        <v>0</v>
      </c>
    </row>
    <row r="19" spans="1:9" x14ac:dyDescent="0.2">
      <c r="A19" s="163" t="s">
        <v>146</v>
      </c>
      <c r="B19" s="201"/>
      <c r="C19" s="201"/>
      <c r="D19" s="201"/>
      <c r="E19" s="201"/>
      <c r="F19" s="201"/>
      <c r="G19" s="4">
        <v>12</v>
      </c>
      <c r="H19" s="23">
        <f>SUM(H13:H18)</f>
        <v>0</v>
      </c>
      <c r="I19" s="23">
        <f>SUM(I13:I18)</f>
        <v>0</v>
      </c>
    </row>
    <row r="20" spans="1:9" x14ac:dyDescent="0.2">
      <c r="A20" s="164" t="s">
        <v>99</v>
      </c>
      <c r="B20" s="164"/>
      <c r="C20" s="164"/>
      <c r="D20" s="164"/>
      <c r="E20" s="164"/>
      <c r="F20" s="164"/>
      <c r="G20" s="202"/>
      <c r="H20" s="202"/>
      <c r="I20" s="202"/>
    </row>
    <row r="21" spans="1:9" x14ac:dyDescent="0.2">
      <c r="A21" s="160" t="s">
        <v>147</v>
      </c>
      <c r="B21" s="200"/>
      <c r="C21" s="200"/>
      <c r="D21" s="200"/>
      <c r="E21" s="200"/>
      <c r="F21" s="200"/>
      <c r="G21" s="6">
        <v>13</v>
      </c>
      <c r="H21" s="25">
        <v>0</v>
      </c>
      <c r="I21" s="25">
        <v>0</v>
      </c>
    </row>
    <row r="22" spans="1:9" x14ac:dyDescent="0.2">
      <c r="A22" s="160" t="s">
        <v>148</v>
      </c>
      <c r="B22" s="200"/>
      <c r="C22" s="200"/>
      <c r="D22" s="200"/>
      <c r="E22" s="200"/>
      <c r="F22" s="200"/>
      <c r="G22" s="6">
        <v>14</v>
      </c>
      <c r="H22" s="25">
        <v>0</v>
      </c>
      <c r="I22" s="25">
        <v>0</v>
      </c>
    </row>
    <row r="23" spans="1:9" x14ac:dyDescent="0.2">
      <c r="A23" s="160" t="s">
        <v>113</v>
      </c>
      <c r="B23" s="200"/>
      <c r="C23" s="200"/>
      <c r="D23" s="200"/>
      <c r="E23" s="200"/>
      <c r="F23" s="200"/>
      <c r="G23" s="6">
        <v>15</v>
      </c>
      <c r="H23" s="25">
        <v>0</v>
      </c>
      <c r="I23" s="25">
        <v>0</v>
      </c>
    </row>
    <row r="24" spans="1:9" x14ac:dyDescent="0.2">
      <c r="A24" s="160" t="s">
        <v>114</v>
      </c>
      <c r="B24" s="200"/>
      <c r="C24" s="200"/>
      <c r="D24" s="200"/>
      <c r="E24" s="200"/>
      <c r="F24" s="200"/>
      <c r="G24" s="6">
        <v>16</v>
      </c>
      <c r="H24" s="25">
        <v>0</v>
      </c>
      <c r="I24" s="25">
        <v>0</v>
      </c>
    </row>
    <row r="25" spans="1:9" x14ac:dyDescent="0.2">
      <c r="A25" s="161" t="s">
        <v>149</v>
      </c>
      <c r="B25" s="201"/>
      <c r="C25" s="201"/>
      <c r="D25" s="201"/>
      <c r="E25" s="201"/>
      <c r="F25" s="201"/>
      <c r="G25" s="7">
        <v>17</v>
      </c>
      <c r="H25" s="26">
        <f>H26+H27</f>
        <v>0</v>
      </c>
      <c r="I25" s="26">
        <f>I26+I27</f>
        <v>0</v>
      </c>
    </row>
    <row r="26" spans="1:9" x14ac:dyDescent="0.2">
      <c r="A26" s="160" t="s">
        <v>150</v>
      </c>
      <c r="B26" s="200"/>
      <c r="C26" s="200"/>
      <c r="D26" s="200"/>
      <c r="E26" s="200"/>
      <c r="F26" s="200"/>
      <c r="G26" s="6">
        <v>18</v>
      </c>
      <c r="H26" s="25">
        <v>0</v>
      </c>
      <c r="I26" s="25">
        <v>0</v>
      </c>
    </row>
    <row r="27" spans="1:9" x14ac:dyDescent="0.2">
      <c r="A27" s="160" t="s">
        <v>151</v>
      </c>
      <c r="B27" s="200"/>
      <c r="C27" s="200"/>
      <c r="D27" s="200"/>
      <c r="E27" s="200"/>
      <c r="F27" s="200"/>
      <c r="G27" s="6">
        <v>19</v>
      </c>
      <c r="H27" s="25">
        <v>0</v>
      </c>
      <c r="I27" s="25">
        <v>0</v>
      </c>
    </row>
    <row r="28" spans="1:9" ht="27.6" customHeight="1" x14ac:dyDescent="0.2">
      <c r="A28" s="163" t="s">
        <v>152</v>
      </c>
      <c r="B28" s="201"/>
      <c r="C28" s="201"/>
      <c r="D28" s="201"/>
      <c r="E28" s="201"/>
      <c r="F28" s="201"/>
      <c r="G28" s="4">
        <v>20</v>
      </c>
      <c r="H28" s="23">
        <f>SUM(H21:H25)</f>
        <v>0</v>
      </c>
      <c r="I28" s="23">
        <f>SUM(I21:I25)</f>
        <v>0</v>
      </c>
    </row>
    <row r="29" spans="1:9" x14ac:dyDescent="0.2">
      <c r="A29" s="160" t="s">
        <v>117</v>
      </c>
      <c r="B29" s="200"/>
      <c r="C29" s="200"/>
      <c r="D29" s="200"/>
      <c r="E29" s="200"/>
      <c r="F29" s="200"/>
      <c r="G29" s="6">
        <v>21</v>
      </c>
      <c r="H29" s="25">
        <v>0</v>
      </c>
      <c r="I29" s="25">
        <v>0</v>
      </c>
    </row>
    <row r="30" spans="1:9" x14ac:dyDescent="0.2">
      <c r="A30" s="160" t="s">
        <v>118</v>
      </c>
      <c r="B30" s="200"/>
      <c r="C30" s="200"/>
      <c r="D30" s="200"/>
      <c r="E30" s="200"/>
      <c r="F30" s="200"/>
      <c r="G30" s="6">
        <v>22</v>
      </c>
      <c r="H30" s="25">
        <v>0</v>
      </c>
      <c r="I30" s="25">
        <v>0</v>
      </c>
    </row>
    <row r="31" spans="1:9" x14ac:dyDescent="0.2">
      <c r="A31" s="161" t="s">
        <v>153</v>
      </c>
      <c r="B31" s="201"/>
      <c r="C31" s="201"/>
      <c r="D31" s="201"/>
      <c r="E31" s="201"/>
      <c r="F31" s="201"/>
      <c r="G31" s="7">
        <v>23</v>
      </c>
      <c r="H31" s="26">
        <f>H32+H33</f>
        <v>0</v>
      </c>
      <c r="I31" s="26">
        <f>I32+I33</f>
        <v>0</v>
      </c>
    </row>
    <row r="32" spans="1:9" x14ac:dyDescent="0.2">
      <c r="A32" s="160" t="s">
        <v>154</v>
      </c>
      <c r="B32" s="200"/>
      <c r="C32" s="200"/>
      <c r="D32" s="200"/>
      <c r="E32" s="200"/>
      <c r="F32" s="200"/>
      <c r="G32" s="6">
        <v>24</v>
      </c>
      <c r="H32" s="25">
        <v>0</v>
      </c>
      <c r="I32" s="25">
        <v>0</v>
      </c>
    </row>
    <row r="33" spans="1:9" x14ac:dyDescent="0.2">
      <c r="A33" s="160" t="s">
        <v>155</v>
      </c>
      <c r="B33" s="200"/>
      <c r="C33" s="200"/>
      <c r="D33" s="200"/>
      <c r="E33" s="200"/>
      <c r="F33" s="200"/>
      <c r="G33" s="6">
        <v>25</v>
      </c>
      <c r="H33" s="25">
        <v>0</v>
      </c>
      <c r="I33" s="25">
        <v>0</v>
      </c>
    </row>
    <row r="34" spans="1:9" ht="26.45" customHeight="1" x14ac:dyDescent="0.2">
      <c r="A34" s="163" t="s">
        <v>120</v>
      </c>
      <c r="B34" s="201"/>
      <c r="C34" s="201"/>
      <c r="D34" s="201"/>
      <c r="E34" s="201"/>
      <c r="F34" s="201"/>
      <c r="G34" s="4">
        <v>26</v>
      </c>
      <c r="H34" s="23">
        <f>H29+H30+H31</f>
        <v>0</v>
      </c>
      <c r="I34" s="23">
        <f>I29+I30+I31</f>
        <v>0</v>
      </c>
    </row>
    <row r="35" spans="1:9" x14ac:dyDescent="0.2">
      <c r="A35" s="164" t="s">
        <v>100</v>
      </c>
      <c r="B35" s="164"/>
      <c r="C35" s="164"/>
      <c r="D35" s="164"/>
      <c r="E35" s="164"/>
      <c r="F35" s="164"/>
      <c r="G35" s="202"/>
      <c r="H35" s="202"/>
      <c r="I35" s="202"/>
    </row>
    <row r="36" spans="1:9" x14ac:dyDescent="0.2">
      <c r="A36" s="160" t="s">
        <v>121</v>
      </c>
      <c r="B36" s="200"/>
      <c r="C36" s="200"/>
      <c r="D36" s="200"/>
      <c r="E36" s="200"/>
      <c r="F36" s="200"/>
      <c r="G36" s="6">
        <v>27</v>
      </c>
      <c r="H36" s="96">
        <v>0</v>
      </c>
      <c r="I36" s="96">
        <v>0</v>
      </c>
    </row>
    <row r="37" spans="1:9" x14ac:dyDescent="0.2">
      <c r="A37" s="160" t="s">
        <v>122</v>
      </c>
      <c r="B37" s="200"/>
      <c r="C37" s="200"/>
      <c r="D37" s="200"/>
      <c r="E37" s="200"/>
      <c r="F37" s="200"/>
      <c r="G37" s="6">
        <v>28</v>
      </c>
      <c r="H37" s="96">
        <v>0</v>
      </c>
      <c r="I37" s="96">
        <v>0</v>
      </c>
    </row>
    <row r="38" spans="1:9" x14ac:dyDescent="0.2">
      <c r="A38" s="160" t="s">
        <v>123</v>
      </c>
      <c r="B38" s="200"/>
      <c r="C38" s="200"/>
      <c r="D38" s="200"/>
      <c r="E38" s="200"/>
      <c r="F38" s="200"/>
      <c r="G38" s="6">
        <v>29</v>
      </c>
      <c r="H38" s="96">
        <v>0</v>
      </c>
      <c r="I38" s="96">
        <v>0</v>
      </c>
    </row>
    <row r="39" spans="1:9" ht="27" customHeight="1" x14ac:dyDescent="0.2">
      <c r="A39" s="163" t="s">
        <v>156</v>
      </c>
      <c r="B39" s="201"/>
      <c r="C39" s="201"/>
      <c r="D39" s="201"/>
      <c r="E39" s="201"/>
      <c r="F39" s="201"/>
      <c r="G39" s="4">
        <v>30</v>
      </c>
      <c r="H39" s="97">
        <f>H36+H37+H38</f>
        <v>0</v>
      </c>
      <c r="I39" s="97">
        <f>I36+I37+I38</f>
        <v>0</v>
      </c>
    </row>
    <row r="40" spans="1:9" x14ac:dyDescent="0.2">
      <c r="A40" s="160" t="s">
        <v>125</v>
      </c>
      <c r="B40" s="200"/>
      <c r="C40" s="200"/>
      <c r="D40" s="200"/>
      <c r="E40" s="200"/>
      <c r="F40" s="200"/>
      <c r="G40" s="6">
        <v>31</v>
      </c>
      <c r="H40" s="96">
        <v>0</v>
      </c>
      <c r="I40" s="96">
        <v>0</v>
      </c>
    </row>
    <row r="41" spans="1:9" x14ac:dyDescent="0.2">
      <c r="A41" s="160" t="s">
        <v>126</v>
      </c>
      <c r="B41" s="200"/>
      <c r="C41" s="200"/>
      <c r="D41" s="200"/>
      <c r="E41" s="200"/>
      <c r="F41" s="200"/>
      <c r="G41" s="6">
        <v>32</v>
      </c>
      <c r="H41" s="96">
        <v>0</v>
      </c>
      <c r="I41" s="96">
        <v>0</v>
      </c>
    </row>
    <row r="42" spans="1:9" x14ac:dyDescent="0.2">
      <c r="A42" s="160" t="s">
        <v>127</v>
      </c>
      <c r="B42" s="200"/>
      <c r="C42" s="200"/>
      <c r="D42" s="200"/>
      <c r="E42" s="200"/>
      <c r="F42" s="200"/>
      <c r="G42" s="6">
        <v>33</v>
      </c>
      <c r="H42" s="96">
        <v>0</v>
      </c>
      <c r="I42" s="96">
        <v>0</v>
      </c>
    </row>
    <row r="43" spans="1:9" x14ac:dyDescent="0.2">
      <c r="A43" s="160" t="s">
        <v>128</v>
      </c>
      <c r="B43" s="200"/>
      <c r="C43" s="200"/>
      <c r="D43" s="200"/>
      <c r="E43" s="200"/>
      <c r="F43" s="200"/>
      <c r="G43" s="6">
        <v>34</v>
      </c>
      <c r="H43" s="96">
        <v>0</v>
      </c>
      <c r="I43" s="96">
        <v>0</v>
      </c>
    </row>
    <row r="44" spans="1:9" x14ac:dyDescent="0.2">
      <c r="A44" s="160" t="s">
        <v>129</v>
      </c>
      <c r="B44" s="200"/>
      <c r="C44" s="200"/>
      <c r="D44" s="200"/>
      <c r="E44" s="200"/>
      <c r="F44" s="200"/>
      <c r="G44" s="6">
        <v>35</v>
      </c>
      <c r="H44" s="96">
        <v>0</v>
      </c>
      <c r="I44" s="96">
        <v>0</v>
      </c>
    </row>
    <row r="45" spans="1:9" ht="27.6" customHeight="1" x14ac:dyDescent="0.2">
      <c r="A45" s="163" t="s">
        <v>157</v>
      </c>
      <c r="B45" s="201"/>
      <c r="C45" s="201"/>
      <c r="D45" s="201"/>
      <c r="E45" s="201"/>
      <c r="F45" s="201"/>
      <c r="G45" s="4">
        <v>36</v>
      </c>
      <c r="H45" s="97">
        <f>H40+H41+H42+H43+H44</f>
        <v>0</v>
      </c>
      <c r="I45" s="97">
        <f>I40+I41+I42+I43+I44</f>
        <v>0</v>
      </c>
    </row>
    <row r="46" spans="1:9" x14ac:dyDescent="0.2">
      <c r="A46" s="164" t="s">
        <v>131</v>
      </c>
      <c r="B46" s="200"/>
      <c r="C46" s="200"/>
      <c r="D46" s="200"/>
      <c r="E46" s="200"/>
      <c r="F46" s="200"/>
      <c r="G46" s="5">
        <v>37</v>
      </c>
      <c r="H46" s="96">
        <v>0</v>
      </c>
      <c r="I46" s="96">
        <v>0</v>
      </c>
    </row>
    <row r="47" spans="1:9" x14ac:dyDescent="0.2">
      <c r="A47" s="164" t="s">
        <v>132</v>
      </c>
      <c r="B47" s="200"/>
      <c r="C47" s="200"/>
      <c r="D47" s="200"/>
      <c r="E47" s="200"/>
      <c r="F47" s="200"/>
      <c r="G47" s="5">
        <v>38</v>
      </c>
      <c r="H47" s="96">
        <v>0</v>
      </c>
      <c r="I47" s="96">
        <v>0</v>
      </c>
    </row>
    <row r="48" spans="1:9" x14ac:dyDescent="0.2">
      <c r="A48" s="164" t="s">
        <v>133</v>
      </c>
      <c r="B48" s="200"/>
      <c r="C48" s="200"/>
      <c r="D48" s="200"/>
      <c r="E48" s="200"/>
      <c r="F48" s="200"/>
      <c r="G48" s="5">
        <v>39</v>
      </c>
      <c r="H48" s="96">
        <v>0</v>
      </c>
      <c r="I48" s="96">
        <v>0</v>
      </c>
    </row>
    <row r="49" spans="1:9" ht="15.6" customHeight="1" x14ac:dyDescent="0.2">
      <c r="A49" s="163" t="s">
        <v>134</v>
      </c>
      <c r="B49" s="201"/>
      <c r="C49" s="201"/>
      <c r="D49" s="201"/>
      <c r="E49" s="201"/>
      <c r="F49" s="201"/>
      <c r="G49" s="4">
        <v>40</v>
      </c>
      <c r="H49" s="97">
        <f>H46+H47-H48</f>
        <v>0</v>
      </c>
      <c r="I49" s="97">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6" zoomScale="90" zoomScaleNormal="100" zoomScaleSheetLayoutView="90" workbookViewId="0">
      <selection activeCell="C33" sqref="C33:M33"/>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0.710937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07" t="s">
        <v>11</v>
      </c>
      <c r="B1" s="207"/>
      <c r="C1" s="208"/>
      <c r="D1" s="208"/>
      <c r="E1" s="208"/>
      <c r="F1" s="208"/>
      <c r="G1" s="208"/>
      <c r="H1" s="208"/>
      <c r="I1" s="208"/>
      <c r="J1" s="208"/>
      <c r="K1" s="208"/>
      <c r="L1" s="208"/>
      <c r="M1" s="208"/>
      <c r="N1" s="12"/>
    </row>
    <row r="2" spans="1:25" ht="15.75" x14ac:dyDescent="0.2">
      <c r="A2" s="13"/>
      <c r="B2" s="13"/>
      <c r="C2" s="33"/>
      <c r="D2" s="209" t="s">
        <v>12</v>
      </c>
      <c r="E2" s="209"/>
      <c r="F2" s="41">
        <v>45292</v>
      </c>
      <c r="G2" s="34" t="s">
        <v>0</v>
      </c>
      <c r="H2" s="34"/>
      <c r="I2" s="34"/>
      <c r="J2" s="41">
        <v>45565</v>
      </c>
      <c r="K2" s="33"/>
      <c r="L2" s="33"/>
      <c r="M2" s="35" t="s">
        <v>226</v>
      </c>
      <c r="N2" s="12"/>
      <c r="Y2" s="10"/>
    </row>
    <row r="3" spans="1:25" ht="15.75" customHeight="1" x14ac:dyDescent="0.2">
      <c r="A3" s="204" t="s">
        <v>13</v>
      </c>
      <c r="B3" s="206" t="s">
        <v>172</v>
      </c>
      <c r="C3" s="205" t="s">
        <v>158</v>
      </c>
      <c r="D3" s="205"/>
      <c r="E3" s="205"/>
      <c r="F3" s="205"/>
      <c r="G3" s="205"/>
      <c r="H3" s="205"/>
      <c r="I3" s="205"/>
      <c r="J3" s="205"/>
      <c r="K3" s="205"/>
      <c r="L3" s="205" t="s">
        <v>159</v>
      </c>
      <c r="M3" s="210" t="s">
        <v>173</v>
      </c>
    </row>
    <row r="4" spans="1:25" ht="142.5" x14ac:dyDescent="0.2">
      <c r="A4" s="204"/>
      <c r="B4" s="192"/>
      <c r="C4" s="36" t="s">
        <v>160</v>
      </c>
      <c r="D4" s="36" t="s">
        <v>259</v>
      </c>
      <c r="E4" s="37" t="s">
        <v>260</v>
      </c>
      <c r="F4" s="37" t="s">
        <v>261</v>
      </c>
      <c r="G4" s="37" t="s">
        <v>262</v>
      </c>
      <c r="H4" s="37" t="s">
        <v>263</v>
      </c>
      <c r="I4" s="37" t="s">
        <v>264</v>
      </c>
      <c r="J4" s="37" t="s">
        <v>265</v>
      </c>
      <c r="K4" s="37" t="s">
        <v>266</v>
      </c>
      <c r="L4" s="205"/>
      <c r="M4" s="211"/>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267</v>
      </c>
      <c r="B6" s="16">
        <v>1</v>
      </c>
      <c r="C6" s="39">
        <v>3086622</v>
      </c>
      <c r="D6" s="39">
        <v>1843000</v>
      </c>
      <c r="E6" s="39">
        <v>333</v>
      </c>
      <c r="F6" s="39">
        <v>70196</v>
      </c>
      <c r="G6" s="39">
        <v>811760</v>
      </c>
      <c r="H6" s="39">
        <v>101685</v>
      </c>
      <c r="I6" s="39">
        <v>-22393</v>
      </c>
      <c r="J6" s="39">
        <v>-111092</v>
      </c>
      <c r="K6" s="39">
        <v>85539</v>
      </c>
      <c r="L6" s="39">
        <v>0</v>
      </c>
      <c r="M6" s="40">
        <f>SUM(C6:L6)</f>
        <v>5865650</v>
      </c>
    </row>
    <row r="7" spans="1:25" ht="15" x14ac:dyDescent="0.2">
      <c r="A7" s="94" t="s">
        <v>161</v>
      </c>
      <c r="B7" s="17">
        <v>2</v>
      </c>
      <c r="C7" s="39">
        <v>-10306</v>
      </c>
      <c r="D7" s="39">
        <v>-3438</v>
      </c>
      <c r="E7" s="39">
        <v>-28</v>
      </c>
      <c r="F7" s="39">
        <v>-27</v>
      </c>
      <c r="G7" s="39">
        <v>208</v>
      </c>
      <c r="H7" s="39">
        <v>-590</v>
      </c>
      <c r="I7" s="39">
        <v>212</v>
      </c>
      <c r="J7" s="39">
        <v>3201</v>
      </c>
      <c r="K7" s="39">
        <v>0</v>
      </c>
      <c r="L7" s="39">
        <v>0</v>
      </c>
      <c r="M7" s="40">
        <f t="shared" ref="M7:M31" si="0">SUM(C7:L7)</f>
        <v>-10768</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268</v>
      </c>
      <c r="B9" s="18">
        <v>4</v>
      </c>
      <c r="C9" s="40">
        <f>C6+C7+C8</f>
        <v>3076316</v>
      </c>
      <c r="D9" s="40">
        <f t="shared" ref="D9:L9" si="1">D6+D7+D8</f>
        <v>1839562</v>
      </c>
      <c r="E9" s="40">
        <f t="shared" si="1"/>
        <v>305</v>
      </c>
      <c r="F9" s="40">
        <f t="shared" si="1"/>
        <v>70169</v>
      </c>
      <c r="G9" s="40">
        <f t="shared" si="1"/>
        <v>811968</v>
      </c>
      <c r="H9" s="40">
        <f t="shared" si="1"/>
        <v>101095</v>
      </c>
      <c r="I9" s="40">
        <f t="shared" si="1"/>
        <v>-22181</v>
      </c>
      <c r="J9" s="40">
        <f t="shared" si="1"/>
        <v>-107891</v>
      </c>
      <c r="K9" s="40">
        <f t="shared" si="1"/>
        <v>85539</v>
      </c>
      <c r="L9" s="40">
        <f t="shared" si="1"/>
        <v>0</v>
      </c>
      <c r="M9" s="40">
        <f t="shared" si="0"/>
        <v>5854882</v>
      </c>
    </row>
    <row r="10" spans="1:25" ht="15" x14ac:dyDescent="0.2">
      <c r="A10" s="94" t="s">
        <v>163</v>
      </c>
      <c r="B10" s="17">
        <v>5</v>
      </c>
      <c r="C10" s="39">
        <v>0</v>
      </c>
      <c r="D10" s="39">
        <v>0</v>
      </c>
      <c r="E10" s="39">
        <v>0</v>
      </c>
      <c r="F10" s="39">
        <v>0</v>
      </c>
      <c r="G10" s="39">
        <v>0</v>
      </c>
      <c r="H10" s="39">
        <v>0</v>
      </c>
      <c r="I10" s="39">
        <v>0</v>
      </c>
      <c r="J10" s="39">
        <v>0</v>
      </c>
      <c r="K10" s="39">
        <v>63848</v>
      </c>
      <c r="L10" s="39">
        <v>0</v>
      </c>
      <c r="M10" s="40">
        <f t="shared" si="0"/>
        <v>63848</v>
      </c>
    </row>
    <row r="11" spans="1:25" ht="42.75" x14ac:dyDescent="0.2">
      <c r="A11" s="94" t="s">
        <v>164</v>
      </c>
      <c r="B11" s="17">
        <v>6</v>
      </c>
      <c r="C11" s="39">
        <v>0</v>
      </c>
      <c r="D11" s="39">
        <v>0</v>
      </c>
      <c r="E11" s="39">
        <v>0</v>
      </c>
      <c r="F11" s="39">
        <v>91872</v>
      </c>
      <c r="G11" s="39">
        <v>2258</v>
      </c>
      <c r="H11" s="39">
        <v>0</v>
      </c>
      <c r="I11" s="39">
        <v>0</v>
      </c>
      <c r="J11" s="39">
        <v>0</v>
      </c>
      <c r="K11" s="39">
        <v>0</v>
      </c>
      <c r="L11" s="39">
        <v>0</v>
      </c>
      <c r="M11" s="40">
        <f t="shared" si="0"/>
        <v>94130</v>
      </c>
    </row>
    <row r="12" spans="1:25" ht="15" x14ac:dyDescent="0.2">
      <c r="A12" s="94" t="s">
        <v>165</v>
      </c>
      <c r="B12" s="17">
        <v>7</v>
      </c>
      <c r="C12" s="39">
        <v>0</v>
      </c>
      <c r="D12" s="39">
        <v>0</v>
      </c>
      <c r="E12" s="39">
        <v>0</v>
      </c>
      <c r="F12" s="39">
        <v>0</v>
      </c>
      <c r="G12" s="39">
        <v>0</v>
      </c>
      <c r="H12" s="39">
        <v>0</v>
      </c>
      <c r="I12" s="39">
        <v>47</v>
      </c>
      <c r="J12" s="39">
        <v>0</v>
      </c>
      <c r="K12" s="39">
        <v>0</v>
      </c>
      <c r="L12" s="39">
        <v>0</v>
      </c>
      <c r="M12" s="40">
        <f t="shared" si="0"/>
        <v>47</v>
      </c>
    </row>
    <row r="13" spans="1:25" ht="45" x14ac:dyDescent="0.2">
      <c r="A13" s="95" t="s">
        <v>166</v>
      </c>
      <c r="B13" s="18">
        <v>8</v>
      </c>
      <c r="C13" s="40">
        <f>C10+C11+C12</f>
        <v>0</v>
      </c>
      <c r="D13" s="40">
        <f t="shared" ref="D13:L13" si="2">D10+D11+D12</f>
        <v>0</v>
      </c>
      <c r="E13" s="40">
        <f t="shared" si="2"/>
        <v>0</v>
      </c>
      <c r="F13" s="40">
        <f t="shared" si="2"/>
        <v>91872</v>
      </c>
      <c r="G13" s="40">
        <f t="shared" si="2"/>
        <v>2258</v>
      </c>
      <c r="H13" s="40">
        <f t="shared" si="2"/>
        <v>0</v>
      </c>
      <c r="I13" s="40">
        <f t="shared" si="2"/>
        <v>47</v>
      </c>
      <c r="J13" s="40">
        <f t="shared" si="2"/>
        <v>0</v>
      </c>
      <c r="K13" s="40">
        <f t="shared" si="2"/>
        <v>63848</v>
      </c>
      <c r="L13" s="40">
        <f t="shared" si="2"/>
        <v>0</v>
      </c>
      <c r="M13" s="40">
        <f t="shared" si="0"/>
        <v>158025</v>
      </c>
    </row>
    <row r="14" spans="1:25" ht="15" x14ac:dyDescent="0.2">
      <c r="A14" s="94" t="s">
        <v>167</v>
      </c>
      <c r="B14" s="17">
        <v>9</v>
      </c>
      <c r="C14" s="39">
        <v>-1</v>
      </c>
      <c r="D14" s="39">
        <v>1</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1270</v>
      </c>
      <c r="E16" s="39">
        <v>5182</v>
      </c>
      <c r="F16" s="39">
        <v>0</v>
      </c>
      <c r="G16" s="39">
        <v>0</v>
      </c>
      <c r="H16" s="39">
        <v>0</v>
      </c>
      <c r="I16" s="39">
        <v>0</v>
      </c>
      <c r="J16" s="39">
        <v>-8446</v>
      </c>
      <c r="K16" s="39">
        <v>0</v>
      </c>
      <c r="L16" s="39">
        <v>0</v>
      </c>
      <c r="M16" s="40">
        <f t="shared" si="0"/>
        <v>-1994</v>
      </c>
    </row>
    <row r="17" spans="1:13" ht="15" x14ac:dyDescent="0.2">
      <c r="A17" s="94" t="s">
        <v>170</v>
      </c>
      <c r="B17" s="19">
        <v>12</v>
      </c>
      <c r="C17" s="39">
        <v>0</v>
      </c>
      <c r="D17" s="39">
        <v>0</v>
      </c>
      <c r="E17" s="39">
        <v>-17256</v>
      </c>
      <c r="F17" s="39">
        <v>0</v>
      </c>
      <c r="G17" s="39">
        <v>0</v>
      </c>
      <c r="H17" s="39">
        <v>0</v>
      </c>
      <c r="I17" s="39">
        <v>0</v>
      </c>
      <c r="J17" s="39">
        <v>85539</v>
      </c>
      <c r="K17" s="39">
        <v>-85539</v>
      </c>
      <c r="L17" s="39">
        <v>0</v>
      </c>
      <c r="M17" s="40">
        <f t="shared" si="0"/>
        <v>-17256</v>
      </c>
    </row>
    <row r="18" spans="1:13" ht="15" x14ac:dyDescent="0.2">
      <c r="A18" s="95" t="s">
        <v>269</v>
      </c>
      <c r="B18" s="20">
        <v>13</v>
      </c>
      <c r="C18" s="40">
        <f>C17+C16+C15+C14+C13+C9</f>
        <v>3076315</v>
      </c>
      <c r="D18" s="40">
        <f t="shared" ref="D18:L18" si="3">D17+D16+D15+D14+D13+D9</f>
        <v>1840833</v>
      </c>
      <c r="E18" s="40">
        <f t="shared" si="3"/>
        <v>-11769</v>
      </c>
      <c r="F18" s="40">
        <f t="shared" si="3"/>
        <v>162041</v>
      </c>
      <c r="G18" s="40">
        <f t="shared" si="3"/>
        <v>814226</v>
      </c>
      <c r="H18" s="40">
        <f t="shared" si="3"/>
        <v>101095</v>
      </c>
      <c r="I18" s="40">
        <f t="shared" si="3"/>
        <v>-22134</v>
      </c>
      <c r="J18" s="40">
        <f t="shared" si="3"/>
        <v>-30798</v>
      </c>
      <c r="K18" s="40">
        <f t="shared" si="3"/>
        <v>63848</v>
      </c>
      <c r="L18" s="40">
        <f t="shared" si="3"/>
        <v>0</v>
      </c>
      <c r="M18" s="40">
        <f t="shared" si="0"/>
        <v>5993657</v>
      </c>
    </row>
    <row r="19" spans="1:13" ht="15" x14ac:dyDescent="0.2">
      <c r="A19" s="93" t="s">
        <v>270</v>
      </c>
      <c r="B19" s="21">
        <v>14</v>
      </c>
      <c r="C19" s="39">
        <v>3076315</v>
      </c>
      <c r="D19" s="39">
        <v>1840833</v>
      </c>
      <c r="E19" s="39">
        <v>-11769</v>
      </c>
      <c r="F19" s="39">
        <v>162041</v>
      </c>
      <c r="G19" s="39">
        <v>814226</v>
      </c>
      <c r="H19" s="39">
        <v>101095</v>
      </c>
      <c r="I19" s="39">
        <v>-22134</v>
      </c>
      <c r="J19" s="39">
        <v>-30798</v>
      </c>
      <c r="K19" s="39">
        <v>63848</v>
      </c>
      <c r="L19" s="39">
        <v>0</v>
      </c>
      <c r="M19" s="40">
        <f t="shared" si="0"/>
        <v>5993657</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271</v>
      </c>
      <c r="B22" s="22">
        <v>17</v>
      </c>
      <c r="C22" s="40">
        <f>C19+C20+C21</f>
        <v>3076315</v>
      </c>
      <c r="D22" s="40">
        <f t="shared" ref="D22:L22" si="4">D19+D20+D21</f>
        <v>1840833</v>
      </c>
      <c r="E22" s="40">
        <f t="shared" si="4"/>
        <v>-11769</v>
      </c>
      <c r="F22" s="40">
        <f t="shared" si="4"/>
        <v>162041</v>
      </c>
      <c r="G22" s="40">
        <f t="shared" si="4"/>
        <v>814226</v>
      </c>
      <c r="H22" s="40">
        <f t="shared" si="4"/>
        <v>101095</v>
      </c>
      <c r="I22" s="40">
        <f t="shared" si="4"/>
        <v>-22134</v>
      </c>
      <c r="J22" s="40">
        <f t="shared" si="4"/>
        <v>-30798</v>
      </c>
      <c r="K22" s="40">
        <f t="shared" si="4"/>
        <v>63848</v>
      </c>
      <c r="L22" s="40">
        <f t="shared" si="4"/>
        <v>0</v>
      </c>
      <c r="M22" s="40">
        <f t="shared" si="0"/>
        <v>5993657</v>
      </c>
    </row>
    <row r="23" spans="1:13" ht="15" x14ac:dyDescent="0.2">
      <c r="A23" s="94" t="s">
        <v>163</v>
      </c>
      <c r="B23" s="14">
        <v>18</v>
      </c>
      <c r="C23" s="39">
        <v>0</v>
      </c>
      <c r="D23" s="39">
        <v>0</v>
      </c>
      <c r="E23" s="39">
        <v>0</v>
      </c>
      <c r="F23" s="39">
        <v>0</v>
      </c>
      <c r="G23" s="39">
        <v>0</v>
      </c>
      <c r="H23" s="39">
        <v>0</v>
      </c>
      <c r="I23" s="39">
        <v>0</v>
      </c>
      <c r="J23" s="39">
        <v>0</v>
      </c>
      <c r="K23" s="39">
        <v>157905</v>
      </c>
      <c r="L23" s="39">
        <v>0</v>
      </c>
      <c r="M23" s="40">
        <f t="shared" si="0"/>
        <v>157905</v>
      </c>
    </row>
    <row r="24" spans="1:13" ht="42.75" x14ac:dyDescent="0.2">
      <c r="A24" s="94" t="s">
        <v>164</v>
      </c>
      <c r="B24" s="14">
        <v>19</v>
      </c>
      <c r="C24" s="39">
        <v>0</v>
      </c>
      <c r="D24" s="39">
        <v>0</v>
      </c>
      <c r="E24" s="39">
        <v>0</v>
      </c>
      <c r="F24" s="39">
        <v>0</v>
      </c>
      <c r="G24" s="39">
        <v>0</v>
      </c>
      <c r="H24" s="39">
        <v>0</v>
      </c>
      <c r="I24" s="39">
        <v>0</v>
      </c>
      <c r="J24" s="39">
        <v>0</v>
      </c>
      <c r="K24" s="39">
        <v>0</v>
      </c>
      <c r="L24" s="39">
        <v>0</v>
      </c>
      <c r="M24" s="40">
        <f t="shared" si="0"/>
        <v>0</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0</v>
      </c>
      <c r="G26" s="40">
        <f t="shared" si="5"/>
        <v>0</v>
      </c>
      <c r="H26" s="40">
        <f t="shared" si="5"/>
        <v>0</v>
      </c>
      <c r="I26" s="40">
        <f t="shared" si="5"/>
        <v>0</v>
      </c>
      <c r="J26" s="40">
        <f t="shared" si="5"/>
        <v>0</v>
      </c>
      <c r="K26" s="40">
        <f t="shared" si="5"/>
        <v>157905</v>
      </c>
      <c r="L26" s="40">
        <f t="shared" si="5"/>
        <v>0</v>
      </c>
      <c r="M26" s="40">
        <f t="shared" si="0"/>
        <v>157905</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0</v>
      </c>
      <c r="E29" s="39">
        <v>0</v>
      </c>
      <c r="F29" s="39">
        <v>0</v>
      </c>
      <c r="G29" s="39">
        <v>0</v>
      </c>
      <c r="H29" s="39">
        <v>0</v>
      </c>
      <c r="I29" s="39">
        <v>0</v>
      </c>
      <c r="J29" s="39">
        <v>-115893</v>
      </c>
      <c r="K29" s="39">
        <v>0</v>
      </c>
      <c r="L29" s="39">
        <v>0</v>
      </c>
      <c r="M29" s="40">
        <f t="shared" si="0"/>
        <v>-115893</v>
      </c>
    </row>
    <row r="30" spans="1:13" ht="15" x14ac:dyDescent="0.2">
      <c r="A30" s="94" t="s">
        <v>170</v>
      </c>
      <c r="B30" s="14">
        <v>25</v>
      </c>
      <c r="C30" s="39">
        <v>0</v>
      </c>
      <c r="D30" s="39">
        <v>0</v>
      </c>
      <c r="E30" s="39">
        <v>0</v>
      </c>
      <c r="F30" s="39">
        <v>0</v>
      </c>
      <c r="G30" s="39">
        <v>0</v>
      </c>
      <c r="H30" s="39">
        <v>0</v>
      </c>
      <c r="I30" s="39">
        <v>0</v>
      </c>
      <c r="J30" s="39">
        <v>63848</v>
      </c>
      <c r="K30" s="39">
        <v>-63848</v>
      </c>
      <c r="L30" s="39">
        <v>0</v>
      </c>
      <c r="M30" s="40">
        <f t="shared" si="0"/>
        <v>0</v>
      </c>
    </row>
    <row r="31" spans="1:13" ht="15" x14ac:dyDescent="0.2">
      <c r="A31" s="95" t="s">
        <v>272</v>
      </c>
      <c r="B31" s="22">
        <v>26</v>
      </c>
      <c r="C31" s="40">
        <f>C30+C29+C28+C27+C26+C22</f>
        <v>3076315</v>
      </c>
      <c r="D31" s="40">
        <f t="shared" ref="D31:L31" si="6">D30+D29+D28+D27+D26+D22</f>
        <v>1840833</v>
      </c>
      <c r="E31" s="40">
        <f t="shared" si="6"/>
        <v>-11769</v>
      </c>
      <c r="F31" s="40">
        <f t="shared" si="6"/>
        <v>162041</v>
      </c>
      <c r="G31" s="40">
        <f t="shared" si="6"/>
        <v>814226</v>
      </c>
      <c r="H31" s="40">
        <f t="shared" si="6"/>
        <v>101095</v>
      </c>
      <c r="I31" s="40">
        <f t="shared" si="6"/>
        <v>-22134</v>
      </c>
      <c r="J31" s="40">
        <f t="shared" si="6"/>
        <v>-82843</v>
      </c>
      <c r="K31" s="40">
        <f t="shared" si="6"/>
        <v>157905</v>
      </c>
      <c r="L31" s="40">
        <f t="shared" si="6"/>
        <v>0</v>
      </c>
      <c r="M31" s="40">
        <f t="shared" si="0"/>
        <v>6035669</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5"/>
  <sheetViews>
    <sheetView zoomScaleNormal="100" workbookViewId="0">
      <selection activeCell="I161" sqref="I161"/>
    </sheetView>
  </sheetViews>
  <sheetFormatPr defaultRowHeight="12.75" x14ac:dyDescent="0.2"/>
  <cols>
    <col min="3" max="3" width="25" customWidth="1"/>
    <col min="6" max="6" width="23.7109375" customWidth="1"/>
    <col min="9" max="9" width="100.42578125" customWidth="1"/>
  </cols>
  <sheetData>
    <row r="1" spans="1:9" x14ac:dyDescent="0.2">
      <c r="A1" s="212" t="s">
        <v>291</v>
      </c>
      <c r="B1" s="213"/>
      <c r="C1" s="213"/>
      <c r="D1" s="213"/>
      <c r="E1" s="213"/>
      <c r="F1" s="213"/>
      <c r="G1" s="213"/>
      <c r="H1" s="213"/>
      <c r="I1" s="213"/>
    </row>
    <row r="2" spans="1:9" x14ac:dyDescent="0.2">
      <c r="A2" s="213"/>
      <c r="B2" s="213"/>
      <c r="C2" s="213"/>
      <c r="D2" s="213"/>
      <c r="E2" s="213"/>
      <c r="F2" s="213"/>
      <c r="G2" s="213"/>
      <c r="H2" s="213"/>
      <c r="I2" s="213"/>
    </row>
    <row r="3" spans="1:9" x14ac:dyDescent="0.2">
      <c r="A3" s="213"/>
      <c r="B3" s="213"/>
      <c r="C3" s="213"/>
      <c r="D3" s="213"/>
      <c r="E3" s="213"/>
      <c r="F3" s="213"/>
      <c r="G3" s="213"/>
      <c r="H3" s="213"/>
      <c r="I3" s="213"/>
    </row>
    <row r="4" spans="1:9" x14ac:dyDescent="0.2">
      <c r="A4" s="213"/>
      <c r="B4" s="213"/>
      <c r="C4" s="213"/>
      <c r="D4" s="213"/>
      <c r="E4" s="213"/>
      <c r="F4" s="213"/>
      <c r="G4" s="213"/>
      <c r="H4" s="213"/>
      <c r="I4" s="213"/>
    </row>
    <row r="5" spans="1:9" x14ac:dyDescent="0.2">
      <c r="A5" s="213"/>
      <c r="B5" s="213"/>
      <c r="C5" s="213"/>
      <c r="D5" s="213"/>
      <c r="E5" s="213"/>
      <c r="F5" s="213"/>
      <c r="G5" s="213"/>
      <c r="H5" s="213"/>
      <c r="I5" s="213"/>
    </row>
    <row r="6" spans="1:9" x14ac:dyDescent="0.2">
      <c r="A6" s="213"/>
      <c r="B6" s="213"/>
      <c r="C6" s="213"/>
      <c r="D6" s="213"/>
      <c r="E6" s="213"/>
      <c r="F6" s="213"/>
      <c r="G6" s="213"/>
      <c r="H6" s="213"/>
      <c r="I6" s="213"/>
    </row>
    <row r="7" spans="1:9" x14ac:dyDescent="0.2">
      <c r="A7" s="213"/>
      <c r="B7" s="213"/>
      <c r="C7" s="213"/>
      <c r="D7" s="213"/>
      <c r="E7" s="213"/>
      <c r="F7" s="213"/>
      <c r="G7" s="213"/>
      <c r="H7" s="213"/>
      <c r="I7" s="213"/>
    </row>
    <row r="8" spans="1:9" x14ac:dyDescent="0.2">
      <c r="A8" s="213"/>
      <c r="B8" s="213"/>
      <c r="C8" s="213"/>
      <c r="D8" s="213"/>
      <c r="E8" s="213"/>
      <c r="F8" s="213"/>
      <c r="G8" s="213"/>
      <c r="H8" s="213"/>
      <c r="I8" s="213"/>
    </row>
    <row r="9" spans="1:9" x14ac:dyDescent="0.2">
      <c r="A9" s="213"/>
      <c r="B9" s="213"/>
      <c r="C9" s="213"/>
      <c r="D9" s="213"/>
      <c r="E9" s="213"/>
      <c r="F9" s="213"/>
      <c r="G9" s="213"/>
      <c r="H9" s="213"/>
      <c r="I9" s="213"/>
    </row>
    <row r="10" spans="1:9" x14ac:dyDescent="0.2">
      <c r="A10" s="213"/>
      <c r="B10" s="213"/>
      <c r="C10" s="213"/>
      <c r="D10" s="213"/>
      <c r="E10" s="213"/>
      <c r="F10" s="213"/>
      <c r="G10" s="213"/>
      <c r="H10" s="213"/>
      <c r="I10" s="213"/>
    </row>
    <row r="11" spans="1:9" x14ac:dyDescent="0.2">
      <c r="A11" s="213"/>
      <c r="B11" s="213"/>
      <c r="C11" s="213"/>
      <c r="D11" s="213"/>
      <c r="E11" s="213"/>
      <c r="F11" s="213"/>
      <c r="G11" s="213"/>
      <c r="H11" s="213"/>
      <c r="I11" s="213"/>
    </row>
    <row r="12" spans="1:9" x14ac:dyDescent="0.2">
      <c r="A12" s="213"/>
      <c r="B12" s="213"/>
      <c r="C12" s="213"/>
      <c r="D12" s="213"/>
      <c r="E12" s="213"/>
      <c r="F12" s="213"/>
      <c r="G12" s="213"/>
      <c r="H12" s="213"/>
      <c r="I12" s="213"/>
    </row>
    <row r="13" spans="1:9" x14ac:dyDescent="0.2">
      <c r="A13" s="213"/>
      <c r="B13" s="213"/>
      <c r="C13" s="213"/>
      <c r="D13" s="213"/>
      <c r="E13" s="213"/>
      <c r="F13" s="213"/>
      <c r="G13" s="213"/>
      <c r="H13" s="213"/>
      <c r="I13" s="213"/>
    </row>
    <row r="14" spans="1:9" x14ac:dyDescent="0.2">
      <c r="A14" s="213"/>
      <c r="B14" s="213"/>
      <c r="C14" s="213"/>
      <c r="D14" s="213"/>
      <c r="E14" s="213"/>
      <c r="F14" s="213"/>
      <c r="G14" s="213"/>
      <c r="H14" s="213"/>
      <c r="I14" s="213"/>
    </row>
    <row r="15" spans="1:9" x14ac:dyDescent="0.2">
      <c r="A15" s="213"/>
      <c r="B15" s="213"/>
      <c r="C15" s="213"/>
      <c r="D15" s="213"/>
      <c r="E15" s="213"/>
      <c r="F15" s="213"/>
      <c r="G15" s="213"/>
      <c r="H15" s="213"/>
      <c r="I15" s="213"/>
    </row>
    <row r="16" spans="1:9" x14ac:dyDescent="0.2">
      <c r="A16" s="213"/>
      <c r="B16" s="213"/>
      <c r="C16" s="213"/>
      <c r="D16" s="213"/>
      <c r="E16" s="213"/>
      <c r="F16" s="213"/>
      <c r="G16" s="213"/>
      <c r="H16" s="213"/>
      <c r="I16" s="213"/>
    </row>
    <row r="17" spans="1:9" x14ac:dyDescent="0.2">
      <c r="A17" s="213"/>
      <c r="B17" s="213"/>
      <c r="C17" s="213"/>
      <c r="D17" s="213"/>
      <c r="E17" s="213"/>
      <c r="F17" s="213"/>
      <c r="G17" s="213"/>
      <c r="H17" s="213"/>
      <c r="I17" s="213"/>
    </row>
    <row r="18" spans="1:9" x14ac:dyDescent="0.2">
      <c r="A18" s="213"/>
      <c r="B18" s="213"/>
      <c r="C18" s="213"/>
      <c r="D18" s="213"/>
      <c r="E18" s="213"/>
      <c r="F18" s="213"/>
      <c r="G18" s="213"/>
      <c r="H18" s="213"/>
      <c r="I18" s="213"/>
    </row>
    <row r="19" spans="1:9" x14ac:dyDescent="0.2">
      <c r="A19" s="213"/>
      <c r="B19" s="213"/>
      <c r="C19" s="213"/>
      <c r="D19" s="213"/>
      <c r="E19" s="213"/>
      <c r="F19" s="213"/>
      <c r="G19" s="213"/>
      <c r="H19" s="213"/>
      <c r="I19" s="213"/>
    </row>
    <row r="20" spans="1:9" x14ac:dyDescent="0.2">
      <c r="A20" s="213"/>
      <c r="B20" s="213"/>
      <c r="C20" s="213"/>
      <c r="D20" s="213"/>
      <c r="E20" s="213"/>
      <c r="F20" s="213"/>
      <c r="G20" s="213"/>
      <c r="H20" s="213"/>
      <c r="I20" s="213"/>
    </row>
    <row r="21" spans="1:9" x14ac:dyDescent="0.2">
      <c r="A21" s="213"/>
      <c r="B21" s="213"/>
      <c r="C21" s="213"/>
      <c r="D21" s="213"/>
      <c r="E21" s="213"/>
      <c r="F21" s="213"/>
      <c r="G21" s="213"/>
      <c r="H21" s="213"/>
      <c r="I21" s="213"/>
    </row>
    <row r="22" spans="1:9" x14ac:dyDescent="0.2">
      <c r="A22" s="213"/>
      <c r="B22" s="213"/>
      <c r="C22" s="213"/>
      <c r="D22" s="213"/>
      <c r="E22" s="213"/>
      <c r="F22" s="213"/>
      <c r="G22" s="213"/>
      <c r="H22" s="213"/>
      <c r="I22" s="213"/>
    </row>
    <row r="23" spans="1:9" x14ac:dyDescent="0.2">
      <c r="A23" s="213"/>
      <c r="B23" s="213"/>
      <c r="C23" s="213"/>
      <c r="D23" s="213"/>
      <c r="E23" s="213"/>
      <c r="F23" s="213"/>
      <c r="G23" s="213"/>
      <c r="H23" s="213"/>
      <c r="I23" s="213"/>
    </row>
    <row r="24" spans="1:9" x14ac:dyDescent="0.2">
      <c r="A24" s="213"/>
      <c r="B24" s="213"/>
      <c r="C24" s="213"/>
      <c r="D24" s="213"/>
      <c r="E24" s="213"/>
      <c r="F24" s="213"/>
      <c r="G24" s="213"/>
      <c r="H24" s="213"/>
      <c r="I24" s="213"/>
    </row>
    <row r="25" spans="1:9" x14ac:dyDescent="0.2">
      <c r="A25" s="213"/>
      <c r="B25" s="213"/>
      <c r="C25" s="213"/>
      <c r="D25" s="213"/>
      <c r="E25" s="213"/>
      <c r="F25" s="213"/>
      <c r="G25" s="213"/>
      <c r="H25" s="213"/>
      <c r="I25" s="213"/>
    </row>
    <row r="26" spans="1:9" x14ac:dyDescent="0.2">
      <c r="A26" s="213"/>
      <c r="B26" s="213"/>
      <c r="C26" s="213"/>
      <c r="D26" s="213"/>
      <c r="E26" s="213"/>
      <c r="F26" s="213"/>
      <c r="G26" s="213"/>
      <c r="H26" s="213"/>
      <c r="I26" s="213"/>
    </row>
    <row r="27" spans="1:9" x14ac:dyDescent="0.2">
      <c r="A27" s="213"/>
      <c r="B27" s="213"/>
      <c r="C27" s="213"/>
      <c r="D27" s="213"/>
      <c r="E27" s="213"/>
      <c r="F27" s="213"/>
      <c r="G27" s="213"/>
      <c r="H27" s="213"/>
      <c r="I27" s="213"/>
    </row>
    <row r="28" spans="1:9" x14ac:dyDescent="0.2">
      <c r="A28" s="213"/>
      <c r="B28" s="213"/>
      <c r="C28" s="213"/>
      <c r="D28" s="213"/>
      <c r="E28" s="213"/>
      <c r="F28" s="213"/>
      <c r="G28" s="213"/>
      <c r="H28" s="213"/>
      <c r="I28" s="213"/>
    </row>
    <row r="29" spans="1:9" x14ac:dyDescent="0.2">
      <c r="A29" s="213"/>
      <c r="B29" s="213"/>
      <c r="C29" s="213"/>
      <c r="D29" s="213"/>
      <c r="E29" s="213"/>
      <c r="F29" s="213"/>
      <c r="G29" s="213"/>
      <c r="H29" s="213"/>
      <c r="I29" s="213"/>
    </row>
    <row r="30" spans="1:9" x14ac:dyDescent="0.2">
      <c r="A30" s="213"/>
      <c r="B30" s="213"/>
      <c r="C30" s="213"/>
      <c r="D30" s="213"/>
      <c r="E30" s="213"/>
      <c r="F30" s="213"/>
      <c r="G30" s="213"/>
      <c r="H30" s="213"/>
      <c r="I30" s="213"/>
    </row>
    <row r="31" spans="1:9" x14ac:dyDescent="0.2">
      <c r="A31" s="213"/>
      <c r="B31" s="213"/>
      <c r="C31" s="213"/>
      <c r="D31" s="213"/>
      <c r="E31" s="213"/>
      <c r="F31" s="213"/>
      <c r="G31" s="213"/>
      <c r="H31" s="213"/>
      <c r="I31" s="213"/>
    </row>
    <row r="32" spans="1:9" x14ac:dyDescent="0.2">
      <c r="A32" s="213"/>
      <c r="B32" s="213"/>
      <c r="C32" s="213"/>
      <c r="D32" s="213"/>
      <c r="E32" s="213"/>
      <c r="F32" s="213"/>
      <c r="G32" s="213"/>
      <c r="H32" s="213"/>
      <c r="I32" s="213"/>
    </row>
    <row r="33" spans="1:9" x14ac:dyDescent="0.2">
      <c r="A33" s="213"/>
      <c r="B33" s="213"/>
      <c r="C33" s="213"/>
      <c r="D33" s="213"/>
      <c r="E33" s="213"/>
      <c r="F33" s="213"/>
      <c r="G33" s="213"/>
      <c r="H33" s="213"/>
      <c r="I33" s="213"/>
    </row>
    <row r="34" spans="1:9" x14ac:dyDescent="0.2">
      <c r="A34" s="213"/>
      <c r="B34" s="213"/>
      <c r="C34" s="213"/>
      <c r="D34" s="213"/>
      <c r="E34" s="213"/>
      <c r="F34" s="213"/>
      <c r="G34" s="213"/>
      <c r="H34" s="213"/>
      <c r="I34" s="213"/>
    </row>
    <row r="35" spans="1:9" x14ac:dyDescent="0.2">
      <c r="A35" s="213"/>
      <c r="B35" s="213"/>
      <c r="C35" s="213"/>
      <c r="D35" s="213"/>
      <c r="E35" s="213"/>
      <c r="F35" s="213"/>
      <c r="G35" s="213"/>
      <c r="H35" s="213"/>
      <c r="I35" s="213"/>
    </row>
    <row r="36" spans="1:9" x14ac:dyDescent="0.2">
      <c r="A36" s="213"/>
      <c r="B36" s="213"/>
      <c r="C36" s="213"/>
      <c r="D36" s="213"/>
      <c r="E36" s="213"/>
      <c r="F36" s="213"/>
      <c r="G36" s="213"/>
      <c r="H36" s="213"/>
      <c r="I36" s="213"/>
    </row>
    <row r="37" spans="1:9" x14ac:dyDescent="0.2">
      <c r="A37" s="213"/>
      <c r="B37" s="213"/>
      <c r="C37" s="213"/>
      <c r="D37" s="213"/>
      <c r="E37" s="213"/>
      <c r="F37" s="213"/>
      <c r="G37" s="213"/>
      <c r="H37" s="213"/>
      <c r="I37" s="213"/>
    </row>
    <row r="38" spans="1:9" x14ac:dyDescent="0.2">
      <c r="A38" s="213"/>
      <c r="B38" s="213"/>
      <c r="C38" s="213"/>
      <c r="D38" s="213"/>
      <c r="E38" s="213"/>
      <c r="F38" s="213"/>
      <c r="G38" s="213"/>
      <c r="H38" s="213"/>
      <c r="I38" s="213"/>
    </row>
    <row r="39" spans="1:9" ht="141.75" customHeight="1" x14ac:dyDescent="0.2">
      <c r="A39" s="213"/>
      <c r="B39" s="213"/>
      <c r="C39" s="213"/>
      <c r="D39" s="213"/>
      <c r="E39" s="213"/>
      <c r="F39" s="213"/>
      <c r="G39" s="213"/>
      <c r="H39" s="213"/>
      <c r="I39" s="213"/>
    </row>
    <row r="40" spans="1:9" ht="260.25" customHeight="1" x14ac:dyDescent="0.2">
      <c r="A40" s="213"/>
      <c r="B40" s="213"/>
      <c r="C40" s="213"/>
      <c r="D40" s="213"/>
      <c r="E40" s="213"/>
      <c r="F40" s="213"/>
      <c r="G40" s="213"/>
      <c r="H40" s="213"/>
      <c r="I40" s="213"/>
    </row>
    <row r="42" spans="1:9" x14ac:dyDescent="0.2">
      <c r="A42" s="214" t="s">
        <v>292</v>
      </c>
      <c r="B42" s="214"/>
      <c r="C42" s="214"/>
      <c r="D42" s="214"/>
      <c r="E42" s="214"/>
      <c r="F42" s="214"/>
      <c r="G42" s="214"/>
      <c r="H42" s="214"/>
      <c r="I42" s="214"/>
    </row>
    <row r="44" spans="1:9" ht="48.75" thickBot="1" x14ac:dyDescent="0.25">
      <c r="B44" s="264" t="s">
        <v>293</v>
      </c>
      <c r="C44" s="264"/>
      <c r="D44" s="216" t="s">
        <v>294</v>
      </c>
      <c r="E44" s="216"/>
      <c r="F44" s="217" t="s">
        <v>295</v>
      </c>
      <c r="G44" s="215" t="s">
        <v>172</v>
      </c>
      <c r="H44" s="216" t="s">
        <v>294</v>
      </c>
    </row>
    <row r="45" spans="1:9" ht="15" x14ac:dyDescent="0.25">
      <c r="B45" s="266" t="s">
        <v>36</v>
      </c>
      <c r="C45" s="266"/>
      <c r="D45" s="219"/>
      <c r="E45" s="219"/>
      <c r="F45" s="219"/>
      <c r="G45" s="218"/>
      <c r="H45" s="219"/>
    </row>
    <row r="46" spans="1:9" ht="36.75" thickBot="1" x14ac:dyDescent="0.3">
      <c r="B46" s="265" t="s">
        <v>296</v>
      </c>
      <c r="C46" s="265"/>
      <c r="D46" s="220">
        <v>3106440</v>
      </c>
      <c r="E46" s="218"/>
      <c r="F46" s="221" t="s">
        <v>297</v>
      </c>
      <c r="G46" s="222">
        <v>1</v>
      </c>
      <c r="H46" s="220">
        <v>3106440</v>
      </c>
    </row>
    <row r="47" spans="1:9" ht="24" x14ac:dyDescent="0.25">
      <c r="B47" s="218"/>
      <c r="C47" s="223"/>
      <c r="D47" s="224">
        <v>361362</v>
      </c>
      <c r="E47" s="225"/>
      <c r="F47" s="226" t="s">
        <v>298</v>
      </c>
      <c r="G47" s="227">
        <v>2</v>
      </c>
      <c r="H47" s="224">
        <v>361362</v>
      </c>
    </row>
    <row r="48" spans="1:9" ht="24" x14ac:dyDescent="0.25">
      <c r="B48" s="218"/>
      <c r="C48" s="228" t="s">
        <v>299</v>
      </c>
      <c r="D48" s="229">
        <v>203927</v>
      </c>
      <c r="E48" s="218"/>
      <c r="F48" s="228" t="s">
        <v>15</v>
      </c>
      <c r="G48" s="230">
        <v>2</v>
      </c>
      <c r="H48" s="229">
        <v>361362</v>
      </c>
    </row>
    <row r="49" spans="2:8" ht="15" x14ac:dyDescent="0.25">
      <c r="B49" s="218"/>
      <c r="C49" s="228" t="s">
        <v>300</v>
      </c>
      <c r="D49" s="229">
        <v>157435</v>
      </c>
      <c r="E49" s="218"/>
      <c r="F49" s="219"/>
      <c r="G49" s="218"/>
      <c r="H49" s="218"/>
    </row>
    <row r="50" spans="2:8" ht="15.75" thickBot="1" x14ac:dyDescent="0.3">
      <c r="B50" s="218"/>
      <c r="C50" s="231"/>
      <c r="D50" s="232">
        <v>361362</v>
      </c>
      <c r="E50" s="233"/>
      <c r="F50" s="217"/>
      <c r="G50" s="215"/>
      <c r="H50" s="232">
        <v>361362</v>
      </c>
    </row>
    <row r="51" spans="2:8" ht="24" x14ac:dyDescent="0.25">
      <c r="B51" s="218"/>
      <c r="C51" s="228"/>
      <c r="D51" s="220">
        <v>1178387</v>
      </c>
      <c r="E51" s="234"/>
      <c r="F51" s="221" t="s">
        <v>301</v>
      </c>
      <c r="G51" s="222">
        <v>3</v>
      </c>
      <c r="H51" s="220">
        <v>1178387</v>
      </c>
    </row>
    <row r="52" spans="2:8" ht="24" x14ac:dyDescent="0.25">
      <c r="B52" s="218"/>
      <c r="C52" s="235" t="s">
        <v>302</v>
      </c>
      <c r="D52" s="229">
        <v>1004151</v>
      </c>
      <c r="E52" s="218"/>
      <c r="F52" s="235" t="s">
        <v>303</v>
      </c>
      <c r="G52" s="236">
        <v>4</v>
      </c>
      <c r="H52" s="229">
        <v>920123</v>
      </c>
    </row>
    <row r="53" spans="2:8" ht="24" x14ac:dyDescent="0.25">
      <c r="B53" s="218"/>
      <c r="C53" s="235" t="s">
        <v>304</v>
      </c>
      <c r="D53" s="229">
        <v>174236</v>
      </c>
      <c r="E53" s="218"/>
      <c r="F53" s="235" t="s">
        <v>305</v>
      </c>
      <c r="G53" s="236">
        <v>5</v>
      </c>
      <c r="H53" s="229">
        <v>103388</v>
      </c>
    </row>
    <row r="54" spans="2:8" ht="36" x14ac:dyDescent="0.25">
      <c r="B54" s="218"/>
      <c r="C54" s="219"/>
      <c r="D54" s="218"/>
      <c r="E54" s="218"/>
      <c r="F54" s="235" t="s">
        <v>19</v>
      </c>
      <c r="G54" s="236">
        <v>6</v>
      </c>
      <c r="H54" s="229">
        <v>143095</v>
      </c>
    </row>
    <row r="55" spans="2:8" ht="24" x14ac:dyDescent="0.25">
      <c r="B55" s="218"/>
      <c r="C55" s="219"/>
      <c r="D55" s="218"/>
      <c r="E55" s="218"/>
      <c r="F55" s="235" t="s">
        <v>20</v>
      </c>
      <c r="G55" s="236">
        <v>7</v>
      </c>
      <c r="H55" s="229">
        <v>11781</v>
      </c>
    </row>
    <row r="56" spans="2:8" ht="15.75" thickBot="1" x14ac:dyDescent="0.3">
      <c r="B56" s="218"/>
      <c r="C56" s="237"/>
      <c r="D56" s="232">
        <v>1178387</v>
      </c>
      <c r="E56" s="238"/>
      <c r="F56" s="237"/>
      <c r="G56" s="239"/>
      <c r="H56" s="232">
        <v>1178387</v>
      </c>
    </row>
    <row r="57" spans="2:8" ht="36" x14ac:dyDescent="0.25">
      <c r="B57" s="218"/>
      <c r="C57" s="219"/>
      <c r="D57" s="220">
        <v>1566691</v>
      </c>
      <c r="E57" s="240"/>
      <c r="F57" s="241" t="s">
        <v>306</v>
      </c>
      <c r="G57" s="240"/>
      <c r="H57" s="220">
        <v>1566691</v>
      </c>
    </row>
    <row r="58" spans="2:8" ht="72" x14ac:dyDescent="0.25">
      <c r="B58" s="218"/>
      <c r="C58" s="235" t="s">
        <v>307</v>
      </c>
      <c r="D58" s="240"/>
      <c r="E58" s="240"/>
      <c r="F58" s="235" t="s">
        <v>22</v>
      </c>
      <c r="G58" s="236">
        <v>10</v>
      </c>
      <c r="H58" s="229">
        <v>1350695</v>
      </c>
    </row>
    <row r="59" spans="2:8" ht="48" x14ac:dyDescent="0.25">
      <c r="B59" s="218"/>
      <c r="C59" s="235" t="s">
        <v>308</v>
      </c>
      <c r="D59" s="229">
        <v>1350695</v>
      </c>
      <c r="E59" s="240"/>
      <c r="F59" s="242"/>
      <c r="G59" s="240"/>
      <c r="H59" s="240"/>
    </row>
    <row r="60" spans="2:8" ht="15.75" thickBot="1" x14ac:dyDescent="0.3">
      <c r="B60" s="218"/>
      <c r="C60" s="219"/>
      <c r="D60" s="243">
        <v>1350695</v>
      </c>
      <c r="E60" s="240"/>
      <c r="F60" s="242"/>
      <c r="G60" s="240"/>
      <c r="H60" s="243">
        <v>1350695</v>
      </c>
    </row>
    <row r="61" spans="2:8" ht="60" x14ac:dyDescent="0.25">
      <c r="B61" s="218"/>
      <c r="C61" s="244" t="s">
        <v>309</v>
      </c>
      <c r="D61" s="245">
        <v>33166</v>
      </c>
      <c r="E61" s="246"/>
      <c r="F61" s="244" t="s">
        <v>23</v>
      </c>
      <c r="G61" s="247">
        <v>11</v>
      </c>
      <c r="H61" s="245">
        <v>60547</v>
      </c>
    </row>
    <row r="62" spans="2:8" ht="36" x14ac:dyDescent="0.25">
      <c r="B62" s="218"/>
      <c r="C62" s="235" t="s">
        <v>310</v>
      </c>
      <c r="D62" s="229">
        <v>27381</v>
      </c>
      <c r="E62" s="240"/>
      <c r="F62" s="219"/>
      <c r="G62" s="219"/>
      <c r="H62" s="240"/>
    </row>
    <row r="63" spans="2:8" ht="15.75" thickBot="1" x14ac:dyDescent="0.3">
      <c r="B63" s="218"/>
      <c r="C63" s="242"/>
      <c r="D63" s="243">
        <v>60547</v>
      </c>
      <c r="E63" s="240"/>
      <c r="F63" s="219"/>
      <c r="G63" s="219"/>
      <c r="H63" s="243">
        <v>60547</v>
      </c>
    </row>
    <row r="64" spans="2:8" ht="84.75" thickBot="1" x14ac:dyDescent="0.3">
      <c r="B64" s="218"/>
      <c r="C64" s="244" t="s">
        <v>311</v>
      </c>
      <c r="D64" s="245">
        <v>155449</v>
      </c>
      <c r="E64" s="246"/>
      <c r="F64" s="244" t="s">
        <v>228</v>
      </c>
      <c r="G64" s="247">
        <v>12</v>
      </c>
      <c r="H64" s="245">
        <v>155449</v>
      </c>
    </row>
    <row r="65" spans="2:8" ht="15" x14ac:dyDescent="0.25">
      <c r="B65" s="218"/>
      <c r="C65" s="242"/>
      <c r="D65" s="243">
        <v>155449</v>
      </c>
      <c r="E65" s="240"/>
      <c r="F65" s="244"/>
      <c r="G65" s="219"/>
      <c r="H65" s="243">
        <v>155449</v>
      </c>
    </row>
    <row r="66" spans="2:8" ht="15.75" thickBot="1" x14ac:dyDescent="0.3">
      <c r="B66" s="218"/>
      <c r="C66" s="219"/>
      <c r="D66" s="232">
        <v>1566691</v>
      </c>
      <c r="E66" s="240"/>
      <c r="F66" s="219"/>
      <c r="G66" s="218"/>
      <c r="H66" s="232">
        <v>1566691</v>
      </c>
    </row>
    <row r="67" spans="2:8" ht="24.75" thickBot="1" x14ac:dyDescent="0.3">
      <c r="B67" s="218"/>
      <c r="C67" s="248" t="s">
        <v>312</v>
      </c>
      <c r="D67" s="249"/>
      <c r="E67" s="250"/>
      <c r="F67" s="251" t="s">
        <v>312</v>
      </c>
      <c r="G67" s="252">
        <v>13</v>
      </c>
      <c r="H67" s="249"/>
    </row>
    <row r="68" spans="2:8" ht="13.5" thickBot="1" x14ac:dyDescent="0.25">
      <c r="B68" s="239"/>
      <c r="C68" s="237"/>
      <c r="D68" s="238"/>
      <c r="E68" s="239"/>
      <c r="F68" s="237"/>
      <c r="G68" s="239"/>
      <c r="H68" s="238"/>
    </row>
    <row r="69" spans="2:8" ht="15" x14ac:dyDescent="0.25">
      <c r="B69" s="218"/>
      <c r="C69" s="219"/>
      <c r="D69" s="240"/>
      <c r="E69" s="240"/>
      <c r="F69" s="219"/>
      <c r="G69" s="218"/>
      <c r="H69" s="240"/>
    </row>
    <row r="70" spans="2:8" ht="24" x14ac:dyDescent="0.2">
      <c r="B70" s="267" t="s">
        <v>313</v>
      </c>
      <c r="C70" s="267"/>
      <c r="D70" s="220">
        <v>3910260</v>
      </c>
      <c r="E70" s="240"/>
      <c r="F70" s="241" t="s">
        <v>314</v>
      </c>
      <c r="G70" s="236">
        <v>14</v>
      </c>
      <c r="H70" s="220">
        <v>3895752</v>
      </c>
    </row>
    <row r="71" spans="2:8" ht="36" x14ac:dyDescent="0.25">
      <c r="B71" s="218"/>
      <c r="C71" s="219"/>
      <c r="D71" s="253"/>
      <c r="E71" s="240"/>
      <c r="F71" s="241" t="s">
        <v>315</v>
      </c>
      <c r="G71" s="236">
        <v>15</v>
      </c>
      <c r="H71" s="220">
        <v>331092</v>
      </c>
    </row>
    <row r="72" spans="2:8" ht="36" x14ac:dyDescent="0.25">
      <c r="B72" s="218"/>
      <c r="C72" s="235" t="s">
        <v>316</v>
      </c>
      <c r="D72" s="229">
        <v>345600</v>
      </c>
      <c r="E72" s="240"/>
      <c r="F72" s="235" t="s">
        <v>24</v>
      </c>
      <c r="G72" s="236">
        <v>16</v>
      </c>
      <c r="H72" s="229">
        <v>213496</v>
      </c>
    </row>
    <row r="73" spans="2:8" ht="48" x14ac:dyDescent="0.25">
      <c r="B73" s="218"/>
      <c r="C73" s="219"/>
      <c r="D73" s="240"/>
      <c r="E73" s="240"/>
      <c r="F73" s="235" t="s">
        <v>317</v>
      </c>
      <c r="G73" s="236">
        <v>17</v>
      </c>
      <c r="H73" s="236">
        <v>61</v>
      </c>
    </row>
    <row r="74" spans="2:8" ht="36" x14ac:dyDescent="0.2">
      <c r="B74" s="240"/>
      <c r="C74" s="242"/>
      <c r="D74" s="240"/>
      <c r="E74" s="240"/>
      <c r="F74" s="235" t="s">
        <v>318</v>
      </c>
      <c r="G74" s="236">
        <v>18</v>
      </c>
      <c r="H74" s="229">
        <v>27827</v>
      </c>
    </row>
    <row r="75" spans="2:8" ht="36" x14ac:dyDescent="0.25">
      <c r="B75" s="218"/>
      <c r="C75" s="219"/>
      <c r="D75" s="240"/>
      <c r="E75" s="240"/>
      <c r="F75" s="235" t="s">
        <v>319</v>
      </c>
      <c r="G75" s="236">
        <v>19</v>
      </c>
      <c r="H75" s="240"/>
    </row>
    <row r="76" spans="2:8" ht="36" x14ac:dyDescent="0.25">
      <c r="B76" s="218"/>
      <c r="C76" s="219"/>
      <c r="D76" s="240"/>
      <c r="E76" s="240"/>
      <c r="F76" s="235" t="s">
        <v>28</v>
      </c>
      <c r="G76" s="236">
        <v>20</v>
      </c>
      <c r="H76" s="229">
        <v>89708</v>
      </c>
    </row>
    <row r="77" spans="2:8" ht="15.75" thickBot="1" x14ac:dyDescent="0.3">
      <c r="B77" s="218"/>
      <c r="C77" s="219"/>
      <c r="D77" s="254">
        <v>345600</v>
      </c>
      <c r="E77" s="240"/>
      <c r="F77" s="219"/>
      <c r="G77" s="218"/>
      <c r="H77" s="254">
        <v>331092</v>
      </c>
    </row>
    <row r="78" spans="2:8" ht="36" x14ac:dyDescent="0.25">
      <c r="B78" s="218"/>
      <c r="C78" s="244"/>
      <c r="D78" s="224">
        <v>3173411</v>
      </c>
      <c r="E78" s="246"/>
      <c r="F78" s="255" t="s">
        <v>320</v>
      </c>
      <c r="G78" s="247">
        <v>21</v>
      </c>
      <c r="H78" s="224">
        <v>3173411</v>
      </c>
    </row>
    <row r="79" spans="2:8" ht="60" x14ac:dyDescent="0.25">
      <c r="B79" s="218"/>
      <c r="C79" s="235" t="s">
        <v>321</v>
      </c>
      <c r="D79" s="229">
        <v>2272861</v>
      </c>
      <c r="E79" s="240"/>
      <c r="F79" s="235" t="s">
        <v>322</v>
      </c>
      <c r="G79" s="236">
        <v>22</v>
      </c>
      <c r="H79" s="229">
        <v>2272861</v>
      </c>
    </row>
    <row r="80" spans="2:8" ht="60" x14ac:dyDescent="0.25">
      <c r="B80" s="218"/>
      <c r="C80" s="235" t="s">
        <v>323</v>
      </c>
      <c r="D80" s="229">
        <v>900550</v>
      </c>
      <c r="E80" s="240"/>
      <c r="F80" s="235" t="s">
        <v>31</v>
      </c>
      <c r="G80" s="236">
        <v>24</v>
      </c>
      <c r="H80" s="229">
        <v>900550</v>
      </c>
    </row>
    <row r="81" spans="2:8" ht="15.75" thickBot="1" x14ac:dyDescent="0.3">
      <c r="B81" s="218"/>
      <c r="C81" s="237"/>
      <c r="D81" s="232">
        <v>3173411</v>
      </c>
      <c r="E81" s="239"/>
      <c r="F81" s="237"/>
      <c r="G81" s="239"/>
      <c r="H81" s="232">
        <v>3173411</v>
      </c>
    </row>
    <row r="82" spans="2:8" ht="24" x14ac:dyDescent="0.25">
      <c r="B82" s="218"/>
      <c r="C82" s="235" t="s">
        <v>324</v>
      </c>
      <c r="D82" s="220">
        <v>391249</v>
      </c>
      <c r="E82" s="240"/>
      <c r="F82" s="241" t="s">
        <v>325</v>
      </c>
      <c r="G82" s="236">
        <v>25</v>
      </c>
      <c r="H82" s="220">
        <v>391249</v>
      </c>
    </row>
    <row r="83" spans="2:8" ht="13.5" thickBot="1" x14ac:dyDescent="0.25">
      <c r="B83" s="239"/>
      <c r="C83" s="237"/>
      <c r="D83" s="238"/>
      <c r="E83" s="239"/>
      <c r="F83" s="237"/>
      <c r="G83" s="239"/>
      <c r="H83" s="238"/>
    </row>
    <row r="84" spans="2:8" ht="36" x14ac:dyDescent="0.25">
      <c r="B84" s="218"/>
      <c r="C84" s="219"/>
      <c r="D84" s="220">
        <v>333045</v>
      </c>
      <c r="E84" s="240"/>
      <c r="F84" s="241" t="s">
        <v>33</v>
      </c>
      <c r="G84" s="236">
        <v>26</v>
      </c>
      <c r="H84" s="220">
        <v>347552</v>
      </c>
    </row>
    <row r="85" spans="2:8" ht="36" x14ac:dyDescent="0.25">
      <c r="B85" s="219"/>
      <c r="C85" s="235" t="s">
        <v>326</v>
      </c>
      <c r="D85" s="229">
        <v>275496</v>
      </c>
      <c r="E85" s="219"/>
      <c r="F85" s="235" t="s">
        <v>33</v>
      </c>
      <c r="G85" s="240"/>
      <c r="H85" s="229">
        <v>347552</v>
      </c>
    </row>
    <row r="86" spans="2:8" ht="24" x14ac:dyDescent="0.25">
      <c r="B86" s="219"/>
      <c r="C86" s="235" t="s">
        <v>327</v>
      </c>
      <c r="D86" s="229">
        <v>57549</v>
      </c>
      <c r="E86" s="219"/>
      <c r="F86" s="218"/>
      <c r="G86" s="240"/>
      <c r="H86" s="218"/>
    </row>
    <row r="87" spans="2:8" ht="13.5" thickBot="1" x14ac:dyDescent="0.25">
      <c r="B87" s="237"/>
      <c r="C87" s="256"/>
      <c r="D87" s="232">
        <v>333045</v>
      </c>
      <c r="E87" s="257"/>
      <c r="F87" s="238"/>
      <c r="G87" s="238"/>
      <c r="H87" s="254">
        <v>347552</v>
      </c>
    </row>
    <row r="88" spans="2:8" ht="24.75" thickBot="1" x14ac:dyDescent="0.25">
      <c r="B88" s="239"/>
      <c r="C88" s="257" t="s">
        <v>328</v>
      </c>
      <c r="D88" s="258">
        <v>7349745</v>
      </c>
      <c r="E88" s="238"/>
      <c r="F88" s="257" t="s">
        <v>329</v>
      </c>
      <c r="G88" s="259">
        <v>27</v>
      </c>
      <c r="H88" s="260">
        <v>7349744</v>
      </c>
    </row>
    <row r="89" spans="2:8" ht="15" x14ac:dyDescent="0.25">
      <c r="B89" s="268" t="s">
        <v>3</v>
      </c>
      <c r="C89" s="268"/>
      <c r="D89" s="240"/>
      <c r="E89" s="240"/>
      <c r="F89" s="219"/>
      <c r="G89" s="218"/>
      <c r="H89" s="240"/>
    </row>
    <row r="90" spans="2:8" ht="15" x14ac:dyDescent="0.25">
      <c r="B90" s="218"/>
      <c r="C90" s="219"/>
      <c r="D90" s="240"/>
      <c r="E90" s="240"/>
      <c r="F90" s="219"/>
      <c r="G90" s="218"/>
      <c r="H90" s="240"/>
    </row>
    <row r="91" spans="2:8" ht="15" x14ac:dyDescent="0.2">
      <c r="B91" s="267" t="s">
        <v>330</v>
      </c>
      <c r="C91" s="267"/>
      <c r="D91" s="220">
        <v>6035669</v>
      </c>
      <c r="E91" s="240"/>
      <c r="F91" s="241" t="s">
        <v>331</v>
      </c>
      <c r="G91" s="236">
        <v>29</v>
      </c>
      <c r="H91" s="220">
        <v>6035669</v>
      </c>
    </row>
    <row r="92" spans="2:8" ht="24" x14ac:dyDescent="0.2">
      <c r="B92" s="240"/>
      <c r="C92" s="235" t="s">
        <v>332</v>
      </c>
      <c r="D92" s="229">
        <v>3076315</v>
      </c>
      <c r="E92" s="240"/>
      <c r="F92" s="235" t="s">
        <v>37</v>
      </c>
      <c r="G92" s="236">
        <v>30</v>
      </c>
      <c r="H92" s="229">
        <v>3076315</v>
      </c>
    </row>
    <row r="93" spans="2:8" ht="24" x14ac:dyDescent="0.2">
      <c r="B93" s="240"/>
      <c r="C93" s="235" t="s">
        <v>333</v>
      </c>
      <c r="D93" s="229">
        <v>1840833</v>
      </c>
      <c r="E93" s="240"/>
      <c r="F93" s="235" t="s">
        <v>38</v>
      </c>
      <c r="G93" s="236">
        <v>31</v>
      </c>
      <c r="H93" s="229">
        <v>1840833</v>
      </c>
    </row>
    <row r="94" spans="2:8" ht="15" x14ac:dyDescent="0.2">
      <c r="B94" s="240"/>
      <c r="C94" s="242"/>
      <c r="D94" s="261">
        <v>1043459</v>
      </c>
      <c r="E94" s="240"/>
      <c r="F94" s="235" t="s">
        <v>334</v>
      </c>
      <c r="G94" s="236">
        <v>32</v>
      </c>
      <c r="H94" s="261">
        <v>964498</v>
      </c>
    </row>
    <row r="95" spans="2:8" ht="15" x14ac:dyDescent="0.2">
      <c r="B95" s="240"/>
      <c r="C95" s="235" t="s">
        <v>335</v>
      </c>
      <c r="D95" s="229">
        <v>18714</v>
      </c>
      <c r="E95" s="240"/>
      <c r="F95" s="235" t="s">
        <v>39</v>
      </c>
      <c r="G95" s="236">
        <v>33</v>
      </c>
      <c r="H95" s="229">
        <v>18714</v>
      </c>
    </row>
    <row r="96" spans="2:8" ht="15" x14ac:dyDescent="0.2">
      <c r="B96" s="240"/>
      <c r="C96" s="235" t="s">
        <v>336</v>
      </c>
      <c r="D96" s="229">
        <v>-30483</v>
      </c>
      <c r="E96" s="240"/>
      <c r="F96" s="235" t="s">
        <v>40</v>
      </c>
      <c r="G96" s="236">
        <v>34</v>
      </c>
      <c r="H96" s="229">
        <v>-30483</v>
      </c>
    </row>
    <row r="97" spans="2:8" ht="24" x14ac:dyDescent="0.2">
      <c r="B97" s="240"/>
      <c r="C97" s="235" t="s">
        <v>337</v>
      </c>
      <c r="D97" s="229">
        <v>162041</v>
      </c>
      <c r="E97" s="240"/>
      <c r="F97" s="235" t="s">
        <v>41</v>
      </c>
      <c r="G97" s="236">
        <v>35</v>
      </c>
      <c r="H97" s="229">
        <v>162041</v>
      </c>
    </row>
    <row r="98" spans="2:8" ht="15" x14ac:dyDescent="0.2">
      <c r="B98" s="240"/>
      <c r="C98" s="235" t="s">
        <v>262</v>
      </c>
      <c r="D98" s="229">
        <v>815878</v>
      </c>
      <c r="E98" s="240"/>
      <c r="F98" s="235" t="s">
        <v>42</v>
      </c>
      <c r="G98" s="236">
        <v>36</v>
      </c>
      <c r="H98" s="229">
        <v>814226</v>
      </c>
    </row>
    <row r="99" spans="2:8" ht="24" x14ac:dyDescent="0.2">
      <c r="B99" s="240"/>
      <c r="C99" s="235" t="s">
        <v>338</v>
      </c>
      <c r="D99" s="229">
        <v>-1652</v>
      </c>
      <c r="E99" s="240"/>
      <c r="F99" s="242"/>
      <c r="G99" s="240"/>
      <c r="H99" s="240"/>
    </row>
    <row r="100" spans="2:8" ht="15" x14ac:dyDescent="0.2">
      <c r="B100" s="240"/>
      <c r="C100" s="242"/>
      <c r="D100" s="243">
        <v>814226</v>
      </c>
      <c r="E100" s="240"/>
      <c r="F100" s="242"/>
      <c r="G100" s="240"/>
      <c r="H100" s="243">
        <v>814226</v>
      </c>
    </row>
    <row r="101" spans="2:8" ht="24" x14ac:dyDescent="0.2">
      <c r="B101" s="240"/>
      <c r="C101" s="235" t="s">
        <v>263</v>
      </c>
      <c r="D101" s="229">
        <v>101095</v>
      </c>
      <c r="E101" s="240"/>
      <c r="F101" s="235" t="s">
        <v>235</v>
      </c>
      <c r="G101" s="236">
        <v>37</v>
      </c>
      <c r="H101" s="229">
        <v>101095</v>
      </c>
    </row>
    <row r="102" spans="2:8" ht="36" x14ac:dyDescent="0.2">
      <c r="B102" s="240"/>
      <c r="C102" s="235" t="s">
        <v>339</v>
      </c>
      <c r="D102" s="229">
        <v>-22134</v>
      </c>
      <c r="E102" s="240"/>
      <c r="F102" s="235" t="s">
        <v>236</v>
      </c>
      <c r="G102" s="236">
        <v>38</v>
      </c>
      <c r="H102" s="229">
        <v>-22134</v>
      </c>
    </row>
    <row r="103" spans="2:8" ht="24" x14ac:dyDescent="0.2">
      <c r="B103" s="240"/>
      <c r="C103" s="235" t="s">
        <v>340</v>
      </c>
      <c r="D103" s="229">
        <v>75062</v>
      </c>
      <c r="E103" s="240"/>
      <c r="F103" s="235" t="s">
        <v>341</v>
      </c>
      <c r="G103" s="236">
        <v>39</v>
      </c>
      <c r="H103" s="229">
        <v>-82843</v>
      </c>
    </row>
    <row r="104" spans="2:8" ht="24" x14ac:dyDescent="0.2">
      <c r="B104" s="240"/>
      <c r="C104" s="242"/>
      <c r="D104" s="240"/>
      <c r="E104" s="240"/>
      <c r="F104" s="235" t="s">
        <v>342</v>
      </c>
      <c r="G104" s="236">
        <v>40</v>
      </c>
      <c r="H104" s="229">
        <v>157905</v>
      </c>
    </row>
    <row r="105" spans="2:8" ht="15" x14ac:dyDescent="0.25">
      <c r="B105" s="218"/>
      <c r="C105" s="219"/>
      <c r="D105" s="243">
        <v>75062</v>
      </c>
      <c r="E105" s="240"/>
      <c r="F105" s="219"/>
      <c r="G105" s="218"/>
      <c r="H105" s="243">
        <v>75062</v>
      </c>
    </row>
    <row r="106" spans="2:8" ht="13.5" thickBot="1" x14ac:dyDescent="0.25">
      <c r="B106" s="239"/>
      <c r="C106" s="237"/>
      <c r="D106" s="232">
        <v>6035669</v>
      </c>
      <c r="E106" s="239"/>
      <c r="F106" s="237"/>
      <c r="G106" s="239"/>
      <c r="H106" s="232">
        <v>6035669</v>
      </c>
    </row>
    <row r="107" spans="2:8" ht="24" x14ac:dyDescent="0.25">
      <c r="B107" s="268" t="s">
        <v>343</v>
      </c>
      <c r="C107" s="268"/>
      <c r="D107" s="220">
        <v>185269</v>
      </c>
      <c r="E107" s="240"/>
      <c r="F107" s="241" t="s">
        <v>344</v>
      </c>
      <c r="G107" s="218"/>
      <c r="H107" s="220">
        <v>185268</v>
      </c>
    </row>
    <row r="108" spans="2:8" ht="36" x14ac:dyDescent="0.25">
      <c r="B108" s="218"/>
      <c r="C108" s="235" t="s">
        <v>345</v>
      </c>
      <c r="D108" s="229">
        <v>6485</v>
      </c>
      <c r="E108" s="240"/>
      <c r="F108" s="235" t="s">
        <v>346</v>
      </c>
      <c r="G108" s="236">
        <v>42</v>
      </c>
      <c r="H108" s="229">
        <v>32629</v>
      </c>
    </row>
    <row r="109" spans="2:8" ht="24" x14ac:dyDescent="0.25">
      <c r="B109" s="218"/>
      <c r="C109" s="235" t="s">
        <v>347</v>
      </c>
      <c r="D109" s="229">
        <v>26144</v>
      </c>
      <c r="E109" s="240"/>
      <c r="F109" s="219"/>
      <c r="G109" s="218"/>
      <c r="H109" s="240"/>
    </row>
    <row r="110" spans="2:8" ht="15" x14ac:dyDescent="0.25">
      <c r="B110" s="218"/>
      <c r="C110" s="219"/>
      <c r="D110" s="243">
        <v>32629</v>
      </c>
      <c r="E110" s="240"/>
      <c r="F110" s="219"/>
      <c r="G110" s="218"/>
      <c r="H110" s="243">
        <v>32629</v>
      </c>
    </row>
    <row r="111" spans="2:8" ht="15" x14ac:dyDescent="0.25">
      <c r="B111" s="218"/>
      <c r="C111" s="219"/>
      <c r="D111" s="218"/>
      <c r="E111" s="240"/>
      <c r="F111" s="219"/>
      <c r="G111" s="218"/>
      <c r="H111" s="240"/>
    </row>
    <row r="112" spans="2:8" ht="36" x14ac:dyDescent="0.25">
      <c r="B112" s="218"/>
      <c r="C112" s="235" t="s">
        <v>348</v>
      </c>
      <c r="D112" s="229">
        <v>151236</v>
      </c>
      <c r="E112" s="240"/>
      <c r="F112" s="235" t="s">
        <v>349</v>
      </c>
      <c r="G112" s="236">
        <v>50</v>
      </c>
      <c r="H112" s="229">
        <v>151236</v>
      </c>
    </row>
    <row r="113" spans="2:8" ht="15" x14ac:dyDescent="0.25">
      <c r="B113" s="218"/>
      <c r="C113" s="219"/>
      <c r="D113" s="240"/>
      <c r="E113" s="240"/>
      <c r="F113" s="219"/>
      <c r="G113" s="218"/>
      <c r="H113" s="240"/>
    </row>
    <row r="114" spans="2:8" ht="24" x14ac:dyDescent="0.25">
      <c r="B114" s="218"/>
      <c r="C114" s="235" t="s">
        <v>350</v>
      </c>
      <c r="D114" s="229">
        <v>1404</v>
      </c>
      <c r="E114" s="240"/>
      <c r="F114" s="235" t="s">
        <v>351</v>
      </c>
      <c r="G114" s="236">
        <v>51</v>
      </c>
      <c r="H114" s="229">
        <v>1403</v>
      </c>
    </row>
    <row r="115" spans="2:8" ht="15" x14ac:dyDescent="0.25">
      <c r="B115" s="218"/>
      <c r="C115" s="219"/>
      <c r="D115" s="240"/>
      <c r="E115" s="240"/>
      <c r="F115" s="219"/>
      <c r="G115" s="218"/>
      <c r="H115" s="240"/>
    </row>
    <row r="116" spans="2:8" ht="15.75" thickBot="1" x14ac:dyDescent="0.3">
      <c r="B116" s="218"/>
      <c r="C116" s="237"/>
      <c r="D116" s="232">
        <v>185269</v>
      </c>
      <c r="E116" s="239"/>
      <c r="F116" s="237"/>
      <c r="G116" s="239"/>
      <c r="H116" s="232">
        <v>185268</v>
      </c>
    </row>
    <row r="117" spans="2:8" ht="13.5" thickBot="1" x14ac:dyDescent="0.25">
      <c r="B117" s="239"/>
      <c r="C117" s="237"/>
      <c r="D117" s="238"/>
      <c r="E117" s="239"/>
      <c r="F117" s="237"/>
      <c r="G117" s="239"/>
      <c r="H117" s="238"/>
    </row>
    <row r="118" spans="2:8" ht="15" x14ac:dyDescent="0.2">
      <c r="B118" s="268" t="s">
        <v>352</v>
      </c>
      <c r="C118" s="268"/>
      <c r="D118" s="220">
        <v>409871</v>
      </c>
      <c r="E118" s="240"/>
      <c r="F118" s="241" t="s">
        <v>353</v>
      </c>
      <c r="G118" s="262">
        <v>43</v>
      </c>
      <c r="H118" s="220">
        <v>362328</v>
      </c>
    </row>
    <row r="119" spans="2:8" ht="15" x14ac:dyDescent="0.25">
      <c r="B119" s="218"/>
      <c r="C119" s="219"/>
      <c r="D119" s="240"/>
      <c r="E119" s="240"/>
      <c r="F119" s="219"/>
      <c r="G119" s="218"/>
      <c r="H119" s="240"/>
    </row>
    <row r="120" spans="2:8" ht="36" x14ac:dyDescent="0.25">
      <c r="B120" s="218"/>
      <c r="C120" s="235" t="s">
        <v>354</v>
      </c>
      <c r="D120" s="229">
        <v>352277</v>
      </c>
      <c r="E120" s="240"/>
      <c r="F120" s="235" t="s">
        <v>44</v>
      </c>
      <c r="G120" s="236">
        <v>44</v>
      </c>
      <c r="H120" s="229">
        <v>7761</v>
      </c>
    </row>
    <row r="121" spans="2:8" ht="36" x14ac:dyDescent="0.25">
      <c r="B121" s="218"/>
      <c r="C121" s="235" t="s">
        <v>355</v>
      </c>
      <c r="D121" s="229">
        <v>25299</v>
      </c>
      <c r="E121" s="240"/>
      <c r="F121" s="235" t="s">
        <v>45</v>
      </c>
      <c r="G121" s="236">
        <v>45</v>
      </c>
      <c r="H121" s="229">
        <v>87338</v>
      </c>
    </row>
    <row r="122" spans="2:8" ht="24" x14ac:dyDescent="0.25">
      <c r="B122" s="218"/>
      <c r="C122" s="235" t="s">
        <v>356</v>
      </c>
      <c r="D122" s="229">
        <v>32295</v>
      </c>
      <c r="E122" s="240"/>
      <c r="F122" s="235" t="s">
        <v>46</v>
      </c>
      <c r="G122" s="236">
        <v>46</v>
      </c>
      <c r="H122" s="229">
        <v>109550</v>
      </c>
    </row>
    <row r="123" spans="2:8" ht="24" x14ac:dyDescent="0.25">
      <c r="B123" s="218"/>
      <c r="C123" s="219"/>
      <c r="D123" s="240"/>
      <c r="E123" s="240"/>
      <c r="F123" s="235" t="s">
        <v>47</v>
      </c>
      <c r="G123" s="236">
        <v>47</v>
      </c>
      <c r="H123" s="229">
        <v>86765</v>
      </c>
    </row>
    <row r="124" spans="2:8" ht="24" x14ac:dyDescent="0.25">
      <c r="B124" s="218"/>
      <c r="C124" s="242"/>
      <c r="D124" s="240"/>
      <c r="E124" s="240"/>
      <c r="F124" s="235" t="s">
        <v>48</v>
      </c>
      <c r="G124" s="236">
        <v>48</v>
      </c>
      <c r="H124" s="229">
        <v>10962</v>
      </c>
    </row>
    <row r="125" spans="2:8" ht="15" x14ac:dyDescent="0.25">
      <c r="B125" s="218"/>
      <c r="C125" s="242"/>
      <c r="D125" s="240"/>
      <c r="E125" s="240"/>
      <c r="F125" s="235" t="s">
        <v>49</v>
      </c>
      <c r="G125" s="236">
        <v>49</v>
      </c>
      <c r="H125" s="229">
        <v>59952</v>
      </c>
    </row>
    <row r="126" spans="2:8" ht="13.5" thickBot="1" x14ac:dyDescent="0.25">
      <c r="B126" s="239"/>
      <c r="C126" s="237"/>
      <c r="D126" s="232">
        <v>409871</v>
      </c>
      <c r="E126" s="239"/>
      <c r="F126" s="237"/>
      <c r="G126" s="239"/>
      <c r="H126" s="232">
        <v>362328</v>
      </c>
    </row>
    <row r="127" spans="2:8" ht="36" x14ac:dyDescent="0.2">
      <c r="B127" s="269" t="s">
        <v>357</v>
      </c>
      <c r="C127" s="269"/>
      <c r="D127" s="220">
        <v>718936</v>
      </c>
      <c r="E127" s="240"/>
      <c r="F127" s="241" t="s">
        <v>358</v>
      </c>
      <c r="G127" s="262">
        <v>52</v>
      </c>
      <c r="H127" s="220">
        <v>766479</v>
      </c>
    </row>
    <row r="128" spans="2:8" ht="15" x14ac:dyDescent="0.25">
      <c r="B128" s="218"/>
      <c r="C128" s="235" t="s">
        <v>357</v>
      </c>
      <c r="D128" s="229">
        <v>672320</v>
      </c>
      <c r="E128" s="240"/>
      <c r="F128" s="219"/>
      <c r="G128" s="219"/>
      <c r="H128" s="240"/>
    </row>
    <row r="129" spans="1:9" ht="24" x14ac:dyDescent="0.25">
      <c r="B129" s="218"/>
      <c r="C129" s="235" t="s">
        <v>359</v>
      </c>
      <c r="D129" s="229">
        <v>46616</v>
      </c>
      <c r="E129" s="240"/>
      <c r="F129" s="219"/>
      <c r="G129" s="219"/>
      <c r="H129" s="240"/>
    </row>
    <row r="130" spans="1:9" ht="13.5" thickBot="1" x14ac:dyDescent="0.25">
      <c r="B130" s="239"/>
      <c r="C130" s="237"/>
      <c r="D130" s="232">
        <v>718936</v>
      </c>
      <c r="E130" s="239"/>
      <c r="F130" s="237"/>
      <c r="G130" s="239"/>
      <c r="H130" s="229">
        <v>766479</v>
      </c>
    </row>
    <row r="131" spans="1:9" ht="13.5" thickBot="1" x14ac:dyDescent="0.25">
      <c r="B131" s="239"/>
      <c r="C131" s="257" t="s">
        <v>360</v>
      </c>
      <c r="D131" s="258">
        <v>7349745</v>
      </c>
      <c r="E131" s="238"/>
      <c r="F131" s="257" t="s">
        <v>360</v>
      </c>
      <c r="G131" s="238"/>
      <c r="H131" s="260">
        <v>7349744</v>
      </c>
    </row>
    <row r="133" spans="1:9" x14ac:dyDescent="0.2">
      <c r="A133" s="214" t="s">
        <v>361</v>
      </c>
      <c r="B133" s="214"/>
      <c r="C133" s="214"/>
      <c r="D133" s="214"/>
      <c r="E133" s="214"/>
      <c r="F133" s="214"/>
      <c r="G133" s="214"/>
      <c r="H133" s="214"/>
      <c r="I133" s="214"/>
    </row>
    <row r="135" spans="1:9" ht="24.75" thickBot="1" x14ac:dyDescent="0.25">
      <c r="B135" s="217"/>
      <c r="C135" s="217" t="s">
        <v>362</v>
      </c>
      <c r="D135" s="216" t="s">
        <v>294</v>
      </c>
      <c r="E135" s="233"/>
      <c r="F135" s="217" t="s">
        <v>363</v>
      </c>
      <c r="G135" s="215"/>
      <c r="H135" s="216" t="s">
        <v>294</v>
      </c>
    </row>
    <row r="136" spans="1:9" ht="15" x14ac:dyDescent="0.2">
      <c r="B136" s="268" t="s">
        <v>364</v>
      </c>
      <c r="C136" s="268"/>
      <c r="D136" s="220">
        <v>2878290</v>
      </c>
      <c r="E136" s="240"/>
      <c r="F136" s="241" t="s">
        <v>365</v>
      </c>
      <c r="G136" s="236">
        <v>1</v>
      </c>
      <c r="H136" s="220">
        <v>2878290</v>
      </c>
    </row>
    <row r="137" spans="1:9" ht="15" x14ac:dyDescent="0.25">
      <c r="B137" s="218"/>
      <c r="C137" s="235" t="s">
        <v>366</v>
      </c>
      <c r="D137" s="229">
        <v>1881903</v>
      </c>
      <c r="E137" s="240"/>
      <c r="F137" s="235" t="s">
        <v>367</v>
      </c>
      <c r="G137" s="236">
        <v>2</v>
      </c>
      <c r="H137" s="229">
        <v>1881902</v>
      </c>
    </row>
    <row r="138" spans="1:9" ht="24" x14ac:dyDescent="0.25">
      <c r="B138" s="218"/>
      <c r="C138" s="235" t="s">
        <v>368</v>
      </c>
      <c r="D138" s="229">
        <v>996387</v>
      </c>
      <c r="E138" s="240"/>
      <c r="F138" s="235" t="s">
        <v>369</v>
      </c>
      <c r="G138" s="236">
        <v>8</v>
      </c>
      <c r="H138" s="229">
        <v>996388</v>
      </c>
    </row>
    <row r="139" spans="1:9" ht="15" x14ac:dyDescent="0.25">
      <c r="B139" s="218"/>
      <c r="C139" s="242"/>
      <c r="D139" s="218"/>
      <c r="E139" s="240"/>
      <c r="F139" s="219"/>
      <c r="G139" s="218"/>
      <c r="H139" s="218"/>
    </row>
    <row r="140" spans="1:9" ht="15.75" thickBot="1" x14ac:dyDescent="0.25">
      <c r="B140" s="239"/>
      <c r="C140" s="242"/>
      <c r="D140" s="232">
        <v>2878290</v>
      </c>
      <c r="E140" s="239"/>
      <c r="F140" s="237"/>
      <c r="G140" s="237"/>
      <c r="H140" s="232">
        <v>2878290</v>
      </c>
    </row>
    <row r="141" spans="1:9" ht="13.5" thickBot="1" x14ac:dyDescent="0.25">
      <c r="B141" s="267" t="s">
        <v>370</v>
      </c>
      <c r="C141" s="267"/>
      <c r="D141" s="270">
        <v>2809488</v>
      </c>
      <c r="E141" s="263"/>
      <c r="F141" s="241" t="s">
        <v>371</v>
      </c>
      <c r="G141" s="271">
        <v>12</v>
      </c>
      <c r="H141" s="270">
        <v>2809486</v>
      </c>
    </row>
    <row r="142" spans="1:9" ht="15" x14ac:dyDescent="0.25">
      <c r="B142" s="218"/>
      <c r="C142" s="244" t="s">
        <v>372</v>
      </c>
      <c r="D142" s="272">
        <v>1425982</v>
      </c>
      <c r="E142" s="246"/>
      <c r="F142" s="255" t="s">
        <v>373</v>
      </c>
      <c r="G142" s="273">
        <v>16</v>
      </c>
      <c r="H142" s="272">
        <v>1297484</v>
      </c>
    </row>
    <row r="143" spans="1:9" ht="36" x14ac:dyDescent="0.25">
      <c r="B143" s="218"/>
      <c r="C143" s="235" t="s">
        <v>374</v>
      </c>
      <c r="D143" s="229">
        <v>-1412887</v>
      </c>
      <c r="E143" s="240"/>
      <c r="F143" s="219"/>
      <c r="G143" s="219"/>
      <c r="H143" s="218"/>
    </row>
    <row r="144" spans="1:9" ht="15.75" thickBot="1" x14ac:dyDescent="0.3">
      <c r="B144" s="219"/>
      <c r="C144" s="237"/>
      <c r="D144" s="232">
        <v>13095</v>
      </c>
      <c r="E144" s="239"/>
      <c r="F144" s="237"/>
      <c r="G144" s="237"/>
      <c r="H144" s="232">
        <v>1297484</v>
      </c>
    </row>
    <row r="145" spans="2:8" ht="15" x14ac:dyDescent="0.25">
      <c r="B145" s="218"/>
      <c r="C145" s="242"/>
      <c r="D145" s="270">
        <v>1147895</v>
      </c>
      <c r="E145" s="240"/>
      <c r="F145" s="219"/>
      <c r="G145" s="219"/>
      <c r="H145" s="270">
        <v>1276391</v>
      </c>
    </row>
    <row r="146" spans="2:8" ht="24" x14ac:dyDescent="0.25">
      <c r="B146" s="219"/>
      <c r="C146" s="235" t="s">
        <v>375</v>
      </c>
      <c r="D146" s="229">
        <v>1147895</v>
      </c>
      <c r="E146" s="218"/>
      <c r="F146" s="235" t="s">
        <v>376</v>
      </c>
      <c r="G146" s="236">
        <v>13</v>
      </c>
      <c r="H146" s="229">
        <v>788739</v>
      </c>
    </row>
    <row r="147" spans="2:8" ht="36" x14ac:dyDescent="0.25">
      <c r="B147" s="218"/>
      <c r="C147" s="235" t="s">
        <v>377</v>
      </c>
      <c r="D147" s="229">
        <v>1412887</v>
      </c>
      <c r="E147" s="218"/>
      <c r="F147" s="235" t="s">
        <v>73</v>
      </c>
      <c r="G147" s="236">
        <v>21</v>
      </c>
      <c r="H147" s="229">
        <v>438343</v>
      </c>
    </row>
    <row r="148" spans="2:8" ht="24" x14ac:dyDescent="0.25">
      <c r="B148" s="218"/>
      <c r="C148" s="219"/>
      <c r="D148" s="218"/>
      <c r="E148" s="218"/>
      <c r="F148" s="235" t="s">
        <v>250</v>
      </c>
      <c r="G148" s="236">
        <v>22</v>
      </c>
      <c r="H148" s="229">
        <v>8700</v>
      </c>
    </row>
    <row r="149" spans="2:8" ht="15" x14ac:dyDescent="0.25">
      <c r="B149" s="218"/>
      <c r="C149" s="219"/>
      <c r="D149" s="218"/>
      <c r="E149" s="218"/>
      <c r="F149" s="235" t="s">
        <v>77</v>
      </c>
      <c r="G149" s="236">
        <v>26</v>
      </c>
      <c r="H149" s="229">
        <v>40609</v>
      </c>
    </row>
    <row r="150" spans="2:8" ht="15.75" thickBot="1" x14ac:dyDescent="0.3">
      <c r="B150" s="219"/>
      <c r="C150" s="237"/>
      <c r="D150" s="232">
        <v>2560782</v>
      </c>
      <c r="E150" s="239"/>
      <c r="F150" s="237"/>
      <c r="G150" s="237"/>
      <c r="H150" s="232">
        <v>1276391</v>
      </c>
    </row>
    <row r="151" spans="2:8" ht="15" x14ac:dyDescent="0.25">
      <c r="B151" s="218"/>
      <c r="C151" s="263" t="s">
        <v>378</v>
      </c>
      <c r="D151" s="270">
        <v>235611</v>
      </c>
      <c r="E151" s="240"/>
      <c r="F151" s="235" t="s">
        <v>72</v>
      </c>
      <c r="G151" s="271">
        <v>20</v>
      </c>
      <c r="H151" s="270">
        <v>235611</v>
      </c>
    </row>
    <row r="152" spans="2:8" ht="13.5" thickBot="1" x14ac:dyDescent="0.25">
      <c r="B152" s="239"/>
      <c r="C152" s="237"/>
      <c r="D152" s="238"/>
      <c r="E152" s="239"/>
      <c r="F152" s="237"/>
      <c r="G152" s="237"/>
      <c r="H152" s="238"/>
    </row>
    <row r="153" spans="2:8" ht="15" x14ac:dyDescent="0.25">
      <c r="B153" s="268" t="s">
        <v>379</v>
      </c>
      <c r="C153" s="268"/>
      <c r="D153" s="270">
        <v>59784</v>
      </c>
      <c r="E153" s="218"/>
      <c r="F153" s="235" t="s">
        <v>379</v>
      </c>
      <c r="G153" s="218"/>
      <c r="H153" s="270">
        <v>59782</v>
      </c>
    </row>
    <row r="154" spans="2:8" ht="15" x14ac:dyDescent="0.25">
      <c r="B154" s="218"/>
      <c r="C154" s="235" t="s">
        <v>380</v>
      </c>
      <c r="D154" s="229">
        <v>47871</v>
      </c>
      <c r="E154" s="218"/>
      <c r="F154" s="235" t="s">
        <v>381</v>
      </c>
      <c r="G154" s="236">
        <v>27</v>
      </c>
      <c r="H154" s="229">
        <v>66054</v>
      </c>
    </row>
    <row r="155" spans="2:8" ht="24" x14ac:dyDescent="0.25">
      <c r="B155" s="218"/>
      <c r="C155" s="235" t="s">
        <v>382</v>
      </c>
      <c r="D155" s="229">
        <v>-6162</v>
      </c>
      <c r="E155" s="218"/>
      <c r="F155" s="235" t="s">
        <v>383</v>
      </c>
      <c r="G155" s="236">
        <v>34</v>
      </c>
      <c r="H155" s="229">
        <v>-6272</v>
      </c>
    </row>
    <row r="156" spans="2:8" ht="24" x14ac:dyDescent="0.25">
      <c r="B156" s="218"/>
      <c r="C156" s="235" t="s">
        <v>384</v>
      </c>
      <c r="D156" s="218"/>
      <c r="E156" s="218"/>
      <c r="F156" s="219"/>
      <c r="G156" s="218"/>
      <c r="H156" s="218"/>
    </row>
    <row r="157" spans="2:8" ht="48" x14ac:dyDescent="0.25">
      <c r="B157" s="218"/>
      <c r="C157" s="235" t="s">
        <v>385</v>
      </c>
      <c r="D157" s="229">
        <v>18144</v>
      </c>
      <c r="E157" s="218"/>
      <c r="F157" s="219"/>
      <c r="G157" s="218"/>
      <c r="H157" s="218"/>
    </row>
    <row r="158" spans="2:8" ht="24.75" thickBot="1" x14ac:dyDescent="0.3">
      <c r="B158" s="218"/>
      <c r="C158" s="237" t="s">
        <v>386</v>
      </c>
      <c r="D158" s="274">
        <v>-69</v>
      </c>
      <c r="E158" s="239"/>
      <c r="F158" s="237"/>
      <c r="G158" s="239"/>
      <c r="H158" s="239"/>
    </row>
    <row r="159" spans="2:8" ht="36" x14ac:dyDescent="0.25">
      <c r="B159" s="218"/>
      <c r="C159" s="235" t="s">
        <v>387</v>
      </c>
      <c r="D159" s="220">
        <v>61858</v>
      </c>
      <c r="E159" s="240"/>
      <c r="F159" s="241" t="s">
        <v>89</v>
      </c>
      <c r="G159" s="218"/>
      <c r="H159" s="220">
        <v>61858</v>
      </c>
    </row>
    <row r="160" spans="2:8" ht="15.75" thickBot="1" x14ac:dyDescent="0.25">
      <c r="B160" s="239"/>
      <c r="C160" s="242"/>
      <c r="D160" s="232">
        <v>61858</v>
      </c>
      <c r="E160" s="239"/>
      <c r="F160" s="237"/>
      <c r="G160" s="237"/>
      <c r="H160" s="232">
        <v>61858</v>
      </c>
    </row>
    <row r="161" spans="2:8" ht="24.75" thickBot="1" x14ac:dyDescent="0.25">
      <c r="B161" s="279" t="s">
        <v>388</v>
      </c>
      <c r="C161" s="279"/>
      <c r="D161" s="275">
        <v>190444</v>
      </c>
      <c r="E161" s="238"/>
      <c r="F161" s="257" t="s">
        <v>389</v>
      </c>
      <c r="G161" s="259">
        <v>43</v>
      </c>
      <c r="H161" s="275">
        <v>190444</v>
      </c>
    </row>
    <row r="162" spans="2:8" ht="13.5" thickBot="1" x14ac:dyDescent="0.25">
      <c r="B162" s="280" t="s">
        <v>390</v>
      </c>
      <c r="C162" s="280"/>
      <c r="D162" s="275">
        <v>32539</v>
      </c>
      <c r="E162" s="238"/>
      <c r="F162" s="257" t="s">
        <v>90</v>
      </c>
      <c r="G162" s="259">
        <v>44</v>
      </c>
      <c r="H162" s="275">
        <v>32539</v>
      </c>
    </row>
    <row r="163" spans="2:8" ht="24.75" thickBot="1" x14ac:dyDescent="0.25">
      <c r="B163" s="280" t="s">
        <v>391</v>
      </c>
      <c r="C163" s="280"/>
      <c r="D163" s="275">
        <v>157905</v>
      </c>
      <c r="E163" s="238"/>
      <c r="F163" s="257" t="s">
        <v>392</v>
      </c>
      <c r="G163" s="259">
        <v>45</v>
      </c>
      <c r="H163" s="275">
        <v>157905</v>
      </c>
    </row>
    <row r="164" spans="2:8" ht="24.75" thickBot="1" x14ac:dyDescent="0.3">
      <c r="B164" s="280" t="s">
        <v>393</v>
      </c>
      <c r="C164" s="280"/>
      <c r="D164" s="276"/>
      <c r="E164" s="218"/>
      <c r="F164" s="257" t="s">
        <v>394</v>
      </c>
      <c r="G164" s="277">
        <v>52</v>
      </c>
      <c r="H164" s="276"/>
    </row>
    <row r="165" spans="2:8" ht="24.75" thickBot="1" x14ac:dyDescent="0.25">
      <c r="B165" s="280" t="s">
        <v>395</v>
      </c>
      <c r="C165" s="280"/>
      <c r="D165" s="275">
        <v>157905</v>
      </c>
      <c r="E165" s="250"/>
      <c r="F165" s="257" t="s">
        <v>396</v>
      </c>
      <c r="G165" s="278">
        <v>53</v>
      </c>
      <c r="H165" s="275">
        <v>157905</v>
      </c>
    </row>
  </sheetData>
  <mergeCells count="20">
    <mergeCell ref="B161:C161"/>
    <mergeCell ref="B162:C162"/>
    <mergeCell ref="B163:C163"/>
    <mergeCell ref="B164:C164"/>
    <mergeCell ref="B165:C165"/>
    <mergeCell ref="B127:C127"/>
    <mergeCell ref="A133:I133"/>
    <mergeCell ref="B136:C136"/>
    <mergeCell ref="B141:C141"/>
    <mergeCell ref="B153:C153"/>
    <mergeCell ref="B70:C70"/>
    <mergeCell ref="B89:C89"/>
    <mergeCell ref="B91:C91"/>
    <mergeCell ref="B107:C107"/>
    <mergeCell ref="B118:C118"/>
    <mergeCell ref="A1:I40"/>
    <mergeCell ref="A42:I42"/>
    <mergeCell ref="B44:C44"/>
    <mergeCell ref="B45:C45"/>
    <mergeCell ref="B46:C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2.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2024-10-28T14:42:10Z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