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aveExternalLinkValues="0" codeName="ThisWorkbook" defaultThemeVersion="124226"/>
  <mc:AlternateContent xmlns:mc="http://schemas.openxmlformats.org/markup-compatibility/2006">
    <mc:Choice Requires="x15">
      <x15ac:absPath xmlns:x15ac="http://schemas.microsoft.com/office/spreadsheetml/2010/11/ac" url="P:\RRI\Izvještavanje\Javna objava i prezentacija\Javna objava\2026\2Q\Banka\TFI-KI\"/>
    </mc:Choice>
  </mc:AlternateContent>
  <xr:revisionPtr revIDLastSave="0" documentId="13_ncr:1_{51130A56-92A5-4673-A83C-FED8FCDCC821}"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10" yWindow="-110" windowWidth="19420" windowHeight="1030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I63" i="27" s="1"/>
  <c r="J30" i="27"/>
  <c r="J32" i="27" s="1"/>
  <c r="J36" i="27" s="1"/>
  <c r="J40" i="27" s="1"/>
  <c r="H30" i="27"/>
  <c r="H32" i="27" s="1"/>
  <c r="H36" i="27" s="1"/>
  <c r="H40" i="27" s="1"/>
  <c r="K30" i="27"/>
  <c r="K32" i="27" s="1"/>
  <c r="K36" i="27" s="1"/>
  <c r="K40" i="27" s="1"/>
  <c r="H41" i="27"/>
  <c r="J63" i="27" l="1"/>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<sst xmlns="http://schemas.openxmlformats.org/spreadsheetml/2006/main" count="361" uniqueCount="330">
  <si>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</si>
  <si>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</si>
  <si>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</si>
  <si>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</si>
  <si>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</si>
  <si>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</si>
  <si>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</si>
  <si>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</si>
  <si>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</si>
  <si>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</si>
  <si>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</si>
  <si>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</si>
  <si>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</si>
  <si>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</si>
  <si>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</si>
  <si>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</si>
  <si>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</si>
  <si>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</si>
  <si>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</si>
  <si>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</si>
  <si>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</si>
  <si>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</si>
  <si>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</si>
  <si>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</si>
  <si>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</si>
  <si>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</si>
  <si>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</si>
  <si>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</si>
  <si>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</si>
  <si>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</si>
  <si>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</si>
  <si>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</si>
  <si>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</si>
  <si>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</si>
  <si>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</si>
  <si>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</si>
  <si>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</si>
  <si>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</si>
  <si>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</si>
  <si>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</si>
  <si>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</si>
  <si>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</si>
  <si>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</si>
  <si>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</si>
  <si>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</si>
  <si>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</si>
  <si>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</si>
  <si>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</si>
  <si>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</si>
  <si>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</si>
  <si>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</si>
  <si>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</si>
  <si>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</si>
  <si>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</si>
  <si>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</si>
  <si>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</si>
  <si>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</si>
  <si>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</si>
  <si>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</si>
  <si>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</si>
  <si>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</si>
  <si>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</si>
  <si>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</si>
  <si>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</si>
  <si>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</si>
  <si>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</si>
  <si>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</si>
  <si>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</si>
  <si>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</si>
  <si>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</si>
  <si>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</si>
  <si>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</si>
  <si>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</si>
  <si>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</si>
  <si>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</si>
  <si>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</si>
  <si>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</si>
  <si>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</si>
  <si>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</si>
  <si>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</si>
  <si>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</si>
  <si>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</si>
  <si>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</si>
  <si>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</si>
  <si>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</si>
  <si>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</si>
  <si>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</si>
  <si>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</si>
  <si>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</si>
  <si>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</si>
  <si>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</si>
  <si>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</si>
  <si>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</si>
  <si>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</si>
  <si>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</si>
  <si>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</si>
  <si>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</si>
  <si>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</si>
  <si>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</si>
  <si>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</si>
  <si>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</si>
  <si>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</si>
  <si>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</si>
  <si>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</si>
  <si>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</si>
  <si>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</si>
  <si>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</si>
  <si>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</si>
  <si>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</si>
  <si>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</si>
  <si>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</si>
  <si>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</si>
  <si>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</si>
  <si>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</si>
  <si>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</si>
  <si>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</si>
  <si>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</si>
  <si>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</si>
  <si>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</si>
  <si>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</si>
  <si>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</si>
  <si>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</si>
  <si>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</si>
  <si>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</si>
  <si>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</si>
  <si>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</si>
  <si>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</si>
  <si>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</si>
  <si>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</si>
  <si>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</si>
  <si>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</si>
  <si>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</si>
  <si>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</si>
  <si>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</si>
  <si>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</si>
  <si>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</si>
  <si>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</si>
  <si>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</si>
  <si>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</si>
  <si>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</si>
  <si>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</si>
  <si>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</si>
  <si>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</si>
  <si>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</si>
  <si>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</si>
  <si>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</si>
  <si>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</si>
  <si>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</si>
  <si>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</si>
  <si>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</si>
  <si>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</si>
  <si>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</si>
  <si>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</si>
  <si>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</si>
  <si>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</si>
  <si>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</si>
  <si>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</si>
  <si>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</si>
  <si>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</si>
  <si>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</si>
  <si>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</si>
  <si>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</si>
  <si>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</si>
  <si>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</si>
  <si>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</si>
  <si>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</si>
  <si>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</si>
  <si>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</si>
  <si>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</si>
  <si>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</si>
  <si>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</si>
  <si>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</si>
  <si>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</si>
  <si>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</si>
  <si>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</si>
  <si>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</si>
  <si>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</si>
  <si>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</si>
  <si>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</si>
  <si>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</si>
  <si>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</si>
  <si>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</si>
  <si>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</si>
  <si>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</si>
  <si>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</si>
  <si>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</si>
  <si>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</si>
  <si>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</si>
  <si>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</si>
  <si>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</si>
  <si>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</si>
  <si>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</si>
  <si>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</si>
  <si>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</si>
  <si>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</si>
  <si>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</si>
  <si>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</si>
  <si>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</si>
  <si>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</si>
  <si>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</si>
  <si>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</si>
  <si>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</si>
  <si>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</si>
  <si>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</si>
  <si>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</si>
  <si>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</si>
  <si>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</si>
  <si>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</si>
  <si>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</si>
  <si>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</si>
  <si>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</si>
  <si>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</si>
  <si>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</si>
  <si>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</si>
  <si>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</si>
  <si>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</si>
  <si>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</si>
  <si>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</si>
  <si>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</si>
  <si>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</si>
  <si>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</si>
  <si>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</si>
  <si>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</si>
  <si>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</si>
  <si>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</si>
  <si>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</si>
  <si>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</si>
  <si>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</si>
  <si>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</si>
  <si>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</si>
  <si>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</si>
  <si>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</si>
  <si>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</si>
  <si>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</si>
  <si>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</si>
  <si>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</si>
  <si>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</si>
  <si>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</si>
  <si>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</si>
  <si>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</si>
  <si>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</si>
  <si>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</si>
  <si>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</si>
  <si>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</si>
  <si>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</si>
  <si>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</si>
  <si>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</si>
  <si>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</si>
  <si>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</si>
  <si>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</si>
  <si>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</si>
  <si>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</si>
  <si>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</si>
  <si>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</si>
  <si>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</si>
  <si>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</si>
  <si>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</si>
  <si>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</si>
  <si>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</si>
  <si>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</si>
  <si>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</si>
  <si>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</si>
  <si>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</si>
  <si>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</si>
  <si>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</si>
  <si>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</si>
  <si>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</si>
  <si>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</si>
  <si>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</si>
  <si>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</si>
  <si>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</si>
  <si>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</si>
  <si>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</si>
  <si>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</si>
  <si>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</si>
  <si>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</si>
  <si>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</si>
  <si>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</si>
  <si>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</si>
  <si>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</si>
  <si>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</si>
  <si>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</si>
  <si>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</si>
  <si>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</si>
  <si>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Obveznik: Zagrebačka banka d.d.</t>
  </si>
  <si>
    <t>01.01.2026.</t>
  </si>
  <si>
    <t>3234495</t>
  </si>
  <si>
    <t>80000014</t>
  </si>
  <si>
    <t>92963223473</t>
  </si>
  <si>
    <t>307</t>
  </si>
  <si>
    <t>HR</t>
  </si>
  <si>
    <t>PRNXTNXHBI0TSY1V8P17</t>
  </si>
  <si>
    <t>Zagrebačka banka d.d.</t>
  </si>
  <si>
    <t>Zagreb</t>
  </si>
  <si>
    <t>Trg bana Josipa Jelačića 10, Zagreb, Hrvatska</t>
  </si>
  <si>
    <t>zaba@unicreditgroup.zaba.hr</t>
  </si>
  <si>
    <t>www.zaba.hr</t>
  </si>
  <si>
    <t>Ferizović Antica</t>
  </si>
  <si>
    <t>antica.ferizovic@unicreditgroup.zaba.hr</t>
  </si>
  <si>
    <t>KPMG d.o.o.</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</si>
  <si>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</si>
  <si>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</si>
  <si>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</si>
  <si>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</si>
  <si>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</si>
  <si>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</si>
  <si>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</si>
  <si>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Pregled dobiti (gubitka) te imovine i obveze po poslovnim segmentima za razdoblje tjekom godine prikazana je u slijedećoj tablici:</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</si>
  <si>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</si>
  <si>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i/>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</si>
  <si>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</si>
  <si>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</si>
  <si>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</si>
  <si>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</si>
  <si>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</si>
  <si>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</si>
  <si>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</si>
  <si>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</si>
  <si>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</si>
  <si>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i/>
        <sz val="10"/>
        <rFont val="Arial"/>
        <family val="2"/>
        <charset val="238"/>
      </rPr>
      <t>Naziv poduzetnika:</t>
    </r>
    <r>
      <rPr>
        <b/>
        <i/>
        <sz val="10"/>
        <rFont val="Arial"/>
        <family val="2"/>
        <charset val="238"/>
      </rPr>
      <t xml:space="preserve"> Zagrebačka banka d.d.
</t>
    </r>
    <r>
      <rPr>
        <i/>
        <sz val="10"/>
        <rFont val="Arial"/>
        <family val="2"/>
        <charset val="238"/>
      </rPr>
      <t>Sjedište poduzetnika (adresa):</t>
    </r>
    <r>
      <rPr>
        <b/>
        <i/>
        <sz val="10"/>
        <rFont val="Arial"/>
        <family val="2"/>
        <charset val="238"/>
      </rPr>
      <t xml:space="preserve"> Trg bana Josipa Jelačića 10, 10000 Zagreb 
</t>
    </r>
    <r>
      <rPr>
        <i/>
        <sz val="10"/>
        <rFont val="Arial"/>
        <family val="2"/>
        <charset val="238"/>
      </rPr>
      <t>Pravni oblik poduzetnika:</t>
    </r>
    <r>
      <rPr>
        <b/>
        <i/>
        <sz val="10"/>
        <rFont val="Arial"/>
        <family val="2"/>
        <charset val="238"/>
      </rPr>
      <t xml:space="preserve"> dioničko društvo 
</t>
    </r>
    <r>
      <rPr>
        <i/>
        <sz val="10"/>
        <rFont val="Arial"/>
        <family val="2"/>
        <charset val="238"/>
      </rPr>
      <t xml:space="preserve">Država osnivanja: </t>
    </r>
    <r>
      <rPr>
        <b/>
        <i/>
        <sz val="10"/>
        <rFont val="Arial"/>
        <family val="2"/>
        <charset val="238"/>
      </rPr>
      <t xml:space="preserve">Republika Hrvatska 
</t>
    </r>
    <r>
      <rPr>
        <i/>
        <sz val="10"/>
        <rFont val="Arial"/>
        <family val="2"/>
        <charset val="238"/>
      </rPr>
      <t>Matični broj subjekta (MB/DZS):</t>
    </r>
    <r>
      <rPr>
        <b/>
        <i/>
        <sz val="10"/>
        <rFont val="Arial"/>
        <family val="2"/>
        <charset val="238"/>
      </rPr>
      <t xml:space="preserve"> 03234495 
</t>
    </r>
    <r>
      <rPr>
        <i/>
        <sz val="10"/>
        <rFont val="Arial"/>
        <family val="2"/>
        <charset val="238"/>
      </rPr>
      <t>Osobni identifikacijski broj (OIB):</t>
    </r>
    <r>
      <rPr>
        <b/>
        <i/>
        <sz val="10"/>
        <rFont val="Arial"/>
        <family val="2"/>
        <charset val="238"/>
      </rPr>
      <t xml:space="preserve"> 92963223473
</t>
    </r>
    <r>
      <rPr>
        <sz val="1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</si>
  <si>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Struktura Grupe Zagrebačke banke prikazana je u donjoj tablici:</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</si>
  <si>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 xml:space="preserve">Društo nije imalo aranžmana koji koji nisu uključeni u bilancu, a kod kojih bi rizici ili koristi koji proizlaze iz takvih aranžmana bili materijalni. </t>
    </r>
    <r>
      <rPr>
        <sz val="10"/>
        <rFont val="Arial"/>
        <family val="2"/>
        <charset val="238"/>
      </rPr>
      <t xml:space="preserve">
</t>
    </r>
  </si>
  <si>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</si>
  <si>
    <t>30.06.2026.</t>
  </si>
  <si>
    <t xml:space="preserve">stanje na dan 30.06.2026 </t>
  </si>
  <si>
    <t>u razdoblju 01.01.2026 do 30.06.2026</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</si>
  <si>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1.1.2026. - 30.06.2026.</t>
    </r>
    <r>
      <rPr>
        <sz val="10"/>
        <rFont val="Arial"/>
        <family val="2"/>
        <charset val="238"/>
      </rPr>
      <t xml:space="preserve">
Bilješke uz financijske izvještaje za tromjesečna razdoblja uključuju: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</si>
  <si>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30. lipnja 2026. godine
Financijski izvještaji sastavljeni su u skladu s Međunarodnim standardim financijskog izvještavanja koje je usvojila Europska unija (MSFI) i daju cjelovit i istinit prikaz imovine i obveza, dobitaka i gubitaka, financijskog položaja i poslovanja Zagrebačke banke d.d.</t>
    </r>
  </si>
  <si>
    <r>
      <t xml:space="preserve">6. prosječan broj zaposlenih tijekom tekućeg razdoblja
</t>
    </r>
    <r>
      <rPr>
        <b/>
        <i/>
        <sz val="10"/>
        <rFont val="Arial"/>
        <family val="2"/>
        <charset val="238"/>
      </rPr>
      <t>Prosječan broj zaposlenih tijekom izvještajnog razdoblja iznosi 3.142</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</si>
  <si>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ima sljedeće obveze i osigurana dugovanja:
Obveze s dospijećem dužim od pet godina iznose 69 milijuna EUR.
Ukupna dugovanja pokrivena vrijednim instrumentima osiguranja iznose 226</t>
    </r>
    <r>
      <rPr>
        <b/>
        <i/>
        <sz val="10"/>
        <color rgb="FFFF0000"/>
        <rFont val="Arial"/>
        <family val="2"/>
        <charset val="238"/>
      </rPr>
      <t xml:space="preserve"> </t>
    </r>
    <r>
      <rPr>
        <b/>
        <i/>
        <sz val="10"/>
        <rFont val="Arial"/>
        <family val="2"/>
        <charset val="238"/>
      </rPr>
      <t xml:space="preserve">milijuna EUR.
Vrste i oblici danih osiguranja:
- izvedeni financijski instrumenti
- depoziti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</si>
</sst>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
    <numFmt numFmtId="165" formatCode="00"/>
    <numFmt numFmtId="166" formatCode="_-* #,##0.00\ _k_n_-;\-* #,##0.00\ _k_n_-;_-* &quot;-&quot;??\ _k_n_-;_-@_-"/>
    <numFmt numFmtId="167" formatCode="_-* #,##0.00_-;\-* #,##0.00_-;_-* \-??_-;_-@_-"/>
    <numFmt numFmtId="168" formatCode="#,##0;\(#,##0\)"/>
    <numFmt numFmtId="169" formatCode="#,##0.0000"/>
    <numFmt numFmtId="170" formatCode="_-* #,##0.00\ &quot;Sk&quot;_-;\-* #,##0.00\ &quot;Sk&quot;_-;_-* &quot;-&quot;??\ &quot;Sk&quot;_-;_-@_-"/>
    <numFmt numFmtId="171" formatCode="0\ &quot;pp&quot;"/>
    <numFmt numFmtId="172" formatCode="0.000000"/>
    <numFmt numFmtId="173" formatCode="_-* #,##0.00\ _K_N_-;\-* #,##0.00\ _K_N_-;_-* &quot;-&quot;??\ _K_N_-;_-@_-"/>
    <numFmt numFmtId="174" formatCode="#,##0.00&quot;kn&quot;;[Red]\-#,##0.00&quot;kn&quot;"/>
  </numFmts>
  <fonts count="8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
      <sz val="10"/>
      <color theme="1"/>
      <name val="Arial"/>
      <family val="2"/>
      <charset val="238"/>
    </font>
    <font>
      <sz val="10"/>
      <name val="Arial"/>
      <family val="2"/>
    </font>
    <font>
      <sz val="10"/>
      <color indexed="62"/>
      <name val="Arial"/>
      <family val="2"/>
    </font>
    <font>
      <sz val="11"/>
      <name val="Calibri"/>
      <family val="2"/>
    </font>
    <font>
      <sz val="10"/>
      <color theme="1"/>
      <name val="BdE Neue Helvetica 45 Light"/>
      <family val="2"/>
    </font>
    <font>
      <sz val="10"/>
      <color indexed="17"/>
      <name val="Arial"/>
      <family val="2"/>
    </font>
    <font>
      <sz val="10"/>
      <color rgb="FF3F3F76"/>
      <name val="Arial"/>
      <family val="2"/>
      <charset val="238"/>
    </font>
    <font>
      <sz val="11"/>
      <color theme="1"/>
      <name val="Calibri"/>
      <family val="2"/>
      <scheme val="minor"/>
    </font>
    <font>
      <sz val="11"/>
      <color rgb="FF9C6500"/>
      <name val="Calibri"/>
      <family val="2"/>
      <charset val="238"/>
      <scheme val="minor"/>
    </font>
    <font>
      <b/>
      <sz val="10"/>
      <color theme="1"/>
      <name val="Arial"/>
      <family val="2"/>
      <charset val="238"/>
    </font>
    <font>
      <sz val="9"/>
      <color theme="1"/>
      <name val="Arial"/>
      <family val="2"/>
      <charset val="238"/>
    </font>
    <font>
      <sz val="11"/>
      <name val="Calibri"/>
      <family val="2"/>
      <charset val="238"/>
    </font>
    <font>
      <sz val="10"/>
      <color rgb="FF9C0006"/>
      <name val="Arial"/>
      <family val="2"/>
      <charset val="238"/>
    </font>
    <font>
      <b/>
      <sz val="10"/>
      <color rgb="FFFA7D00"/>
      <name val="Arial"/>
      <family val="2"/>
      <charset val="238"/>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FA7D00"/>
      <name val="Arial"/>
      <family val="2"/>
      <charset val="238"/>
    </font>
    <font>
      <sz val="10"/>
      <color rgb="FF9C6500"/>
      <name val="Arial"/>
      <family val="2"/>
      <charset val="238"/>
    </font>
    <font>
      <b/>
      <sz val="10"/>
      <color rgb="FF3F3F3F"/>
      <name val="Arial"/>
      <family val="2"/>
      <charset val="238"/>
    </font>
    <font>
      <b/>
      <sz val="18"/>
      <color theme="3"/>
      <name val="Cambria"/>
      <family val="2"/>
      <charset val="238"/>
      <scheme val="major"/>
    </font>
    <font>
      <sz val="10"/>
      <color rgb="FFFF0000"/>
      <name val="Arial"/>
      <family val="2"/>
      <charset val="238"/>
    </font>
    <font>
      <b/>
      <sz val="10"/>
      <name val="Arial"/>
      <family val="2"/>
    </font>
    <font>
      <sz val="10"/>
      <name val="MS Sans Serif"/>
      <family val="2"/>
    </font>
    <font>
      <sz val="10"/>
      <name val="MS Sans Serif"/>
      <family val="2"/>
      <charset val="238"/>
    </font>
    <font>
      <sz val="12"/>
      <name val="Times New Roman"/>
      <family val="1"/>
      <charset val="204"/>
    </font>
    <font>
      <sz val="10"/>
      <name val="Arial CE"/>
      <charset val="238"/>
    </font>
    <font>
      <u/>
      <sz val="10"/>
      <color indexed="12"/>
      <name val="Arial CE"/>
      <charset val="238"/>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name val="Times New Roman"/>
      <family val="1"/>
      <charset val="238"/>
    </font>
    <font>
      <sz val="12"/>
      <name val="Times New Roman CE"/>
      <charset val="238"/>
    </font>
    <font>
      <sz val="10"/>
      <name val="Courier"/>
      <family val="3"/>
    </font>
    <font>
      <u/>
      <sz val="10"/>
      <color indexed="36"/>
      <name val="Arial CE"/>
      <charset val="238"/>
    </font>
    <font>
      <b/>
      <sz val="10"/>
      <color indexed="9"/>
      <name val="Arial"/>
      <family val="2"/>
    </font>
    <font>
      <sz val="10"/>
      <name val="7_Dutch"/>
    </font>
    <font>
      <u/>
      <sz val="10"/>
      <color indexed="20"/>
      <name val="Arial"/>
      <family val="2"/>
      <charset val="238"/>
    </font>
    <font>
      <sz val="12"/>
      <name val="Arial"/>
      <family val="2"/>
      <charset val="238"/>
    </font>
    <font>
      <sz val="10"/>
      <color indexed="8"/>
      <name val="Arial"/>
      <family val="2"/>
    </font>
    <font>
      <b/>
      <i/>
      <sz val="10"/>
      <color rgb="FFFF0000"/>
      <name val="Arial"/>
      <family val="2"/>
      <charset val="238"/>
    </font>
  </fonts>
  <fills count="51">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47"/>
      </patternFill>
    </fill>
    <fill>
      <patternFill patternType="solid">
        <fgColor indexed="42"/>
      </patternFill>
    </fill>
    <fill>
      <patternFill patternType="solid">
        <fgColor indexed="9"/>
        <bgColor indexed="64"/>
      </patternFill>
    </fill>
    <fill>
      <patternFill patternType="solid">
        <fgColor indexed="8"/>
        <bgColor indexed="64"/>
      </patternFill>
    </fill>
    <fill>
      <patternFill patternType="solid">
        <fgColor indexed="26"/>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64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 fillId="0" borderId="0"/>
    <xf numFmtId="0" fontId="2" fillId="0" borderId="0"/>
    <xf numFmtId="0" fontId="1" fillId="0" borderId="0"/>
    <xf numFmtId="0" fontId="1" fillId="0" borderId="0"/>
    <xf numFmtId="0" fontId="4" fillId="0" borderId="0">
      <alignment vertical="top"/>
    </xf>
    <xf numFmtId="0" fontId="42" fillId="0" borderId="0"/>
    <xf numFmtId="166" fontId="4" fillId="0" borderId="0" applyFont="0" applyFill="0" applyBorder="0" applyAlignment="0" applyProtection="0"/>
    <xf numFmtId="0" fontId="43" fillId="46" borderId="30" applyNumberFormat="0" applyAlignment="0" applyProtection="0"/>
    <xf numFmtId="0" fontId="42" fillId="0" borderId="0"/>
    <xf numFmtId="0" fontId="4" fillId="0" borderId="0"/>
    <xf numFmtId="0" fontId="42" fillId="0" borderId="0"/>
    <xf numFmtId="0" fontId="41" fillId="0" borderId="0"/>
    <xf numFmtId="167" fontId="42" fillId="0" borderId="0" applyFill="0" applyBorder="0" applyAlignment="0" applyProtection="0"/>
    <xf numFmtId="0" fontId="45" fillId="0" borderId="0"/>
    <xf numFmtId="0" fontId="44" fillId="0" borderId="0"/>
    <xf numFmtId="0" fontId="46" fillId="47" borderId="0" applyNumberFormat="0" applyBorder="0" applyAlignment="0" applyProtection="0"/>
    <xf numFmtId="0" fontId="47" fillId="17" borderId="24" applyNumberFormat="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1" fillId="0" borderId="0" applyFont="0" applyFill="0" applyBorder="0" applyAlignment="0" applyProtection="0"/>
    <xf numFmtId="0" fontId="1" fillId="20" borderId="28" applyNumberFormat="0" applyFont="0" applyAlignment="0" applyProtection="0"/>
    <xf numFmtId="9" fontId="48" fillId="0" borderId="0" applyFont="0" applyFill="0" applyBorder="0" applyAlignment="0" applyProtection="0"/>
    <xf numFmtId="0" fontId="41" fillId="0" borderId="0"/>
    <xf numFmtId="0" fontId="49" fillId="16" borderId="0" applyNumberFormat="0" applyBorder="0" applyAlignment="0" applyProtection="0"/>
    <xf numFmtId="166" fontId="41" fillId="0" borderId="0" applyFont="0" applyFill="0" applyBorder="0" applyAlignment="0" applyProtection="0"/>
    <xf numFmtId="166" fontId="41" fillId="0" borderId="0" applyFont="0" applyFill="0" applyBorder="0" applyAlignment="0" applyProtection="0"/>
    <xf numFmtId="0" fontId="4" fillId="0" borderId="0">
      <alignment vertical="top"/>
    </xf>
    <xf numFmtId="9" fontId="4" fillId="0" borderId="0" applyFont="0" applyFill="0" applyBorder="0" applyAlignment="0" applyProtection="0"/>
    <xf numFmtId="0" fontId="41" fillId="0" borderId="0"/>
    <xf numFmtId="0" fontId="4" fillId="0" borderId="0"/>
    <xf numFmtId="0" fontId="41" fillId="0" borderId="0"/>
    <xf numFmtId="0" fontId="42" fillId="0" borderId="0"/>
    <xf numFmtId="0" fontId="4" fillId="0" borderId="0"/>
    <xf numFmtId="0" fontId="1" fillId="0" borderId="0"/>
    <xf numFmtId="0" fontId="4" fillId="0" borderId="0"/>
    <xf numFmtId="0" fontId="51" fillId="0" borderId="0"/>
    <xf numFmtId="0" fontId="4" fillId="0" borderId="0"/>
    <xf numFmtId="0" fontId="1" fillId="0" borderId="0"/>
    <xf numFmtId="0" fontId="1" fillId="0" borderId="0"/>
    <xf numFmtId="0" fontId="4" fillId="0" borderId="0"/>
    <xf numFmtId="0" fontId="1" fillId="0" borderId="0"/>
    <xf numFmtId="0" fontId="41" fillId="30" borderId="0" applyNumberFormat="0" applyBorder="0" applyAlignment="0" applyProtection="0"/>
    <xf numFmtId="0" fontId="41" fillId="22" borderId="0" applyNumberFormat="0" applyBorder="0" applyAlignment="0" applyProtection="0"/>
    <xf numFmtId="0" fontId="41" fillId="0" borderId="0"/>
    <xf numFmtId="0" fontId="4" fillId="0" borderId="0"/>
    <xf numFmtId="0" fontId="41" fillId="26" borderId="0" applyNumberFormat="0" applyBorder="0" applyAlignment="0" applyProtection="0"/>
    <xf numFmtId="0" fontId="41" fillId="34" borderId="0" applyNumberFormat="0" applyBorder="0" applyAlignment="0" applyProtection="0"/>
    <xf numFmtId="0" fontId="41" fillId="38" borderId="0" applyNumberFormat="0" applyBorder="0" applyAlignment="0" applyProtection="0"/>
    <xf numFmtId="0" fontId="41" fillId="42" borderId="0" applyNumberFormat="0" applyBorder="0" applyAlignment="0" applyProtection="0"/>
    <xf numFmtId="0" fontId="41" fillId="23" borderId="0" applyNumberFormat="0" applyBorder="0" applyAlignment="0" applyProtection="0"/>
    <xf numFmtId="0" fontId="41" fillId="27" borderId="0" applyNumberFormat="0" applyBorder="0" applyAlignment="0" applyProtection="0"/>
    <xf numFmtId="0" fontId="41" fillId="31" borderId="0" applyNumberFormat="0" applyBorder="0" applyAlignment="0" applyProtection="0"/>
    <xf numFmtId="0" fontId="41" fillId="35" borderId="0" applyNumberFormat="0" applyBorder="0" applyAlignment="0" applyProtection="0"/>
    <xf numFmtId="0" fontId="41" fillId="39" borderId="0" applyNumberFormat="0" applyBorder="0" applyAlignment="0" applyProtection="0"/>
    <xf numFmtId="0" fontId="41" fillId="43"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53" fillId="15" borderId="0" applyNumberFormat="0" applyBorder="0" applyAlignment="0" applyProtection="0"/>
    <xf numFmtId="0" fontId="54" fillId="18" borderId="24" applyNumberFormat="0" applyAlignment="0" applyProtection="0"/>
    <xf numFmtId="0" fontId="55" fillId="19" borderId="27" applyNumberFormat="0" applyAlignment="0" applyProtection="0"/>
    <xf numFmtId="166" fontId="41" fillId="0" borderId="0" applyFont="0" applyFill="0" applyBorder="0" applyAlignment="0" applyProtection="0"/>
    <xf numFmtId="0" fontId="56" fillId="0" borderId="0" applyNumberFormat="0" applyFill="0" applyBorder="0" applyAlignment="0" applyProtection="0"/>
    <xf numFmtId="0" fontId="57" fillId="14" borderId="0" applyNumberFormat="0" applyBorder="0" applyAlignment="0" applyProtection="0"/>
    <xf numFmtId="0" fontId="58" fillId="0" borderId="21" applyNumberFormat="0" applyFill="0" applyAlignment="0" applyProtection="0"/>
    <xf numFmtId="0" fontId="59" fillId="0" borderId="22" applyNumberFormat="0" applyFill="0" applyAlignment="0" applyProtection="0"/>
    <xf numFmtId="0" fontId="60" fillId="0" borderId="23" applyNumberFormat="0" applyFill="0" applyAlignment="0" applyProtection="0"/>
    <xf numFmtId="0" fontId="60" fillId="0" borderId="0" applyNumberFormat="0" applyFill="0" applyBorder="0" applyAlignment="0" applyProtection="0"/>
    <xf numFmtId="0" fontId="47" fillId="17" borderId="24" applyNumberFormat="0" applyAlignment="0" applyProtection="0"/>
    <xf numFmtId="0" fontId="61" fillId="0" borderId="26" applyNumberFormat="0" applyFill="0" applyAlignment="0" applyProtection="0"/>
    <xf numFmtId="0" fontId="62" fillId="16" borderId="0" applyNumberFormat="0" applyBorder="0" applyAlignment="0" applyProtection="0"/>
    <xf numFmtId="0" fontId="41" fillId="20" borderId="28" applyNumberFormat="0" applyFont="0" applyAlignment="0" applyProtection="0"/>
    <xf numFmtId="0" fontId="63" fillId="18" borderId="25" applyNumberFormat="0" applyAlignment="0" applyProtection="0"/>
    <xf numFmtId="0" fontId="64" fillId="0" borderId="0" applyNumberFormat="0" applyFill="0" applyBorder="0" applyAlignment="0" applyProtection="0"/>
    <xf numFmtId="0" fontId="50" fillId="0" borderId="29" applyNumberFormat="0" applyFill="0" applyAlignment="0" applyProtection="0"/>
    <xf numFmtId="0" fontId="65" fillId="0" borderId="0" applyNumberFormat="0" applyFill="0" applyBorder="0" applyAlignment="0" applyProtection="0"/>
    <xf numFmtId="0" fontId="4" fillId="0" borderId="0"/>
    <xf numFmtId="0" fontId="42" fillId="0" borderId="0"/>
    <xf numFmtId="0" fontId="4" fillId="0" borderId="0"/>
    <xf numFmtId="43" fontId="4" fillId="0" borderId="0" applyFont="0" applyFill="0" applyBorder="0" applyAlignment="0" applyProtection="0"/>
    <xf numFmtId="166" fontId="67" fillId="0" borderId="0" applyFont="0" applyFill="0" applyBorder="0" applyAlignment="0" applyProtection="0"/>
    <xf numFmtId="9" fontId="67" fillId="0" borderId="0" applyFont="0" applyFill="0" applyBorder="0" applyAlignment="0" applyProtection="0"/>
    <xf numFmtId="0" fontId="68" fillId="0" borderId="0"/>
    <xf numFmtId="0" fontId="53" fillId="15" borderId="0" applyNumberFormat="0" applyBorder="0" applyAlignment="0" applyProtection="0"/>
    <xf numFmtId="38" fontId="42" fillId="48" borderId="0" applyProtection="0"/>
    <xf numFmtId="0" fontId="42"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4" fontId="69" fillId="0" borderId="31"/>
    <xf numFmtId="0" fontId="70" fillId="0" borderId="0" applyFont="0" applyFill="0" applyBorder="0" applyAlignment="0" applyProtection="0"/>
    <xf numFmtId="169" fontId="42" fillId="0" borderId="0" applyFont="0" applyFill="0" applyBorder="0" applyAlignment="0" applyProtection="0"/>
    <xf numFmtId="0" fontId="70" fillId="0" borderId="0" applyFont="0" applyFill="0" applyBorder="0" applyAlignment="0" applyProtection="0"/>
    <xf numFmtId="0" fontId="66" fillId="45" borderId="0"/>
    <xf numFmtId="0" fontId="71" fillId="0" borderId="0" applyNumberFormat="0" applyFill="0" applyBorder="0" applyAlignment="0" applyProtection="0">
      <alignment vertical="top"/>
      <protection locked="0"/>
    </xf>
    <xf numFmtId="38" fontId="72" fillId="0" borderId="0"/>
    <xf numFmtId="38" fontId="73" fillId="0" borderId="0"/>
    <xf numFmtId="38" fontId="74" fillId="0" borderId="0"/>
    <xf numFmtId="38" fontId="75" fillId="0" borderId="0"/>
    <xf numFmtId="0" fontId="76" fillId="0" borderId="0"/>
    <xf numFmtId="0" fontId="76" fillId="0" borderId="0"/>
    <xf numFmtId="0" fontId="77" fillId="0" borderId="0"/>
    <xf numFmtId="170" fontId="70"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0" fontId="78" fillId="0" borderId="0" applyFont="0" applyFill="0" applyBorder="0" applyAlignment="0" applyProtection="0"/>
    <xf numFmtId="0" fontId="70" fillId="0" borderId="0" applyFont="0" applyFill="0" applyBorder="0" applyAlignment="0" applyProtection="0"/>
    <xf numFmtId="0" fontId="42" fillId="0" borderId="0" applyFont="0" applyFill="0" applyBorder="0" applyAlignment="0" applyProtection="0"/>
    <xf numFmtId="0" fontId="79" fillId="0" borderId="0"/>
    <xf numFmtId="0" fontId="70" fillId="0" borderId="0"/>
    <xf numFmtId="0" fontId="78" fillId="0" borderId="0"/>
    <xf numFmtId="0" fontId="70" fillId="0" borderId="0"/>
    <xf numFmtId="0" fontId="70" fillId="0" borderId="0"/>
    <xf numFmtId="0" fontId="70" fillId="0" borderId="0"/>
    <xf numFmtId="0" fontId="42" fillId="0" borderId="0"/>
    <xf numFmtId="0" fontId="42" fillId="0" borderId="0"/>
    <xf numFmtId="0" fontId="80" fillId="0" borderId="0" applyNumberFormat="0" applyFill="0" applyBorder="0" applyAlignment="0" applyProtection="0">
      <alignment vertical="top"/>
      <protection locked="0"/>
    </xf>
    <xf numFmtId="0" fontId="81" fillId="49" borderId="32" applyBorder="0">
      <alignment horizontal="left"/>
    </xf>
    <xf numFmtId="171" fontId="42" fillId="0" borderId="0" applyFont="0" applyFill="0" applyBorder="0" applyAlignment="0" applyProtection="0"/>
    <xf numFmtId="172" fontId="42" fillId="0" borderId="0" applyFont="0" applyFill="0" applyBorder="0" applyAlignment="0" applyProtection="0"/>
    <xf numFmtId="166" fontId="41" fillId="0" borderId="0" applyFont="0" applyFill="0" applyBorder="0" applyAlignment="0" applyProtection="0"/>
    <xf numFmtId="9"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67" fillId="0" borderId="0" applyFont="0" applyFill="0" applyBorder="0" applyAlignment="0" applyProtection="0"/>
    <xf numFmtId="0" fontId="41" fillId="0" borderId="0"/>
    <xf numFmtId="9" fontId="67" fillId="0" borderId="0" applyFont="0" applyFill="0" applyBorder="0" applyAlignment="0" applyProtection="0"/>
    <xf numFmtId="166" fontId="4" fillId="0" borderId="0" applyFont="0" applyFill="0" applyBorder="0" applyAlignment="0" applyProtection="0"/>
    <xf numFmtId="0" fontId="82" fillId="0" borderId="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50" borderId="33" applyNumberFormat="0" applyFont="0" applyAlignment="0" applyProtection="0"/>
    <xf numFmtId="0" fontId="9" fillId="50" borderId="33" applyNumberFormat="0" applyFont="0" applyAlignment="0" applyProtection="0"/>
    <xf numFmtId="0" fontId="9" fillId="50" borderId="33" applyNumberFormat="0" applyFont="0" applyAlignment="0" applyProtection="0"/>
    <xf numFmtId="0" fontId="9" fillId="50" borderId="33" applyNumberFormat="0" applyFont="0" applyAlignment="0" applyProtection="0"/>
    <xf numFmtId="0" fontId="9" fillId="50" borderId="33" applyNumberFormat="0" applyFont="0" applyAlignment="0" applyProtection="0"/>
    <xf numFmtId="0" fontId="9" fillId="50" borderId="33" applyNumberFormat="0" applyFont="0" applyAlignment="0" applyProtection="0"/>
    <xf numFmtId="0" fontId="9" fillId="50" borderId="33" applyNumberFormat="0" applyFont="0" applyAlignment="0" applyProtection="0"/>
    <xf numFmtId="0" fontId="9" fillId="50" borderId="33" applyNumberFormat="0" applyFont="0" applyAlignment="0" applyProtection="0"/>
    <xf numFmtId="0" fontId="1" fillId="0" borderId="0"/>
    <xf numFmtId="166" fontId="1" fillId="0" borderId="0" applyFont="0" applyFill="0" applyBorder="0" applyAlignment="0" applyProtection="0"/>
    <xf numFmtId="0" fontId="9" fillId="0" borderId="0">
      <alignment vertical="top"/>
    </xf>
    <xf numFmtId="0" fontId="41" fillId="22" borderId="0" applyNumberFormat="0" applyBorder="0" applyAlignment="0" applyProtection="0"/>
    <xf numFmtId="0" fontId="41" fillId="26" borderId="0" applyNumberFormat="0" applyBorder="0" applyAlignment="0" applyProtection="0"/>
    <xf numFmtId="0" fontId="41" fillId="30" borderId="0" applyNumberFormat="0" applyBorder="0" applyAlignment="0" applyProtection="0"/>
    <xf numFmtId="0" fontId="41" fillId="34" borderId="0" applyNumberFormat="0" applyBorder="0" applyAlignment="0" applyProtection="0"/>
    <xf numFmtId="0" fontId="41" fillId="38" borderId="0" applyNumberFormat="0" applyBorder="0" applyAlignment="0" applyProtection="0"/>
    <xf numFmtId="0" fontId="41" fillId="42" borderId="0" applyNumberFormat="0" applyBorder="0" applyAlignment="0" applyProtection="0"/>
    <xf numFmtId="0" fontId="41" fillId="23" borderId="0" applyNumberFormat="0" applyBorder="0" applyAlignment="0" applyProtection="0"/>
    <xf numFmtId="0" fontId="41" fillId="27" borderId="0" applyNumberFormat="0" applyBorder="0" applyAlignment="0" applyProtection="0"/>
    <xf numFmtId="0" fontId="41" fillId="31" borderId="0" applyNumberFormat="0" applyBorder="0" applyAlignment="0" applyProtection="0"/>
    <xf numFmtId="0" fontId="41" fillId="35" borderId="0" applyNumberFormat="0" applyBorder="0" applyAlignment="0" applyProtection="0"/>
    <xf numFmtId="0" fontId="41" fillId="39" borderId="0" applyNumberFormat="0" applyBorder="0" applyAlignment="0" applyProtection="0"/>
    <xf numFmtId="0" fontId="41" fillId="43"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54" fillId="18" borderId="24" applyNumberFormat="0" applyAlignment="0" applyProtection="0"/>
    <xf numFmtId="0" fontId="55" fillId="19" borderId="27" applyNumberFormat="0" applyAlignment="0" applyProtection="0"/>
    <xf numFmtId="0" fontId="56" fillId="0" borderId="0" applyNumberFormat="0" applyFill="0" applyBorder="0" applyAlignment="0" applyProtection="0"/>
    <xf numFmtId="0" fontId="57" fillId="14" borderId="0" applyNumberFormat="0" applyBorder="0" applyAlignment="0" applyProtection="0"/>
    <xf numFmtId="0" fontId="58" fillId="0" borderId="21" applyNumberFormat="0" applyFill="0" applyAlignment="0" applyProtection="0"/>
    <xf numFmtId="0" fontId="59" fillId="0" borderId="22" applyNumberFormat="0" applyFill="0" applyAlignment="0" applyProtection="0"/>
    <xf numFmtId="0" fontId="60" fillId="0" borderId="23" applyNumberFormat="0" applyFill="0" applyAlignment="0" applyProtection="0"/>
    <xf numFmtId="0" fontId="60" fillId="0" borderId="0" applyNumberFormat="0" applyFill="0" applyBorder="0" applyAlignment="0" applyProtection="0"/>
    <xf numFmtId="0" fontId="47" fillId="17" borderId="24" applyNumberFormat="0" applyAlignment="0" applyProtection="0"/>
    <xf numFmtId="0" fontId="61" fillId="0" borderId="26" applyNumberFormat="0" applyFill="0" applyAlignment="0" applyProtection="0"/>
    <xf numFmtId="0" fontId="62" fillId="16" borderId="0" applyNumberFormat="0" applyBorder="0" applyAlignment="0" applyProtection="0"/>
    <xf numFmtId="0" fontId="4" fillId="0" borderId="0"/>
    <xf numFmtId="0" fontId="4" fillId="0" borderId="0"/>
    <xf numFmtId="0" fontId="63" fillId="18" borderId="25" applyNumberFormat="0" applyAlignment="0" applyProtection="0"/>
    <xf numFmtId="0" fontId="64" fillId="0" borderId="0" applyNumberFormat="0" applyFill="0" applyBorder="0" applyAlignment="0" applyProtection="0"/>
    <xf numFmtId="0" fontId="50" fillId="0" borderId="29" applyNumberFormat="0" applyFill="0" applyAlignment="0" applyProtection="0"/>
    <xf numFmtId="0" fontId="65" fillId="0" borderId="0" applyNumberFormat="0" applyFill="0" applyBorder="0" applyAlignment="0" applyProtection="0"/>
    <xf numFmtId="0" fontId="4" fillId="0" borderId="0"/>
    <xf numFmtId="0" fontId="4" fillId="0" borderId="0"/>
    <xf numFmtId="0" fontId="41" fillId="0" borderId="0"/>
    <xf numFmtId="43" fontId="9" fillId="0" borderId="0" applyFont="0" applyFill="0" applyBorder="0" applyAlignment="0" applyProtection="0"/>
    <xf numFmtId="173" fontId="82"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84" fillId="0" borderId="0"/>
    <xf numFmtId="0" fontId="4" fillId="0" borderId="0"/>
    <xf numFmtId="0" fontId="9" fillId="0" borderId="0">
      <alignment vertical="top"/>
    </xf>
    <xf numFmtId="0" fontId="84" fillId="0" borderId="0"/>
    <xf numFmtId="9" fontId="82" fillId="0" borderId="0" applyFont="0" applyFill="0" applyBorder="0" applyAlignment="0" applyProtection="0"/>
    <xf numFmtId="168" fontId="24" fillId="0" borderId="0"/>
    <xf numFmtId="38" fontId="68" fillId="0" borderId="0" applyFont="0" applyFill="0" applyBorder="0" applyAlignment="0" applyProtection="0"/>
    <xf numFmtId="40" fontId="68" fillId="0" borderId="0" applyFont="0" applyFill="0" applyBorder="0" applyAlignment="0" applyProtection="0"/>
    <xf numFmtId="174" fontId="68" fillId="0" borderId="0" applyFont="0" applyFill="0" applyBorder="0" applyAlignment="0" applyProtection="0"/>
    <xf numFmtId="0" fontId="4" fillId="0" borderId="0"/>
    <xf numFmtId="0" fontId="4" fillId="0" borderId="0"/>
    <xf numFmtId="0" fontId="4" fillId="0" borderId="0"/>
    <xf numFmtId="0" fontId="9" fillId="0" borderId="0"/>
    <xf numFmtId="43" fontId="9" fillId="0" borderId="0" applyFont="0" applyFill="0" applyBorder="0" applyAlignment="0" applyProtection="0"/>
    <xf numFmtId="0" fontId="4" fillId="0" borderId="0"/>
    <xf numFmtId="0" fontId="9" fillId="0" borderId="0">
      <alignment vertical="top"/>
    </xf>
    <xf numFmtId="0" fontId="84" fillId="0" borderId="0"/>
    <xf numFmtId="0" fontId="85" fillId="0" borderId="0"/>
    <xf numFmtId="43" fontId="4" fillId="0" borderId="0" applyFont="0" applyFill="0" applyBorder="0" applyAlignment="0" applyProtection="0"/>
    <xf numFmtId="43" fontId="9" fillId="0" borderId="0" applyFont="0" applyFill="0" applyBorder="0" applyAlignment="0" applyProtection="0"/>
    <xf numFmtId="0" fontId="4" fillId="0" borderId="0"/>
    <xf numFmtId="9" fontId="41" fillId="0" borderId="0" applyFont="0" applyFill="0" applyBorder="0" applyAlignment="0" applyProtection="0"/>
    <xf numFmtId="0" fontId="84" fillId="0" borderId="0"/>
    <xf numFmtId="0" fontId="9" fillId="0" borderId="0"/>
    <xf numFmtId="0" fontId="4" fillId="0" borderId="0"/>
    <xf numFmtId="43" fontId="9" fillId="0" borderId="0" applyFont="0" applyFill="0" applyBorder="0" applyAlignment="0" applyProtection="0"/>
    <xf numFmtId="173" fontId="82" fillId="0" borderId="0" applyFont="0" applyFill="0" applyBorder="0" applyAlignment="0" applyProtection="0"/>
    <xf numFmtId="43" fontId="4" fillId="0" borderId="0" applyFont="0" applyFill="0" applyBorder="0" applyAlignment="0" applyProtection="0"/>
    <xf numFmtId="173" fontId="82" fillId="0" borderId="0" applyFont="0" applyFill="0" applyBorder="0" applyAlignment="0" applyProtection="0"/>
    <xf numFmtId="173" fontId="82" fillId="0" borderId="0" applyFont="0" applyFill="0" applyBorder="0" applyAlignment="0" applyProtection="0"/>
    <xf numFmtId="0" fontId="41" fillId="0" borderId="0"/>
    <xf numFmtId="0" fontId="41" fillId="22" borderId="0" applyNumberFormat="0" applyBorder="0" applyAlignment="0" applyProtection="0"/>
    <xf numFmtId="0" fontId="41" fillId="26" borderId="0" applyNumberFormat="0" applyBorder="0" applyAlignment="0" applyProtection="0"/>
    <xf numFmtId="0" fontId="41" fillId="30" borderId="0" applyNumberFormat="0" applyBorder="0" applyAlignment="0" applyProtection="0"/>
    <xf numFmtId="0" fontId="41" fillId="34" borderId="0" applyNumberFormat="0" applyBorder="0" applyAlignment="0" applyProtection="0"/>
    <xf numFmtId="0" fontId="41" fillId="38" borderId="0" applyNumberFormat="0" applyBorder="0" applyAlignment="0" applyProtection="0"/>
    <xf numFmtId="0" fontId="41" fillId="42" borderId="0" applyNumberFormat="0" applyBorder="0" applyAlignment="0" applyProtection="0"/>
    <xf numFmtId="0" fontId="41" fillId="23" borderId="0" applyNumberFormat="0" applyBorder="0" applyAlignment="0" applyProtection="0"/>
    <xf numFmtId="0" fontId="41" fillId="27" borderId="0" applyNumberFormat="0" applyBorder="0" applyAlignment="0" applyProtection="0"/>
    <xf numFmtId="0" fontId="41" fillId="31" borderId="0" applyNumberFormat="0" applyBorder="0" applyAlignment="0" applyProtection="0"/>
    <xf numFmtId="0" fontId="41" fillId="35" borderId="0" applyNumberFormat="0" applyBorder="0" applyAlignment="0" applyProtection="0"/>
    <xf numFmtId="0" fontId="41" fillId="39" borderId="0" applyNumberFormat="0" applyBorder="0" applyAlignment="0" applyProtection="0"/>
    <xf numFmtId="0" fontId="41" fillId="43"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53" fillId="15" borderId="0" applyNumberFormat="0" applyBorder="0" applyAlignment="0" applyProtection="0"/>
    <xf numFmtId="0" fontId="54" fillId="18" borderId="24" applyNumberFormat="0" applyAlignment="0" applyProtection="0"/>
    <xf numFmtId="0" fontId="55" fillId="19" borderId="27" applyNumberFormat="0" applyAlignment="0" applyProtection="0"/>
    <xf numFmtId="166" fontId="41" fillId="0" borderId="0" applyFont="0" applyFill="0" applyBorder="0" applyAlignment="0" applyProtection="0"/>
    <xf numFmtId="0" fontId="56" fillId="0" borderId="0" applyNumberFormat="0" applyFill="0" applyBorder="0" applyAlignment="0" applyProtection="0"/>
    <xf numFmtId="0" fontId="57" fillId="14" borderId="0" applyNumberFormat="0" applyBorder="0" applyAlignment="0" applyProtection="0"/>
    <xf numFmtId="0" fontId="58" fillId="0" borderId="21" applyNumberFormat="0" applyFill="0" applyAlignment="0" applyProtection="0"/>
    <xf numFmtId="0" fontId="59" fillId="0" borderId="22" applyNumberFormat="0" applyFill="0" applyAlignment="0" applyProtection="0"/>
    <xf numFmtId="0" fontId="60" fillId="0" borderId="23" applyNumberFormat="0" applyFill="0" applyAlignment="0" applyProtection="0"/>
    <xf numFmtId="0" fontId="60" fillId="0" borderId="0" applyNumberFormat="0" applyFill="0" applyBorder="0" applyAlignment="0" applyProtection="0"/>
    <xf numFmtId="0" fontId="61" fillId="0" borderId="26" applyNumberFormat="0" applyFill="0" applyAlignment="0" applyProtection="0"/>
    <xf numFmtId="0" fontId="62" fillId="16" borderId="0" applyNumberFormat="0" applyBorder="0" applyAlignment="0" applyProtection="0"/>
    <xf numFmtId="0" fontId="41" fillId="20" borderId="28" applyNumberFormat="0" applyFont="0" applyAlignment="0" applyProtection="0"/>
    <xf numFmtId="0" fontId="63" fillId="18" borderId="25" applyNumberFormat="0" applyAlignment="0" applyProtection="0"/>
    <xf numFmtId="0" fontId="50" fillId="0" borderId="29" applyNumberFormat="0" applyFill="0" applyAlignment="0" applyProtection="0"/>
    <xf numFmtId="0" fontId="65" fillId="0" borderId="0" applyNumberFormat="0" applyFill="0" applyBorder="0" applyAlignment="0" applyProtection="0"/>
    <xf numFmtId="0" fontId="42" fillId="0" borderId="0"/>
    <xf numFmtId="166" fontId="4" fillId="0" borderId="0" applyFont="0" applyFill="0" applyBorder="0" applyAlignment="0" applyProtection="0"/>
    <xf numFmtId="166" fontId="67"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67"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38" fontId="68" fillId="0" borderId="0" applyFont="0" applyFill="0" applyBorder="0" applyAlignment="0" applyProtection="0"/>
    <xf numFmtId="174" fontId="68" fillId="0" borderId="0" applyFont="0" applyFill="0" applyBorder="0" applyAlignment="0" applyProtection="0"/>
    <xf numFmtId="0" fontId="4" fillId="0" borderId="0"/>
    <xf numFmtId="166" fontId="9" fillId="0" borderId="0" applyFont="0" applyFill="0" applyBorder="0" applyAlignment="0" applyProtection="0"/>
    <xf numFmtId="166" fontId="4" fillId="0" borderId="0" applyFont="0" applyFill="0" applyBorder="0" applyAlignment="0" applyProtection="0"/>
    <xf numFmtId="166" fontId="9" fillId="0" borderId="0" applyFont="0" applyFill="0" applyBorder="0" applyAlignment="0" applyProtection="0"/>
    <xf numFmtId="9" fontId="41" fillId="0" borderId="0" applyFont="0" applyFill="0" applyBorder="0" applyAlignment="0" applyProtection="0"/>
    <xf numFmtId="0" fontId="84" fillId="0" borderId="0"/>
    <xf numFmtId="0" fontId="4" fillId="0" borderId="0"/>
    <xf numFmtId="166" fontId="9" fillId="0" borderId="0" applyFont="0" applyFill="0" applyBorder="0" applyAlignment="0" applyProtection="0"/>
    <xf numFmtId="0" fontId="9" fillId="0" borderId="0"/>
    <xf numFmtId="43" fontId="9" fillId="0" borderId="0" applyFont="0" applyFill="0" applyBorder="0" applyAlignment="0" applyProtection="0"/>
    <xf numFmtId="0" fontId="68" fillId="0" borderId="0"/>
    <xf numFmtId="43" fontId="9" fillId="0" borderId="0" applyFont="0" applyFill="0" applyBorder="0" applyAlignment="0" applyProtection="0"/>
    <xf numFmtId="43" fontId="9" fillId="0" borderId="0" applyFont="0" applyFill="0" applyBorder="0" applyAlignment="0" applyProtection="0"/>
    <xf numFmtId="0" fontId="4" fillId="0" borderId="0"/>
    <xf numFmtId="0" fontId="84" fillId="0" borderId="0"/>
    <xf numFmtId="0" fontId="41" fillId="0" borderId="0"/>
    <xf numFmtId="0" fontId="41" fillId="0" borderId="0"/>
    <xf numFmtId="0" fontId="1" fillId="0" borderId="0"/>
    <xf numFmtId="43" fontId="52"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2" fillId="0" borderId="0" applyNumberFormat="0" applyFill="0" applyBorder="0" applyAlignment="0" applyProtection="0">
      <alignment vertical="top"/>
      <protection locked="0"/>
    </xf>
    <xf numFmtId="166" fontId="41" fillId="0" borderId="0" applyFont="0" applyFill="0" applyBorder="0" applyAlignment="0" applyProtection="0"/>
    <xf numFmtId="166" fontId="41" fillId="0" borderId="0" applyFont="0" applyFill="0" applyBorder="0" applyAlignment="0" applyProtection="0"/>
    <xf numFmtId="166" fontId="67"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67" fillId="0" borderId="0" applyFont="0" applyFill="0" applyBorder="0" applyAlignment="0" applyProtection="0"/>
    <xf numFmtId="166" fontId="4" fillId="0" borderId="0" applyFont="0" applyFill="0" applyBorder="0" applyAlignment="0" applyProtection="0"/>
    <xf numFmtId="0" fontId="1" fillId="0" borderId="0"/>
    <xf numFmtId="166" fontId="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 fillId="0" borderId="0" applyFont="0" applyFill="0" applyBorder="0" applyAlignment="0" applyProtection="0"/>
    <xf numFmtId="166" fontId="67"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67"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4" fillId="0" borderId="0"/>
    <xf numFmtId="0" fontId="84" fillId="0" borderId="0"/>
    <xf numFmtId="0" fontId="1" fillId="0" borderId="0"/>
    <xf numFmtId="166" fontId="52"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4" fillId="0" borderId="0"/>
    <xf numFmtId="166" fontId="4"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43" fontId="4" fillId="0" borderId="0" applyFont="0" applyFill="0" applyBorder="0" applyAlignment="0" applyProtection="0"/>
    <xf numFmtId="0" fontId="1" fillId="0" borderId="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166" fontId="1"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0" fontId="1" fillId="0" borderId="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4" fillId="0" borderId="0" applyFont="0" applyFill="0" applyBorder="0" applyAlignment="0" applyProtection="0"/>
    <xf numFmtId="0" fontId="1" fillId="0" borderId="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20" borderId="28" applyNumberFormat="0" applyFont="0" applyAlignment="0" applyProtection="0"/>
    <xf numFmtId="166" fontId="1" fillId="0" borderId="0" applyFont="0" applyFill="0" applyBorder="0" applyAlignment="0" applyProtection="0"/>
  </cellStyleXfs>
  <cellXfs count="265">
    <xf numFmtId="0" fontId="0" fillId="0" borderId="0" xfId="0"/>
    <xf numFmtId="3" fontId="8" fillId="0" borderId="0" xfId="1" applyNumberFormat="1" applyFont="1" applyAlignment="1">
      <alignment horizontal="center" vertical="center"/>
    </xf>
    <xf numFmtId="0" fontId="20" fillId="7" borderId="3" xfId="4" applyFont="1" applyFill="1" applyBorder="1"/>
    <xf numFmtId="0" fontId="3" fillId="7" borderId="4" xfId="4" applyFill="1" applyBorder="1"/>
    <xf numFmtId="0" fontId="3" fillId="0" borderId="0" xfId="4"/>
    <xf numFmtId="0" fontId="22" fillId="7" borderId="5" xfId="4" applyFont="1" applyFill="1" applyBorder="1" applyAlignment="1">
      <alignment horizontal="center" vertical="center"/>
    </xf>
    <xf numFmtId="0" fontId="22" fillId="7" borderId="0" xfId="4" applyFont="1" applyFill="1" applyAlignment="1">
      <alignment horizontal="center" vertical="center"/>
    </xf>
    <xf numFmtId="0" fontId="22" fillId="7" borderId="6" xfId="4" applyFont="1" applyFill="1" applyBorder="1" applyAlignment="1">
      <alignment horizontal="center" vertical="center"/>
    </xf>
    <xf numFmtId="0" fontId="7" fillId="7" borderId="0" xfId="4" applyFont="1" applyFill="1" applyAlignment="1">
      <alignment horizontal="center" vertical="center"/>
    </xf>
    <xf numFmtId="0" fontId="7" fillId="7" borderId="8" xfId="4" applyFont="1" applyFill="1" applyBorder="1" applyAlignment="1">
      <alignment vertical="center"/>
    </xf>
    <xf numFmtId="0" fontId="25" fillId="0" borderId="0" xfId="4" applyFont="1"/>
    <xf numFmtId="0" fontId="6" fillId="7" borderId="5" xfId="4" applyFont="1" applyFill="1" applyBorder="1" applyAlignment="1">
      <alignment vertical="center" wrapText="1"/>
    </xf>
    <xf numFmtId="0" fontId="6" fillId="7" borderId="0" xfId="4" applyFont="1" applyFill="1" applyAlignment="1">
      <alignment horizontal="right" vertical="center" wrapText="1"/>
    </xf>
    <xf numFmtId="0" fontId="6" fillId="7" borderId="0" xfId="4" applyFont="1" applyFill="1" applyAlignment="1">
      <alignment vertical="center" wrapText="1"/>
    </xf>
    <xf numFmtId="14" fontId="6" fillId="9" borderId="0" xfId="4" applyNumberFormat="1" applyFont="1" applyFill="1" applyAlignment="1" applyProtection="1">
      <alignment horizontal="center" vertical="center"/>
      <protection locked="0"/>
    </xf>
    <xf numFmtId="1" fontId="6" fillId="9" borderId="0" xfId="4" applyNumberFormat="1" applyFont="1" applyFill="1" applyAlignment="1" applyProtection="1">
      <alignment horizontal="center" vertical="center"/>
      <protection locked="0"/>
    </xf>
    <xf numFmtId="0" fontId="7" fillId="7" borderId="6" xfId="4" applyFont="1" applyFill="1" applyBorder="1" applyAlignment="1">
      <alignment vertical="center"/>
    </xf>
    <xf numFmtId="14" fontId="6" fillId="10" borderId="0" xfId="4" applyNumberFormat="1" applyFont="1" applyFill="1" applyAlignment="1" applyProtection="1">
      <alignment horizontal="center" vertical="center"/>
      <protection locked="0"/>
    </xf>
    <xf numFmtId="0" fontId="3" fillId="11" borderId="0" xfId="4" applyFill="1"/>
    <xf numFmtId="1" fontId="6" fillId="8" borderId="7" xfId="4" applyNumberFormat="1" applyFont="1" applyFill="1" applyBorder="1" applyAlignment="1" applyProtection="1">
      <alignment horizontal="center" vertical="center"/>
      <protection locked="0"/>
    </xf>
    <xf numFmtId="1" fontId="6" fillId="10" borderId="0" xfId="4" applyNumberFormat="1" applyFont="1" applyFill="1" applyAlignment="1" applyProtection="1">
      <alignment horizontal="center" vertical="center"/>
      <protection locked="0"/>
    </xf>
    <xf numFmtId="0" fontId="3" fillId="7" borderId="6" xfId="4" applyFill="1" applyBorder="1"/>
    <xf numFmtId="0" fontId="23" fillId="7" borderId="5" xfId="4" applyFont="1" applyFill="1" applyBorder="1" applyAlignment="1">
      <alignment wrapText="1"/>
    </xf>
    <xf numFmtId="0" fontId="23" fillId="7" borderId="6" xfId="4" applyFont="1" applyFill="1" applyBorder="1" applyAlignment="1">
      <alignment wrapText="1"/>
    </xf>
    <xf numFmtId="0" fontId="23" fillId="7" borderId="5" xfId="4" applyFont="1" applyFill="1" applyBorder="1"/>
    <xf numFmtId="0" fontId="23" fillId="7" borderId="0" xfId="4" applyFont="1" applyFill="1"/>
    <xf numFmtId="0" fontId="23" fillId="7" borderId="0" xfId="4" applyFont="1" applyFill="1" applyAlignment="1">
      <alignment wrapText="1"/>
    </xf>
    <xf numFmtId="0" fontId="23" fillId="7" borderId="6" xfId="4" applyFont="1" applyFill="1" applyBorder="1"/>
    <xf numFmtId="0" fontId="7" fillId="7" borderId="0" xfId="4" applyFont="1" applyFill="1" applyAlignment="1">
      <alignment horizontal="right" vertical="center" wrapText="1"/>
    </xf>
    <xf numFmtId="0" fontId="24" fillId="7" borderId="6" xfId="4" applyFont="1" applyFill="1" applyBorder="1" applyAlignment="1">
      <alignment vertical="center"/>
    </xf>
    <xf numFmtId="0" fontId="7" fillId="7" borderId="5" xfId="4" applyFont="1" applyFill="1" applyBorder="1" applyAlignment="1">
      <alignment horizontal="right" vertical="center" wrapText="1"/>
    </xf>
    <xf numFmtId="0" fontId="24" fillId="7" borderId="0" xfId="4" applyFont="1" applyFill="1" applyAlignment="1">
      <alignment vertical="center"/>
    </xf>
    <xf numFmtId="0" fontId="23" fillId="7" borderId="0" xfId="4" applyFont="1" applyFill="1" applyAlignment="1">
      <alignment vertical="top"/>
    </xf>
    <xf numFmtId="0" fontId="6" fillId="8" borderId="7" xfId="4" applyFont="1" applyFill="1" applyBorder="1" applyAlignment="1" applyProtection="1">
      <alignment horizontal="center" vertical="center"/>
      <protection locked="0"/>
    </xf>
    <xf numFmtId="0" fontId="6" fillId="7" borderId="0" xfId="4" applyFont="1" applyFill="1" applyAlignment="1">
      <alignment vertical="center"/>
    </xf>
    <xf numFmtId="0" fontId="23" fillId="7" borderId="0" xfId="4" applyFont="1" applyFill="1" applyAlignment="1">
      <alignment vertical="center"/>
    </xf>
    <xf numFmtId="0" fontId="23" fillId="7" borderId="6" xfId="4" applyFont="1" applyFill="1" applyBorder="1" applyAlignment="1">
      <alignment vertical="center"/>
    </xf>
    <xf numFmtId="0" fontId="26" fillId="7" borderId="0" xfId="4" applyFont="1" applyFill="1" applyAlignment="1">
      <alignment vertical="center"/>
    </xf>
    <xf numFmtId="0" fontId="26" fillId="7" borderId="6" xfId="4" applyFont="1" applyFill="1" applyBorder="1" applyAlignment="1">
      <alignment vertical="center"/>
    </xf>
    <xf numFmtId="0" fontId="6" fillId="7" borderId="0" xfId="4" applyFont="1" applyFill="1" applyAlignment="1">
      <alignment horizontal="center" vertical="center"/>
    </xf>
    <xf numFmtId="0" fontId="7" fillId="7" borderId="6" xfId="4" applyFont="1" applyFill="1" applyBorder="1" applyAlignment="1">
      <alignment horizontal="center" vertical="center"/>
    </xf>
    <xf numFmtId="0" fontId="23" fillId="7" borderId="5" xfId="4" applyFont="1" applyFill="1" applyBorder="1" applyAlignment="1">
      <alignment vertical="top"/>
    </xf>
    <xf numFmtId="0" fontId="26" fillId="7" borderId="6" xfId="4" applyFont="1" applyFill="1" applyBorder="1"/>
    <xf numFmtId="0" fontId="3" fillId="7" borderId="10" xfId="4" applyFill="1" applyBorder="1"/>
    <xf numFmtId="0" fontId="3" fillId="7" borderId="11" xfId="4" applyFill="1" applyBorder="1"/>
    <xf numFmtId="0" fontId="3" fillId="7" borderId="9" xfId="4" applyFill="1" applyBorder="1"/>
    <xf numFmtId="49" fontId="6" fillId="8" borderId="7"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10" fillId="0" borderId="0" xfId="1" applyFont="1" applyAlignment="1">
      <alignment horizontal="center" vertical="center" wrapText="1"/>
    </xf>
    <xf numFmtId="3" fontId="4" fillId="0" borderId="0" xfId="5" applyNumberFormat="1"/>
    <xf numFmtId="0" fontId="4" fillId="0" borderId="0" xfId="5"/>
    <xf numFmtId="3" fontId="4" fillId="0" borderId="0" xfId="6" applyNumberFormat="1"/>
    <xf numFmtId="0" fontId="4"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0" fontId="6" fillId="3" borderId="1" xfId="6" applyFont="1" applyFill="1" applyBorder="1" applyAlignment="1">
      <alignment horizontal="center" vertical="center" wrapText="1"/>
    </xf>
    <xf numFmtId="3" fontId="5" fillId="0" borderId="1" xfId="6" applyNumberFormat="1" applyFont="1" applyBorder="1" applyAlignment="1" applyProtection="1">
      <alignment horizontal="right" vertical="center" shrinkToFit="1"/>
      <protection locked="0"/>
    </xf>
    <xf numFmtId="3" fontId="17" fillId="5" borderId="1" xfId="6" applyNumberFormat="1" applyFont="1" applyFill="1" applyBorder="1" applyAlignment="1">
      <alignment horizontal="right" vertical="center" shrinkToFit="1"/>
    </xf>
    <xf numFmtId="3" fontId="17" fillId="5" borderId="1" xfId="6" applyNumberFormat="1" applyFont="1" applyFill="1" applyBorder="1" applyAlignment="1" applyProtection="1">
      <alignment horizontal="right" vertical="center" shrinkToFit="1"/>
      <protection locked="0"/>
    </xf>
    <xf numFmtId="3" fontId="4" fillId="0" borderId="0" xfId="1" applyNumberFormat="1" applyFont="1" applyAlignment="1">
      <alignment wrapText="1"/>
    </xf>
    <xf numFmtId="0" fontId="4" fillId="0" borderId="0" xfId="6" applyAlignment="1">
      <alignment horizontal="center" vertical="center" wrapText="1"/>
    </xf>
    <xf numFmtId="14" fontId="8" fillId="2" borderId="0" xfId="1" applyNumberFormat="1" applyFont="1" applyFill="1" applyAlignment="1">
      <alignment horizontal="center" vertical="center"/>
    </xf>
    <xf numFmtId="3" fontId="4"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1" fillId="3" borderId="1" xfId="6" applyNumberFormat="1" applyFont="1" applyFill="1" applyBorder="1" applyAlignment="1">
      <alignment horizontal="center" vertical="center" wrapText="1"/>
    </xf>
    <xf numFmtId="49" fontId="11" fillId="3" borderId="1" xfId="6" applyNumberFormat="1" applyFont="1" applyFill="1" applyBorder="1" applyAlignment="1">
      <alignment horizontal="center" vertical="center"/>
    </xf>
    <xf numFmtId="3" fontId="11" fillId="3" borderId="1" xfId="6" applyNumberFormat="1" applyFont="1" applyFill="1" applyBorder="1" applyAlignment="1">
      <alignment horizontal="center" vertical="center"/>
    </xf>
    <xf numFmtId="3" fontId="7" fillId="0" borderId="1" xfId="6" applyNumberFormat="1" applyFont="1" applyBorder="1" applyAlignment="1" applyProtection="1">
      <alignment horizontal="right" vertical="center" shrinkToFit="1"/>
      <protection locked="0"/>
    </xf>
    <xf numFmtId="3" fontId="18" fillId="12" borderId="1" xfId="6" applyNumberFormat="1" applyFont="1" applyFill="1" applyBorder="1" applyAlignment="1">
      <alignment horizontal="right" vertical="center" shrinkToFit="1"/>
    </xf>
    <xf numFmtId="3" fontId="27" fillId="12"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6"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6" fillId="8" borderId="9" xfId="4" applyFont="1" applyFill="1" applyBorder="1" applyAlignment="1" applyProtection="1">
      <alignment horizontal="center" vertical="center"/>
      <protection locked="0"/>
    </xf>
    <xf numFmtId="0" fontId="23" fillId="7" borderId="0" xfId="4" applyFont="1" applyFill="1" applyProtection="1">
      <protection locked="0"/>
    </xf>
    <xf numFmtId="0" fontId="23" fillId="7" borderId="5" xfId="4" applyFont="1" applyFill="1" applyBorder="1" applyProtection="1">
      <protection locked="0"/>
    </xf>
    <xf numFmtId="0" fontId="23" fillId="7" borderId="0" xfId="4" applyFont="1" applyFill="1" applyAlignment="1" applyProtection="1">
      <alignment vertical="top"/>
      <protection locked="0"/>
    </xf>
    <xf numFmtId="0" fontId="23" fillId="7" borderId="6" xfId="4" applyFont="1" applyFill="1" applyBorder="1" applyProtection="1">
      <protection locked="0"/>
    </xf>
    <xf numFmtId="0" fontId="23" fillId="7" borderId="0" xfId="4" applyFont="1" applyFill="1" applyAlignment="1" applyProtection="1">
      <alignment vertical="top" wrapText="1"/>
      <protection locked="0"/>
    </xf>
    <xf numFmtId="0" fontId="23" fillId="7" borderId="0" xfId="4" applyFont="1" applyFill="1" applyAlignment="1" applyProtection="1">
      <alignment wrapText="1"/>
      <protection locked="0"/>
    </xf>
    <xf numFmtId="0" fontId="23" fillId="7" borderId="5" xfId="4" applyFont="1" applyFill="1" applyBorder="1" applyAlignment="1" applyProtection="1">
      <alignment vertical="top"/>
      <protection locked="0"/>
    </xf>
    <xf numFmtId="0" fontId="6" fillId="3" borderId="1" xfId="5" applyFont="1" applyFill="1" applyBorder="1" applyAlignment="1">
      <alignment horizontal="center" vertical="center" wrapText="1"/>
    </xf>
    <xf numFmtId="3" fontId="15" fillId="3" borderId="1" xfId="5" applyNumberFormat="1" applyFont="1" applyFill="1" applyBorder="1" applyAlignment="1">
      <alignment horizontal="center" vertical="center" wrapText="1"/>
    </xf>
    <xf numFmtId="0" fontId="15" fillId="3" borderId="1" xfId="5" applyFont="1" applyFill="1" applyBorder="1" applyAlignment="1">
      <alignment horizontal="center" vertical="center"/>
    </xf>
    <xf numFmtId="3" fontId="27" fillId="12" borderId="1" xfId="0" applyNumberFormat="1" applyFont="1" applyFill="1" applyBorder="1" applyAlignment="1">
      <alignment vertical="center" shrinkToFit="1"/>
    </xf>
    <xf numFmtId="3" fontId="34" fillId="0" borderId="1" xfId="0" applyNumberFormat="1" applyFont="1" applyBorder="1" applyAlignment="1" applyProtection="1">
      <alignment vertical="center" shrinkToFit="1"/>
      <protection locked="0"/>
    </xf>
    <xf numFmtId="3" fontId="34" fillId="0" borderId="1" xfId="0" applyNumberFormat="1" applyFont="1" applyBorder="1" applyAlignment="1" applyProtection="1">
      <alignment horizontal="right" vertical="center" shrinkToFit="1"/>
      <protection locked="0"/>
    </xf>
    <xf numFmtId="3" fontId="32" fillId="0" borderId="1" xfId="0" applyNumberFormat="1" applyFont="1" applyBorder="1" applyAlignment="1" applyProtection="1">
      <alignment horizontal="right" vertical="center" shrinkToFit="1"/>
      <protection locked="0"/>
    </xf>
    <xf numFmtId="3" fontId="7" fillId="0" borderId="1" xfId="0" applyNumberFormat="1" applyFont="1" applyBorder="1" applyAlignment="1" applyProtection="1">
      <alignment vertical="center" shrinkToFit="1"/>
      <protection locked="0"/>
    </xf>
    <xf numFmtId="164" fontId="15" fillId="0" borderId="1" xfId="0" applyNumberFormat="1" applyFont="1" applyBorder="1" applyAlignment="1">
      <alignment horizontal="center" vertical="center"/>
    </xf>
    <xf numFmtId="164" fontId="15" fillId="12"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164" fontId="33" fillId="13" borderId="1" xfId="0" applyNumberFormat="1" applyFont="1" applyFill="1" applyBorder="1" applyAlignment="1">
      <alignment horizontal="center" vertical="center"/>
    </xf>
    <xf numFmtId="164" fontId="33" fillId="12" borderId="1" xfId="0" applyNumberFormat="1" applyFont="1" applyFill="1" applyBorder="1" applyAlignment="1">
      <alignment horizontal="center" vertical="center"/>
    </xf>
    <xf numFmtId="164" fontId="35" fillId="13" borderId="1" xfId="0" applyNumberFormat="1" applyFont="1" applyFill="1" applyBorder="1" applyAlignment="1">
      <alignment horizontal="center" vertical="center"/>
    </xf>
    <xf numFmtId="164" fontId="35" fillId="0" borderId="1" xfId="0" applyNumberFormat="1" applyFont="1" applyBorder="1" applyAlignment="1">
      <alignment horizontal="center" vertical="center"/>
    </xf>
    <xf numFmtId="0" fontId="6" fillId="8" borderId="7" xfId="7" applyFont="1" applyFill="1" applyBorder="1" applyAlignment="1" applyProtection="1">
      <alignment horizontal="center" vertical="center"/>
      <protection locked="0"/>
    </xf>
    <xf numFmtId="0" fontId="4" fillId="0" borderId="0" xfId="0" applyFont="1"/>
    <xf numFmtId="3" fontId="7" fillId="0" borderId="1" xfId="6" applyNumberFormat="1" applyFont="1" applyBorder="1" applyAlignment="1" applyProtection="1">
      <alignment vertical="center" shrinkToFit="1"/>
      <protection locked="0"/>
    </xf>
    <xf numFmtId="0" fontId="7" fillId="7" borderId="5" xfId="4" applyFont="1" applyFill="1" applyBorder="1" applyAlignment="1">
      <alignment horizontal="right" vertical="center" wrapText="1"/>
    </xf>
    <xf numFmtId="0" fontId="7" fillId="7" borderId="0" xfId="4" applyFont="1" applyFill="1" applyAlignment="1">
      <alignment horizontal="right" vertical="center" wrapText="1"/>
    </xf>
    <xf numFmtId="0" fontId="23" fillId="8" borderId="10" xfId="7" applyFont="1" applyFill="1" applyBorder="1" applyAlignment="1" applyProtection="1">
      <alignment vertical="center"/>
      <protection locked="0"/>
    </xf>
    <xf numFmtId="0" fontId="23" fillId="8" borderId="11" xfId="7" applyFont="1" applyFill="1" applyBorder="1" applyAlignment="1" applyProtection="1">
      <alignment vertical="center"/>
      <protection locked="0"/>
    </xf>
    <xf numFmtId="0" fontId="23" fillId="8" borderId="9" xfId="7" applyFont="1" applyFill="1" applyBorder="1" applyAlignment="1" applyProtection="1">
      <alignment vertical="center"/>
      <protection locked="0"/>
    </xf>
    <xf numFmtId="0" fontId="7" fillId="7" borderId="3" xfId="4" applyFont="1" applyFill="1" applyBorder="1" applyAlignment="1">
      <alignment horizontal="left" vertical="center" wrapText="1"/>
    </xf>
    <xf numFmtId="0" fontId="23" fillId="8" borderId="10" xfId="4" applyFont="1" applyFill="1" applyBorder="1" applyAlignment="1" applyProtection="1">
      <alignment vertical="center"/>
      <protection locked="0"/>
    </xf>
    <xf numFmtId="0" fontId="23" fillId="8" borderId="11" xfId="4" applyFont="1" applyFill="1" applyBorder="1" applyAlignment="1" applyProtection="1">
      <alignment vertical="center"/>
      <protection locked="0"/>
    </xf>
    <xf numFmtId="0" fontId="23" fillId="8" borderId="9" xfId="4" applyFont="1" applyFill="1" applyBorder="1" applyAlignment="1" applyProtection="1">
      <alignment vertical="center"/>
      <protection locked="0"/>
    </xf>
    <xf numFmtId="0" fontId="7" fillId="7" borderId="12" xfId="4" applyFont="1" applyFill="1" applyBorder="1" applyAlignment="1">
      <alignment horizontal="left" vertical="center" wrapText="1"/>
    </xf>
    <xf numFmtId="0" fontId="23" fillId="7" borderId="0" xfId="4" applyFont="1" applyFill="1"/>
    <xf numFmtId="0" fontId="6" fillId="8" borderId="10" xfId="7" applyFont="1" applyFill="1" applyBorder="1" applyAlignment="1" applyProtection="1">
      <alignment vertical="center"/>
      <protection locked="0"/>
    </xf>
    <xf numFmtId="0" fontId="6" fillId="8" borderId="11" xfId="7" applyFont="1" applyFill="1" applyBorder="1" applyAlignment="1" applyProtection="1">
      <alignment vertical="center"/>
      <protection locked="0"/>
    </xf>
    <xf numFmtId="0" fontId="6" fillId="8" borderId="9" xfId="7" applyFont="1" applyFill="1" applyBorder="1" applyAlignment="1" applyProtection="1">
      <alignment vertical="center"/>
      <protection locked="0"/>
    </xf>
    <xf numFmtId="0" fontId="7" fillId="7" borderId="0" xfId="4" applyFont="1" applyFill="1" applyAlignment="1">
      <alignment vertical="center"/>
    </xf>
    <xf numFmtId="49" fontId="6" fillId="8" borderId="10" xfId="4" applyNumberFormat="1" applyFont="1" applyFill="1" applyBorder="1" applyAlignment="1" applyProtection="1">
      <alignment vertical="center"/>
      <protection locked="0"/>
    </xf>
    <xf numFmtId="49" fontId="6" fillId="8" borderId="11" xfId="4" applyNumberFormat="1" applyFont="1" applyFill="1" applyBorder="1" applyAlignment="1" applyProtection="1">
      <alignment vertical="center"/>
      <protection locked="0"/>
    </xf>
    <xf numFmtId="49" fontId="6" fillId="8" borderId="9" xfId="4" applyNumberFormat="1" applyFont="1" applyFill="1" applyBorder="1" applyAlignment="1" applyProtection="1">
      <alignment vertical="center"/>
      <protection locked="0"/>
    </xf>
    <xf numFmtId="0" fontId="7" fillId="7" borderId="0" xfId="4" applyFont="1" applyFill="1" applyAlignment="1">
      <alignment horizontal="center" vertical="center"/>
    </xf>
    <xf numFmtId="0" fontId="7" fillId="7" borderId="6" xfId="4" applyFont="1" applyFill="1" applyBorder="1" applyAlignment="1">
      <alignment horizontal="center" vertical="center"/>
    </xf>
    <xf numFmtId="0" fontId="6" fillId="8" borderId="10" xfId="7" applyFont="1" applyFill="1" applyBorder="1" applyAlignment="1" applyProtection="1">
      <alignment horizontal="center" vertical="center"/>
      <protection locked="0"/>
    </xf>
    <xf numFmtId="0" fontId="6" fillId="8" borderId="9" xfId="7" applyFont="1" applyFill="1" applyBorder="1" applyAlignment="1" applyProtection="1">
      <alignment horizontal="center" vertical="center"/>
      <protection locked="0"/>
    </xf>
    <xf numFmtId="0" fontId="7" fillId="7" borderId="5" xfId="4" applyFont="1" applyFill="1" applyBorder="1" applyAlignment="1">
      <alignment horizontal="left" vertical="center"/>
    </xf>
    <xf numFmtId="0" fontId="7" fillId="7" borderId="0" xfId="4" applyFont="1" applyFill="1" applyAlignment="1">
      <alignment horizontal="left" vertical="center"/>
    </xf>
    <xf numFmtId="0" fontId="6" fillId="8" borderId="10" xfId="4" applyFont="1" applyFill="1" applyBorder="1" applyAlignment="1" applyProtection="1">
      <alignment vertical="center"/>
      <protection locked="0"/>
    </xf>
    <xf numFmtId="0" fontId="6" fillId="8" borderId="11" xfId="4" applyFont="1" applyFill="1" applyBorder="1" applyAlignment="1" applyProtection="1">
      <alignment vertical="center"/>
      <protection locked="0"/>
    </xf>
    <xf numFmtId="0" fontId="6" fillId="8" borderId="9" xfId="4" applyFont="1" applyFill="1" applyBorder="1" applyAlignment="1" applyProtection="1">
      <alignment vertical="center"/>
      <protection locked="0"/>
    </xf>
    <xf numFmtId="0" fontId="23" fillId="7" borderId="0" xfId="4" applyFont="1" applyFill="1" applyAlignment="1">
      <alignment vertical="top"/>
    </xf>
    <xf numFmtId="0" fontId="7" fillId="7" borderId="0" xfId="4" applyFont="1" applyFill="1" applyAlignment="1">
      <alignment vertical="top"/>
    </xf>
    <xf numFmtId="0" fontId="6" fillId="8" borderId="10" xfId="4" applyFont="1" applyFill="1" applyBorder="1" applyAlignment="1" applyProtection="1">
      <alignment horizontal="right" vertical="center"/>
      <protection locked="0"/>
    </xf>
    <xf numFmtId="0" fontId="6" fillId="8" borderId="11" xfId="4" applyFont="1" applyFill="1" applyBorder="1" applyAlignment="1" applyProtection="1">
      <alignment horizontal="right" vertical="center"/>
      <protection locked="0"/>
    </xf>
    <xf numFmtId="0" fontId="6" fillId="8" borderId="9" xfId="4" applyFont="1" applyFill="1" applyBorder="1" applyAlignment="1" applyProtection="1">
      <alignment horizontal="right" vertical="center"/>
      <protection locked="0"/>
    </xf>
    <xf numFmtId="0" fontId="23" fillId="7" borderId="0" xfId="4" applyFont="1" applyFill="1" applyAlignment="1" applyProtection="1">
      <alignment vertical="top"/>
      <protection locked="0"/>
    </xf>
    <xf numFmtId="0" fontId="23" fillId="7" borderId="0" xfId="4" applyFont="1" applyFill="1" applyProtection="1">
      <protection locked="0"/>
    </xf>
    <xf numFmtId="0" fontId="23" fillId="7" borderId="0" xfId="4" applyFont="1" applyFill="1" applyAlignment="1" applyProtection="1">
      <alignment vertical="top" wrapText="1"/>
      <protection locked="0"/>
    </xf>
    <xf numFmtId="0" fontId="7" fillId="7" borderId="5" xfId="4" applyFont="1" applyFill="1" applyBorder="1" applyAlignment="1">
      <alignment horizontal="center" vertical="center"/>
    </xf>
    <xf numFmtId="0" fontId="7" fillId="7" borderId="5" xfId="4" applyFont="1" applyFill="1" applyBorder="1" applyAlignment="1">
      <alignment horizontal="right" vertical="center"/>
    </xf>
    <xf numFmtId="0" fontId="7" fillId="7" borderId="0" xfId="4" applyFont="1" applyFill="1" applyAlignment="1">
      <alignment horizontal="right" vertical="center"/>
    </xf>
    <xf numFmtId="0" fontId="24" fillId="7" borderId="0" xfId="4" applyFont="1" applyFill="1" applyAlignment="1">
      <alignment vertical="center"/>
    </xf>
    <xf numFmtId="0" fontId="7" fillId="7" borderId="5" xfId="4" applyFont="1" applyFill="1" applyBorder="1" applyAlignment="1">
      <alignment horizontal="left" vertical="center" wrapText="1"/>
    </xf>
    <xf numFmtId="0" fontId="23" fillId="8" borderId="10" xfId="7" applyFont="1" applyFill="1" applyBorder="1" applyProtection="1">
      <protection locked="0"/>
    </xf>
    <xf numFmtId="0" fontId="23" fillId="8" borderId="11" xfId="7" applyFont="1" applyFill="1" applyBorder="1" applyProtection="1">
      <protection locked="0"/>
    </xf>
    <xf numFmtId="0" fontId="23" fillId="8" borderId="9" xfId="7" applyFont="1" applyFill="1" applyBorder="1" applyProtection="1">
      <protection locked="0"/>
    </xf>
    <xf numFmtId="49" fontId="6" fillId="8" borderId="10" xfId="7" applyNumberFormat="1" applyFont="1" applyFill="1" applyBorder="1" applyAlignment="1" applyProtection="1">
      <alignment horizontal="center" vertical="center"/>
      <protection locked="0"/>
    </xf>
    <xf numFmtId="49" fontId="6" fillId="8" borderId="9" xfId="7" applyNumberFormat="1" applyFont="1" applyFill="1" applyBorder="1" applyAlignment="1" applyProtection="1">
      <alignment horizontal="center" vertical="center"/>
      <protection locked="0"/>
    </xf>
    <xf numFmtId="0" fontId="23" fillId="7" borderId="5" xfId="4" applyFont="1" applyFill="1" applyBorder="1" applyAlignment="1">
      <alignment vertical="center" wrapText="1"/>
    </xf>
    <xf numFmtId="0" fontId="23" fillId="7" borderId="0" xfId="4" applyFont="1" applyFill="1" applyAlignment="1">
      <alignment vertical="center" wrapText="1"/>
    </xf>
    <xf numFmtId="0" fontId="7" fillId="7" borderId="6" xfId="4" applyFont="1" applyFill="1" applyBorder="1" applyAlignment="1">
      <alignment horizontal="right" vertical="center" wrapText="1"/>
    </xf>
    <xf numFmtId="0" fontId="24" fillId="7" borderId="5" xfId="4" applyFont="1" applyFill="1" applyBorder="1" applyAlignment="1">
      <alignment vertical="center"/>
    </xf>
    <xf numFmtId="0" fontId="21" fillId="7" borderId="5" xfId="4" applyFont="1" applyFill="1" applyBorder="1" applyAlignment="1">
      <alignment horizontal="center" vertical="center" wrapText="1"/>
    </xf>
    <xf numFmtId="0" fontId="21" fillId="7" borderId="0" xfId="4" applyFont="1" applyFill="1" applyAlignment="1">
      <alignment horizontal="center" vertical="center" wrapText="1"/>
    </xf>
    <xf numFmtId="0" fontId="7" fillId="7" borderId="6" xfId="4" applyFont="1" applyFill="1" applyBorder="1" applyAlignment="1">
      <alignment horizontal="right" vertical="center"/>
    </xf>
    <xf numFmtId="0" fontId="23" fillId="7" borderId="0" xfId="4" applyFont="1" applyFill="1" applyAlignment="1">
      <alignment wrapText="1"/>
    </xf>
    <xf numFmtId="0" fontId="19" fillId="7" borderId="2" xfId="4" applyFont="1" applyFill="1" applyBorder="1" applyAlignment="1">
      <alignment vertical="center"/>
    </xf>
    <xf numFmtId="0" fontId="19" fillId="7" borderId="3" xfId="4" applyFont="1" applyFill="1" applyBorder="1" applyAlignment="1">
      <alignment vertical="center"/>
    </xf>
    <xf numFmtId="0" fontId="22" fillId="7" borderId="5" xfId="4" applyFont="1" applyFill="1" applyBorder="1" applyAlignment="1">
      <alignment horizontal="center" vertical="center"/>
    </xf>
    <xf numFmtId="0" fontId="22" fillId="7" borderId="0" xfId="4" applyFont="1" applyFill="1" applyAlignment="1">
      <alignment horizontal="center" vertical="center"/>
    </xf>
    <xf numFmtId="0" fontId="22" fillId="7" borderId="6" xfId="4" applyFont="1" applyFill="1" applyBorder="1" applyAlignment="1">
      <alignment horizontal="center" vertical="center"/>
    </xf>
    <xf numFmtId="0" fontId="6" fillId="7" borderId="5" xfId="4" applyFont="1" applyFill="1" applyBorder="1" applyAlignment="1">
      <alignment vertical="center" wrapText="1"/>
    </xf>
    <xf numFmtId="0" fontId="6" fillId="7" borderId="0" xfId="4" applyFont="1" applyFill="1" applyAlignment="1">
      <alignment vertical="center" wrapText="1"/>
    </xf>
    <xf numFmtId="14" fontId="6" fillId="8" borderId="10" xfId="4" applyNumberFormat="1" applyFont="1" applyFill="1" applyBorder="1" applyAlignment="1" applyProtection="1">
      <alignment horizontal="center" vertical="center"/>
      <protection locked="0"/>
    </xf>
    <xf numFmtId="14" fontId="6" fillId="8" borderId="9" xfId="4" applyNumberFormat="1" applyFont="1" applyFill="1" applyBorder="1" applyAlignment="1" applyProtection="1">
      <alignment horizontal="center" vertical="center"/>
      <protection locked="0"/>
    </xf>
    <xf numFmtId="0" fontId="6" fillId="0" borderId="5" xfId="4" applyFont="1" applyBorder="1" applyAlignment="1">
      <alignment horizontal="center" vertical="center" wrapText="1"/>
    </xf>
    <xf numFmtId="0" fontId="6" fillId="0" borderId="0" xfId="4" applyFont="1" applyAlignment="1">
      <alignment horizontal="center" vertical="center" wrapText="1"/>
    </xf>
    <xf numFmtId="0" fontId="6" fillId="0" borderId="6" xfId="4" applyFont="1" applyBorder="1" applyAlignment="1">
      <alignment horizontal="center" vertical="center" wrapText="1"/>
    </xf>
    <xf numFmtId="0" fontId="23" fillId="7" borderId="5" xfId="4" applyFont="1" applyFill="1" applyBorder="1" applyAlignment="1">
      <alignment wrapText="1"/>
    </xf>
    <xf numFmtId="0" fontId="15" fillId="3" borderId="1" xfId="5" applyFont="1" applyFill="1" applyBorder="1" applyAlignment="1">
      <alignment horizontal="center" vertical="center"/>
    </xf>
    <xf numFmtId="0" fontId="4" fillId="0" borderId="1"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xf numFmtId="0" fontId="8" fillId="2" borderId="10" xfId="5" applyFont="1" applyFill="1" applyBorder="1" applyAlignment="1" applyProtection="1">
      <alignment vertical="center" wrapText="1"/>
      <protection locked="0"/>
    </xf>
    <xf numFmtId="0" fontId="4" fillId="0" borderId="11" xfId="5" applyBorder="1" applyAlignment="1" applyProtection="1">
      <alignment vertical="center" wrapText="1"/>
      <protection locked="0"/>
    </xf>
    <xf numFmtId="0" fontId="4" fillId="0" borderId="11" xfId="5" applyBorder="1" applyProtection="1">
      <protection locked="0"/>
    </xf>
    <xf numFmtId="0" fontId="6" fillId="3" borderId="1" xfId="5" applyFont="1" applyFill="1" applyBorder="1" applyAlignment="1">
      <alignment horizontal="center" vertical="center" wrapText="1"/>
    </xf>
    <xf numFmtId="0" fontId="4" fillId="0" borderId="1" xfId="5" applyBorder="1" applyAlignment="1">
      <alignment horizontal="center" vertical="center" wrapText="1"/>
    </xf>
    <xf numFmtId="49" fontId="32" fillId="0" borderId="13" xfId="0" applyNumberFormat="1" applyFont="1" applyBorder="1" applyAlignment="1">
      <alignment vertical="center" wrapText="1"/>
    </xf>
    <xf numFmtId="49" fontId="32" fillId="0" borderId="12" xfId="0" applyNumberFormat="1" applyFont="1" applyBorder="1" applyAlignment="1">
      <alignment vertical="center" wrapText="1"/>
    </xf>
    <xf numFmtId="49" fontId="32" fillId="0" borderId="14" xfId="0" applyNumberFormat="1" applyFont="1" applyBorder="1" applyAlignment="1">
      <alignment vertical="center" wrapText="1"/>
    </xf>
    <xf numFmtId="0" fontId="14" fillId="6" borderId="1" xfId="0" applyFont="1" applyFill="1" applyBorder="1" applyAlignment="1">
      <alignment horizontal="left" vertical="center" shrinkToFit="1"/>
    </xf>
    <xf numFmtId="0" fontId="7" fillId="6" borderId="1" xfId="0" applyFont="1" applyFill="1" applyBorder="1" applyAlignment="1">
      <alignment horizontal="left" vertical="center" shrinkToFit="1"/>
    </xf>
    <xf numFmtId="0" fontId="32" fillId="0" borderId="13" xfId="0" applyFont="1" applyBorder="1" applyAlignment="1">
      <alignment vertical="center" wrapText="1"/>
    </xf>
    <xf numFmtId="0" fontId="32" fillId="0" borderId="12" xfId="0" applyFont="1" applyBorder="1" applyAlignment="1">
      <alignment vertical="center" wrapText="1"/>
    </xf>
    <xf numFmtId="0" fontId="32" fillId="0" borderId="14" xfId="0" applyFont="1" applyBorder="1" applyAlignment="1">
      <alignment vertical="center" wrapText="1"/>
    </xf>
    <xf numFmtId="49" fontId="35" fillId="13" borderId="13" xfId="0" applyNumberFormat="1" applyFont="1" applyFill="1" applyBorder="1" applyAlignment="1">
      <alignment vertical="center" wrapText="1"/>
    </xf>
    <xf numFmtId="49" fontId="35" fillId="13" borderId="12" xfId="0" applyNumberFormat="1" applyFont="1" applyFill="1" applyBorder="1" applyAlignment="1">
      <alignment vertical="center" wrapText="1"/>
    </xf>
    <xf numFmtId="49" fontId="35" fillId="13" borderId="14" xfId="0" applyNumberFormat="1" applyFont="1" applyFill="1" applyBorder="1" applyAlignment="1">
      <alignment vertical="center" wrapText="1"/>
    </xf>
    <xf numFmtId="49" fontId="35" fillId="13" borderId="13" xfId="0" applyNumberFormat="1" applyFont="1" applyFill="1" applyBorder="1" applyAlignment="1">
      <alignment horizontal="left" vertical="center" wrapText="1"/>
    </xf>
    <xf numFmtId="49" fontId="35" fillId="13" borderId="12" xfId="0" applyNumberFormat="1" applyFont="1" applyFill="1" applyBorder="1" applyAlignment="1">
      <alignment horizontal="left" vertical="center" wrapText="1"/>
    </xf>
    <xf numFmtId="49" fontId="35" fillId="13" borderId="14" xfId="0" applyNumberFormat="1" applyFont="1" applyFill="1" applyBorder="1" applyAlignment="1">
      <alignment horizontal="left" vertical="center" wrapText="1"/>
    </xf>
    <xf numFmtId="49" fontId="35" fillId="12" borderId="13" xfId="0" applyNumberFormat="1" applyFont="1" applyFill="1" applyBorder="1" applyAlignment="1">
      <alignment horizontal="left" vertical="center" wrapText="1"/>
    </xf>
    <xf numFmtId="49" fontId="35" fillId="12" borderId="12" xfId="0" applyNumberFormat="1" applyFont="1" applyFill="1" applyBorder="1" applyAlignment="1">
      <alignment horizontal="left" vertical="center" wrapText="1"/>
    </xf>
    <xf numFmtId="49" fontId="35" fillId="12" borderId="14" xfId="0" applyNumberFormat="1"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32" fillId="0" borderId="13" xfId="0" applyNumberFormat="1" applyFont="1" applyBorder="1" applyAlignment="1">
      <alignment horizontal="left" vertical="center" wrapText="1"/>
    </xf>
    <xf numFmtId="49" fontId="32" fillId="0" borderId="12" xfId="0" applyNumberFormat="1" applyFont="1" applyBorder="1" applyAlignment="1">
      <alignment horizontal="left" vertical="center" wrapText="1"/>
    </xf>
    <xf numFmtId="49" fontId="32" fillId="0" borderId="14" xfId="0" applyNumberFormat="1" applyFont="1" applyBorder="1" applyAlignment="1">
      <alignment horizontal="left" vertical="center" wrapText="1"/>
    </xf>
    <xf numFmtId="0" fontId="32" fillId="0" borderId="13" xfId="0" applyFont="1" applyBorder="1" applyAlignment="1">
      <alignment horizontal="left" vertical="center"/>
    </xf>
    <xf numFmtId="0" fontId="32" fillId="0" borderId="12" xfId="0" applyFont="1" applyBorder="1" applyAlignment="1">
      <alignment horizontal="left" vertical="center"/>
    </xf>
    <xf numFmtId="0" fontId="32" fillId="0" borderId="14" xfId="0" applyFont="1" applyBorder="1" applyAlignment="1">
      <alignment horizontal="left" vertical="center"/>
    </xf>
    <xf numFmtId="0" fontId="10" fillId="0" borderId="0" xfId="6" applyFont="1" applyAlignment="1">
      <alignment horizontal="center" vertical="center" wrapText="1"/>
    </xf>
    <xf numFmtId="0" fontId="4" fillId="0" borderId="0" xfId="6" applyAlignment="1">
      <alignment horizontal="center" vertical="center" wrapText="1"/>
    </xf>
    <xf numFmtId="0" fontId="8" fillId="0" borderId="0" xfId="6" applyFont="1" applyAlignment="1" applyProtection="1">
      <alignment horizontal="center" vertical="top" wrapText="1"/>
      <protection locked="0"/>
    </xf>
    <xf numFmtId="0" fontId="4" fillId="0" borderId="0" xfId="6" applyAlignment="1" applyProtection="1">
      <alignment horizontal="center" wrapText="1"/>
      <protection locked="0"/>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0" fontId="4" fillId="0" borderId="0" xfId="6" applyAlignment="1">
      <alignment horizontal="right" vertical="top" wrapText="1"/>
    </xf>
    <xf numFmtId="0" fontId="4" fillId="0" borderId="0" xfId="6"/>
    <xf numFmtId="0" fontId="0" fillId="0" borderId="0" xfId="0"/>
    <xf numFmtId="0" fontId="8" fillId="4" borderId="10" xfId="6" applyFont="1" applyFill="1" applyBorder="1" applyAlignment="1" applyProtection="1">
      <alignment vertical="center" wrapText="1"/>
      <protection locked="0"/>
    </xf>
    <xf numFmtId="0" fontId="4" fillId="0" borderId="11" xfId="6" applyBorder="1" applyProtection="1">
      <protection locked="0"/>
    </xf>
    <xf numFmtId="0" fontId="0" fillId="0" borderId="11" xfId="0" applyBorder="1"/>
    <xf numFmtId="0" fontId="6"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4" fillId="6" borderId="13" xfId="0" applyFont="1" applyFill="1" applyBorder="1" applyAlignment="1">
      <alignment horizontal="left" vertical="center" shrinkToFit="1"/>
    </xf>
    <xf numFmtId="0" fontId="14" fillId="6" borderId="12" xfId="0" applyFont="1" applyFill="1" applyBorder="1" applyAlignment="1">
      <alignment horizontal="left" vertical="center" shrinkToFit="1"/>
    </xf>
    <xf numFmtId="0" fontId="15" fillId="3" borderId="1" xfId="6" applyFont="1" applyFill="1" applyBorder="1" applyAlignment="1">
      <alignment horizontal="center" vertical="center" wrapText="1"/>
    </xf>
    <xf numFmtId="0" fontId="4" fillId="0" borderId="1" xfId="6" applyBorder="1" applyAlignment="1">
      <alignment horizontal="center" vertical="center" wrapText="1"/>
    </xf>
    <xf numFmtId="0" fontId="4" fillId="0" borderId="0" xfId="6" applyAlignment="1">
      <alignment horizontal="center" wrapText="1"/>
    </xf>
    <xf numFmtId="0" fontId="4" fillId="0" borderId="0" xfId="6" applyAlignment="1">
      <alignment horizontal="right"/>
    </xf>
    <xf numFmtId="0" fontId="15" fillId="2" borderId="10" xfId="6" applyFont="1" applyFill="1" applyBorder="1" applyAlignment="1" applyProtection="1">
      <alignment vertical="center" wrapText="1"/>
      <protection locked="0"/>
    </xf>
    <xf numFmtId="0" fontId="4" fillId="0" borderId="11" xfId="6" applyBorder="1" applyAlignment="1" applyProtection="1">
      <alignment vertical="center" wrapText="1"/>
      <protection locked="0"/>
    </xf>
    <xf numFmtId="0" fontId="6" fillId="3" borderId="1" xfId="6" applyFont="1" applyFill="1" applyBorder="1" applyAlignment="1">
      <alignment horizontal="center" vertical="center" wrapText="1"/>
    </xf>
    <xf numFmtId="0" fontId="7" fillId="0" borderId="1" xfId="6" applyFont="1" applyBorder="1" applyAlignment="1">
      <alignment horizontal="left" vertical="center" wrapText="1"/>
    </xf>
    <xf numFmtId="0" fontId="14" fillId="6" borderId="1" xfId="6" applyFont="1" applyFill="1" applyBorder="1" applyAlignment="1">
      <alignment horizontal="left" vertical="center" shrinkToFit="1"/>
    </xf>
    <xf numFmtId="0" fontId="7" fillId="6" borderId="1" xfId="6" applyFont="1" applyFill="1" applyBorder="1" applyAlignment="1">
      <alignment horizontal="left" vertical="center" shrinkToFit="1"/>
    </xf>
    <xf numFmtId="0" fontId="6" fillId="0" borderId="1" xfId="6" applyFont="1" applyBorder="1" applyAlignment="1">
      <alignment horizontal="left" vertical="center" wrapText="1"/>
    </xf>
    <xf numFmtId="0" fontId="5" fillId="12" borderId="1" xfId="6" applyFont="1" applyFill="1" applyBorder="1" applyAlignment="1">
      <alignment horizontal="left" vertical="center" wrapText="1"/>
    </xf>
    <xf numFmtId="0" fontId="10" fillId="0" borderId="0" xfId="1" applyFont="1" applyAlignment="1">
      <alignment horizontal="center" vertical="center" wrapText="1"/>
    </xf>
    <xf numFmtId="0" fontId="8"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3" fontId="11" fillId="3" borderId="1" xfId="6" applyNumberFormat="1" applyFont="1" applyFill="1" applyBorder="1" applyAlignment="1">
      <alignment horizontal="center" vertical="center" wrapText="1"/>
    </xf>
    <xf numFmtId="49" fontId="11" fillId="3" borderId="1" xfId="6" applyNumberFormat="1" applyFont="1" applyFill="1" applyBorder="1" applyAlignment="1">
      <alignment horizontal="center" vertical="center" wrapText="1"/>
    </xf>
    <xf numFmtId="0" fontId="15" fillId="0" borderId="1" xfId="6" applyFont="1" applyBorder="1" applyAlignment="1">
      <alignment horizontal="left" vertical="center" wrapText="1"/>
    </xf>
    <xf numFmtId="0" fontId="5" fillId="0" borderId="1" xfId="6" applyFont="1" applyBorder="1" applyAlignment="1">
      <alignment horizontal="left" vertical="center" wrapText="1"/>
    </xf>
    <xf numFmtId="3" fontId="4" fillId="0" borderId="1" xfId="6" applyNumberFormat="1" applyBorder="1" applyAlignment="1">
      <alignment horizontal="center" vertical="center" wrapText="1"/>
    </xf>
    <xf numFmtId="0" fontId="15" fillId="12" borderId="1" xfId="6" applyFont="1" applyFill="1" applyBorder="1" applyAlignment="1">
      <alignment horizontal="left" vertical="center" wrapText="1"/>
    </xf>
    <xf numFmtId="0" fontId="4" fillId="0" borderId="16" xfId="0" applyFont="1" applyBorder="1" applyAlignment="1">
      <alignment horizontal="left" vertical="top" wrapText="1"/>
    </xf>
    <xf numFmtId="0" fontId="4" fillId="0" borderId="0" xfId="0" applyFont="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7" borderId="16" xfId="0" applyFont="1" applyFill="1" applyBorder="1" applyAlignment="1">
      <alignment horizontal="left" vertical="top" wrapText="1"/>
    </xf>
    <xf numFmtId="0" fontId="4" fillId="7" borderId="0" xfId="0" applyFont="1" applyFill="1" applyAlignment="1">
      <alignment horizontal="left" vertical="top"/>
    </xf>
    <xf numFmtId="0" fontId="4" fillId="7" borderId="15" xfId="0" applyFont="1" applyFill="1" applyBorder="1" applyAlignment="1">
      <alignment horizontal="left" vertical="top"/>
    </xf>
    <xf numFmtId="0" fontId="4" fillId="7" borderId="16" xfId="0" applyFont="1" applyFill="1" applyBorder="1" applyAlignment="1">
      <alignment horizontal="left" vertical="top"/>
    </xf>
    <xf numFmtId="0" fontId="4" fillId="7" borderId="0" xfId="0" applyFont="1" applyFill="1" applyAlignment="1">
      <alignment horizontal="left" vertical="top" wrapText="1"/>
    </xf>
    <xf numFmtId="0" fontId="4" fillId="7" borderId="18" xfId="0" applyFont="1" applyFill="1" applyBorder="1" applyAlignment="1">
      <alignment horizontal="left" vertical="top"/>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0" fillId="0" borderId="0" xfId="0" applyAlignment="1">
      <alignment horizontal="left" wrapText="1"/>
    </xf>
    <xf numFmtId="0" fontId="4" fillId="0" borderId="0" xfId="0" applyFont="1" applyAlignment="1">
      <alignment horizontal="left" vertical="top" wrapText="1"/>
    </xf>
    <xf numFmtId="0" fontId="4" fillId="0" borderId="17" xfId="0" applyFont="1" applyBorder="1" applyAlignment="1">
      <alignment horizontal="left" vertical="top"/>
    </xf>
  </cellXfs>
  <cellStyles count="640">
    <cellStyle name="=D:\WINNT\SYSTEM32\COMMAND.COM" xfId="93" xr:uid="{0E8A99CB-2DDA-4BCA-B071-ADB6B205136D}"/>
    <cellStyle name="20% - Accent1 2" xfId="181" xr:uid="{DA66CBB7-674A-4D0B-9CD0-3E6700061EEC}"/>
    <cellStyle name="20% - Accent1 3" xfId="261" xr:uid="{73A1FF3C-1951-47A3-A5AD-F83FFCF9A8B6}"/>
    <cellStyle name="20% - Accent1 4" xfId="50" xr:uid="{4C97E60A-C168-4F7F-8212-44A8C699DC8F}"/>
    <cellStyle name="20% - Accent2 2" xfId="182" xr:uid="{734167C7-8ACB-4EE4-9FD2-788E83ADA67C}"/>
    <cellStyle name="20% - Accent2 3" xfId="262" xr:uid="{33CC5FD5-AC17-43C5-8A41-D1C141ED2300}"/>
    <cellStyle name="20% - Accent2 4" xfId="53" xr:uid="{8FD287FE-01CD-4B17-8451-90AC523CCB81}"/>
    <cellStyle name="20% - Accent3 2" xfId="183" xr:uid="{2F02D6D9-8D69-422F-B1C3-6F419E000A0E}"/>
    <cellStyle name="20% - Accent3 3" xfId="263" xr:uid="{643F351C-D06A-4A25-97D9-D5EA4F2EB529}"/>
    <cellStyle name="20% - Accent3 4" xfId="49" xr:uid="{6E91D755-95C6-4991-8FDD-2DC32269EB86}"/>
    <cellStyle name="20% - Accent4 2" xfId="184" xr:uid="{7D7BB163-95B3-4F06-A170-7E9EC154FD84}"/>
    <cellStyle name="20% - Accent4 3" xfId="264" xr:uid="{9304854E-08BF-454E-BCAB-F3FEB03FA26C}"/>
    <cellStyle name="20% - Accent4 4" xfId="54" xr:uid="{90270184-3A6E-490F-8566-1E3C04919E3D}"/>
    <cellStyle name="20% - Accent5 2" xfId="185" xr:uid="{BC1D70CD-5F1E-4F6A-89ED-12699B11B3F8}"/>
    <cellStyle name="20% - Accent5 3" xfId="265" xr:uid="{B4C5E231-E483-4879-ABB1-3F2744C2BBEC}"/>
    <cellStyle name="20% - Accent5 4" xfId="55" xr:uid="{34B9DBA5-88C6-4A68-BDF4-9445B0A5C12A}"/>
    <cellStyle name="20% - Accent6 2" xfId="186" xr:uid="{A88BE50D-C5F6-4EAF-AD99-A23C34D0B16D}"/>
    <cellStyle name="20% - Accent6 3" xfId="266" xr:uid="{D7B808D9-6F06-447D-A0CB-6FAC15275062}"/>
    <cellStyle name="20% - Accent6 4" xfId="56" xr:uid="{6C2D505C-66CE-4134-9BD4-B394FDCBCF8E}"/>
    <cellStyle name="40% - Accent1 2" xfId="187" xr:uid="{25B04A9B-9470-4AEA-904B-C8FD5C99DF84}"/>
    <cellStyle name="40% - Accent1 3" xfId="267" xr:uid="{37CE4244-FC76-4A2A-8ADF-566CA7D03312}"/>
    <cellStyle name="40% - Accent1 4" xfId="57" xr:uid="{1FFEDC1B-19CA-408C-82BC-747BD52F2CAC}"/>
    <cellStyle name="40% - Accent2 2" xfId="188" xr:uid="{8CE0F423-466B-4762-BF80-0E9448E52AF9}"/>
    <cellStyle name="40% - Accent2 3" xfId="268" xr:uid="{FE7CD274-1C25-4DA9-A723-DF41DD4152BD}"/>
    <cellStyle name="40% - Accent2 4" xfId="58" xr:uid="{C34272F2-C18F-4A06-92CA-EA05BF8D0481}"/>
    <cellStyle name="40% - Accent3 2" xfId="189" xr:uid="{69A4653E-E24F-48E3-B49B-EBFE4B5E8D84}"/>
    <cellStyle name="40% - Accent3 3" xfId="269" xr:uid="{8CE95AB5-107A-4A80-B035-91C05201C179}"/>
    <cellStyle name="40% - Accent3 4" xfId="59" xr:uid="{F685DEA3-909E-4DA2-992F-6469D969B7B6}"/>
    <cellStyle name="40% - Accent4 2" xfId="190" xr:uid="{BEC22B34-0563-4B19-984A-3604DAA8E29B}"/>
    <cellStyle name="40% - Accent4 3" xfId="270" xr:uid="{F1BDA6C8-9983-4E20-8950-BEF336EA017D}"/>
    <cellStyle name="40% - Accent4 4" xfId="60" xr:uid="{863D31E3-F877-4A05-B91F-7E4A26354C06}"/>
    <cellStyle name="40% - Accent5 2" xfId="191" xr:uid="{8284B542-EF4E-46A1-895A-C1A999E872A1}"/>
    <cellStyle name="40% - Accent5 3" xfId="271" xr:uid="{3A43C2E5-B442-4BFE-A493-6C1DE158A341}"/>
    <cellStyle name="40% - Accent5 4" xfId="61" xr:uid="{C694D88E-6E5F-4E5A-805B-494C75A8AE46}"/>
    <cellStyle name="40% - Accent6 2" xfId="192" xr:uid="{4BC31348-9EC7-4149-B44A-384DB325A78C}"/>
    <cellStyle name="40% - Accent6 3" xfId="272" xr:uid="{79C62717-FB5C-4260-BE2A-4F1F9AABD056}"/>
    <cellStyle name="40% - Accent6 4" xfId="62" xr:uid="{2F386791-D3F4-4600-8F25-EDFFE498155D}"/>
    <cellStyle name="60% - Accent1 2" xfId="193" xr:uid="{730AAFAD-4E5E-455D-9A8B-C481A1DB5A6B}"/>
    <cellStyle name="60% - Accent1 3" xfId="273" xr:uid="{AE2672CB-B845-4BA5-A194-5D441D60D412}"/>
    <cellStyle name="60% - Accent1 4" xfId="63" xr:uid="{2662A089-A78E-4367-9EB2-4F688E740F6C}"/>
    <cellStyle name="60% - Accent2 2" xfId="194" xr:uid="{488830BA-D501-48B7-8D11-22312C6AC3FF}"/>
    <cellStyle name="60% - Accent2 3" xfId="274" xr:uid="{ADC3AFE0-8C7F-4D91-87F4-0B8516A61BDE}"/>
    <cellStyle name="60% - Accent2 4" xfId="64" xr:uid="{164138DB-F4D1-4992-B974-512B7EBC0985}"/>
    <cellStyle name="60% - Accent3 2" xfId="195" xr:uid="{A91250A9-CA8D-4073-899D-525C7245C52C}"/>
    <cellStyle name="60% - Accent3 3" xfId="275" xr:uid="{BAC4E981-0760-4986-8B1B-62AD7F024818}"/>
    <cellStyle name="60% - Accent3 4" xfId="65" xr:uid="{69F632F5-183E-46AF-82A5-BB6E105C6DFA}"/>
    <cellStyle name="60% - Accent4 2" xfId="196" xr:uid="{869AFC70-8BB1-4506-BA68-340B60334F0C}"/>
    <cellStyle name="60% - Accent4 3" xfId="276" xr:uid="{BE9C4459-27AA-4E42-8A85-27406DD6390D}"/>
    <cellStyle name="60% - Accent4 4" xfId="66" xr:uid="{B5B08351-B9F8-44A3-8D9B-99B0F2DF93E9}"/>
    <cellStyle name="60% - Accent5 2" xfId="197" xr:uid="{D548ABF6-562B-4324-A972-60E2ADD5D6D1}"/>
    <cellStyle name="60% - Accent5 3" xfId="277" xr:uid="{96364179-7EA1-441E-8E8D-57277A927DDD}"/>
    <cellStyle name="60% - Accent5 4" xfId="67" xr:uid="{7393F959-7BBE-4148-84B8-1ABD65F11C3B}"/>
    <cellStyle name="60% - Accent6 2" xfId="198" xr:uid="{62DCF7F7-4A33-4A4A-A538-B0B3B38571A9}"/>
    <cellStyle name="60% - Accent6 3" xfId="278" xr:uid="{8FBA1951-0FE1-413B-B45E-57D123D7FA6E}"/>
    <cellStyle name="60% - Accent6 4" xfId="68" xr:uid="{5058E7E8-5081-4BF7-9EC4-E3515802A224}"/>
    <cellStyle name="Accent1 2" xfId="199" xr:uid="{CEEFEE51-EEAC-407B-B338-7E0C67012B05}"/>
    <cellStyle name="Accent1 3" xfId="279" xr:uid="{3B43B059-2A04-4C5A-BF1B-51EB905221DE}"/>
    <cellStyle name="Accent1 4" xfId="69" xr:uid="{D43ED8A2-941E-41A0-AFE1-D5B0E75584AE}"/>
    <cellStyle name="Accent2 2" xfId="200" xr:uid="{44D5E131-073B-4ABF-B038-3F7C363BD000}"/>
    <cellStyle name="Accent2 3" xfId="280" xr:uid="{23D64678-DFDD-41B7-8E5D-7CB203FE2D1E}"/>
    <cellStyle name="Accent2 4" xfId="70" xr:uid="{75E413AD-6AE3-40B6-917E-5A14C1A0076B}"/>
    <cellStyle name="Accent3 2" xfId="201" xr:uid="{8239C09F-7FFA-4A95-821C-25FA9E23260D}"/>
    <cellStyle name="Accent3 3" xfId="281" xr:uid="{F5E2E6AF-993A-464E-A8A2-646289E79DF8}"/>
    <cellStyle name="Accent3 4" xfId="71" xr:uid="{6EE69636-F1BE-469F-BB62-40AB7C5BC0FD}"/>
    <cellStyle name="Accent4 2" xfId="202" xr:uid="{F716284F-41BF-427A-9381-FEE2F67B1075}"/>
    <cellStyle name="Accent4 3" xfId="282" xr:uid="{58EA9788-6C8B-4EF3-8D25-21EBB91E5523}"/>
    <cellStyle name="Accent4 4" xfId="72" xr:uid="{951BE56F-A2B9-4ECF-B1EF-EADB38A64237}"/>
    <cellStyle name="Accent5 2" xfId="203" xr:uid="{F35FF7B4-C203-4410-AEA5-C824ACAACA52}"/>
    <cellStyle name="Accent5 3" xfId="283" xr:uid="{C4D98090-8F71-4276-B8ED-6A3406A5AFEA}"/>
    <cellStyle name="Accent5 4" xfId="73" xr:uid="{ECF58363-53D3-48D2-A49F-88D9F32CD064}"/>
    <cellStyle name="Accent6 2" xfId="204" xr:uid="{2A9A7CA7-D528-43FC-8CEC-F07F9D558AEE}"/>
    <cellStyle name="Accent6 3" xfId="284" xr:uid="{DB680A40-A2A1-4F60-AB90-7C6A522FD968}"/>
    <cellStyle name="Accent6 4" xfId="74" xr:uid="{63E1FF16-6C78-4E5D-8F22-4BB9FCE88B44}"/>
    <cellStyle name="Bad 2" xfId="100" xr:uid="{E1EBBAB9-DED8-4616-B378-8273A9667952}"/>
    <cellStyle name="Bad 3" xfId="285" xr:uid="{6495FF75-F919-4265-8B90-9343C910B249}"/>
    <cellStyle name="Bad 4" xfId="75" xr:uid="{0F2451B9-95D8-48AD-A6DA-56BE02E1F4CC}"/>
    <cellStyle name="Calculation 2" xfId="205" xr:uid="{1A81C666-E1E1-4CF2-8911-635C1D84CDB7}"/>
    <cellStyle name="Calculation 3" xfId="286" xr:uid="{08FF4525-9D67-4104-AB4D-1E957882ED5A}"/>
    <cellStyle name="Calculation 4" xfId="76" xr:uid="{F70269EB-9118-4D95-9EA5-AFD0A6D31306}"/>
    <cellStyle name="Check Cell 2" xfId="206" xr:uid="{AEB22130-907B-48E1-AB8F-73F0D84500BF}"/>
    <cellStyle name="Check Cell 3" xfId="287" xr:uid="{5554E2AD-4AF3-4EEC-B7D8-536D0ADF535D}"/>
    <cellStyle name="Check Cell 4" xfId="77" xr:uid="{9973ECC2-602C-4699-A2B4-DAE01384CD7F}"/>
    <cellStyle name="Clean" xfId="101" xr:uid="{E3EB6661-3DA6-41A1-93E8-70B1EEB19264}"/>
    <cellStyle name="Comma [#]" xfId="102" xr:uid="{D7C9B612-BD1F-4CA9-BD34-B3D26502D145}"/>
    <cellStyle name="Comma 10" xfId="147" xr:uid="{4301B601-205A-4AF5-A8C1-EC8A5CC23C3A}"/>
    <cellStyle name="Comma 10 2" xfId="313" xr:uid="{C96AEDBB-B258-4C59-9E4E-63EB15460E92}"/>
    <cellStyle name="Comma 10 2 2" xfId="388" xr:uid="{E2B800BF-66DD-4FAD-A5F9-FA0BB597AD10}"/>
    <cellStyle name="Comma 10 3" xfId="370" xr:uid="{C4DAFEC6-B5D9-4A47-8F9D-3E0FACEFD3FB}"/>
    <cellStyle name="Comma 11" xfId="179" xr:uid="{567AD253-483B-4BB5-8B5A-0890E301C2CC}"/>
    <cellStyle name="Comma 11 2" xfId="314" xr:uid="{1DADC742-794D-44C8-A31B-0B6CD274B5A2}"/>
    <cellStyle name="Comma 11 2 2" xfId="389" xr:uid="{C95263D8-BE7E-400A-A28C-2A82946503D1}"/>
    <cellStyle name="Comma 11 2 2 2" xfId="458" xr:uid="{96BD1F71-C8CA-47BF-B3B2-1E2DFDA6ADD0}"/>
    <cellStyle name="Comma 11 2 2 2 2" xfId="618" xr:uid="{536CB31A-9889-4E77-86F7-7157EE744BBE}"/>
    <cellStyle name="Comma 11 2 2 3" xfId="514" xr:uid="{5E268C22-653A-4520-B884-A0B878BB4061}"/>
    <cellStyle name="Comma 11 2 2 4" xfId="568" xr:uid="{F81CBB95-6E51-4534-B553-9C8D19B0C521}"/>
    <cellStyle name="Comma 11 2 3" xfId="435" xr:uid="{B185FAC4-2DFD-42E4-BB10-4EFEC9133CC0}"/>
    <cellStyle name="Comma 11 2 3 2" xfId="595" xr:uid="{0890401D-BC9C-4F9C-951D-988D71F2C1D1}"/>
    <cellStyle name="Comma 11 2 4" xfId="491" xr:uid="{0912A8B0-04B8-43BC-9743-63E65E44E242}"/>
    <cellStyle name="Comma 11 2 5" xfId="545" xr:uid="{8AD8F769-5934-4A84-A193-2408A94AB329}"/>
    <cellStyle name="Comma 11 3" xfId="372" xr:uid="{34003AA0-0032-44B5-944F-DB18FE12D99D}"/>
    <cellStyle name="Comma 11 3 2" xfId="457" xr:uid="{7D45666A-C425-4545-A0CE-AC8E8CE40667}"/>
    <cellStyle name="Comma 11 3 2 2" xfId="617" xr:uid="{D3B3D7D1-8DDA-4C2E-8DF3-A4452CED0B2B}"/>
    <cellStyle name="Comma 11 3 3" xfId="513" xr:uid="{5F3F70D9-7250-4677-BF2D-DF5A44963AB7}"/>
    <cellStyle name="Comma 11 3 4" xfId="567" xr:uid="{35F9F887-E161-4F06-9CEF-3F59DA142F48}"/>
    <cellStyle name="Comma 11 4" xfId="426" xr:uid="{4CAB6BAE-965F-484F-A6FE-8C24622ACE27}"/>
    <cellStyle name="Comma 11 4 2" xfId="586" xr:uid="{834381AD-7F3D-46FA-AD3B-3BB582A998AD}"/>
    <cellStyle name="Comma 11 5" xfId="480" xr:uid="{1CACD349-F55E-4673-B14C-1C95D508DDF9}"/>
    <cellStyle name="Comma 11 6" xfId="536" xr:uid="{8C9886C2-A6FF-453E-B287-C770F8BE7A5D}"/>
    <cellStyle name="Comma 12" xfId="228" xr:uid="{87C748AB-3A38-4A47-BA17-19C6A50DD234}"/>
    <cellStyle name="Comma 12 2" xfId="243" xr:uid="{F8EA927A-43B1-46AB-98BB-BB75A0D2CCC2}"/>
    <cellStyle name="Comma 12 2 2" xfId="321" xr:uid="{A447A29A-60F5-4BF1-AC69-1C74F7FC0FBD}"/>
    <cellStyle name="Comma 12 2 2 2" xfId="393" xr:uid="{311AD5CE-F614-478D-AD63-47C74D3E3C0A}"/>
    <cellStyle name="Comma 12 2 3" xfId="430" xr:uid="{3DE60839-3571-4203-B9B7-6A5FA8747F35}"/>
    <cellStyle name="Comma 12 2 3 2" xfId="590" xr:uid="{65C5D359-7AAA-4D65-B1A6-F09AECF08F0E}"/>
    <cellStyle name="Comma 12 2 4" xfId="485" xr:uid="{12C0CAD3-D5C3-416E-AB77-7BE171A820DE}"/>
    <cellStyle name="Comma 12 2 5" xfId="540" xr:uid="{8DBE29DB-2D19-4EE0-BC59-D994858061DF}"/>
    <cellStyle name="Comma 12 3" xfId="316" xr:uid="{8ED8A1A8-976A-40C1-A5FB-9DBFDAF6B856}"/>
    <cellStyle name="Comma 12 3 2" xfId="391" xr:uid="{2C1BCF00-8370-4E2D-B9E3-7DB00444DE6C}"/>
    <cellStyle name="Comma 12 4" xfId="428" xr:uid="{24E59130-9C56-4CC1-BEE5-B54979AAC930}"/>
    <cellStyle name="Comma 12 4 2" xfId="588" xr:uid="{68EF443A-5D57-4228-9E83-FB06714B952E}"/>
    <cellStyle name="Comma 12 5" xfId="483" xr:uid="{A194AB62-3F62-4F4F-8700-EB8113DC9F51}"/>
    <cellStyle name="Comma 12 6" xfId="538" xr:uid="{7F5E2F25-C8CA-4C53-85EE-3C1022B71DAD}"/>
    <cellStyle name="Comma 13" xfId="256" xr:uid="{C42CB7D9-0362-4C0C-8C9B-2D4EDA6978F0}"/>
    <cellStyle name="Comma 14" xfId="259" xr:uid="{9911EA0C-58FF-469B-971E-5C8B33DA412A}"/>
    <cellStyle name="Comma 15" xfId="288" xr:uid="{FFF6049C-2F1F-4E96-BE86-DA8709ADE09E}"/>
    <cellStyle name="Comma 15 2" xfId="376" xr:uid="{998BD357-270E-4D3C-B769-A1F276E3893E}"/>
    <cellStyle name="Comma 16" xfId="258" xr:uid="{CF7E587F-ABDE-4CEF-B1BA-F9C83C7C2082}"/>
    <cellStyle name="Comma 17" xfId="338" xr:uid="{F408C67C-3F67-4598-9198-31BC749C8479}"/>
    <cellStyle name="Comma 17 2" xfId="403" xr:uid="{1325BF27-3E7F-45B5-A131-A5FEEA999B05}"/>
    <cellStyle name="Comma 17 3" xfId="440" xr:uid="{325A306F-D89C-4159-8940-BCC5B03A63B6}"/>
    <cellStyle name="Comma 17 3 2" xfId="600" xr:uid="{19853CFE-1C09-499A-BECB-AC82C886410C}"/>
    <cellStyle name="Comma 17 4" xfId="496" xr:uid="{566D1B88-7493-4A62-AB17-BC5E4947EDFE}"/>
    <cellStyle name="Comma 17 5" xfId="550" xr:uid="{0A28F644-5D1F-4824-80FF-18789453F90C}"/>
    <cellStyle name="Comma 18" xfId="341" xr:uid="{3A95113F-7B35-4062-B089-9954AB6DD68A}"/>
    <cellStyle name="Comma 18 2" xfId="406" xr:uid="{1980D490-A8B4-429E-8F35-59737EC21ADD}"/>
    <cellStyle name="Comma 18 2 2" xfId="461" xr:uid="{A9595273-958F-40BC-9CEB-93D3CE954E59}"/>
    <cellStyle name="Comma 18 2 2 2" xfId="621" xr:uid="{B4CFCAF6-E92D-4126-987A-F04222B4574B}"/>
    <cellStyle name="Comma 18 2 3" xfId="517" xr:uid="{7D5D2FBB-0236-4FF7-A304-8C14FB57D766}"/>
    <cellStyle name="Comma 18 2 4" xfId="571" xr:uid="{EA02D333-5D71-4144-BF52-1605AB3A8D68}"/>
    <cellStyle name="Comma 18 3" xfId="442" xr:uid="{CC58BFA0-BDF1-42E0-B489-5F15E6E58587}"/>
    <cellStyle name="Comma 18 3 2" xfId="602" xr:uid="{9F7D5361-6A51-41E2-B1B7-77BF950F5C38}"/>
    <cellStyle name="Comma 18 4" xfId="498" xr:uid="{6301B80B-BF32-4B14-9241-771DA900047E}"/>
    <cellStyle name="Comma 18 5" xfId="552" xr:uid="{873D9138-7C16-40D1-838F-DBFC95337CD1}"/>
    <cellStyle name="Comma 19" xfId="344" xr:uid="{32345CB3-3A5B-415C-9E08-AD61A2F8870D}"/>
    <cellStyle name="Comma 19 2" xfId="409" xr:uid="{85080283-ABDA-41E6-8759-E537693DFF67}"/>
    <cellStyle name="Comma 19 2 2" xfId="463" xr:uid="{4243C043-BD5F-4F70-AB68-2E09FBC38166}"/>
    <cellStyle name="Comma 19 2 2 2" xfId="623" xr:uid="{395236AA-638E-49DF-B420-13A375467D63}"/>
    <cellStyle name="Comma 19 2 3" xfId="519" xr:uid="{2419DCE9-B3A0-47FA-A227-BAA2C7714EF8}"/>
    <cellStyle name="Comma 19 2 4" xfId="573" xr:uid="{B3E260EC-C41F-405A-9077-A3B7C547803F}"/>
    <cellStyle name="Comma 19 3" xfId="444" xr:uid="{FA450469-28DD-4F50-9544-7E7DD072AA01}"/>
    <cellStyle name="Comma 19 3 2" xfId="604" xr:uid="{5FF729DF-D483-47E5-8EB1-F2462E051372}"/>
    <cellStyle name="Comma 19 4" xfId="500" xr:uid="{0D5B7766-1D26-459F-B18E-A18621D81B62}"/>
    <cellStyle name="Comma 19 5" xfId="554" xr:uid="{76C156D5-D280-4BD7-8D3D-54A82AF7DE22}"/>
    <cellStyle name="Comma 2" xfId="12" xr:uid="{21339DF2-A6DC-4522-A04F-90AFBA1B095C}"/>
    <cellStyle name="Comma 2 10" xfId="96" xr:uid="{4016DEDF-A72B-40FF-9E30-772A16622E96}"/>
    <cellStyle name="Comma 2 2" xfId="142" xr:uid="{C5B797AB-F4C9-413E-AB39-6D1D177E413C}"/>
    <cellStyle name="Comma 2 2 2" xfId="248" xr:uid="{079760CC-9D63-4C19-AB5F-055A00280932}"/>
    <cellStyle name="Comma 2 2 2 2" xfId="322" xr:uid="{D167D366-09F9-4257-9450-C1B19F6F63F6}"/>
    <cellStyle name="Comma 2 2 2 2 2" xfId="394" xr:uid="{A6489E7B-D480-4A7E-A16E-EF17453226C7}"/>
    <cellStyle name="Comma 2 2 2 3" xfId="431" xr:uid="{A6593B33-66B7-462A-A9E5-DD32C39DBAFA}"/>
    <cellStyle name="Comma 2 2 2 3 2" xfId="591" xr:uid="{DE2AD5F6-97FF-4203-B75F-08853DB8EEBF}"/>
    <cellStyle name="Comma 2 2 2 4" xfId="486" xr:uid="{0276A766-7B4F-4C64-8B1A-7250976EB90D}"/>
    <cellStyle name="Comma 2 2 2 5" xfId="541" xr:uid="{BC494681-B0C7-4A95-B3D5-72B5BA48D1F5}"/>
    <cellStyle name="Comma 2 2 3" xfId="310" xr:uid="{2A81F8AB-66FC-4EF0-8B25-D230E4E522C9}"/>
    <cellStyle name="Comma 2 2 3 2" xfId="385" xr:uid="{06311EFA-9535-498E-9C0B-E809936731AA}"/>
    <cellStyle name="Comma 2 2 4" xfId="367" xr:uid="{5ED2CA39-1558-4247-8FB2-ADAF12CC79C5}"/>
    <cellStyle name="Comma 2 3" xfId="226" xr:uid="{F74E91B8-4880-435C-8DA5-4A2505D64A3E}"/>
    <cellStyle name="Comma 2 3 2" xfId="249" xr:uid="{A221162A-2F84-4DC6-9C16-939E82C77EB5}"/>
    <cellStyle name="Comma 2 3 2 2" xfId="323" xr:uid="{D5CC41F0-6FBB-4939-AFFE-C6A8E4FF1AC7}"/>
    <cellStyle name="Comma 2 3 2 2 2" xfId="395" xr:uid="{8E245139-FDFB-43D0-B979-086CF873E147}"/>
    <cellStyle name="Comma 2 3 2 3" xfId="432" xr:uid="{1ADD4B92-1D54-4D7F-BC96-EEBFB1A429C7}"/>
    <cellStyle name="Comma 2 3 2 3 2" xfId="592" xr:uid="{A16765EF-FAF8-4E73-924C-B948E765AB43}"/>
    <cellStyle name="Comma 2 3 2 4" xfId="487" xr:uid="{635FC0DB-CDAB-4844-B570-E4E7FF25B477}"/>
    <cellStyle name="Comma 2 3 2 5" xfId="542" xr:uid="{EB4BC5B7-2F67-4E4E-AACC-7093E4FADF62}"/>
    <cellStyle name="Comma 2 4" xfId="257" xr:uid="{AC3049F1-8BF7-4BB6-BC1B-59BEFBE27121}"/>
    <cellStyle name="Comma 2 4 2" xfId="434" xr:uid="{A65C41FC-6DDB-4A29-88B9-97FBD037A3BB}"/>
    <cellStyle name="Comma 2 4 2 2" xfId="594" xr:uid="{282FA36A-2E75-4AB9-B58D-9000A254527E}"/>
    <cellStyle name="Comma 2 4 3" xfId="489" xr:uid="{F76E6BF7-2A57-443D-BEE4-52749CF35538}"/>
    <cellStyle name="Comma 2 4 4" xfId="544" xr:uid="{17876ECF-AC02-4D67-A878-4D42CED697D7}"/>
    <cellStyle name="Comma 2 5" xfId="302" xr:uid="{E0057B62-6657-4FBE-B778-1C50663E40BF}"/>
    <cellStyle name="Comma 2 5 2" xfId="377" xr:uid="{2F2D58BF-8ECF-4FB3-A3B0-B79CACD8EDB0}"/>
    <cellStyle name="Comma 2 6" xfId="332" xr:uid="{2460CAD2-4A05-4B4E-B7CE-3F7703DC8EB9}"/>
    <cellStyle name="Comma 2 6 2" xfId="399" xr:uid="{55BCEBC6-29CB-4D35-A9FE-FFD81275B41C}"/>
    <cellStyle name="Comma 2 6 3" xfId="438" xr:uid="{1DFEBD6B-B7AC-47BB-8A2C-F52D2C329BBB}"/>
    <cellStyle name="Comma 2 6 3 2" xfId="598" xr:uid="{402750D3-B927-4F58-8CED-5338A1E45794}"/>
    <cellStyle name="Comma 2 6 4" xfId="494" xr:uid="{4DBBB1DF-7561-4C60-B91E-C9423FE86944}"/>
    <cellStyle name="Comma 2 6 5" xfId="548" xr:uid="{9043F3F4-2180-480D-8E22-1AEDBE16829F}"/>
    <cellStyle name="Comma 2 7" xfId="424" xr:uid="{9EFB9C7A-C79C-4108-BB83-760BF982DD0E}"/>
    <cellStyle name="Comma 2 7 2" xfId="584" xr:uid="{F7E12FEF-1665-4B0C-BAA7-A4BA70C87B9B}"/>
    <cellStyle name="Comma 2 8" xfId="476" xr:uid="{C1A093FD-128A-4DEF-B7F4-9CB1A4A1DFE1}"/>
    <cellStyle name="Comma 2 9" xfId="534" xr:uid="{5EF8AEC7-6BE0-44E2-801A-0B8ECC581DBB}"/>
    <cellStyle name="Comma 20" xfId="32" xr:uid="{F44D1EEE-0DD4-40BE-830E-534D65A169F4}"/>
    <cellStyle name="Comma 20 2" xfId="411" xr:uid="{11459975-1458-4F84-84C5-2B90E1313B3D}"/>
    <cellStyle name="Comma 20 2 2" xfId="465" xr:uid="{B39A7E25-934D-41AC-A1AD-276FED8EB323}"/>
    <cellStyle name="Comma 20 2 2 2" xfId="625" xr:uid="{EB6F4AFA-66E8-46B8-A78A-5730D48B7E51}"/>
    <cellStyle name="Comma 20 2 3" xfId="521" xr:uid="{2C889F97-77E8-4C82-B0AD-FE79960EA795}"/>
    <cellStyle name="Comma 20 2 4" xfId="575" xr:uid="{AC7EFC36-48B2-4D4F-AE6E-840E51FC53D3}"/>
    <cellStyle name="Comma 20 3" xfId="346" xr:uid="{E3621188-9C8C-4B67-9704-A6123FFDEC24}"/>
    <cellStyle name="Comma 20 3 2" xfId="446" xr:uid="{CFE75E26-AF10-4930-ABCD-9D9329503634}"/>
    <cellStyle name="Comma 20 3 2 2" xfId="606" xr:uid="{676D101E-1807-4FD7-9E5A-474CF63D1F5A}"/>
    <cellStyle name="Comma 20 3 3" xfId="502" xr:uid="{B27C76C2-C146-45DB-89BF-36D39E6CC550}"/>
    <cellStyle name="Comma 20 3 4" xfId="556" xr:uid="{944792F4-FBF6-4769-8B70-9D4395D5EFE8}"/>
    <cellStyle name="Comma 21" xfId="33" xr:uid="{C769550D-C09E-4BD0-BC3A-F4EBD6E08FD0}"/>
    <cellStyle name="Comma 21 2" xfId="349" xr:uid="{D3784573-ED1A-4179-BF65-3754D537CB36}"/>
    <cellStyle name="Comma 21 2 2" xfId="448" xr:uid="{5343F983-C986-4304-9CD7-D10C57A19620}"/>
    <cellStyle name="Comma 21 2 2 2" xfId="608" xr:uid="{D7584767-3B7E-491D-90D3-0D964759DFDC}"/>
    <cellStyle name="Comma 21 2 3" xfId="504" xr:uid="{4D1B4C0D-FA33-4BEF-A5CE-9E4A88439579}"/>
    <cellStyle name="Comma 21 2 4" xfId="558" xr:uid="{509D8629-1246-47A1-BCCC-218C4C45FF7D}"/>
    <cellStyle name="Comma 22" xfId="351" xr:uid="{9F26A45B-B374-44C1-9396-93DA473684F6}"/>
    <cellStyle name="Comma 22 2" xfId="450" xr:uid="{921CB537-3525-4540-B10B-0DB55810EF4F}"/>
    <cellStyle name="Comma 22 2 2" xfId="610" xr:uid="{A62E3681-9F52-49E0-85AA-39DDACE4278B}"/>
    <cellStyle name="Comma 22 3" xfId="506" xr:uid="{63F4E190-A295-4B7E-A6AA-330CE20B29FF}"/>
    <cellStyle name="Comma 22 4" xfId="560" xr:uid="{CE4A374C-CA6B-4FE4-B5E5-DCCB70AF29E4}"/>
    <cellStyle name="Comma 23" xfId="353" xr:uid="{50686723-5A45-4104-9CC3-D80218272E8C}"/>
    <cellStyle name="Comma 23 2" xfId="452" xr:uid="{70BB89CB-9D8C-4941-9957-7ACCF4BC35E6}"/>
    <cellStyle name="Comma 23 2 2" xfId="612" xr:uid="{C33E5EAA-3B4A-400B-9547-3079A14DB054}"/>
    <cellStyle name="Comma 23 3" xfId="508" xr:uid="{F64A6C9A-DED7-4E39-88C5-A176448ED9AA}"/>
    <cellStyle name="Comma 23 4" xfId="562" xr:uid="{ED03E998-0B8E-4257-8A3B-B045887F160E}"/>
    <cellStyle name="Comma 24" xfId="355" xr:uid="{157BACF8-6079-4F4E-96D0-F64AFA57BC93}"/>
    <cellStyle name="Comma 24 2" xfId="454" xr:uid="{482F5FA1-32A1-4799-BA81-D9DA8A4DCD0B}"/>
    <cellStyle name="Comma 24 2 2" xfId="614" xr:uid="{A7E9201C-BFCB-472A-9D9F-5D5C6A50C136}"/>
    <cellStyle name="Comma 24 3" xfId="510" xr:uid="{FDB1A8DE-6A2A-47BA-9627-4142FF92CD9D}"/>
    <cellStyle name="Comma 24 4" xfId="564" xr:uid="{671266B9-494D-430D-BBEE-645C3E620C6B}"/>
    <cellStyle name="Comma 25" xfId="356" xr:uid="{E73672B5-5490-492E-A620-84EF006F91D5}"/>
    <cellStyle name="Comma 25 2" xfId="455" xr:uid="{4E01308D-C553-4154-97D3-E8F80B7D308A}"/>
    <cellStyle name="Comma 25 2 2" xfId="615" xr:uid="{4D2D5382-F27D-4F32-B6E7-92FA76B79F30}"/>
    <cellStyle name="Comma 25 3" xfId="511" xr:uid="{E257DEAA-6C67-434F-B2F3-25B578BA5E92}"/>
    <cellStyle name="Comma 25 4" xfId="565" xr:uid="{61DCBF3F-0195-4F42-B37B-6A2BAE1941FC}"/>
    <cellStyle name="Comma 26" xfId="359" xr:uid="{264D918C-3915-49DF-8DD0-F3EF3A75555E}"/>
    <cellStyle name="Comma 27" xfId="373" xr:uid="{295D1B09-757E-44D0-BA9D-9B0D374442E9}"/>
    <cellStyle name="Comma 28" xfId="374" xr:uid="{F117FA78-432F-4394-9921-FEC5D43D61A2}"/>
    <cellStyle name="Comma 29" xfId="358" xr:uid="{C3A0FB53-25FB-4055-978A-66E019AADB74}"/>
    <cellStyle name="Comma 3" xfId="27" xr:uid="{A59828D0-7FBB-48C6-B545-F02D34B4DEB9}"/>
    <cellStyle name="Comma 3 2" xfId="143" xr:uid="{BEF87552-A57E-4CE6-987A-B03776FE0B27}"/>
    <cellStyle name="Comma 3 2 2" xfId="311" xr:uid="{D65A4FA6-2D66-4ECB-9515-B1D6C35E23A5}"/>
    <cellStyle name="Comma 3 2 2 2" xfId="386" xr:uid="{BE8AE611-3265-4C6B-BFC2-C8DE2FA64D17}"/>
    <cellStyle name="Comma 3 2 3" xfId="368" xr:uid="{690D23BF-02FA-4AF7-94A5-C8FCC1B235E7}"/>
    <cellStyle name="Comma 3 3" xfId="225" xr:uid="{23FD1F5A-5DEB-4D87-9685-279D12D6922C}"/>
    <cellStyle name="Comma 3 3 2" xfId="315" xr:uid="{B079B00B-EF33-4803-A99D-ADE574F295A3}"/>
    <cellStyle name="Comma 3 3 2 2" xfId="390" xr:uid="{48312A10-7FBF-4ADE-8C7D-AD1630A9A125}"/>
    <cellStyle name="Comma 3 3 3" xfId="427" xr:uid="{B56AFCF4-053A-4971-A719-BDF2898371CC}"/>
    <cellStyle name="Comma 3 3 3 2" xfId="587" xr:uid="{02698B4E-9236-476C-8824-28C07F987BD2}"/>
    <cellStyle name="Comma 3 3 4" xfId="482" xr:uid="{A8B1569A-0269-4AC6-BF31-C2BEBC6C52B2}"/>
    <cellStyle name="Comma 3 3 5" xfId="537" xr:uid="{607FB669-21E8-40E0-BFFD-3CF00B03BE89}"/>
    <cellStyle name="Comma 3 4" xfId="303" xr:uid="{599B0841-71AA-4D96-9406-10CFDEB90EC6}"/>
    <cellStyle name="Comma 3 4 2" xfId="378" xr:uid="{1B2C2AF3-9924-4DCC-857D-43B92AEC6870}"/>
    <cellStyle name="Comma 3 5" xfId="360" xr:uid="{55F2FA83-ED3A-42DD-A3AC-E2873911E225}"/>
    <cellStyle name="Comma 3 6" xfId="97" xr:uid="{E70D063A-3C35-4AEF-B610-5A65AD4AC0E5}"/>
    <cellStyle name="Comma 30" xfId="375" xr:uid="{08680AD5-A172-46D8-8578-55EDC2738D63}"/>
    <cellStyle name="Comma 31" xfId="78" xr:uid="{36BC3707-DF42-4680-A9B8-D363C0E9F2FC}"/>
    <cellStyle name="Comma 32" xfId="413" xr:uid="{764A8382-3265-4F6B-BEDE-0D61B06FC1E7}"/>
    <cellStyle name="Comma 33" xfId="467" xr:uid="{DAC53496-27A3-4E54-83B7-351D51F95105}"/>
    <cellStyle name="Comma 33 2" xfId="627" xr:uid="{599E502D-EF24-4C83-82C9-DDABE11D6F9D}"/>
    <cellStyle name="Comma 34" xfId="470" xr:uid="{C5C1E731-BB14-48AD-AB5E-099ECAC32516}"/>
    <cellStyle name="Comma 34 2" xfId="630" xr:uid="{AF717B27-E2FD-4ECE-B888-63951D9FC91F}"/>
    <cellStyle name="Comma 35" xfId="523" xr:uid="{4076A222-9F37-4288-A4B3-FC86E861BDE2}"/>
    <cellStyle name="Comma 36" xfId="527" xr:uid="{1D8D1F40-9237-4970-A71F-561E83554D10}"/>
    <cellStyle name="Comma 37" xfId="490" xr:uid="{A99DBAE2-39F1-439D-B991-AE398B51D6C6}"/>
    <cellStyle name="Comma 38" xfId="526" xr:uid="{16C31455-DE21-4A64-8F56-49FF389FB96F}"/>
    <cellStyle name="Comma 39" xfId="478" xr:uid="{A03878F6-191D-47C8-B14F-F83F89FC9B1E}"/>
    <cellStyle name="Comma 4" xfId="103" xr:uid="{44EDDC4F-2303-413E-A66F-3BFF6692AC72}"/>
    <cellStyle name="Comma 4 2" xfId="140" xr:uid="{92E02501-7A78-4314-9C5B-E0DED7EAB162}"/>
    <cellStyle name="Comma 4 2 2" xfId="309" xr:uid="{1FD02CD2-F49D-4FD2-B68D-BD02FD9DBB33}"/>
    <cellStyle name="Comma 4 2 2 2" xfId="384" xr:uid="{6E8D1EBE-77C2-4AB0-AFA4-573904BA4FE0}"/>
    <cellStyle name="Comma 4 2 3" xfId="366" xr:uid="{A61C3AA6-38CF-487A-8CB9-5F0A0FA37AFD}"/>
    <cellStyle name="Comma 4 3" xfId="304" xr:uid="{3B13D6E2-2C6F-41AC-BF85-EDBF516C8E0C}"/>
    <cellStyle name="Comma 4 3 2" xfId="379" xr:uid="{121EA352-309C-4CE3-8566-96517FFE4455}"/>
    <cellStyle name="Comma 4 4" xfId="329" xr:uid="{0A3EBF6C-FDC8-48AA-B767-EDE711100734}"/>
    <cellStyle name="Comma 4 4 2" xfId="397" xr:uid="{BEBCEFCE-3AEF-4439-8241-9DA258CE3779}"/>
    <cellStyle name="Comma 4 4 3" xfId="436" xr:uid="{1242E963-86B8-479F-B497-B78B0D234376}"/>
    <cellStyle name="Comma 4 4 3 2" xfId="596" xr:uid="{4CA5180F-866C-47A8-8209-22BB3FCFBDDF}"/>
    <cellStyle name="Comma 4 4 4" xfId="492" xr:uid="{44D50FAA-C50B-4A3C-8126-909CF368DECD}"/>
    <cellStyle name="Comma 4 4 5" xfId="546" xr:uid="{04D202B5-8D96-4BA1-ADCD-FAFB94E813EA}"/>
    <cellStyle name="Comma 4 5" xfId="361" xr:uid="{04784C6F-96E7-4BFA-91D7-F07314036486}"/>
    <cellStyle name="Comma 40" xfId="481" xr:uid="{75861015-2D29-46AE-B1E5-49AED7624924}"/>
    <cellStyle name="Comma 41" xfId="477" xr:uid="{BD435F1C-35D5-4403-9467-8392E6D4B009}"/>
    <cellStyle name="Comma 42" xfId="528" xr:uid="{DD3A4BC8-B24F-4864-AA95-8DE57B26F1DA}"/>
    <cellStyle name="Comma 43" xfId="475" xr:uid="{7082B42F-C702-41FE-9713-77ABCBF95096}"/>
    <cellStyle name="Comma 44" xfId="529" xr:uid="{BD73D7F3-238A-4858-83FE-5C7688C9FAEC}"/>
    <cellStyle name="Comma 45" xfId="577" xr:uid="{F10AC093-A535-4927-A919-152DDF347BD0}"/>
    <cellStyle name="Comma 46" xfId="631" xr:uid="{55AEE588-F920-4A31-937C-A428F11F8DAC}"/>
    <cellStyle name="Comma 47" xfId="415" xr:uid="{F20FFACF-787B-4E03-A031-79DE0A8349DC}"/>
    <cellStyle name="Comma 48" xfId="633" xr:uid="{FD79B9EF-35A9-48EA-A7FF-A835F5A48B9D}"/>
    <cellStyle name="Comma 49" xfId="634" xr:uid="{0B7EF9DF-CDA2-4934-8046-648466491878}"/>
    <cellStyle name="Comma 5" xfId="104" xr:uid="{C85A243F-C0D0-4605-A19E-925F21E0481B}"/>
    <cellStyle name="Comma 5 2" xfId="255" xr:uid="{F1B9F380-A862-4F30-BA32-65F4F736CC15}"/>
    <cellStyle name="Comma 5 2 2" xfId="327" xr:uid="{2DFC7145-C75D-490A-8601-F1ACA6140660}"/>
    <cellStyle name="Comma 5 2 2 2" xfId="396" xr:uid="{AF765262-8ADB-4A6F-93E4-F32D34828215}"/>
    <cellStyle name="Comma 5 2 3" xfId="433" xr:uid="{02B8408B-DD5F-4D24-9DC2-E5E2369BAD44}"/>
    <cellStyle name="Comma 5 2 3 2" xfId="593" xr:uid="{28152A7F-4EE6-4A74-AC38-E9C19C862F81}"/>
    <cellStyle name="Comma 5 2 4" xfId="488" xr:uid="{FF49B2EB-C145-4B5D-A175-8016CFEC878C}"/>
    <cellStyle name="Comma 5 2 5" xfId="543" xr:uid="{B6FAC9AC-DCC0-43C2-90F5-11579AE7856D}"/>
    <cellStyle name="Comma 5 3" xfId="305" xr:uid="{6A8F8EBA-13C8-41F9-B756-672E71DB43D5}"/>
    <cellStyle name="Comma 5 3 2" xfId="380" xr:uid="{7120E92C-D8E6-47D7-ACDF-FCBC62CE5C8E}"/>
    <cellStyle name="Comma 5 4" xfId="331" xr:uid="{243E102C-E91D-4AC0-B6D0-CAADC6506D4F}"/>
    <cellStyle name="Comma 5 4 2" xfId="398" xr:uid="{809FBD72-BC00-4658-BEF6-2F9015A1A43B}"/>
    <cellStyle name="Comma 5 4 3" xfId="437" xr:uid="{3CBEE4C7-9FCD-4D54-8549-C2039248E5D9}"/>
    <cellStyle name="Comma 5 4 3 2" xfId="597" xr:uid="{FD217EF9-D940-4DE6-9410-DD03EBFB26E7}"/>
    <cellStyle name="Comma 5 4 4" xfId="493" xr:uid="{0DEB0BF3-F009-4ABB-9714-E35863C0D2CA}"/>
    <cellStyle name="Comma 5 4 5" xfId="547" xr:uid="{9AB96CFB-1E99-432E-9390-FF60F5BFBE96}"/>
    <cellStyle name="Comma 5 5" xfId="362" xr:uid="{FAF508AD-9878-4C6F-8D58-B53277B6B3D8}"/>
    <cellStyle name="Comma 50" xfId="632" xr:uid="{8E57E9F0-5233-44B5-A145-BF3640787529}"/>
    <cellStyle name="Comma 51" xfId="637" xr:uid="{1A0F617A-79AA-43DB-923A-A0061FC8BA12}"/>
    <cellStyle name="Comma 52" xfId="639" xr:uid="{C08ACA23-B510-4542-9029-DA5702EF7D15}"/>
    <cellStyle name="Comma 6" xfId="105" xr:uid="{AEEBC052-C0F5-4BD8-B3AF-CA15D70B492C}"/>
    <cellStyle name="Comma 6 2" xfId="306" xr:uid="{D61BC6BA-BA7B-4D46-9E2C-7E3074031D04}"/>
    <cellStyle name="Comma 6 2 2" xfId="381" xr:uid="{04A8E000-8484-481D-A90F-DA5B7B79A01A}"/>
    <cellStyle name="Comma 6 3" xfId="363" xr:uid="{72539F1C-3EED-4104-A902-32B2424F3DF7}"/>
    <cellStyle name="Comma 7" xfId="106" xr:uid="{9959C2B9-4ACE-45B0-8249-E30268E1B2C2}"/>
    <cellStyle name="Comma 7 2" xfId="229" xr:uid="{1F17E9BD-CAFF-403D-A730-D59B8F18AF7D}"/>
    <cellStyle name="Comma 7 2 2" xfId="317" xr:uid="{14B69133-6B38-45F9-875F-5DC21550CC3F}"/>
    <cellStyle name="Comma 7 2 2 2" xfId="392" xr:uid="{1FF4D651-527A-44EB-A1AF-CBD06C5549F9}"/>
    <cellStyle name="Comma 7 2 3" xfId="429" xr:uid="{7D8EABA3-AF0F-436B-962D-C8E4AF117A14}"/>
    <cellStyle name="Comma 7 2 3 2" xfId="589" xr:uid="{A2F7AC31-5861-44BF-9E91-B39F87B31D8C}"/>
    <cellStyle name="Comma 7 2 4" xfId="484" xr:uid="{43BF166C-2638-4AB5-95D6-67B8461C87AB}"/>
    <cellStyle name="Comma 7 2 5" xfId="539" xr:uid="{CAD0FA67-139B-4CA2-AA20-97FC33D604AF}"/>
    <cellStyle name="Comma 7 3" xfId="307" xr:uid="{B8D7AA50-191B-4B32-9163-3EE5B2DAAF85}"/>
    <cellStyle name="Comma 7 3 2" xfId="382" xr:uid="{6B87A048-21BD-4EFE-89A2-C3D983A63A36}"/>
    <cellStyle name="Comma 7 4" xfId="364" xr:uid="{68B43975-E5E2-45FE-8460-F46B68F38ED3}"/>
    <cellStyle name="Comma 8" xfId="107" xr:uid="{48EB07EE-32CE-416F-A889-A078B90F98AF}"/>
    <cellStyle name="Comma 8 2" xfId="308" xr:uid="{C2C8239C-95AE-495E-95BF-C7FDB4A8DD6A}"/>
    <cellStyle name="Comma 8 2 2" xfId="383" xr:uid="{CF83AC9B-EFB9-4595-ACAE-844FE44E9294}"/>
    <cellStyle name="Comma 8 3" xfId="365" xr:uid="{1BB3BF78-CDE1-4697-BE84-898A5FB7BBF8}"/>
    <cellStyle name="Comma 9" xfId="144" xr:uid="{72C0BF1D-8A61-4D3B-A35A-BC7974BCB525}"/>
    <cellStyle name="Comma 9 2" xfId="312" xr:uid="{3C45D2FD-DC0B-4B73-AA82-C0C5C72F79AC}"/>
    <cellStyle name="Comma 9 2 2" xfId="387" xr:uid="{AD533502-F197-481A-9D39-CD20EEA77DE1}"/>
    <cellStyle name="Comma 9 3" xfId="369" xr:uid="{37D9D943-108E-4105-B9BA-870A949D706D}"/>
    <cellStyle name="Date" xfId="108" xr:uid="{66E49794-9A30-4AD5-A395-CCFEB6C56F76}"/>
    <cellStyle name="Dziesi?tny [0]_Unicredito-2001-2002-ost-Zbyszek" xfId="109" xr:uid="{536E739F-4C33-428E-943B-ABC693C17559}"/>
    <cellStyle name="Dziesi?tny_Arkusz1" xfId="110" xr:uid="{EB751703-3909-4B64-B9D7-D3EE41421DBD}"/>
    <cellStyle name="Euro" xfId="111" xr:uid="{B04EA569-3449-455B-B25B-F085DAAF6480}"/>
    <cellStyle name="Explanatory Text 2" xfId="207" xr:uid="{C5E1043B-21F2-49CF-BB73-4BB8BD487E14}"/>
    <cellStyle name="Explanatory Text 3" xfId="289" xr:uid="{86EC0C07-226F-4A7B-B4EB-B87220B88368}"/>
    <cellStyle name="Explanatory Text 4" xfId="79" xr:uid="{5E256F90-652A-4B4D-9E50-01CF0D278ED1}"/>
    <cellStyle name="Followed Hyperlink 2" xfId="149" xr:uid="{6194C7CA-0A2A-4A37-B845-DD960EDE5D0A}"/>
    <cellStyle name="Followed Hyperlink 3" xfId="150" xr:uid="{8F05BBC5-A1A7-48A6-ADAB-BD859B8D4CCC}"/>
    <cellStyle name="Followed Hyperlink 4" xfId="151" xr:uid="{A966C680-BAEE-4EC7-A535-B03D558D5472}"/>
    <cellStyle name="Followed Hyperlink 5" xfId="152" xr:uid="{F49872F0-0266-4B00-95AB-3A0A9DDB6AFC}"/>
    <cellStyle name="Followed Hyperlink 6" xfId="153" xr:uid="{B675E75D-A862-4B09-84E4-852F086DE1EE}"/>
    <cellStyle name="Followed Hyperlink 7" xfId="154" xr:uid="{81C2E0F1-EDD6-483E-ABCD-E6F7EC3FA9A6}"/>
    <cellStyle name="Followed Hyperlink 8" xfId="155" xr:uid="{80D86EB9-B558-4303-A073-CA0CACC025A6}"/>
    <cellStyle name="Followed Hyperlink 9" xfId="156" xr:uid="{0E0830DB-5D54-4FD4-BECA-960547B0B46E}"/>
    <cellStyle name="Good 2" xfId="21" xr:uid="{8FFEE2E3-77C6-4258-9803-837BC4B270EE}"/>
    <cellStyle name="Good 2 2" xfId="208" xr:uid="{6C5D61C2-BF88-4366-9619-529DDF671CF9}"/>
    <cellStyle name="Good 3" xfId="290" xr:uid="{3D96E039-C6B5-4ECE-823D-408588D67409}"/>
    <cellStyle name="Good 4" xfId="80" xr:uid="{228E484D-8F8F-4F33-A743-621911CD980F}"/>
    <cellStyle name="Header 2" xfId="112" xr:uid="{81A82A07-74D6-4894-BD4E-C85A82156C6A}"/>
    <cellStyle name="Heading 1 2" xfId="209" xr:uid="{34197D2F-22DA-4C62-BEB6-10043BDCE613}"/>
    <cellStyle name="Heading 1 3" xfId="291" xr:uid="{5C29B78C-3E64-4E98-ADFF-60B1E69D50F0}"/>
    <cellStyle name="Heading 1 4" xfId="81" xr:uid="{E5F78735-E0EA-476F-984A-122A9A9AAE5A}"/>
    <cellStyle name="Heading 2 2" xfId="210" xr:uid="{ECA67A9F-21A5-4FCA-986B-E43E89D566DB}"/>
    <cellStyle name="Heading 2 3" xfId="292" xr:uid="{2381028A-5F88-4142-871C-891B7AB52E2D}"/>
    <cellStyle name="Heading 2 4" xfId="82" xr:uid="{3D5137B1-96E0-4B5F-9254-4B0DF9B6B599}"/>
    <cellStyle name="Heading 3 2" xfId="211" xr:uid="{14F917F7-487B-48FA-81DA-34CA4680CD9D}"/>
    <cellStyle name="Heading 3 3" xfId="293" xr:uid="{C864B924-164A-4C60-95C2-2FAA66352F59}"/>
    <cellStyle name="Heading 3 4" xfId="83" xr:uid="{DA2F8F99-0DA7-4FF4-8869-7B0F8903C600}"/>
    <cellStyle name="Heading 4 2" xfId="212" xr:uid="{99E64878-A2FA-45CD-83C5-D430EE45AF30}"/>
    <cellStyle name="Heading 4 3" xfId="294" xr:uid="{04CAE037-822A-4596-846C-71A9ACD4D1E6}"/>
    <cellStyle name="Heading 4 4" xfId="84" xr:uid="{54621052-B42F-4F23-A1F6-29D6A5338992}"/>
    <cellStyle name="Hyperlink 2" xfId="2" xr:uid="{00000000-0005-0000-0000-000000000000}"/>
    <cellStyle name="Hyperlink 2 2" xfId="357" xr:uid="{94F4D058-3BB9-4F5A-8E5E-2472F63A3253}"/>
    <cellStyle name="Hyperlink 2 3" xfId="157" xr:uid="{E01A29F4-276B-4667-B801-B02C3D44C1E7}"/>
    <cellStyle name="Hyperlink 3" xfId="158" xr:uid="{D93774EA-0005-4141-BA46-030285E485F3}"/>
    <cellStyle name="Hyperlink 4" xfId="159" xr:uid="{F0AB1072-190F-4D2C-9511-F31FE03622E2}"/>
    <cellStyle name="Hyperlink 5" xfId="160" xr:uid="{22D88D6E-1509-4090-BF4A-3B9DCF54452E}"/>
    <cellStyle name="Hyperlink 6" xfId="161" xr:uid="{3ED5EFC5-2FD3-486E-BD30-FB8DC76815A7}"/>
    <cellStyle name="Hyperlink 7" xfId="162" xr:uid="{56CBA95D-7C1D-4A01-AF23-B85192EB6213}"/>
    <cellStyle name="Hyperlink 8" xfId="163" xr:uid="{A8EE2420-9DAE-4A63-A878-D3D1BF4656AB}"/>
    <cellStyle name="Hyperlink 9" xfId="164" xr:uid="{D9E01C27-0D06-46B6-9AF4-E45C250B4EF2}"/>
    <cellStyle name="Hypertextový odkaz_HRIC_Work out" xfId="113" xr:uid="{471E8B2E-5B3B-47CB-AF7E-3B2599E426D9}"/>
    <cellStyle name="Input 2" xfId="13" xr:uid="{014FD2D9-1592-4ADD-8294-458BC3D593B6}"/>
    <cellStyle name="Input 2 2" xfId="213" xr:uid="{35C2C1D4-B041-4C5E-98C7-E6D194AC0B0A}"/>
    <cellStyle name="Input 3" xfId="22" xr:uid="{B0304DDA-D7D4-4F6D-9E3F-F7E80C7180FB}"/>
    <cellStyle name="Input 4" xfId="85" xr:uid="{E4F601D4-F580-4A48-8D60-234765CC3369}"/>
    <cellStyle name="kpmg" xfId="235" xr:uid="{25176D7B-B950-47E2-9BC8-7F2116E3C17C}"/>
    <cellStyle name="KPMG Heading 1" xfId="114" xr:uid="{0A6A1FF4-8832-4452-8A4C-0AD3751A5FF4}"/>
    <cellStyle name="KPMG Heading 2" xfId="115" xr:uid="{F46ABCE2-8193-4873-84D4-8C7479C67C5A}"/>
    <cellStyle name="KPMG Heading 3" xfId="116" xr:uid="{FB446887-FFC7-4173-8E09-72334BC62CD4}"/>
    <cellStyle name="KPMG Heading 4" xfId="117" xr:uid="{62E6A579-51D7-4F97-9D2D-4D61666BF410}"/>
    <cellStyle name="KPMG Normal" xfId="118" xr:uid="{80E8D55C-83C2-4AE9-B443-46CEA6963CC5}"/>
    <cellStyle name="KPMG Normal Text" xfId="119" xr:uid="{F2510798-0C55-4E5C-8BE7-93CA3AA4F422}"/>
    <cellStyle name="KPMG Normal_ADR-minority (2)" xfId="120" xr:uid="{FAB872C6-006B-45AE-BE1B-B214138FF0E0}"/>
    <cellStyle name="Linked Cell 2" xfId="214" xr:uid="{5E0A2501-3389-4609-932E-DBECB7E67CA6}"/>
    <cellStyle name="Linked Cell 3" xfId="295" xr:uid="{7FD4F567-9B6D-4FDA-A604-ADD164574780}"/>
    <cellStyle name="Linked Cell 4" xfId="86" xr:uid="{DCE5C767-E5EE-4AE8-81D3-ED4B23728CB3}"/>
    <cellStyle name="m?ny_Comparison of branches 04 without Corp.FX gains" xfId="121" xr:uid="{C7620FC1-08C5-4BB8-98A6-C61F256F4178}"/>
    <cellStyle name="měny_3Y Plan Polno do DR 9.11.2000" xfId="122" xr:uid="{48ACD8FF-241B-4AE0-9C7C-93FF2C9BFB93}"/>
    <cellStyle name="meny_Comparison of branches 06 without Corp.FX gains" xfId="123" xr:uid="{252CBC1E-6B85-4464-8040-6F7E499D9944}"/>
    <cellStyle name="měny_credit risk" xfId="124" xr:uid="{0A0E62AC-B4A9-429E-BC71-A5216120FE65}"/>
    <cellStyle name="meny_expected results RCF 20001" xfId="125" xr:uid="{0A616896-80B8-4F42-96D7-1EB59D3B346B}"/>
    <cellStyle name="měny_Tdb" xfId="126" xr:uid="{A7D468CE-1A20-4222-AA86-B2378EE886A1}"/>
    <cellStyle name="Migliaia (0)" xfId="236" xr:uid="{28400993-CE67-455C-8FBE-A4D49BCF24A2}"/>
    <cellStyle name="Migliaia (0) 2" xfId="318" xr:uid="{B93A0697-3927-492F-B332-175DC2CFB72B}"/>
    <cellStyle name="Migliaia_CESEZ4" xfId="237" xr:uid="{246F0DE3-5F5E-482A-ADE5-A0B21109E481}"/>
    <cellStyle name="Millares 2 2" xfId="18" xr:uid="{8ACB0E74-2438-4702-8557-65EAECCFBE0E}"/>
    <cellStyle name="Million" xfId="127" xr:uid="{427DC7EE-43F5-4D5C-98A2-A9FDB75AB5F8}"/>
    <cellStyle name="Nedefinován" xfId="128" xr:uid="{963F2B2D-EF55-4AF2-82D3-722A4BE2B481}"/>
    <cellStyle name="Neutral 2" xfId="31" xr:uid="{4B332DED-BCD2-4E51-B7B2-1D4BF2C3CA0D}"/>
    <cellStyle name="Neutral 2 2" xfId="215" xr:uid="{9443CC07-CE92-4D4D-B826-3A83EDF979FC}"/>
    <cellStyle name="Neutral 3" xfId="296" xr:uid="{1A264DA7-0DFE-4E38-A071-0EAFDC8FB7FE}"/>
    <cellStyle name="Neutral 4" xfId="87" xr:uid="{75F62603-14A9-406B-988A-ACB5A1085B2D}"/>
    <cellStyle name="Normal" xfId="0" builtinId="0"/>
    <cellStyle name="Normal 10" xfId="15" xr:uid="{00F05A3E-D26C-4C74-A3F2-CCC4D7101BE6}"/>
    <cellStyle name="Normal 10 2" xfId="216" xr:uid="{CC850BF0-551E-4533-95B5-0996DBD6C3AF}"/>
    <cellStyle name="Normal 10 3" xfId="165" xr:uid="{F530AE69-33B5-490C-9975-1CC636F86160}"/>
    <cellStyle name="Normal 11" xfId="17" xr:uid="{FE302FF2-365F-4AEB-8E61-4E40DB468517}"/>
    <cellStyle name="Normal 11 2" xfId="40" xr:uid="{2D37393F-0CD3-4E2F-AC4A-6FD7DA30B8B1}"/>
    <cellStyle name="Normal 11 2 2" xfId="371" xr:uid="{61C31A3F-07E0-4071-A858-E71B29251B5F}"/>
    <cellStyle name="Normal 11 2 2 2" xfId="456" xr:uid="{5F65B031-F508-43D7-89EC-95A81213E4BD}"/>
    <cellStyle name="Normal 11 2 2 2 2" xfId="616" xr:uid="{7C5FB570-E603-4520-BB01-459AB1137EC0}"/>
    <cellStyle name="Normal 11 2 2 3" xfId="512" xr:uid="{CD7C907B-1CBF-4C4D-A0CF-F4CDEF229987}"/>
    <cellStyle name="Normal 11 2 2 4" xfId="566" xr:uid="{B693F880-5D2E-413D-BB37-72CD3252B79A}"/>
    <cellStyle name="Normal 11 3" xfId="425" xr:uid="{8EE5EB59-F7B3-43C1-B195-2904745E5544}"/>
    <cellStyle name="Normal 11 3 2" xfId="585" xr:uid="{B83C2DC3-1EC1-46E0-A6C4-A48B7DED2B4F}"/>
    <cellStyle name="Normal 11 4" xfId="479" xr:uid="{5382E909-D047-4303-B2A2-15F6AD3DC839}"/>
    <cellStyle name="Normal 11 5" xfId="535" xr:uid="{5009BA54-A4F6-4B49-8EFB-79904FB4EA52}"/>
    <cellStyle name="Normal 11 6" xfId="178" xr:uid="{D9FCF072-610E-4AC5-8F6F-96CCDE79A885}"/>
    <cellStyle name="Normal 12" xfId="222" xr:uid="{4760ADD9-2CE2-4A78-BC17-2B531FFAFB75}"/>
    <cellStyle name="Normal 12 2" xfId="240" xr:uid="{BBEF87BE-5CB2-4536-AD3C-EBE66B4E82C5}"/>
    <cellStyle name="Normal 13" xfId="10" xr:uid="{145A849F-9A76-48C9-815F-B08D339150E5}"/>
    <cellStyle name="Normal 13 2" xfId="25" xr:uid="{0950D3BD-1E68-4475-8B00-2B6966A8CDBF}"/>
    <cellStyle name="Normal 14" xfId="34" xr:uid="{E8AD368A-DB8F-410E-A210-A10171DB67D1}"/>
    <cellStyle name="Normal 14 2" xfId="241" xr:uid="{FDDA73AD-662C-4692-8D2C-AF9037F6A34B}"/>
    <cellStyle name="Normal 14 3" xfId="223" xr:uid="{DC35C08F-BD87-4CA2-9921-F73AF4553E2B}"/>
    <cellStyle name="Normal 15" xfId="227" xr:uid="{CCF8E5B6-F899-444E-809E-4AA20EF7603F}"/>
    <cellStyle name="Normal 15 2" xfId="242" xr:uid="{116087DD-1BD7-4899-A222-2B4AB736B08D}"/>
    <cellStyle name="Normal 16" xfId="230" xr:uid="{1D4CFC8F-596B-4355-9E77-5A80340A461E}"/>
    <cellStyle name="Normal 16 2" xfId="335" xr:uid="{D486A1ED-11E9-46B3-9B82-02E25C7DB994}"/>
    <cellStyle name="Normal 17" xfId="231" xr:uid="{D0D02205-FE44-4A37-AF54-AAB933D9B4DE}"/>
    <cellStyle name="Normal 17 2" xfId="244" xr:uid="{D5D4B9B1-2E88-408B-9180-5367D852A13B}"/>
    <cellStyle name="Normal 17 3" xfId="336" xr:uid="{22E0BFD5-263B-4696-9C36-3A89F680955F}"/>
    <cellStyle name="Normal 18" xfId="233" xr:uid="{180A006A-EAA6-42D9-939F-6E7662DCBF3A}"/>
    <cellStyle name="Normal 18 2" xfId="246" xr:uid="{C1074D3F-DB71-4F7F-9028-7B22E5305D77}"/>
    <cellStyle name="Normal 19" xfId="239" xr:uid="{6B7C0853-9EFA-46CD-96C4-3C0996F5A068}"/>
    <cellStyle name="Normal 19 2" xfId="320" xr:uid="{F5E15B3F-7421-4738-8C93-A533BC06CC37}"/>
    <cellStyle name="Normal 2" xfId="3" xr:uid="{00000000-0005-0000-0000-000002000000}"/>
    <cellStyle name="Normal 2 2" xfId="6" xr:uid="{00000000-0005-0000-0000-000003000000}"/>
    <cellStyle name="Normal 2 2 2" xfId="14" xr:uid="{2C1AA933-553B-4D7B-9FAA-CACD10E0937C}"/>
    <cellStyle name="Normal 2 2 2 2" xfId="39" xr:uid="{E2AED20B-A0B4-4002-9545-10F3F2C435B5}"/>
    <cellStyle name="Normal 2 2 2 3" xfId="250" xr:uid="{D0DB90CD-023C-48B5-BDA9-D9466C8F61CD}"/>
    <cellStyle name="Normal 2 2 3" xfId="11" xr:uid="{6B437E4D-F614-46EC-A945-FD14090CFEA6}"/>
    <cellStyle name="Normal 2 2 3 2" xfId="145" xr:uid="{76440D1C-41AE-4509-8BF0-B6C4D0ED8C21}"/>
    <cellStyle name="Normal 2 2 4" xfId="52" xr:uid="{63068E70-BBF7-4A32-BFC7-6CCC6ECBD637}"/>
    <cellStyle name="Normal 2 2 5" xfId="43" xr:uid="{44631E4B-7B25-4575-B169-9487A8C5B918}"/>
    <cellStyle name="Normal 2 3" xfId="23" xr:uid="{E21AB5CE-BEDE-4B36-822D-FBCD3F503585}"/>
    <cellStyle name="Normal 2 3 2" xfId="42" xr:uid="{39DB2AB7-DE35-4774-B594-68453CBED707}"/>
    <cellStyle name="Normal 2 4" xfId="30" xr:uid="{ADB7E2E3-130E-4D84-A652-1B72AD29472C}"/>
    <cellStyle name="Normal 2 4 2" xfId="253" xr:uid="{50922E9A-ED3C-498B-B753-E84967525041}"/>
    <cellStyle name="Normal 2 5" xfId="24" xr:uid="{8E2E364C-9B53-4901-ADDD-F475629A81B6}"/>
    <cellStyle name="Normal 2 5 2" xfId="301" xr:uid="{6741DAF7-1E36-44A1-A30B-0F8F29E88BC1}"/>
    <cellStyle name="Normal 2 6" xfId="94" xr:uid="{EF82D6B2-3BDA-4A0C-89C3-FCABE30349D4}"/>
    <cellStyle name="Normal 2_~0149226 2" xfId="16" xr:uid="{283C83D9-B9A9-4BC7-9CF9-E867E6F16905}"/>
    <cellStyle name="Normal 20" xfId="252" xr:uid="{BEBDB14C-F5C5-4BD1-9D89-F148F5141D43}"/>
    <cellStyle name="Normal 20 2" xfId="325" xr:uid="{AB4FB7AE-5A28-40EB-B579-72D2208CCAD5}"/>
    <cellStyle name="Normal 21" xfId="254" xr:uid="{BB2A4BD3-FACB-4C9E-A85E-33437C590804}"/>
    <cellStyle name="Normal 21 2" xfId="326" xr:uid="{B1D4661C-CF22-4FB1-8D79-8A864FEE42B7}"/>
    <cellStyle name="Normal 22" xfId="260" xr:uid="{23FC896F-AB8C-470F-BB96-DED5735672CB}"/>
    <cellStyle name="Normal 23" xfId="333" xr:uid="{D1033C6F-A814-43B3-903B-EA135562C660}"/>
    <cellStyle name="Normal 23 2" xfId="400" xr:uid="{2F59849D-BDA6-43F6-8DBB-C03318C3017A}"/>
    <cellStyle name="Normal 24" xfId="334" xr:uid="{AB4D074E-959C-4B7A-8697-834AF1FCC19B}"/>
    <cellStyle name="Normal 24 2" xfId="401" xr:uid="{8E8EC243-DFF5-49F9-8C7E-F32D8AD011CD}"/>
    <cellStyle name="Normal 25" xfId="337" xr:uid="{FE3D69F1-0A09-4415-A05C-B7CB78041E02}"/>
    <cellStyle name="Normal 25 2" xfId="402" xr:uid="{46A1B259-D617-4961-869C-FCF5C62D97BE}"/>
    <cellStyle name="Normal 25 2 2" xfId="459" xr:uid="{CF844194-AF74-4E6D-A187-F9E38AA32B07}"/>
    <cellStyle name="Normal 25 2 2 2" xfId="619" xr:uid="{14C4DEFA-E247-4D31-92FF-3CD6E0269A10}"/>
    <cellStyle name="Normal 25 2 3" xfId="515" xr:uid="{716A262A-D733-4CA1-A22C-90F1C743A77F}"/>
    <cellStyle name="Normal 25 2 4" xfId="569" xr:uid="{F6FBA77D-2A3E-4182-BF90-1BBDDF2C50F3}"/>
    <cellStyle name="Normal 25 3" xfId="439" xr:uid="{D97410A6-FDE8-4D5C-84EB-E896AECDB3E1}"/>
    <cellStyle name="Normal 25 3 2" xfId="599" xr:uid="{B074DC6A-6480-4FC1-844B-045F6E1E5976}"/>
    <cellStyle name="Normal 25 4" xfId="495" xr:uid="{4D876454-D91F-48ED-97FA-BE4BE3BFF292}"/>
    <cellStyle name="Normal 25 5" xfId="549" xr:uid="{C58C4C41-545F-4010-A3D6-E384EDD5DF39}"/>
    <cellStyle name="Normal 26" xfId="339" xr:uid="{6BC48EF2-2793-427E-A790-5C0C26C4D049}"/>
    <cellStyle name="Normal 26 2" xfId="404" xr:uid="{0B6F5795-B0B3-486D-9A6A-685826ABB071}"/>
    <cellStyle name="Normal 27" xfId="340" xr:uid="{D3B0075B-4AF3-48BE-8D0D-EECE425CB297}"/>
    <cellStyle name="Normal 27 2" xfId="405" xr:uid="{908AD459-0604-40EC-B6FA-BB1606B33EB8}"/>
    <cellStyle name="Normal 27 2 2" xfId="460" xr:uid="{AA4F9E4C-CA8A-4903-8790-E46C2D6D1D37}"/>
    <cellStyle name="Normal 27 2 2 2" xfId="620" xr:uid="{C698A1A5-56F2-4A73-AB86-263FD5124530}"/>
    <cellStyle name="Normal 27 2 3" xfId="516" xr:uid="{3C8776DE-DD12-4C0E-9752-D24563ED6D69}"/>
    <cellStyle name="Normal 27 2 4" xfId="570" xr:uid="{975C86D9-6D00-4966-9F75-A4A093557B2F}"/>
    <cellStyle name="Normal 27 3" xfId="441" xr:uid="{05252CCA-27B2-4D3C-AE75-F5EBD7F5EED1}"/>
    <cellStyle name="Normal 27 3 2" xfId="601" xr:uid="{D4E026BC-F5F8-4E51-87E9-EFE5B4226D55}"/>
    <cellStyle name="Normal 27 4" xfId="497" xr:uid="{3DF95B77-7103-4DEA-BE53-7E90B91B5669}"/>
    <cellStyle name="Normal 27 5" xfId="551" xr:uid="{B0BE8018-58C3-4140-B006-C2B601B037B9}"/>
    <cellStyle name="Normal 28" xfId="342" xr:uid="{00306AE3-6F4C-4952-B779-6534D11BD076}"/>
    <cellStyle name="Normal 28 2" xfId="407" xr:uid="{B764B3FE-8E97-4CF9-BDB3-E72DDE7C1E16}"/>
    <cellStyle name="Normal 29" xfId="343" xr:uid="{858B3E70-E98C-4368-8D3F-7E0F341FBF49}"/>
    <cellStyle name="Normal 29 2" xfId="408" xr:uid="{F7A03D89-0AA9-4048-85D6-96889550C814}"/>
    <cellStyle name="Normal 29 2 2" xfId="462" xr:uid="{AD74C03E-09E5-4949-B052-E4F9171A9534}"/>
    <cellStyle name="Normal 29 2 2 2" xfId="622" xr:uid="{6EE0AAC5-2D59-43E9-8ADF-A84B5CA1CB14}"/>
    <cellStyle name="Normal 29 2 3" xfId="518" xr:uid="{7FD5FEC8-7578-4056-B791-40971B8CBAED}"/>
    <cellStyle name="Normal 29 2 4" xfId="572" xr:uid="{C59AFA1D-FAEA-4B87-A05B-5AFEFB3B57C3}"/>
    <cellStyle name="Normal 29 3" xfId="443" xr:uid="{D9288BCC-A3B9-4970-914E-BFE3416FA9DA}"/>
    <cellStyle name="Normal 29 3 2" xfId="603" xr:uid="{DB81C270-1E1A-4A46-B0B1-5CC384025024}"/>
    <cellStyle name="Normal 29 4" xfId="499" xr:uid="{B5266A4D-4867-4A95-A22C-49CAD9BD70E4}"/>
    <cellStyle name="Normal 29 5" xfId="553" xr:uid="{001BEDF2-8EC0-4F75-8BF9-B14E1137BAC5}"/>
    <cellStyle name="Normal 3" xfId="4" xr:uid="{00000000-0005-0000-0000-000004000000}"/>
    <cellStyle name="Normal 3 2" xfId="7" xr:uid="{F1C69AFD-E811-4D36-863A-25956003C5EA}"/>
    <cellStyle name="Normal 3 2 2" xfId="37" xr:uid="{D37CD8C6-055A-495F-ACF9-F7256C88BD7C}"/>
    <cellStyle name="Normal 3 2 3" xfId="38" xr:uid="{36AE83D1-EBC4-41C6-874C-2491ABB2B7CD}"/>
    <cellStyle name="Normal 3 2 4" xfId="9" xr:uid="{6E8581EB-B842-4E14-928D-C653FE70A834}"/>
    <cellStyle name="Normal 3 3" xfId="45" xr:uid="{8C2B358E-B536-426B-A701-02CA03F16B73}"/>
    <cellStyle name="Normal 3 3 2" xfId="224" xr:uid="{2CAD6DCE-4F84-434A-95E4-4193DAD0B4D1}"/>
    <cellStyle name="Normal 3 3 3" xfId="418" xr:uid="{53ED083C-6EC2-467C-9D98-31181A4AD662}"/>
    <cellStyle name="Normal 3 3 3 2" xfId="469" xr:uid="{3CB99FAA-52CB-4B76-883F-10A0EA8E69C5}"/>
    <cellStyle name="Normal 3 3 3 2 2" xfId="629" xr:uid="{1583AFF4-E6DF-4F67-9B07-1C3CAA240EB3}"/>
    <cellStyle name="Normal 3 3 3 3" xfId="525" xr:uid="{4FA1317B-78FA-4D61-8B06-A40699B5218A}"/>
    <cellStyle name="Normal 3 3 3 4" xfId="579" xr:uid="{DFC5F4F9-23DF-4F26-B135-D088639B23B8}"/>
    <cellStyle name="Normal 3 3 4" xfId="420" xr:uid="{B9332F84-E515-4F75-9500-60E10A46DEC3}"/>
    <cellStyle name="Normal 3 3 4 2" xfId="581" xr:uid="{B6EA7237-94EA-4FE9-948C-7D63158064A9}"/>
    <cellStyle name="Normal 3 3 5" xfId="472" xr:uid="{8060C243-6F6B-47AC-ACFD-CD87BC3B51B7}"/>
    <cellStyle name="Normal 3 3 6" xfId="531" xr:uid="{2F17F132-927A-42F6-955E-88D6003078EC}"/>
    <cellStyle name="Normal 3 4" xfId="328" xr:uid="{E4BBFB5F-3632-44F2-86EE-15E3237BCA9E}"/>
    <cellStyle name="Normal 3 5" xfId="330" xr:uid="{231D757B-6B72-4419-B38A-8AE3F8F959B9}"/>
    <cellStyle name="Normal 3 6" xfId="95" xr:uid="{2F5A3F05-8BF0-42C6-B722-1FBE4F2DB6E2}"/>
    <cellStyle name="Normal 3 7" xfId="48" xr:uid="{ECC112C3-044F-457B-9E8E-DA25B08D87D6}"/>
    <cellStyle name="Normal 3 7 2" xfId="423" xr:uid="{64DC2CF4-AA7D-4364-9108-9133DCD472B6}"/>
    <cellStyle name="Normal 3 7 2 2" xfId="583" xr:uid="{B471254D-28AD-4643-B63F-31B53D9268D4}"/>
    <cellStyle name="Normal 3 7 3" xfId="474" xr:uid="{A6A45EDB-013A-4DB1-957D-BE3E07A1D2BA}"/>
    <cellStyle name="Normal 3 7 4" xfId="533" xr:uid="{6AB1A347-3699-469C-A102-EA32C30156D0}"/>
    <cellStyle name="Normal 3 8" xfId="36" xr:uid="{C6545658-ECE1-47D3-B27C-7BB4FA095AFE}"/>
    <cellStyle name="Normal 3 9" xfId="8" xr:uid="{1809180D-5A11-4985-B362-56DC3F13C6A1}"/>
    <cellStyle name="Normal 30" xfId="345" xr:uid="{48364662-7802-4DEB-A2F9-F9649FD4766F}"/>
    <cellStyle name="Normal 30 2" xfId="410" xr:uid="{82173305-7EE1-4E8C-BE66-B627CDB90CBC}"/>
    <cellStyle name="Normal 30 2 2" xfId="464" xr:uid="{10B1AEB8-13EF-480A-AE44-6D294649F57A}"/>
    <cellStyle name="Normal 30 2 2 2" xfId="624" xr:uid="{A515B257-C803-4E85-8BEC-D88360AA7DD5}"/>
    <cellStyle name="Normal 30 2 3" xfId="520" xr:uid="{E8F9A613-2E72-4D9D-8A4E-48DFFDD966E4}"/>
    <cellStyle name="Normal 30 2 4" xfId="574" xr:uid="{448C6274-EB1C-4679-BA47-682065DEBC1F}"/>
    <cellStyle name="Normal 30 3" xfId="445" xr:uid="{FC9DF5EE-0473-42B4-A5C3-BC6C8FC42DDC}"/>
    <cellStyle name="Normal 30 3 2" xfId="605" xr:uid="{F31E910D-FD6E-41D2-AB64-98D9FBC973E6}"/>
    <cellStyle name="Normal 30 4" xfId="501" xr:uid="{1FB5DD8B-BBBE-4A15-8765-2AEA13C15DC2}"/>
    <cellStyle name="Normal 30 5" xfId="555" xr:uid="{90DDD8DB-6BA1-4272-BCC1-FC30CE5FB535}"/>
    <cellStyle name="Normal 31" xfId="347" xr:uid="{3D80F7A5-4167-41E2-8298-D2B69F449112}"/>
    <cellStyle name="Normal 31 2" xfId="412" xr:uid="{CA989498-1AB0-49B3-92A5-74508F556A38}"/>
    <cellStyle name="Normal 32" xfId="348" xr:uid="{622DAA44-D50F-4130-8764-C64A01886528}"/>
    <cellStyle name="Normal 32 2" xfId="447" xr:uid="{7B829A37-F078-43A8-8B7F-832B9E950218}"/>
    <cellStyle name="Normal 32 2 2" xfId="607" xr:uid="{9671C54F-D8F8-4766-83F6-D3ED6E346810}"/>
    <cellStyle name="Normal 32 3" xfId="503" xr:uid="{45A8C71C-C04B-4989-B3CF-A31B9232F4E9}"/>
    <cellStyle name="Normal 32 4" xfId="557" xr:uid="{641DCF5C-FFA2-4D26-B429-93ABB42E16FF}"/>
    <cellStyle name="Normal 33" xfId="350" xr:uid="{95453CD6-4BD8-4164-9645-A6E22820814E}"/>
    <cellStyle name="Normal 33 2" xfId="449" xr:uid="{755819D1-D226-40AA-98C5-31726D5DE189}"/>
    <cellStyle name="Normal 33 2 2" xfId="609" xr:uid="{3031A75F-396A-460F-A30C-98999357105B}"/>
    <cellStyle name="Normal 33 3" xfId="505" xr:uid="{D6DB3617-5DEB-491F-B79C-97DA3430CD2E}"/>
    <cellStyle name="Normal 33 4" xfId="559" xr:uid="{3409029A-FE28-44E1-9341-EBD0CA9F832A}"/>
    <cellStyle name="Normal 34" xfId="352" xr:uid="{E3B7C940-D412-45BF-B73E-95DF0BFC264F}"/>
    <cellStyle name="Normal 34 2" xfId="451" xr:uid="{9F715C96-A7FD-4C9C-B60A-51AD5F561397}"/>
    <cellStyle name="Normal 34 2 2" xfId="611" xr:uid="{72A02435-D440-4833-BE15-7A99C9A72CF4}"/>
    <cellStyle name="Normal 34 3" xfId="507" xr:uid="{9FA981F7-97D1-464C-AF03-50403BD678F9}"/>
    <cellStyle name="Normal 34 4" xfId="561" xr:uid="{08316CB2-A0F1-4255-A0BF-904675284D63}"/>
    <cellStyle name="Normal 35" xfId="354" xr:uid="{F283A2E6-0DF4-4855-86D9-C0DB12FBFA84}"/>
    <cellStyle name="Normal 35 2" xfId="453" xr:uid="{92D11DCF-0F83-4266-B27C-F73D36D14FE6}"/>
    <cellStyle name="Normal 35 2 2" xfId="613" xr:uid="{A49EF285-AB3B-4667-8CC6-5D6396225E32}"/>
    <cellStyle name="Normal 35 3" xfId="509" xr:uid="{64D1B134-7520-4216-BFB9-1206936F7063}"/>
    <cellStyle name="Normal 35 4" xfId="563" xr:uid="{FD7C7448-37FA-4DF0-91DA-3D13A373BF96}"/>
    <cellStyle name="Normal 36" xfId="51" xr:uid="{FD01DA66-5AF5-4521-8724-61073F9FA0B8}"/>
    <cellStyle name="Normal 37" xfId="47" xr:uid="{4EB1D722-DB9F-455F-8970-A7E3B660A95C}"/>
    <cellStyle name="Normal 37 2" xfId="422" xr:uid="{716B456D-504D-4B7D-AA8B-AC1FC22C24FC}"/>
    <cellStyle name="Normal 38" xfId="635" xr:uid="{A5E443C4-75AF-47E1-BB63-00B0596C5244}"/>
    <cellStyle name="Normal 39" xfId="636" xr:uid="{60E8337B-8FF6-4DDA-9157-E4FA1F5AEA7F}"/>
    <cellStyle name="Normal 4" xfId="5" xr:uid="{00000000-0005-0000-0000-000005000000}"/>
    <cellStyle name="Normal 4 2" xfId="19" xr:uid="{901CD591-5894-4931-B057-3F4305FB3471}"/>
    <cellStyle name="Normal 4 2 2" xfId="99" xr:uid="{645D82F3-3E42-4F22-A47B-60760E6B07F8}"/>
    <cellStyle name="Normal 4 2 3" xfId="20" xr:uid="{6978B419-7868-47FC-A510-0E153AD7613B}"/>
    <cellStyle name="Normal 4 3" xfId="414" xr:uid="{86C55245-98D6-470F-9DB2-8131C79A07AB}"/>
    <cellStyle name="Normal 4 3 2" xfId="466" xr:uid="{A3B95786-F198-4C4F-9DAC-690FEAF86C2A}"/>
    <cellStyle name="Normal 4 3 2 2" xfId="626" xr:uid="{72A51EF9-6EA8-4988-A51E-94A7E619080F}"/>
    <cellStyle name="Normal 4 3 3" xfId="522" xr:uid="{54CEE2DD-C0F2-47D6-BD1C-5F0A1606241E}"/>
    <cellStyle name="Normal 4 3 4" xfId="576" xr:uid="{FA4C425A-FD1D-4114-868B-14754862DFA2}"/>
    <cellStyle name="Normal 4 4" xfId="416" xr:uid="{33727D20-D60C-4953-BAD3-CB8FF102B8E6}"/>
    <cellStyle name="Normal 4 4 2" xfId="468" xr:uid="{D5D3C094-A198-4F6D-B060-75AD58972019}"/>
    <cellStyle name="Normal 4 4 2 2" xfId="628" xr:uid="{41DCEFAF-F423-4899-B472-ED4DC0A2756C}"/>
    <cellStyle name="Normal 4 4 3" xfId="524" xr:uid="{9169A110-8653-4466-80C2-F1E505C01AC1}"/>
    <cellStyle name="Normal 4 4 4" xfId="578" xr:uid="{9D3D86AC-8366-4E34-B552-C7BFBD3548D0}"/>
    <cellStyle name="Normal 4 5" xfId="419" xr:uid="{99F56C01-8C7B-4E11-8D02-DDB35DEF7FF2}"/>
    <cellStyle name="Normal 4 5 2" xfId="580" xr:uid="{91FADEA0-6CD4-4D21-822C-5EE7B78B0BB0}"/>
    <cellStyle name="Normal 4 6" xfId="471" xr:uid="{238A1A4C-8E1D-42CE-923F-889B70E05C50}"/>
    <cellStyle name="Normal 4 7" xfId="530" xr:uid="{FA63D928-F93C-4837-A4DA-4B2423317B08}"/>
    <cellStyle name="Normal 4 8" xfId="41" xr:uid="{D97D9854-D29A-4CE7-AE58-23DC402B7EE5}"/>
    <cellStyle name="Normal 5" xfId="44" xr:uid="{39C08F58-5EA3-4428-A612-24EF8546C05D}"/>
    <cellStyle name="Normal 5 2" xfId="148" xr:uid="{2D3C2E22-7E8A-4B99-AEC1-B36DF6972C5A}"/>
    <cellStyle name="Normal 5 3" xfId="417" xr:uid="{05C82CE7-24C0-4568-8784-A88E89702123}"/>
    <cellStyle name="Normal 6" xfId="46" xr:uid="{D175DC37-BB88-40F4-AFB8-7733D9300C5A}"/>
    <cellStyle name="Normal 6 2" xfId="217" xr:uid="{DD40DB0F-CE2D-4B7B-9884-E045BFD84E5E}"/>
    <cellStyle name="Normal 6 3" xfId="166" xr:uid="{41680506-B3FB-4835-A7C3-EF660BEC4538}"/>
    <cellStyle name="Normal 6 4" xfId="421" xr:uid="{7A24C97B-C4BA-4773-9890-D8CE693198D9}"/>
    <cellStyle name="Normal 6 4 2" xfId="582" xr:uid="{9183FE2E-29AF-4BAB-A58A-772AEDAA041C}"/>
    <cellStyle name="Normal 6 5" xfId="473" xr:uid="{BBD0F6DC-83D5-4D5D-B5A4-9AD14965E421}"/>
    <cellStyle name="Normal 6 6" xfId="532" xr:uid="{D5813311-ED92-45DA-A8F8-65E69F7BF101}"/>
    <cellStyle name="Normal 7" xfId="167" xr:uid="{32332C4D-BA10-4540-92EF-A8B811DDF3E8}"/>
    <cellStyle name="Normal 8" xfId="168" xr:uid="{FF1F02E3-5CC8-4601-A5B2-D8BBCDC7784C}"/>
    <cellStyle name="Normal 9" xfId="169" xr:uid="{995060B3-DE3B-4C6B-AE50-2472FBCC1E4C}"/>
    <cellStyle name="Normale_3Y Plan Zaba" xfId="129" xr:uid="{BE61BB42-9CC1-4A72-AE50-50680A13A1FA}"/>
    <cellStyle name="normálne_expected results RCF 20001" xfId="130" xr:uid="{CE1B6B71-9E83-4912-A367-A550986BB88D}"/>
    <cellStyle name="normální_3Y Plan Polno do DR 9.11.2000" xfId="131" xr:uid="{FFFB34FB-B5E5-454E-BA03-ED64A77BD4FA}"/>
    <cellStyle name="normalni_TDB-Polno" xfId="132" xr:uid="{B8967BD6-F0F7-4C0C-B6D1-D584C4636493}"/>
    <cellStyle name="normální_TDB-Polno" xfId="133" xr:uid="{B2F20230-E17D-48EE-A9BD-F483D730AB94}"/>
    <cellStyle name="Normalny_3YP model 2004-2006" xfId="134" xr:uid="{664D0C5F-2B0C-4461-B95D-E596341933ED}"/>
    <cellStyle name="Note 10" xfId="297" xr:uid="{33C3AF8C-F5C3-4366-9CAE-69548DC4A8AA}"/>
    <cellStyle name="Note 11" xfId="88" xr:uid="{2E1DCF30-7158-4D0E-A179-60DBA0B3FC50}"/>
    <cellStyle name="Note 12" xfId="638" xr:uid="{6B76CB88-4AA2-4744-A2C8-189245AF3757}"/>
    <cellStyle name="Note 2" xfId="28" xr:uid="{5E251D72-7FC2-478F-9DF1-6C3FBD11AC28}"/>
    <cellStyle name="Note 2 2" xfId="170" xr:uid="{82EE2C2F-9DEC-4EB0-B0B7-4173A4D85A5A}"/>
    <cellStyle name="Note 3" xfId="171" xr:uid="{7704B801-FCDC-40F6-BD5B-A1D6EC3A5F88}"/>
    <cellStyle name="Note 4" xfId="172" xr:uid="{5C88DEE1-FC21-4181-964F-7195F99D4F29}"/>
    <cellStyle name="Note 5" xfId="173" xr:uid="{EBAC2D8C-7BB3-4200-ADC7-7060CA56CF69}"/>
    <cellStyle name="Note 6" xfId="174" xr:uid="{02A78F36-985E-4777-9AF7-6511E071134F}"/>
    <cellStyle name="Note 7" xfId="175" xr:uid="{42D99876-72C1-4819-9339-2B7537465F4E}"/>
    <cellStyle name="Note 8" xfId="176" xr:uid="{11BCAB78-4331-4694-8C43-C9FDFEB6EFB9}"/>
    <cellStyle name="Note 9" xfId="177" xr:uid="{2A9A9B37-1C2A-4AE9-927F-54E62E404D0C}"/>
    <cellStyle name="Obično_Knjiga1" xfId="135" xr:uid="{2A0A22D2-65C4-470A-A437-70CD249DB71A}"/>
    <cellStyle name="Output 2" xfId="218" xr:uid="{E2FC8F83-BB10-4CE9-84E1-12E03033DCBA}"/>
    <cellStyle name="Output 3" xfId="298" xr:uid="{450C8F3F-E9C3-4FC2-84B0-E098665555EB}"/>
    <cellStyle name="Output 4" xfId="89" xr:uid="{9A1D6C86-A335-4CA2-B512-B35567E5FA55}"/>
    <cellStyle name="Percent 17" xfId="29" xr:uid="{A5644203-A879-4472-A534-856221FAB24A}"/>
    <cellStyle name="Percent 2" xfId="98" xr:uid="{1177F12E-8925-4375-9796-5D262B3D1843}"/>
    <cellStyle name="Percent 3" xfId="146" xr:uid="{089D459A-5E2E-41AC-B066-810B7BEAFF38}"/>
    <cellStyle name="Percent 3 2" xfId="26" xr:uid="{3EF61ADE-3098-4114-B2AB-B8F70F04D3BB}"/>
    <cellStyle name="Percent 4" xfId="35" xr:uid="{736F81AB-D55C-47BB-9999-45EB2B9CCCE0}"/>
    <cellStyle name="Percent 5" xfId="141" xr:uid="{C0994653-9F38-4FDF-92E3-2C8098FF2D06}"/>
    <cellStyle name="Percent 6" xfId="234" xr:uid="{E90103B9-0317-4236-BEF2-CAB627B4DE24}"/>
    <cellStyle name="Percent 7" xfId="324" xr:uid="{03187A67-1075-44FF-9E2F-9BEE913899CC}"/>
    <cellStyle name="Percent 8" xfId="251" xr:uid="{0DC619DF-BEF7-40D5-9C4D-B14229B53D5F}"/>
    <cellStyle name="Sledovaný hypertextový odkaz_HRIC_Work out" xfId="136" xr:uid="{72217D15-4C8B-4221-BE26-1E14794C99E0}"/>
    <cellStyle name="Standard_410_EQ_Details" xfId="247" xr:uid="{F58EDB1A-DED3-465F-AE00-161BD0FE8698}"/>
    <cellStyle name="Style 1" xfId="1" xr:uid="{00000000-0005-0000-0000-000006000000}"/>
    <cellStyle name="Style 1 2" xfId="180" xr:uid="{C1AB6858-C1B0-47CD-A639-B196225BC8C7}"/>
    <cellStyle name="Style 1 3" xfId="232" xr:uid="{F1155EA4-9E76-4306-9B14-F0DFE831B044}"/>
    <cellStyle name="Style 1 3 2" xfId="245" xr:uid="{A582DD9C-1FF4-4F00-B83C-25CCB1A8AD88}"/>
    <cellStyle name="Table" xfId="137" xr:uid="{BE8CE00C-74D0-4CAA-BFC7-5ACBA188713C}"/>
    <cellStyle name="Title 2" xfId="219" xr:uid="{2AC0AA86-1BAA-4E5E-BB57-2EDBCB2FEA9A}"/>
    <cellStyle name="Title 3" xfId="90" xr:uid="{777565F3-0491-4177-BF48-475B1196B208}"/>
    <cellStyle name="Total 2" xfId="220" xr:uid="{F225CCB3-C16C-4C36-9237-1FBAE92F74BD}"/>
    <cellStyle name="Total 3" xfId="299" xr:uid="{5B847C74-CC8C-485E-9732-1A02CE18EAFC}"/>
    <cellStyle name="Total 4" xfId="91" xr:uid="{1571FD16-CC89-4420-BEBB-F5C539EBFB08}"/>
    <cellStyle name="Valuta (0)" xfId="238" xr:uid="{FF0F3B36-538D-4B7D-889D-026DFF42ABF6}"/>
    <cellStyle name="Valuta (0) 2" xfId="319" xr:uid="{487ADAD7-0CA6-4B14-9697-2ABA6C123C81}"/>
    <cellStyle name="Walutowy [0]_Arkusz1" xfId="138" xr:uid="{16DEF0DF-EC98-4591-8DA3-C4059AC5A223}"/>
    <cellStyle name="Walutowy_Arkusz1" xfId="139" xr:uid="{CE6A8BA7-E944-48A3-B844-A39685F8B7AF}"/>
    <cellStyle name="Warning Text 2" xfId="221" xr:uid="{D3EA32B2-7EEF-46E8-B515-BB32D366B93A}"/>
    <cellStyle name="Warning Text 3" xfId="300" xr:uid="{D3DB223B-E416-4225-9B07-5935FF71E410}"/>
    <cellStyle name="Warning Text 4" xfId="92" xr:uid="{641F8B88-3FFB-4A0C-9117-8AA2323BE193}"/>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324971</xdr:rowOff>
    </xdr:from>
    <xdr:to>
      <xdr:col>8</xdr:col>
      <xdr:colOff>526677</xdr:colOff>
      <xdr:row>23</xdr:row>
      <xdr:rowOff>1463161</xdr:rowOff>
    </xdr:to>
    <xdr:pic>
      <xdr:nvPicPr>
        <xdr:cNvPr id="3" name="Picture 2">
          <a:extLst>
            <a:ext uri="{FF2B5EF4-FFF2-40B4-BE49-F238E27FC236}">
              <a16:creationId xmlns:a16="http://schemas.microsoft.com/office/drawing/2014/main" id="{501E3AB1-EC9F-411C-DCF9-B653CEE941F3}"/>
            </a:ext>
          </a:extLst>
        </xdr:cNvPr>
        <xdr:cNvPicPr>
          <a:picLocks noChangeAspect="1"/>
        </xdr:cNvPicPr>
      </xdr:nvPicPr>
      <xdr:blipFill>
        <a:blip xmlns:r="http://schemas.openxmlformats.org/officeDocument/2006/relationships" r:embed="rId1"/>
        <a:stretch>
          <a:fillRect/>
        </a:stretch>
      </xdr:blipFill>
      <xdr:spPr>
        <a:xfrm>
          <a:off x="0" y="7115736"/>
          <a:ext cx="5367618" cy="5317984"/>
        </a:xfrm>
        <a:prstGeom prst="rect">
          <a:avLst/>
        </a:prstGeom>
      </xdr:spPr>
    </xdr:pic>
    <xdr:clientData/>
  </xdr:twoCellAnchor>
  <xdr:twoCellAnchor editAs="oneCell">
    <xdr:from>
      <xdr:col>0</xdr:col>
      <xdr:colOff>89647</xdr:colOff>
      <xdr:row>38</xdr:row>
      <xdr:rowOff>268940</xdr:rowOff>
    </xdr:from>
    <xdr:to>
      <xdr:col>8</xdr:col>
      <xdr:colOff>672353</xdr:colOff>
      <xdr:row>39</xdr:row>
      <xdr:rowOff>4291246</xdr:rowOff>
    </xdr:to>
    <xdr:pic>
      <xdr:nvPicPr>
        <xdr:cNvPr id="8" name="Picture 7">
          <a:extLst>
            <a:ext uri="{FF2B5EF4-FFF2-40B4-BE49-F238E27FC236}">
              <a16:creationId xmlns:a16="http://schemas.microsoft.com/office/drawing/2014/main" id="{8FA342FB-029C-87B1-C9AF-0A33D7EE03EA}"/>
            </a:ext>
          </a:extLst>
        </xdr:cNvPr>
        <xdr:cNvPicPr>
          <a:picLocks noChangeAspect="1"/>
        </xdr:cNvPicPr>
      </xdr:nvPicPr>
      <xdr:blipFill>
        <a:blip xmlns:r="http://schemas.openxmlformats.org/officeDocument/2006/relationships" r:embed="rId2"/>
        <a:stretch>
          <a:fillRect/>
        </a:stretch>
      </xdr:blipFill>
      <xdr:spPr>
        <a:xfrm>
          <a:off x="89647" y="16943293"/>
          <a:ext cx="5423647" cy="6577247"/>
        </a:xfrm>
        <a:prstGeom prst="rect">
          <a:avLst/>
        </a:prstGeom>
      </xdr:spPr>
    </xdr:pic>
    <xdr:clientData/>
  </xdr:twoCellAnchor>
  <xdr:twoCellAnchor editAs="oneCell">
    <xdr:from>
      <xdr:col>0</xdr:col>
      <xdr:colOff>0</xdr:colOff>
      <xdr:row>59</xdr:row>
      <xdr:rowOff>593912</xdr:rowOff>
    </xdr:from>
    <xdr:to>
      <xdr:col>8</xdr:col>
      <xdr:colOff>212911</xdr:colOff>
      <xdr:row>59</xdr:row>
      <xdr:rowOff>4427585</xdr:rowOff>
    </xdr:to>
    <xdr:pic>
      <xdr:nvPicPr>
        <xdr:cNvPr id="9" name="Picture 8">
          <a:extLst>
            <a:ext uri="{FF2B5EF4-FFF2-40B4-BE49-F238E27FC236}">
              <a16:creationId xmlns:a16="http://schemas.microsoft.com/office/drawing/2014/main" id="{EC924EF7-B47C-8357-6350-A1FD868F619C}"/>
            </a:ext>
          </a:extLst>
        </xdr:cNvPr>
        <xdr:cNvPicPr>
          <a:picLocks noChangeAspect="1"/>
        </xdr:cNvPicPr>
      </xdr:nvPicPr>
      <xdr:blipFill>
        <a:blip xmlns:r="http://schemas.openxmlformats.org/officeDocument/2006/relationships" r:embed="rId3"/>
        <a:stretch>
          <a:fillRect/>
        </a:stretch>
      </xdr:blipFill>
      <xdr:spPr>
        <a:xfrm>
          <a:off x="0" y="31555765"/>
          <a:ext cx="5053852" cy="3833673"/>
        </a:xfrm>
        <a:prstGeom prst="rect">
          <a:avLst/>
        </a:prstGeom>
      </xdr:spPr>
    </xdr:pic>
    <xdr:clientData/>
  </xdr:twoCellAnchor>
  <xdr:twoCellAnchor editAs="oneCell">
    <xdr:from>
      <xdr:col>0</xdr:col>
      <xdr:colOff>145676</xdr:colOff>
      <xdr:row>63</xdr:row>
      <xdr:rowOff>560295</xdr:rowOff>
    </xdr:from>
    <xdr:to>
      <xdr:col>8</xdr:col>
      <xdr:colOff>744269</xdr:colOff>
      <xdr:row>63</xdr:row>
      <xdr:rowOff>1360507</xdr:rowOff>
    </xdr:to>
    <xdr:pic>
      <xdr:nvPicPr>
        <xdr:cNvPr id="10" name="Picture 9">
          <a:extLst>
            <a:ext uri="{FF2B5EF4-FFF2-40B4-BE49-F238E27FC236}">
              <a16:creationId xmlns:a16="http://schemas.microsoft.com/office/drawing/2014/main" id="{33420D6F-3535-8659-2402-2673ACE665A6}"/>
            </a:ext>
          </a:extLst>
        </xdr:cNvPr>
        <xdr:cNvPicPr>
          <a:picLocks noChangeAspect="1"/>
        </xdr:cNvPicPr>
      </xdr:nvPicPr>
      <xdr:blipFill>
        <a:blip xmlns:r="http://schemas.openxmlformats.org/officeDocument/2006/relationships" r:embed="rId4"/>
        <a:stretch>
          <a:fillRect/>
        </a:stretch>
      </xdr:blipFill>
      <xdr:spPr>
        <a:xfrm>
          <a:off x="145676" y="36519971"/>
          <a:ext cx="5439534" cy="800212"/>
        </a:xfrm>
        <a:prstGeom prst="rect">
          <a:avLst/>
        </a:prstGeom>
      </xdr:spPr>
    </xdr:pic>
    <xdr:clientData/>
  </xdr:twoCellAnchor>
  <xdr:twoCellAnchor editAs="oneCell">
    <xdr:from>
      <xdr:col>0</xdr:col>
      <xdr:colOff>100853</xdr:colOff>
      <xdr:row>51</xdr:row>
      <xdr:rowOff>257734</xdr:rowOff>
    </xdr:from>
    <xdr:to>
      <xdr:col>6</xdr:col>
      <xdr:colOff>585521</xdr:colOff>
      <xdr:row>51</xdr:row>
      <xdr:rowOff>2410684</xdr:rowOff>
    </xdr:to>
    <xdr:pic>
      <xdr:nvPicPr>
        <xdr:cNvPr id="11" name="Picture 10">
          <a:extLst>
            <a:ext uri="{FF2B5EF4-FFF2-40B4-BE49-F238E27FC236}">
              <a16:creationId xmlns:a16="http://schemas.microsoft.com/office/drawing/2014/main" id="{A37F5F32-2128-7A93-6509-DA112E92E87A}"/>
            </a:ext>
          </a:extLst>
        </xdr:cNvPr>
        <xdr:cNvPicPr>
          <a:picLocks noChangeAspect="1"/>
        </xdr:cNvPicPr>
      </xdr:nvPicPr>
      <xdr:blipFill>
        <a:blip xmlns:r="http://schemas.openxmlformats.org/officeDocument/2006/relationships" r:embed="rId5"/>
        <a:stretch>
          <a:fillRect/>
        </a:stretch>
      </xdr:blipFill>
      <xdr:spPr>
        <a:xfrm>
          <a:off x="100853" y="27163058"/>
          <a:ext cx="4115374" cy="2152950"/>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Normal="100" zoomScaleSheetLayoutView="100" workbookViewId="0">
      <selection activeCell="A4" sqref="A4:D4"/>
    </sheetView>
  </sheetViews>
  <sheetFormatPr defaultColWidth="9.1796875" defaultRowHeight="14.5"/>
  <cols>
    <col min="1" max="1" width="9.1796875" style="4"/>
    <col min="2" max="2" width="10.453125" style="4" customWidth="1"/>
    <col min="3" max="8" width="9.1796875" style="4"/>
    <col min="9" max="9" width="13.453125" style="4" customWidth="1"/>
    <col min="10" max="16384" width="9.1796875" style="4"/>
  </cols>
  <sheetData>
    <row r="1" spans="1:10" ht="15.5">
      <c r="A1" s="155" t="s">
        <v>116</v>
      </c>
      <c r="B1" s="156"/>
      <c r="C1" s="156"/>
      <c r="D1" s="2"/>
      <c r="E1" s="2"/>
      <c r="F1" s="2"/>
      <c r="G1" s="2"/>
      <c r="H1" s="2"/>
      <c r="I1" s="2"/>
      <c r="J1" s="3"/>
    </row>
    <row r="2" spans="1:10" ht="14.5" customHeight="1">
      <c r="A2" s="157" t="s">
        <v>132</v>
      </c>
      <c r="B2" s="158"/>
      <c r="C2" s="158"/>
      <c r="D2" s="158"/>
      <c r="E2" s="158"/>
      <c r="F2" s="158"/>
      <c r="G2" s="158"/>
      <c r="H2" s="158"/>
      <c r="I2" s="158"/>
      <c r="J2" s="159"/>
    </row>
    <row r="3" spans="1:10">
      <c r="A3" s="5"/>
      <c r="B3" s="6"/>
      <c r="C3" s="6"/>
      <c r="D3" s="6"/>
      <c r="E3" s="6"/>
      <c r="F3" s="6"/>
      <c r="G3" s="6"/>
      <c r="H3" s="6"/>
      <c r="I3" s="6"/>
      <c r="J3" s="7"/>
    </row>
    <row r="4" spans="1:10" ht="33.65" customHeight="1">
      <c r="A4" s="160" t="s">
        <v>117</v>
      </c>
      <c r="B4" s="161"/>
      <c r="C4" s="161"/>
      <c r="D4" s="161"/>
      <c r="E4" s="162" t="s">
        <v>285</v>
      </c>
      <c r="F4" s="163"/>
      <c r="G4" s="8" t="s">
        <v>0</v>
      </c>
      <c r="H4" s="162" t="s">
        <v>323</v>
      </c>
      <c r="I4" s="163"/>
      <c r="J4" s="9"/>
    </row>
    <row r="5" spans="1:10" s="10" customFormat="1" ht="10.15" customHeight="1">
      <c r="A5" s="164"/>
      <c r="B5" s="165"/>
      <c r="C5" s="165"/>
      <c r="D5" s="165"/>
      <c r="E5" s="165"/>
      <c r="F5" s="165"/>
      <c r="G5" s="165"/>
      <c r="H5" s="165"/>
      <c r="I5" s="165"/>
      <c r="J5" s="166"/>
    </row>
    <row r="6" spans="1:10" ht="20.5" customHeight="1">
      <c r="A6" s="11"/>
      <c r="B6" s="12" t="s">
        <v>137</v>
      </c>
      <c r="C6" s="13"/>
      <c r="D6" s="13"/>
      <c r="E6" s="19">
        <v>2026</v>
      </c>
      <c r="F6" s="14"/>
      <c r="G6" s="8"/>
      <c r="H6" s="14"/>
      <c r="I6" s="15"/>
      <c r="J6" s="16"/>
    </row>
    <row r="7" spans="1:10" s="18" customFormat="1" ht="10.9" customHeight="1">
      <c r="A7" s="11"/>
      <c r="B7" s="13"/>
      <c r="C7" s="13"/>
      <c r="D7" s="13"/>
      <c r="E7" s="17"/>
      <c r="F7" s="17"/>
      <c r="G7" s="8"/>
      <c r="H7" s="14"/>
      <c r="I7" s="15"/>
      <c r="J7" s="16"/>
    </row>
    <row r="8" spans="1:10" ht="20.5" customHeight="1">
      <c r="A8" s="11"/>
      <c r="B8" s="12" t="s">
        <v>138</v>
      </c>
      <c r="C8" s="13"/>
      <c r="D8" s="13"/>
      <c r="E8" s="19">
        <v>2</v>
      </c>
      <c r="F8" s="14"/>
      <c r="G8" s="8"/>
      <c r="H8" s="14"/>
      <c r="I8" s="15"/>
      <c r="J8" s="16"/>
    </row>
    <row r="9" spans="1:10" s="18" customFormat="1" ht="10.9" customHeight="1">
      <c r="A9" s="11"/>
      <c r="B9" s="13"/>
      <c r="C9" s="13"/>
      <c r="D9" s="13"/>
      <c r="E9" s="17"/>
      <c r="F9" s="17"/>
      <c r="G9" s="8"/>
      <c r="H9" s="17"/>
      <c r="I9" s="20"/>
      <c r="J9" s="16"/>
    </row>
    <row r="10" spans="1:10" ht="37.9" customHeight="1">
      <c r="A10" s="151" t="s">
        <v>139</v>
      </c>
      <c r="B10" s="152"/>
      <c r="C10" s="152"/>
      <c r="D10" s="152"/>
      <c r="E10" s="152"/>
      <c r="F10" s="152"/>
      <c r="G10" s="152"/>
      <c r="H10" s="152"/>
      <c r="I10" s="152"/>
      <c r="J10" s="21"/>
    </row>
    <row r="11" spans="1:10" ht="24.65" customHeight="1">
      <c r="A11" s="138" t="s">
        <v>118</v>
      </c>
      <c r="B11" s="153"/>
      <c r="C11" s="145" t="s">
        <v>286</v>
      </c>
      <c r="D11" s="146"/>
      <c r="E11" s="22"/>
      <c r="F11" s="103" t="s">
        <v>140</v>
      </c>
      <c r="G11" s="149"/>
      <c r="H11" s="122" t="s">
        <v>290</v>
      </c>
      <c r="I11" s="123"/>
      <c r="J11" s="23"/>
    </row>
    <row r="12" spans="1:10" ht="14.5" customHeight="1">
      <c r="A12" s="24"/>
      <c r="B12" s="25"/>
      <c r="C12" s="25"/>
      <c r="D12" s="25"/>
      <c r="E12" s="154"/>
      <c r="F12" s="154"/>
      <c r="G12" s="154"/>
      <c r="H12" s="154"/>
      <c r="I12" s="26"/>
      <c r="J12" s="23"/>
    </row>
    <row r="13" spans="1:10" ht="21" customHeight="1">
      <c r="A13" s="102" t="s">
        <v>133</v>
      </c>
      <c r="B13" s="149"/>
      <c r="C13" s="145" t="s">
        <v>287</v>
      </c>
      <c r="D13" s="146"/>
      <c r="E13" s="167"/>
      <c r="F13" s="154"/>
      <c r="G13" s="154"/>
      <c r="H13" s="154"/>
      <c r="I13" s="26"/>
      <c r="J13" s="23"/>
    </row>
    <row r="14" spans="1:10" ht="10.9" customHeight="1">
      <c r="A14" s="22"/>
      <c r="B14" s="26"/>
      <c r="C14" s="25"/>
      <c r="D14" s="25"/>
      <c r="E14" s="112"/>
      <c r="F14" s="112"/>
      <c r="G14" s="112"/>
      <c r="H14" s="112"/>
      <c r="I14" s="25"/>
      <c r="J14" s="27"/>
    </row>
    <row r="15" spans="1:10" ht="22.9" customHeight="1">
      <c r="A15" s="102" t="s">
        <v>119</v>
      </c>
      <c r="B15" s="149"/>
      <c r="C15" s="145" t="s">
        <v>288</v>
      </c>
      <c r="D15" s="146"/>
      <c r="E15" s="150"/>
      <c r="F15" s="140"/>
      <c r="G15" s="28" t="s">
        <v>141</v>
      </c>
      <c r="H15" s="122" t="s">
        <v>291</v>
      </c>
      <c r="I15" s="123"/>
      <c r="J15" s="29"/>
    </row>
    <row r="16" spans="1:10" ht="10.9" customHeight="1">
      <c r="A16" s="22"/>
      <c r="B16" s="26"/>
      <c r="C16" s="25"/>
      <c r="D16" s="25"/>
      <c r="E16" s="112"/>
      <c r="F16" s="112"/>
      <c r="G16" s="112"/>
      <c r="H16" s="112"/>
      <c r="I16" s="25"/>
      <c r="J16" s="27"/>
    </row>
    <row r="17" spans="1:10" ht="22.9" customHeight="1">
      <c r="A17" s="30"/>
      <c r="B17" s="28" t="s">
        <v>142</v>
      </c>
      <c r="C17" s="145" t="s">
        <v>289</v>
      </c>
      <c r="D17" s="146"/>
      <c r="E17" s="31"/>
      <c r="F17" s="31"/>
      <c r="G17" s="31"/>
      <c r="H17" s="31"/>
      <c r="I17" s="31"/>
      <c r="J17" s="29"/>
    </row>
    <row r="18" spans="1:10">
      <c r="A18" s="147"/>
      <c r="B18" s="148"/>
      <c r="C18" s="112"/>
      <c r="D18" s="112"/>
      <c r="E18" s="112"/>
      <c r="F18" s="112"/>
      <c r="G18" s="112"/>
      <c r="H18" s="112"/>
      <c r="I18" s="25"/>
      <c r="J18" s="27"/>
    </row>
    <row r="19" spans="1:10">
      <c r="A19" s="138" t="s">
        <v>120</v>
      </c>
      <c r="B19" s="139"/>
      <c r="C19" s="113" t="s">
        <v>292</v>
      </c>
      <c r="D19" s="114"/>
      <c r="E19" s="114"/>
      <c r="F19" s="114"/>
      <c r="G19" s="114"/>
      <c r="H19" s="114"/>
      <c r="I19" s="114"/>
      <c r="J19" s="115"/>
    </row>
    <row r="20" spans="1:10">
      <c r="A20" s="24"/>
      <c r="B20" s="25"/>
      <c r="C20" s="32"/>
      <c r="D20" s="25"/>
      <c r="E20" s="112"/>
      <c r="F20" s="112"/>
      <c r="G20" s="112"/>
      <c r="H20" s="112"/>
      <c r="I20" s="25"/>
      <c r="J20" s="27"/>
    </row>
    <row r="21" spans="1:10">
      <c r="A21" s="138" t="s">
        <v>121</v>
      </c>
      <c r="B21" s="139"/>
      <c r="C21" s="122">
        <v>10000</v>
      </c>
      <c r="D21" s="123"/>
      <c r="E21" s="112"/>
      <c r="F21" s="112"/>
      <c r="G21" s="113" t="s">
        <v>293</v>
      </c>
      <c r="H21" s="114"/>
      <c r="I21" s="114"/>
      <c r="J21" s="115"/>
    </row>
    <row r="22" spans="1:10">
      <c r="A22" s="24"/>
      <c r="B22" s="25"/>
      <c r="C22" s="25"/>
      <c r="D22" s="25"/>
      <c r="E22" s="112"/>
      <c r="F22" s="112"/>
      <c r="G22" s="112"/>
      <c r="H22" s="112"/>
      <c r="I22" s="25"/>
      <c r="J22" s="27"/>
    </row>
    <row r="23" spans="1:10">
      <c r="A23" s="138" t="s">
        <v>122</v>
      </c>
      <c r="B23" s="139"/>
      <c r="C23" s="113" t="s">
        <v>294</v>
      </c>
      <c r="D23" s="114"/>
      <c r="E23" s="114"/>
      <c r="F23" s="114"/>
      <c r="G23" s="114"/>
      <c r="H23" s="114"/>
      <c r="I23" s="114"/>
      <c r="J23" s="115"/>
    </row>
    <row r="24" spans="1:10">
      <c r="A24" s="24"/>
      <c r="B24" s="25"/>
      <c r="C24" s="25"/>
      <c r="D24" s="25"/>
      <c r="E24" s="112"/>
      <c r="F24" s="112"/>
      <c r="G24" s="112"/>
      <c r="H24" s="112"/>
      <c r="I24" s="25"/>
      <c r="J24" s="27"/>
    </row>
    <row r="25" spans="1:10">
      <c r="A25" s="138" t="s">
        <v>123</v>
      </c>
      <c r="B25" s="139"/>
      <c r="C25" s="142" t="s">
        <v>295</v>
      </c>
      <c r="D25" s="143"/>
      <c r="E25" s="143"/>
      <c r="F25" s="143"/>
      <c r="G25" s="143"/>
      <c r="H25" s="143"/>
      <c r="I25" s="143"/>
      <c r="J25" s="144"/>
    </row>
    <row r="26" spans="1:10">
      <c r="A26" s="24"/>
      <c r="B26" s="25"/>
      <c r="C26" s="32"/>
      <c r="D26" s="25"/>
      <c r="E26" s="112"/>
      <c r="F26" s="112"/>
      <c r="G26" s="112"/>
      <c r="H26" s="112"/>
      <c r="I26" s="25"/>
      <c r="J26" s="27"/>
    </row>
    <row r="27" spans="1:10">
      <c r="A27" s="138" t="s">
        <v>124</v>
      </c>
      <c r="B27" s="139"/>
      <c r="C27" s="142" t="s">
        <v>296</v>
      </c>
      <c r="D27" s="143"/>
      <c r="E27" s="143"/>
      <c r="F27" s="143"/>
      <c r="G27" s="143"/>
      <c r="H27" s="143"/>
      <c r="I27" s="143"/>
      <c r="J27" s="144"/>
    </row>
    <row r="28" spans="1:10" ht="13.9" customHeight="1">
      <c r="A28" s="24"/>
      <c r="B28" s="25"/>
      <c r="C28" s="32"/>
      <c r="D28" s="25"/>
      <c r="E28" s="112"/>
      <c r="F28" s="112"/>
      <c r="G28" s="112"/>
      <c r="H28" s="112"/>
      <c r="I28" s="25"/>
      <c r="J28" s="27"/>
    </row>
    <row r="29" spans="1:10" ht="22.9" customHeight="1">
      <c r="A29" s="141" t="s">
        <v>134</v>
      </c>
      <c r="B29" s="125"/>
      <c r="C29" s="99">
        <v>3145</v>
      </c>
      <c r="D29" s="34"/>
      <c r="E29" s="116"/>
      <c r="F29" s="116"/>
      <c r="G29" s="116"/>
      <c r="H29" s="116"/>
      <c r="I29" s="35"/>
      <c r="J29" s="36"/>
    </row>
    <row r="30" spans="1:10">
      <c r="A30" s="24"/>
      <c r="B30" s="25"/>
      <c r="C30" s="25"/>
      <c r="D30" s="25"/>
      <c r="E30" s="112"/>
      <c r="F30" s="112"/>
      <c r="G30" s="112"/>
      <c r="H30" s="112"/>
      <c r="I30" s="35"/>
      <c r="J30" s="36"/>
    </row>
    <row r="31" spans="1:10">
      <c r="A31" s="138" t="s">
        <v>125</v>
      </c>
      <c r="B31" s="139"/>
      <c r="C31" s="46" t="s">
        <v>144</v>
      </c>
      <c r="D31" s="137" t="s">
        <v>143</v>
      </c>
      <c r="E31" s="120"/>
      <c r="F31" s="120"/>
      <c r="G31" s="120"/>
      <c r="H31" s="25"/>
      <c r="I31" s="37" t="s">
        <v>144</v>
      </c>
      <c r="J31" s="38" t="s">
        <v>145</v>
      </c>
    </row>
    <row r="32" spans="1:10">
      <c r="A32" s="138"/>
      <c r="B32" s="139"/>
      <c r="C32" s="39"/>
      <c r="D32" s="8"/>
      <c r="E32" s="140"/>
      <c r="F32" s="140"/>
      <c r="G32" s="140"/>
      <c r="H32" s="140"/>
      <c r="I32" s="35"/>
      <c r="J32" s="36"/>
    </row>
    <row r="33" spans="1:10">
      <c r="A33" s="138" t="s">
        <v>135</v>
      </c>
      <c r="B33" s="139"/>
      <c r="C33" s="33" t="s">
        <v>147</v>
      </c>
      <c r="D33" s="137" t="s">
        <v>146</v>
      </c>
      <c r="E33" s="120"/>
      <c r="F33" s="120"/>
      <c r="G33" s="120"/>
      <c r="H33" s="31"/>
      <c r="I33" s="37" t="s">
        <v>147</v>
      </c>
      <c r="J33" s="38" t="s">
        <v>148</v>
      </c>
    </row>
    <row r="34" spans="1:10">
      <c r="A34" s="24"/>
      <c r="B34" s="25"/>
      <c r="C34" s="25"/>
      <c r="D34" s="25"/>
      <c r="E34" s="112"/>
      <c r="F34" s="112"/>
      <c r="G34" s="112"/>
      <c r="H34" s="112"/>
      <c r="I34" s="25"/>
      <c r="J34" s="27"/>
    </row>
    <row r="35" spans="1:10">
      <c r="A35" s="137" t="s">
        <v>136</v>
      </c>
      <c r="B35" s="120"/>
      <c r="C35" s="120"/>
      <c r="D35" s="120"/>
      <c r="E35" s="120" t="s">
        <v>126</v>
      </c>
      <c r="F35" s="120"/>
      <c r="G35" s="120"/>
      <c r="H35" s="120"/>
      <c r="I35" s="120"/>
      <c r="J35" s="40" t="s">
        <v>127</v>
      </c>
    </row>
    <row r="36" spans="1:10">
      <c r="A36" s="24"/>
      <c r="B36" s="25"/>
      <c r="C36" s="25"/>
      <c r="D36" s="25"/>
      <c r="E36" s="112"/>
      <c r="F36" s="112"/>
      <c r="G36" s="112"/>
      <c r="H36" s="112"/>
      <c r="I36" s="25"/>
      <c r="J36" s="36"/>
    </row>
    <row r="37" spans="1:10">
      <c r="A37" s="131"/>
      <c r="B37" s="132"/>
      <c r="C37" s="132"/>
      <c r="D37" s="132"/>
      <c r="E37" s="131"/>
      <c r="F37" s="132"/>
      <c r="G37" s="132"/>
      <c r="H37" s="132"/>
      <c r="I37" s="133"/>
      <c r="J37" s="76"/>
    </row>
    <row r="38" spans="1:10">
      <c r="A38" s="78"/>
      <c r="B38" s="77"/>
      <c r="C38" s="79"/>
      <c r="D38" s="136"/>
      <c r="E38" s="136"/>
      <c r="F38" s="136"/>
      <c r="G38" s="136"/>
      <c r="H38" s="136"/>
      <c r="I38" s="136"/>
      <c r="J38" s="80"/>
    </row>
    <row r="39" spans="1:10">
      <c r="A39" s="131"/>
      <c r="B39" s="132"/>
      <c r="C39" s="132"/>
      <c r="D39" s="133"/>
      <c r="E39" s="131"/>
      <c r="F39" s="132"/>
      <c r="G39" s="132"/>
      <c r="H39" s="132"/>
      <c r="I39" s="133"/>
      <c r="J39" s="33"/>
    </row>
    <row r="40" spans="1:10">
      <c r="A40" s="78"/>
      <c r="B40" s="77"/>
      <c r="C40" s="79"/>
      <c r="D40" s="81"/>
      <c r="E40" s="136"/>
      <c r="F40" s="136"/>
      <c r="G40" s="136"/>
      <c r="H40" s="136"/>
      <c r="I40" s="82"/>
      <c r="J40" s="80"/>
    </row>
    <row r="41" spans="1:10">
      <c r="A41" s="131"/>
      <c r="B41" s="132"/>
      <c r="C41" s="132"/>
      <c r="D41" s="133"/>
      <c r="E41" s="131"/>
      <c r="F41" s="132"/>
      <c r="G41" s="132"/>
      <c r="H41" s="132"/>
      <c r="I41" s="133"/>
      <c r="J41" s="33"/>
    </row>
    <row r="42" spans="1:10">
      <c r="A42" s="78"/>
      <c r="B42" s="77"/>
      <c r="C42" s="79"/>
      <c r="D42" s="81"/>
      <c r="E42" s="136"/>
      <c r="F42" s="136"/>
      <c r="G42" s="136"/>
      <c r="H42" s="136"/>
      <c r="I42" s="82"/>
      <c r="J42" s="80"/>
    </row>
    <row r="43" spans="1:10">
      <c r="A43" s="131"/>
      <c r="B43" s="132"/>
      <c r="C43" s="132"/>
      <c r="D43" s="133"/>
      <c r="E43" s="131"/>
      <c r="F43" s="132"/>
      <c r="G43" s="132"/>
      <c r="H43" s="132"/>
      <c r="I43" s="133"/>
      <c r="J43" s="33"/>
    </row>
    <row r="44" spans="1:10">
      <c r="A44" s="83"/>
      <c r="B44" s="79"/>
      <c r="C44" s="134"/>
      <c r="D44" s="134"/>
      <c r="E44" s="135"/>
      <c r="F44" s="135"/>
      <c r="G44" s="134"/>
      <c r="H44" s="134"/>
      <c r="I44" s="134"/>
      <c r="J44" s="80"/>
    </row>
    <row r="45" spans="1:10">
      <c r="A45" s="131"/>
      <c r="B45" s="132"/>
      <c r="C45" s="132"/>
      <c r="D45" s="133"/>
      <c r="E45" s="131"/>
      <c r="F45" s="132"/>
      <c r="G45" s="132"/>
      <c r="H45" s="132"/>
      <c r="I45" s="133"/>
      <c r="J45" s="33"/>
    </row>
    <row r="46" spans="1:10">
      <c r="A46" s="83"/>
      <c r="B46" s="79"/>
      <c r="C46" s="79"/>
      <c r="D46" s="77"/>
      <c r="E46" s="135"/>
      <c r="F46" s="135"/>
      <c r="G46" s="134"/>
      <c r="H46" s="134"/>
      <c r="I46" s="77"/>
      <c r="J46" s="80"/>
    </row>
    <row r="47" spans="1:10">
      <c r="A47" s="131"/>
      <c r="B47" s="132"/>
      <c r="C47" s="132"/>
      <c r="D47" s="133"/>
      <c r="E47" s="131"/>
      <c r="F47" s="132"/>
      <c r="G47" s="132"/>
      <c r="H47" s="132"/>
      <c r="I47" s="133"/>
      <c r="J47" s="33"/>
    </row>
    <row r="48" spans="1:10">
      <c r="A48" s="41"/>
      <c r="B48" s="32"/>
      <c r="C48" s="32"/>
      <c r="D48" s="25"/>
      <c r="E48" s="112"/>
      <c r="F48" s="112"/>
      <c r="G48" s="129"/>
      <c r="H48" s="129"/>
      <c r="I48" s="25"/>
      <c r="J48" s="42" t="s">
        <v>149</v>
      </c>
    </row>
    <row r="49" spans="1:10">
      <c r="A49" s="41"/>
      <c r="B49" s="32"/>
      <c r="C49" s="32"/>
      <c r="D49" s="25"/>
      <c r="E49" s="112"/>
      <c r="F49" s="112"/>
      <c r="G49" s="129"/>
      <c r="H49" s="129"/>
      <c r="I49" s="25"/>
      <c r="J49" s="42" t="s">
        <v>150</v>
      </c>
    </row>
    <row r="50" spans="1:10" ht="14.5" customHeight="1">
      <c r="A50" s="102" t="s">
        <v>128</v>
      </c>
      <c r="B50" s="103"/>
      <c r="C50" s="122" t="s">
        <v>150</v>
      </c>
      <c r="D50" s="123"/>
      <c r="E50" s="124" t="s">
        <v>151</v>
      </c>
      <c r="F50" s="125"/>
      <c r="G50" s="126"/>
      <c r="H50" s="127"/>
      <c r="I50" s="127"/>
      <c r="J50" s="128"/>
    </row>
    <row r="51" spans="1:10">
      <c r="A51" s="41"/>
      <c r="B51" s="32"/>
      <c r="C51" s="129"/>
      <c r="D51" s="129"/>
      <c r="E51" s="112"/>
      <c r="F51" s="112"/>
      <c r="G51" s="130" t="s">
        <v>152</v>
      </c>
      <c r="H51" s="130"/>
      <c r="I51" s="130"/>
      <c r="J51" s="16"/>
    </row>
    <row r="52" spans="1:10" ht="13.9" customHeight="1">
      <c r="A52" s="102" t="s">
        <v>129</v>
      </c>
      <c r="B52" s="103"/>
      <c r="C52" s="113" t="s">
        <v>297</v>
      </c>
      <c r="D52" s="114"/>
      <c r="E52" s="114"/>
      <c r="F52" s="114"/>
      <c r="G52" s="114"/>
      <c r="H52" s="114"/>
      <c r="I52" s="114"/>
      <c r="J52" s="115"/>
    </row>
    <row r="53" spans="1:10">
      <c r="A53" s="24"/>
      <c r="B53" s="25"/>
      <c r="C53" s="116" t="s">
        <v>130</v>
      </c>
      <c r="D53" s="116"/>
      <c r="E53" s="116"/>
      <c r="F53" s="116"/>
      <c r="G53" s="116"/>
      <c r="H53" s="116"/>
      <c r="I53" s="116"/>
      <c r="J53" s="27"/>
    </row>
    <row r="54" spans="1:10">
      <c r="A54" s="102" t="s">
        <v>131</v>
      </c>
      <c r="B54" s="103"/>
      <c r="C54" s="117"/>
      <c r="D54" s="118"/>
      <c r="E54" s="119"/>
      <c r="F54" s="112"/>
      <c r="G54" s="112"/>
      <c r="H54" s="120"/>
      <c r="I54" s="120"/>
      <c r="J54" s="121"/>
    </row>
    <row r="55" spans="1:10">
      <c r="A55" s="24"/>
      <c r="B55" s="25"/>
      <c r="C55" s="32"/>
      <c r="D55" s="25"/>
      <c r="E55" s="112"/>
      <c r="F55" s="112"/>
      <c r="G55" s="112"/>
      <c r="H55" s="112"/>
      <c r="I55" s="25"/>
      <c r="J55" s="27"/>
    </row>
    <row r="56" spans="1:10" ht="14.5" customHeight="1">
      <c r="A56" s="102" t="s">
        <v>123</v>
      </c>
      <c r="B56" s="103"/>
      <c r="C56" s="104" t="s">
        <v>298</v>
      </c>
      <c r="D56" s="105"/>
      <c r="E56" s="105"/>
      <c r="F56" s="105"/>
      <c r="G56" s="105"/>
      <c r="H56" s="105"/>
      <c r="I56" s="105"/>
      <c r="J56" s="106"/>
    </row>
    <row r="57" spans="1:10">
      <c r="A57" s="24"/>
      <c r="B57" s="25"/>
      <c r="C57" s="25"/>
      <c r="D57" s="25"/>
      <c r="E57" s="112"/>
      <c r="F57" s="112"/>
      <c r="G57" s="112"/>
      <c r="H57" s="112"/>
      <c r="I57" s="25"/>
      <c r="J57" s="27"/>
    </row>
    <row r="58" spans="1:10">
      <c r="A58" s="102" t="s">
        <v>153</v>
      </c>
      <c r="B58" s="103"/>
      <c r="C58" s="104" t="s">
        <v>299</v>
      </c>
      <c r="D58" s="105"/>
      <c r="E58" s="105"/>
      <c r="F58" s="105"/>
      <c r="G58" s="105"/>
      <c r="H58" s="105"/>
      <c r="I58" s="105"/>
      <c r="J58" s="106"/>
    </row>
    <row r="59" spans="1:10" ht="14.5" customHeight="1">
      <c r="A59" s="24"/>
      <c r="B59" s="25"/>
      <c r="C59" s="107" t="s">
        <v>154</v>
      </c>
      <c r="D59" s="107"/>
      <c r="E59" s="107"/>
      <c r="F59" s="107"/>
      <c r="G59" s="25"/>
      <c r="H59" s="25"/>
      <c r="I59" s="25"/>
      <c r="J59" s="27"/>
    </row>
    <row r="60" spans="1:10">
      <c r="A60" s="102" t="s">
        <v>155</v>
      </c>
      <c r="B60" s="103"/>
      <c r="C60" s="108"/>
      <c r="D60" s="109"/>
      <c r="E60" s="109"/>
      <c r="F60" s="109"/>
      <c r="G60" s="109"/>
      <c r="H60" s="109"/>
      <c r="I60" s="109"/>
      <c r="J60" s="110"/>
    </row>
    <row r="61" spans="1:10" ht="14.5" customHeight="1">
      <c r="A61" s="43"/>
      <c r="B61" s="44"/>
      <c r="C61" s="111" t="s">
        <v>156</v>
      </c>
      <c r="D61" s="111"/>
      <c r="E61" s="111"/>
      <c r="F61" s="111"/>
      <c r="G61" s="111"/>
      <c r="H61" s="44"/>
      <c r="I61" s="44"/>
      <c r="J61" s="45"/>
    </row>
    <row r="68" ht="27" customHeight="1"/>
    <row r="72" ht="38.5" customHeight="1"/>
  </sheetData>
  <sheetProtection algorithmName="SHA-512" hashValue="3928dyGFpCAgUaIpKGDYVPFw9Vh6yWoDlsmELsO1+nkkKw9d2GVOjp+8DxwMrcog9sdW1zNpewAX2UiNbpSxrg==" saltValue="FkzZOHmmrS9C/rWZN2AU2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headerFooter>
    <oddHeader>&amp;C&amp;"UniCredit"&amp;10&amp;K666666 UniCredit -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00" workbookViewId="0">
      <selection activeCell="A2" sqref="A2:H2"/>
    </sheetView>
  </sheetViews>
  <sheetFormatPr defaultColWidth="8.81640625" defaultRowHeight="12.5"/>
  <cols>
    <col min="1" max="5" width="8.81640625" style="51"/>
    <col min="6" max="6" width="16.453125" style="51" customWidth="1"/>
    <col min="7" max="7" width="8.81640625" style="51"/>
    <col min="8" max="8" width="11.1796875" style="50" customWidth="1"/>
    <col min="9" max="9" width="13.26953125" style="50" customWidth="1"/>
    <col min="10" max="16384" width="8.81640625" style="51"/>
  </cols>
  <sheetData>
    <row r="1" spans="1:9">
      <c r="A1" s="170" t="s">
        <v>1</v>
      </c>
      <c r="B1" s="171"/>
      <c r="C1" s="171"/>
      <c r="D1" s="171"/>
      <c r="E1" s="171"/>
      <c r="F1" s="171"/>
      <c r="G1" s="171"/>
      <c r="H1" s="171"/>
    </row>
    <row r="2" spans="1:9">
      <c r="A2" s="172" t="s">
        <v>324</v>
      </c>
      <c r="B2" s="173"/>
      <c r="C2" s="173"/>
      <c r="D2" s="173"/>
      <c r="E2" s="173"/>
      <c r="F2" s="173"/>
      <c r="G2" s="173"/>
      <c r="H2" s="173"/>
    </row>
    <row r="3" spans="1:9">
      <c r="A3" s="174" t="s">
        <v>172</v>
      </c>
      <c r="B3" s="174"/>
      <c r="C3" s="174"/>
      <c r="D3" s="174"/>
      <c r="E3" s="174"/>
      <c r="F3" s="174"/>
      <c r="G3" s="174"/>
      <c r="H3" s="174"/>
      <c r="I3" s="175"/>
    </row>
    <row r="4" spans="1:9">
      <c r="A4" s="176" t="s">
        <v>284</v>
      </c>
      <c r="B4" s="177"/>
      <c r="C4" s="177"/>
      <c r="D4" s="177"/>
      <c r="E4" s="177"/>
      <c r="F4" s="177"/>
      <c r="G4" s="177"/>
      <c r="H4" s="177"/>
      <c r="I4" s="178"/>
    </row>
    <row r="5" spans="1:9" ht="42">
      <c r="A5" s="179" t="s">
        <v>2</v>
      </c>
      <c r="B5" s="180"/>
      <c r="C5" s="180"/>
      <c r="D5" s="180"/>
      <c r="E5" s="180"/>
      <c r="F5" s="180"/>
      <c r="G5" s="84" t="s">
        <v>3</v>
      </c>
      <c r="H5" s="85" t="s">
        <v>113</v>
      </c>
      <c r="I5" s="85" t="s">
        <v>110</v>
      </c>
    </row>
    <row r="6" spans="1:9">
      <c r="A6" s="168">
        <v>1</v>
      </c>
      <c r="B6" s="169"/>
      <c r="C6" s="169"/>
      <c r="D6" s="169"/>
      <c r="E6" s="169"/>
      <c r="F6" s="169"/>
      <c r="G6" s="86">
        <v>2</v>
      </c>
      <c r="H6" s="85">
        <v>3</v>
      </c>
      <c r="I6" s="85">
        <v>4</v>
      </c>
    </row>
    <row r="7" spans="1:9">
      <c r="A7" s="184" t="s">
        <v>173</v>
      </c>
      <c r="B7" s="185"/>
      <c r="C7" s="185"/>
      <c r="D7" s="185"/>
      <c r="E7" s="185"/>
      <c r="F7" s="185"/>
      <c r="G7" s="185"/>
      <c r="H7" s="185"/>
      <c r="I7" s="185"/>
    </row>
    <row r="8" spans="1:9">
      <c r="A8" s="186" t="s">
        <v>174</v>
      </c>
      <c r="B8" s="187"/>
      <c r="C8" s="187"/>
      <c r="D8" s="187"/>
      <c r="E8" s="187"/>
      <c r="F8" s="188"/>
      <c r="G8" s="94">
        <v>1</v>
      </c>
      <c r="H8" s="88">
        <v>2871488448</v>
      </c>
      <c r="I8" s="88">
        <v>2035941404</v>
      </c>
    </row>
    <row r="9" spans="1:9" ht="24.75" customHeight="1">
      <c r="A9" s="189" t="s">
        <v>250</v>
      </c>
      <c r="B9" s="190"/>
      <c r="C9" s="190"/>
      <c r="D9" s="190"/>
      <c r="E9" s="190"/>
      <c r="F9" s="191"/>
      <c r="G9" s="95">
        <v>2</v>
      </c>
      <c r="H9" s="87">
        <f>H10+H11</f>
        <v>0</v>
      </c>
      <c r="I9" s="87">
        <f>I10+I11</f>
        <v>0</v>
      </c>
    </row>
    <row r="10" spans="1:9">
      <c r="A10" s="181" t="s">
        <v>175</v>
      </c>
      <c r="B10" s="182"/>
      <c r="C10" s="182"/>
      <c r="D10" s="182"/>
      <c r="E10" s="182"/>
      <c r="F10" s="183"/>
      <c r="G10" s="94">
        <v>3</v>
      </c>
      <c r="H10" s="88">
        <v>0</v>
      </c>
      <c r="I10" s="88">
        <v>0</v>
      </c>
    </row>
    <row r="11" spans="1:9">
      <c r="A11" s="181" t="s">
        <v>176</v>
      </c>
      <c r="B11" s="182"/>
      <c r="C11" s="182"/>
      <c r="D11" s="182"/>
      <c r="E11" s="182"/>
      <c r="F11" s="183"/>
      <c r="G11" s="94">
        <v>4</v>
      </c>
      <c r="H11" s="88">
        <v>0</v>
      </c>
      <c r="I11" s="88">
        <v>0</v>
      </c>
    </row>
    <row r="12" spans="1:9">
      <c r="A12" s="189" t="s">
        <v>251</v>
      </c>
      <c r="B12" s="190"/>
      <c r="C12" s="190"/>
      <c r="D12" s="190"/>
      <c r="E12" s="190"/>
      <c r="F12" s="191"/>
      <c r="G12" s="95">
        <v>5</v>
      </c>
      <c r="H12" s="87">
        <f>+H13+H14</f>
        <v>2835781745</v>
      </c>
      <c r="I12" s="87">
        <f>+I13+I14</f>
        <v>2515083463</v>
      </c>
    </row>
    <row r="13" spans="1:9">
      <c r="A13" s="181" t="s">
        <v>177</v>
      </c>
      <c r="B13" s="182"/>
      <c r="C13" s="182"/>
      <c r="D13" s="182"/>
      <c r="E13" s="182"/>
      <c r="F13" s="183"/>
      <c r="G13" s="94">
        <v>6</v>
      </c>
      <c r="H13" s="88">
        <v>121048766</v>
      </c>
      <c r="I13" s="88">
        <v>132239844</v>
      </c>
    </row>
    <row r="14" spans="1:9">
      <c r="A14" s="181" t="s">
        <v>178</v>
      </c>
      <c r="B14" s="182"/>
      <c r="C14" s="182"/>
      <c r="D14" s="182"/>
      <c r="E14" s="182"/>
      <c r="F14" s="183"/>
      <c r="G14" s="94">
        <v>7</v>
      </c>
      <c r="H14" s="88">
        <v>2714732979</v>
      </c>
      <c r="I14" s="88">
        <v>2382843619</v>
      </c>
    </row>
    <row r="15" spans="1:9">
      <c r="A15" s="181" t="s">
        <v>179</v>
      </c>
      <c r="B15" s="182"/>
      <c r="C15" s="182"/>
      <c r="D15" s="182"/>
      <c r="E15" s="182"/>
      <c r="F15" s="183"/>
      <c r="G15" s="94">
        <v>8</v>
      </c>
      <c r="H15" s="88">
        <v>12811454358</v>
      </c>
      <c r="I15" s="88">
        <v>13653573431</v>
      </c>
    </row>
    <row r="16" spans="1:9" ht="25.5" customHeight="1">
      <c r="A16" s="189" t="s">
        <v>252</v>
      </c>
      <c r="B16" s="190"/>
      <c r="C16" s="190"/>
      <c r="D16" s="190"/>
      <c r="E16" s="190"/>
      <c r="F16" s="191"/>
      <c r="G16" s="95">
        <v>9</v>
      </c>
      <c r="H16" s="87">
        <f>+H17+H18</f>
        <v>4010291037</v>
      </c>
      <c r="I16" s="87">
        <f>+I17+I18</f>
        <v>4667235281</v>
      </c>
    </row>
    <row r="17" spans="1:9">
      <c r="A17" s="181" t="s">
        <v>180</v>
      </c>
      <c r="B17" s="182"/>
      <c r="C17" s="182"/>
      <c r="D17" s="182"/>
      <c r="E17" s="182"/>
      <c r="F17" s="183"/>
      <c r="G17" s="94">
        <v>10</v>
      </c>
      <c r="H17" s="88">
        <v>3941219849</v>
      </c>
      <c r="I17" s="88">
        <v>4538992175</v>
      </c>
    </row>
    <row r="18" spans="1:9">
      <c r="A18" s="181" t="s">
        <v>181</v>
      </c>
      <c r="B18" s="182"/>
      <c r="C18" s="182"/>
      <c r="D18" s="182"/>
      <c r="E18" s="182"/>
      <c r="F18" s="183"/>
      <c r="G18" s="94">
        <v>11</v>
      </c>
      <c r="H18" s="88">
        <v>69071188</v>
      </c>
      <c r="I18" s="88">
        <v>128243106</v>
      </c>
    </row>
    <row r="19" spans="1:9">
      <c r="A19" s="181" t="s">
        <v>182</v>
      </c>
      <c r="B19" s="182"/>
      <c r="C19" s="182"/>
      <c r="D19" s="182"/>
      <c r="E19" s="182"/>
      <c r="F19" s="183"/>
      <c r="G19" s="94">
        <v>12</v>
      </c>
      <c r="H19" s="88">
        <v>10468390</v>
      </c>
      <c r="I19" s="88">
        <v>2539812</v>
      </c>
    </row>
    <row r="20" spans="1:9">
      <c r="A20" s="181" t="s">
        <v>183</v>
      </c>
      <c r="B20" s="182"/>
      <c r="C20" s="182"/>
      <c r="D20" s="182"/>
      <c r="E20" s="182"/>
      <c r="F20" s="183"/>
      <c r="G20" s="94">
        <v>13</v>
      </c>
      <c r="H20" s="88">
        <v>6828580</v>
      </c>
      <c r="I20" s="88">
        <v>10468734</v>
      </c>
    </row>
    <row r="21" spans="1:9">
      <c r="A21" s="181" t="s">
        <v>184</v>
      </c>
      <c r="B21" s="182"/>
      <c r="C21" s="182"/>
      <c r="D21" s="182"/>
      <c r="E21" s="182"/>
      <c r="F21" s="183"/>
      <c r="G21" s="94">
        <v>14</v>
      </c>
      <c r="H21" s="88">
        <v>254269192</v>
      </c>
      <c r="I21" s="88">
        <v>252768194</v>
      </c>
    </row>
    <row r="22" spans="1:9">
      <c r="A22" s="181" t="s">
        <v>19</v>
      </c>
      <c r="B22" s="182"/>
      <c r="C22" s="182"/>
      <c r="D22" s="182"/>
      <c r="E22" s="182"/>
      <c r="F22" s="183"/>
      <c r="G22" s="94">
        <v>15</v>
      </c>
      <c r="H22" s="88">
        <v>48583603</v>
      </c>
      <c r="I22" s="88">
        <v>49111515</v>
      </c>
    </row>
    <row r="23" spans="1:9">
      <c r="A23" s="189" t="s">
        <v>253</v>
      </c>
      <c r="B23" s="190"/>
      <c r="C23" s="190"/>
      <c r="D23" s="190"/>
      <c r="E23" s="190"/>
      <c r="F23" s="191"/>
      <c r="G23" s="95">
        <v>16</v>
      </c>
      <c r="H23" s="87">
        <f>+H24+H25</f>
        <v>143167634</v>
      </c>
      <c r="I23" s="87">
        <f>+I24+I25</f>
        <v>138774807</v>
      </c>
    </row>
    <row r="24" spans="1:9">
      <c r="A24" s="181" t="s">
        <v>185</v>
      </c>
      <c r="B24" s="182"/>
      <c r="C24" s="182"/>
      <c r="D24" s="182"/>
      <c r="E24" s="182"/>
      <c r="F24" s="183"/>
      <c r="G24" s="94">
        <v>17</v>
      </c>
      <c r="H24" s="88">
        <v>129550274</v>
      </c>
      <c r="I24" s="88">
        <v>124768407</v>
      </c>
    </row>
    <row r="25" spans="1:9">
      <c r="A25" s="181" t="s">
        <v>186</v>
      </c>
      <c r="B25" s="182"/>
      <c r="C25" s="182"/>
      <c r="D25" s="182"/>
      <c r="E25" s="182"/>
      <c r="F25" s="183"/>
      <c r="G25" s="94">
        <v>18</v>
      </c>
      <c r="H25" s="88">
        <v>13617360</v>
      </c>
      <c r="I25" s="88">
        <v>14006400</v>
      </c>
    </row>
    <row r="26" spans="1:9">
      <c r="A26" s="189" t="s">
        <v>254</v>
      </c>
      <c r="B26" s="190"/>
      <c r="C26" s="190"/>
      <c r="D26" s="190"/>
      <c r="E26" s="190"/>
      <c r="F26" s="191"/>
      <c r="G26" s="95">
        <v>19</v>
      </c>
      <c r="H26" s="87">
        <f>+H27+H28</f>
        <v>50070277</v>
      </c>
      <c r="I26" s="87">
        <f>+I27+I28</f>
        <v>51620560</v>
      </c>
    </row>
    <row r="27" spans="1:9">
      <c r="A27" s="181" t="s">
        <v>187</v>
      </c>
      <c r="B27" s="182"/>
      <c r="C27" s="182"/>
      <c r="D27" s="182"/>
      <c r="E27" s="182"/>
      <c r="F27" s="183"/>
      <c r="G27" s="94">
        <v>20</v>
      </c>
      <c r="H27" s="88">
        <v>0</v>
      </c>
      <c r="I27" s="88">
        <v>0</v>
      </c>
    </row>
    <row r="28" spans="1:9">
      <c r="A28" s="181" t="s">
        <v>188</v>
      </c>
      <c r="B28" s="182"/>
      <c r="C28" s="182"/>
      <c r="D28" s="182"/>
      <c r="E28" s="182"/>
      <c r="F28" s="183"/>
      <c r="G28" s="94">
        <v>21</v>
      </c>
      <c r="H28" s="88">
        <v>50070277</v>
      </c>
      <c r="I28" s="88">
        <v>51620560</v>
      </c>
    </row>
    <row r="29" spans="1:9">
      <c r="A29" s="181" t="s">
        <v>189</v>
      </c>
      <c r="B29" s="182"/>
      <c r="C29" s="182"/>
      <c r="D29" s="182"/>
      <c r="E29" s="182"/>
      <c r="F29" s="183"/>
      <c r="G29" s="94">
        <v>22</v>
      </c>
      <c r="H29" s="88">
        <v>191471482</v>
      </c>
      <c r="I29" s="88">
        <v>141958175</v>
      </c>
    </row>
    <row r="30" spans="1:9">
      <c r="A30" s="181" t="s">
        <v>190</v>
      </c>
      <c r="B30" s="182"/>
      <c r="C30" s="182"/>
      <c r="D30" s="182"/>
      <c r="E30" s="182"/>
      <c r="F30" s="183"/>
      <c r="G30" s="94">
        <v>23</v>
      </c>
      <c r="H30" s="88">
        <v>29047703.460000001</v>
      </c>
      <c r="I30" s="88">
        <v>37014409</v>
      </c>
    </row>
    <row r="31" spans="1:9">
      <c r="A31" s="181" t="s">
        <v>191</v>
      </c>
      <c r="B31" s="182"/>
      <c r="C31" s="182"/>
      <c r="D31" s="182"/>
      <c r="E31" s="182"/>
      <c r="F31" s="183"/>
      <c r="G31" s="94">
        <v>24</v>
      </c>
      <c r="H31" s="88">
        <v>0</v>
      </c>
      <c r="I31" s="88">
        <v>0</v>
      </c>
    </row>
    <row r="32" spans="1:9">
      <c r="A32" s="189" t="s">
        <v>255</v>
      </c>
      <c r="B32" s="190"/>
      <c r="C32" s="190"/>
      <c r="D32" s="190"/>
      <c r="E32" s="190"/>
      <c r="F32" s="191"/>
      <c r="G32" s="95">
        <v>25</v>
      </c>
      <c r="H32" s="87">
        <f>+H8+H9+H12+H15+H16+H19+H20+H21+H22+H23+H26+H29+H30+H31</f>
        <v>23262922449.459999</v>
      </c>
      <c r="I32" s="87">
        <f>+I8+I9+I12+I15+I16+I19+I20+I21+I22+I23+I26+I29+I30+I31</f>
        <v>23556089785</v>
      </c>
    </row>
    <row r="33" spans="1:9">
      <c r="A33" s="184" t="s">
        <v>192</v>
      </c>
      <c r="B33" s="185"/>
      <c r="C33" s="185"/>
      <c r="D33" s="185"/>
      <c r="E33" s="185"/>
      <c r="F33" s="185"/>
      <c r="G33" s="185"/>
      <c r="H33" s="185"/>
      <c r="I33" s="185"/>
    </row>
    <row r="34" spans="1:9">
      <c r="A34" s="195" t="s">
        <v>257</v>
      </c>
      <c r="B34" s="196"/>
      <c r="C34" s="196"/>
      <c r="D34" s="196"/>
      <c r="E34" s="196"/>
      <c r="F34" s="197"/>
      <c r="G34" s="96">
        <v>26</v>
      </c>
      <c r="H34" s="87">
        <f>+H35+H36</f>
        <v>883472629</v>
      </c>
      <c r="I34" s="87">
        <f>+I35+I36</f>
        <v>244167562</v>
      </c>
    </row>
    <row r="35" spans="1:9">
      <c r="A35" s="198" t="s">
        <v>177</v>
      </c>
      <c r="B35" s="199"/>
      <c r="C35" s="199"/>
      <c r="D35" s="199"/>
      <c r="E35" s="199"/>
      <c r="F35" s="200"/>
      <c r="G35" s="94">
        <v>27</v>
      </c>
      <c r="H35" s="89">
        <v>30265911</v>
      </c>
      <c r="I35" s="89">
        <v>41505751</v>
      </c>
    </row>
    <row r="36" spans="1:9">
      <c r="A36" s="198" t="s">
        <v>193</v>
      </c>
      <c r="B36" s="199"/>
      <c r="C36" s="199"/>
      <c r="D36" s="199"/>
      <c r="E36" s="199"/>
      <c r="F36" s="200"/>
      <c r="G36" s="94">
        <v>28</v>
      </c>
      <c r="H36" s="89">
        <v>853206718</v>
      </c>
      <c r="I36" s="89">
        <v>202661811</v>
      </c>
    </row>
    <row r="37" spans="1:9">
      <c r="A37" s="195" t="s">
        <v>258</v>
      </c>
      <c r="B37" s="196"/>
      <c r="C37" s="196"/>
      <c r="D37" s="196"/>
      <c r="E37" s="196"/>
      <c r="F37" s="197"/>
      <c r="G37" s="96">
        <v>29</v>
      </c>
      <c r="H37" s="87">
        <f>+H38+H41</f>
        <v>18080219673</v>
      </c>
      <c r="I37" s="87">
        <f>+I38+I41</f>
        <v>19072632173</v>
      </c>
    </row>
    <row r="38" spans="1:9">
      <c r="A38" s="192" t="s">
        <v>259</v>
      </c>
      <c r="B38" s="193"/>
      <c r="C38" s="193"/>
      <c r="D38" s="193"/>
      <c r="E38" s="193"/>
      <c r="F38" s="194"/>
      <c r="G38" s="97">
        <v>30</v>
      </c>
      <c r="H38" s="87">
        <f>+H39+H40</f>
        <v>16352403163</v>
      </c>
      <c r="I38" s="87">
        <f>+I39+I40</f>
        <v>17065558788</v>
      </c>
    </row>
    <row r="39" spans="1:9">
      <c r="A39" s="201" t="s">
        <v>194</v>
      </c>
      <c r="B39" s="202"/>
      <c r="C39" s="202"/>
      <c r="D39" s="202"/>
      <c r="E39" s="202"/>
      <c r="F39" s="203"/>
      <c r="G39" s="98">
        <v>31</v>
      </c>
      <c r="H39" s="90">
        <v>12517428756</v>
      </c>
      <c r="I39" s="90">
        <v>12877932680</v>
      </c>
    </row>
    <row r="40" spans="1:9">
      <c r="A40" s="201" t="s">
        <v>195</v>
      </c>
      <c r="B40" s="202"/>
      <c r="C40" s="202"/>
      <c r="D40" s="202"/>
      <c r="E40" s="202"/>
      <c r="F40" s="203"/>
      <c r="G40" s="98">
        <v>32</v>
      </c>
      <c r="H40" s="90">
        <v>3834974407</v>
      </c>
      <c r="I40" s="90">
        <v>4187626108</v>
      </c>
    </row>
    <row r="41" spans="1:9">
      <c r="A41" s="192" t="s">
        <v>260</v>
      </c>
      <c r="B41" s="193"/>
      <c r="C41" s="193"/>
      <c r="D41" s="193"/>
      <c r="E41" s="193"/>
      <c r="F41" s="194"/>
      <c r="G41" s="97">
        <v>33</v>
      </c>
      <c r="H41" s="87">
        <f>+H42+H43</f>
        <v>1727816510</v>
      </c>
      <c r="I41" s="87">
        <f>+I42+I43</f>
        <v>2007073385</v>
      </c>
    </row>
    <row r="42" spans="1:9">
      <c r="A42" s="201" t="s">
        <v>196</v>
      </c>
      <c r="B42" s="202"/>
      <c r="C42" s="202"/>
      <c r="D42" s="202"/>
      <c r="E42" s="202"/>
      <c r="F42" s="203"/>
      <c r="G42" s="98">
        <v>34</v>
      </c>
      <c r="H42" s="90">
        <v>653188568</v>
      </c>
      <c r="I42" s="90">
        <v>641878797</v>
      </c>
    </row>
    <row r="43" spans="1:9">
      <c r="A43" s="201" t="s">
        <v>197</v>
      </c>
      <c r="B43" s="202"/>
      <c r="C43" s="202"/>
      <c r="D43" s="202"/>
      <c r="E43" s="202"/>
      <c r="F43" s="203"/>
      <c r="G43" s="98">
        <v>35</v>
      </c>
      <c r="H43" s="90">
        <v>1074627942</v>
      </c>
      <c r="I43" s="90">
        <v>1365194588</v>
      </c>
    </row>
    <row r="44" spans="1:9">
      <c r="A44" s="201" t="s">
        <v>198</v>
      </c>
      <c r="B44" s="202"/>
      <c r="C44" s="202"/>
      <c r="D44" s="202"/>
      <c r="E44" s="202"/>
      <c r="F44" s="203"/>
      <c r="G44" s="98">
        <v>36</v>
      </c>
      <c r="H44" s="90">
        <v>1135497144</v>
      </c>
      <c r="I44" s="90">
        <v>1135750366</v>
      </c>
    </row>
    <row r="45" spans="1:9">
      <c r="A45" s="201" t="s">
        <v>199</v>
      </c>
      <c r="B45" s="202"/>
      <c r="C45" s="202"/>
      <c r="D45" s="202"/>
      <c r="E45" s="202"/>
      <c r="F45" s="203"/>
      <c r="G45" s="98">
        <v>37</v>
      </c>
      <c r="H45" s="90">
        <v>343824950</v>
      </c>
      <c r="I45" s="90">
        <v>367419242</v>
      </c>
    </row>
    <row r="46" spans="1:9">
      <c r="A46" s="201" t="s">
        <v>200</v>
      </c>
      <c r="B46" s="202"/>
      <c r="C46" s="202"/>
      <c r="D46" s="202"/>
      <c r="E46" s="202"/>
      <c r="F46" s="203"/>
      <c r="G46" s="98">
        <v>38</v>
      </c>
      <c r="H46" s="90">
        <v>28998359</v>
      </c>
      <c r="I46" s="90">
        <v>27174675</v>
      </c>
    </row>
    <row r="47" spans="1:9">
      <c r="A47" s="192" t="s">
        <v>261</v>
      </c>
      <c r="B47" s="193"/>
      <c r="C47" s="193"/>
      <c r="D47" s="193"/>
      <c r="E47" s="193"/>
      <c r="F47" s="194"/>
      <c r="G47" s="97">
        <v>39</v>
      </c>
      <c r="H47" s="87">
        <f>+H48+H49</f>
        <v>196303575</v>
      </c>
      <c r="I47" s="87">
        <f>+I48+I49</f>
        <v>167409434</v>
      </c>
    </row>
    <row r="48" spans="1:9">
      <c r="A48" s="201" t="s">
        <v>201</v>
      </c>
      <c r="B48" s="202"/>
      <c r="C48" s="202"/>
      <c r="D48" s="202"/>
      <c r="E48" s="202"/>
      <c r="F48" s="203"/>
      <c r="G48" s="98">
        <v>40</v>
      </c>
      <c r="H48" s="90">
        <v>1332349</v>
      </c>
      <c r="I48" s="90">
        <v>1325888</v>
      </c>
    </row>
    <row r="49" spans="1:9">
      <c r="A49" s="201" t="s">
        <v>202</v>
      </c>
      <c r="B49" s="202"/>
      <c r="C49" s="202"/>
      <c r="D49" s="202"/>
      <c r="E49" s="202"/>
      <c r="F49" s="203"/>
      <c r="G49" s="98">
        <v>41</v>
      </c>
      <c r="H49" s="90">
        <v>194971226</v>
      </c>
      <c r="I49" s="90">
        <v>166083546</v>
      </c>
    </row>
    <row r="50" spans="1:9">
      <c r="A50" s="192" t="s">
        <v>262</v>
      </c>
      <c r="B50" s="193"/>
      <c r="C50" s="193"/>
      <c r="D50" s="193"/>
      <c r="E50" s="193"/>
      <c r="F50" s="194"/>
      <c r="G50" s="97">
        <v>42</v>
      </c>
      <c r="H50" s="87">
        <f>+H51+H52</f>
        <v>8135895</v>
      </c>
      <c r="I50" s="87">
        <f>+I51+I52</f>
        <v>16480305</v>
      </c>
    </row>
    <row r="51" spans="1:9">
      <c r="A51" s="201" t="s">
        <v>203</v>
      </c>
      <c r="B51" s="202"/>
      <c r="C51" s="202"/>
      <c r="D51" s="202"/>
      <c r="E51" s="202"/>
      <c r="F51" s="203"/>
      <c r="G51" s="98">
        <v>43</v>
      </c>
      <c r="H51" s="90">
        <v>8135895</v>
      </c>
      <c r="I51" s="90">
        <v>16480305</v>
      </c>
    </row>
    <row r="52" spans="1:9">
      <c r="A52" s="201" t="s">
        <v>204</v>
      </c>
      <c r="B52" s="202"/>
      <c r="C52" s="202"/>
      <c r="D52" s="202"/>
      <c r="E52" s="202"/>
      <c r="F52" s="203"/>
      <c r="G52" s="98">
        <v>44</v>
      </c>
      <c r="H52" s="90">
        <v>0</v>
      </c>
      <c r="I52" s="90">
        <v>0</v>
      </c>
    </row>
    <row r="53" spans="1:9">
      <c r="A53" s="201" t="s">
        <v>205</v>
      </c>
      <c r="B53" s="202"/>
      <c r="C53" s="202"/>
      <c r="D53" s="202"/>
      <c r="E53" s="202"/>
      <c r="F53" s="203"/>
      <c r="G53" s="98">
        <v>45</v>
      </c>
      <c r="H53" s="90">
        <v>0</v>
      </c>
      <c r="I53" s="90">
        <v>0</v>
      </c>
    </row>
    <row r="54" spans="1:9">
      <c r="A54" s="201" t="s">
        <v>206</v>
      </c>
      <c r="B54" s="202"/>
      <c r="C54" s="202"/>
      <c r="D54" s="202"/>
      <c r="E54" s="202"/>
      <c r="F54" s="203"/>
      <c r="G54" s="98">
        <v>46</v>
      </c>
      <c r="H54" s="90">
        <v>160298346</v>
      </c>
      <c r="I54" s="90">
        <v>260199626</v>
      </c>
    </row>
    <row r="55" spans="1:9">
      <c r="A55" s="192" t="s">
        <v>263</v>
      </c>
      <c r="B55" s="193"/>
      <c r="C55" s="193"/>
      <c r="D55" s="193"/>
      <c r="E55" s="193"/>
      <c r="F55" s="194"/>
      <c r="G55" s="97">
        <v>47</v>
      </c>
      <c r="H55" s="87">
        <f>+H56+H57</f>
        <v>850068233</v>
      </c>
      <c r="I55" s="87">
        <f>+I56+I57</f>
        <v>850068233</v>
      </c>
    </row>
    <row r="56" spans="1:9">
      <c r="A56" s="201" t="s">
        <v>207</v>
      </c>
      <c r="B56" s="202"/>
      <c r="C56" s="202"/>
      <c r="D56" s="202"/>
      <c r="E56" s="202"/>
      <c r="F56" s="203"/>
      <c r="G56" s="98">
        <v>48</v>
      </c>
      <c r="H56" s="90">
        <v>850068233</v>
      </c>
      <c r="I56" s="90">
        <v>850068233</v>
      </c>
    </row>
    <row r="57" spans="1:9">
      <c r="A57" s="201" t="s">
        <v>208</v>
      </c>
      <c r="B57" s="202"/>
      <c r="C57" s="202"/>
      <c r="D57" s="202"/>
      <c r="E57" s="202"/>
      <c r="F57" s="203"/>
      <c r="G57" s="98">
        <v>49</v>
      </c>
      <c r="H57" s="90">
        <v>0</v>
      </c>
      <c r="I57" s="90">
        <v>0</v>
      </c>
    </row>
    <row r="58" spans="1:9">
      <c r="A58" s="201" t="s">
        <v>77</v>
      </c>
      <c r="B58" s="202"/>
      <c r="C58" s="202"/>
      <c r="D58" s="202"/>
      <c r="E58" s="202"/>
      <c r="F58" s="203"/>
      <c r="G58" s="98">
        <v>50</v>
      </c>
      <c r="H58" s="90">
        <v>465451715</v>
      </c>
      <c r="I58" s="90">
        <v>465472044</v>
      </c>
    </row>
    <row r="59" spans="1:9">
      <c r="A59" s="201" t="s">
        <v>163</v>
      </c>
      <c r="B59" s="202"/>
      <c r="C59" s="202"/>
      <c r="D59" s="202"/>
      <c r="E59" s="202"/>
      <c r="F59" s="203"/>
      <c r="G59" s="98">
        <v>51</v>
      </c>
      <c r="H59" s="90">
        <v>1857150</v>
      </c>
      <c r="I59" s="90">
        <v>771235</v>
      </c>
    </row>
    <row r="60" spans="1:9">
      <c r="A60" s="201" t="s">
        <v>209</v>
      </c>
      <c r="B60" s="202"/>
      <c r="C60" s="202"/>
      <c r="D60" s="202"/>
      <c r="E60" s="202"/>
      <c r="F60" s="203"/>
      <c r="G60" s="98">
        <v>52</v>
      </c>
      <c r="H60" s="90">
        <v>-182895</v>
      </c>
      <c r="I60" s="90">
        <v>-317308</v>
      </c>
    </row>
    <row r="61" spans="1:9">
      <c r="A61" s="192" t="s">
        <v>264</v>
      </c>
      <c r="B61" s="193"/>
      <c r="C61" s="193"/>
      <c r="D61" s="193"/>
      <c r="E61" s="193"/>
      <c r="F61" s="194"/>
      <c r="G61" s="97">
        <v>53</v>
      </c>
      <c r="H61" s="87">
        <f>+H62+H63+H64+H65</f>
        <v>61175022</v>
      </c>
      <c r="I61" s="87">
        <f>+I62+I63+I64+I65</f>
        <v>61175022</v>
      </c>
    </row>
    <row r="62" spans="1:9">
      <c r="A62" s="201" t="s">
        <v>210</v>
      </c>
      <c r="B62" s="202"/>
      <c r="C62" s="202"/>
      <c r="D62" s="202"/>
      <c r="E62" s="202"/>
      <c r="F62" s="203"/>
      <c r="G62" s="98">
        <v>54</v>
      </c>
      <c r="H62" s="90">
        <v>9031591</v>
      </c>
      <c r="I62" s="90">
        <v>9031591</v>
      </c>
    </row>
    <row r="63" spans="1:9">
      <c r="A63" s="201" t="s">
        <v>211</v>
      </c>
      <c r="B63" s="202"/>
      <c r="C63" s="202"/>
      <c r="D63" s="202"/>
      <c r="E63" s="202"/>
      <c r="F63" s="203"/>
      <c r="G63" s="98">
        <v>55</v>
      </c>
      <c r="H63" s="90">
        <v>52143431</v>
      </c>
      <c r="I63" s="90">
        <v>52143431</v>
      </c>
    </row>
    <row r="64" spans="1:9">
      <c r="A64" s="201" t="s">
        <v>212</v>
      </c>
      <c r="B64" s="202"/>
      <c r="C64" s="202"/>
      <c r="D64" s="202"/>
      <c r="E64" s="202"/>
      <c r="F64" s="203"/>
      <c r="G64" s="98">
        <v>56</v>
      </c>
      <c r="H64" s="90">
        <v>0</v>
      </c>
      <c r="I64" s="90">
        <v>0</v>
      </c>
    </row>
    <row r="65" spans="1:9">
      <c r="A65" s="201" t="s">
        <v>213</v>
      </c>
      <c r="B65" s="202"/>
      <c r="C65" s="202"/>
      <c r="D65" s="202"/>
      <c r="E65" s="202"/>
      <c r="F65" s="203"/>
      <c r="G65" s="98">
        <v>57</v>
      </c>
      <c r="H65" s="90">
        <v>0</v>
      </c>
      <c r="I65" s="90">
        <v>0</v>
      </c>
    </row>
    <row r="66" spans="1:9">
      <c r="A66" s="201" t="s">
        <v>81</v>
      </c>
      <c r="B66" s="202"/>
      <c r="C66" s="202"/>
      <c r="D66" s="202"/>
      <c r="E66" s="202"/>
      <c r="F66" s="203"/>
      <c r="G66" s="98">
        <v>58</v>
      </c>
      <c r="H66" s="90">
        <v>0</v>
      </c>
      <c r="I66" s="90">
        <v>0</v>
      </c>
    </row>
    <row r="67" spans="1:9">
      <c r="A67" s="201" t="s">
        <v>79</v>
      </c>
      <c r="B67" s="202"/>
      <c r="C67" s="202"/>
      <c r="D67" s="202"/>
      <c r="E67" s="202"/>
      <c r="F67" s="203"/>
      <c r="G67" s="98">
        <v>59</v>
      </c>
      <c r="H67" s="90">
        <v>9990515</v>
      </c>
      <c r="I67" s="90">
        <v>5404418</v>
      </c>
    </row>
    <row r="68" spans="1:9">
      <c r="A68" s="201" t="s">
        <v>80</v>
      </c>
      <c r="B68" s="202"/>
      <c r="C68" s="202"/>
      <c r="D68" s="202"/>
      <c r="E68" s="202"/>
      <c r="F68" s="203"/>
      <c r="G68" s="98">
        <v>60</v>
      </c>
      <c r="H68" s="90">
        <v>527991266</v>
      </c>
      <c r="I68" s="90">
        <v>631200509</v>
      </c>
    </row>
    <row r="69" spans="1:9">
      <c r="A69" s="204" t="s">
        <v>214</v>
      </c>
      <c r="B69" s="205"/>
      <c r="C69" s="205"/>
      <c r="D69" s="205"/>
      <c r="E69" s="205"/>
      <c r="F69" s="206"/>
      <c r="G69" s="98">
        <v>61</v>
      </c>
      <c r="H69" s="90">
        <v>509820872</v>
      </c>
      <c r="I69" s="90">
        <v>251082250</v>
      </c>
    </row>
    <row r="70" spans="1:9">
      <c r="A70" s="204" t="s">
        <v>215</v>
      </c>
      <c r="B70" s="205"/>
      <c r="C70" s="205"/>
      <c r="D70" s="205"/>
      <c r="E70" s="205"/>
      <c r="F70" s="206"/>
      <c r="G70" s="98">
        <v>62</v>
      </c>
      <c r="H70" s="90">
        <v>0</v>
      </c>
      <c r="I70" s="90">
        <v>0</v>
      </c>
    </row>
    <row r="71" spans="1:9">
      <c r="A71" s="192" t="s">
        <v>265</v>
      </c>
      <c r="B71" s="193"/>
      <c r="C71" s="193"/>
      <c r="D71" s="193"/>
      <c r="E71" s="193"/>
      <c r="F71" s="194"/>
      <c r="G71" s="97">
        <v>63</v>
      </c>
      <c r="H71" s="87">
        <f>+H34+H37+H44+H45+H46+H47+H50+H53+H54+H55+H58+H59+H60+H61+H66+H67+H68+H69+H70</f>
        <v>23262922449</v>
      </c>
      <c r="I71" s="87">
        <f>+I34+I37+I44+I45+I46+I47+I50+I53+I54+I55+I58+I59+I60+I61+I66+I67+I68+I69+I70</f>
        <v>23556089786</v>
      </c>
    </row>
    <row r="72" spans="1:9">
      <c r="A72" s="184" t="s">
        <v>216</v>
      </c>
      <c r="B72" s="185"/>
      <c r="C72" s="185"/>
      <c r="D72" s="185"/>
      <c r="E72" s="185"/>
      <c r="F72" s="185"/>
      <c r="G72" s="185"/>
      <c r="H72" s="185"/>
      <c r="I72" s="185"/>
    </row>
    <row r="73" spans="1:9">
      <c r="A73" s="201" t="s">
        <v>217</v>
      </c>
      <c r="B73" s="202"/>
      <c r="C73" s="202"/>
      <c r="D73" s="202"/>
      <c r="E73" s="202"/>
      <c r="F73" s="203"/>
      <c r="G73" s="98">
        <v>64</v>
      </c>
      <c r="H73" s="90">
        <v>2681361726</v>
      </c>
      <c r="I73" s="90">
        <v>2668152659</v>
      </c>
    </row>
    <row r="74" spans="1:9">
      <c r="A74" s="201" t="s">
        <v>218</v>
      </c>
      <c r="B74" s="202"/>
      <c r="C74" s="202"/>
      <c r="D74" s="202"/>
      <c r="E74" s="202"/>
      <c r="F74" s="203"/>
      <c r="G74" s="98">
        <v>65</v>
      </c>
      <c r="H74" s="90">
        <v>335804382</v>
      </c>
      <c r="I74" s="90">
        <v>376652508</v>
      </c>
    </row>
    <row r="75" spans="1:9">
      <c r="A75" s="201" t="s">
        <v>219</v>
      </c>
      <c r="B75" s="202"/>
      <c r="C75" s="202"/>
      <c r="D75" s="202"/>
      <c r="E75" s="202"/>
      <c r="F75" s="203"/>
      <c r="G75" s="98">
        <v>66</v>
      </c>
      <c r="H75" s="90">
        <v>1218102191</v>
      </c>
      <c r="I75" s="90">
        <v>1302167302</v>
      </c>
    </row>
    <row r="76" spans="1:9">
      <c r="A76" s="192" t="s">
        <v>256</v>
      </c>
      <c r="B76" s="193"/>
      <c r="C76" s="193"/>
      <c r="D76" s="193"/>
      <c r="E76" s="193"/>
      <c r="F76" s="194"/>
      <c r="G76" s="97">
        <v>67</v>
      </c>
      <c r="H76" s="87">
        <f>+H73+H74+H75</f>
        <v>4235268299</v>
      </c>
      <c r="I76" s="87">
        <f>+I73+I74+I75</f>
        <v>4346972469</v>
      </c>
    </row>
  </sheetData>
  <sheetProtection algorithmName="SHA-512" hashValue="cyfomdp79vFc83jcq5PT3M4BW7AaIbgpHRpbynbCgd6zUY1FpdkF9WkV1Pu0Alp2xnTzZSELP7WX2YtVuxb2EA==" saltValue="yzIQ7FHDxMx+lqZOFtFvQQ==" spinCount="100000" sheet="1" objects="1" scenarios="1"/>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oddHeader>&amp;C&amp;"UniCredit"&amp;10&amp;K666666 UniCredit -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zoomScaleNormal="100" zoomScaleSheetLayoutView="110" workbookViewId="0">
      <selection activeCell="A2" sqref="A2:H2"/>
    </sheetView>
  </sheetViews>
  <sheetFormatPr defaultRowHeight="12.5"/>
  <cols>
    <col min="1" max="7" width="9.1796875" style="53"/>
    <col min="8" max="8" width="11.7265625" style="52" customWidth="1"/>
    <col min="9" max="9" width="14.54296875" style="52" customWidth="1"/>
    <col min="10" max="10" width="15.1796875" style="53" customWidth="1"/>
    <col min="11" max="11" width="13.26953125" style="53" customWidth="1"/>
    <col min="12" max="260" width="9.1796875" style="53"/>
    <col min="261" max="261" width="9.81640625" style="53" bestFit="1" customWidth="1"/>
    <col min="262" max="262" width="11.7265625" style="53" bestFit="1" customWidth="1"/>
    <col min="263" max="516" width="9.1796875" style="53"/>
    <col min="517" max="517" width="9.81640625" style="53" bestFit="1" customWidth="1"/>
    <col min="518" max="518" width="11.7265625" style="53" bestFit="1" customWidth="1"/>
    <col min="519" max="772" width="9.1796875" style="53"/>
    <col min="773" max="773" width="9.81640625" style="53" bestFit="1" customWidth="1"/>
    <col min="774" max="774" width="11.7265625" style="53" bestFit="1" customWidth="1"/>
    <col min="775" max="1028" width="9.1796875" style="53"/>
    <col min="1029" max="1029" width="9.81640625" style="53" bestFit="1" customWidth="1"/>
    <col min="1030" max="1030" width="11.7265625" style="53" bestFit="1" customWidth="1"/>
    <col min="1031" max="1284" width="9.1796875" style="53"/>
    <col min="1285" max="1285" width="9.81640625" style="53" bestFit="1" customWidth="1"/>
    <col min="1286" max="1286" width="11.7265625" style="53" bestFit="1" customWidth="1"/>
    <col min="1287" max="1540" width="9.1796875" style="53"/>
    <col min="1541" max="1541" width="9.81640625" style="53" bestFit="1" customWidth="1"/>
    <col min="1542" max="1542" width="11.7265625" style="53" bestFit="1" customWidth="1"/>
    <col min="1543" max="1796" width="9.1796875" style="53"/>
    <col min="1797" max="1797" width="9.81640625" style="53" bestFit="1" customWidth="1"/>
    <col min="1798" max="1798" width="11.7265625" style="53" bestFit="1" customWidth="1"/>
    <col min="1799" max="2052" width="9.1796875" style="53"/>
    <col min="2053" max="2053" width="9.81640625" style="53" bestFit="1" customWidth="1"/>
    <col min="2054" max="2054" width="11.7265625" style="53" bestFit="1" customWidth="1"/>
    <col min="2055" max="2308" width="9.1796875" style="53"/>
    <col min="2309" max="2309" width="9.81640625" style="53" bestFit="1" customWidth="1"/>
    <col min="2310" max="2310" width="11.7265625" style="53" bestFit="1" customWidth="1"/>
    <col min="2311" max="2564" width="9.1796875" style="53"/>
    <col min="2565" max="2565" width="9.81640625" style="53" bestFit="1" customWidth="1"/>
    <col min="2566" max="2566" width="11.7265625" style="53" bestFit="1" customWidth="1"/>
    <col min="2567" max="2820" width="9.1796875" style="53"/>
    <col min="2821" max="2821" width="9.81640625" style="53" bestFit="1" customWidth="1"/>
    <col min="2822" max="2822" width="11.7265625" style="53" bestFit="1" customWidth="1"/>
    <col min="2823" max="3076" width="9.1796875" style="53"/>
    <col min="3077" max="3077" width="9.81640625" style="53" bestFit="1" customWidth="1"/>
    <col min="3078" max="3078" width="11.7265625" style="53" bestFit="1" customWidth="1"/>
    <col min="3079" max="3332" width="9.1796875" style="53"/>
    <col min="3333" max="3333" width="9.81640625" style="53" bestFit="1" customWidth="1"/>
    <col min="3334" max="3334" width="11.7265625" style="53" bestFit="1" customWidth="1"/>
    <col min="3335" max="3588" width="9.1796875" style="53"/>
    <col min="3589" max="3589" width="9.81640625" style="53" bestFit="1" customWidth="1"/>
    <col min="3590" max="3590" width="11.7265625" style="53" bestFit="1" customWidth="1"/>
    <col min="3591" max="3844" width="9.1796875" style="53"/>
    <col min="3845" max="3845" width="9.81640625" style="53" bestFit="1" customWidth="1"/>
    <col min="3846" max="3846" width="11.7265625" style="53" bestFit="1" customWidth="1"/>
    <col min="3847" max="4100" width="9.1796875" style="53"/>
    <col min="4101" max="4101" width="9.81640625" style="53" bestFit="1" customWidth="1"/>
    <col min="4102" max="4102" width="11.7265625" style="53" bestFit="1" customWidth="1"/>
    <col min="4103" max="4356" width="9.1796875" style="53"/>
    <col min="4357" max="4357" width="9.81640625" style="53" bestFit="1" customWidth="1"/>
    <col min="4358" max="4358" width="11.7265625" style="53" bestFit="1" customWidth="1"/>
    <col min="4359" max="4612" width="9.1796875" style="53"/>
    <col min="4613" max="4613" width="9.81640625" style="53" bestFit="1" customWidth="1"/>
    <col min="4614" max="4614" width="11.7265625" style="53" bestFit="1" customWidth="1"/>
    <col min="4615" max="4868" width="9.1796875" style="53"/>
    <col min="4869" max="4869" width="9.81640625" style="53" bestFit="1" customWidth="1"/>
    <col min="4870" max="4870" width="11.7265625" style="53" bestFit="1" customWidth="1"/>
    <col min="4871" max="5124" width="9.1796875" style="53"/>
    <col min="5125" max="5125" width="9.81640625" style="53" bestFit="1" customWidth="1"/>
    <col min="5126" max="5126" width="11.7265625" style="53" bestFit="1" customWidth="1"/>
    <col min="5127" max="5380" width="9.1796875" style="53"/>
    <col min="5381" max="5381" width="9.81640625" style="53" bestFit="1" customWidth="1"/>
    <col min="5382" max="5382" width="11.7265625" style="53" bestFit="1" customWidth="1"/>
    <col min="5383" max="5636" width="9.1796875" style="53"/>
    <col min="5637" max="5637" width="9.81640625" style="53" bestFit="1" customWidth="1"/>
    <col min="5638" max="5638" width="11.7265625" style="53" bestFit="1" customWidth="1"/>
    <col min="5639" max="5892" width="9.1796875" style="53"/>
    <col min="5893" max="5893" width="9.81640625" style="53" bestFit="1" customWidth="1"/>
    <col min="5894" max="5894" width="11.7265625" style="53" bestFit="1" customWidth="1"/>
    <col min="5895" max="6148" width="9.1796875" style="53"/>
    <col min="6149" max="6149" width="9.81640625" style="53" bestFit="1" customWidth="1"/>
    <col min="6150" max="6150" width="11.7265625" style="53" bestFit="1" customWidth="1"/>
    <col min="6151" max="6404" width="9.1796875" style="53"/>
    <col min="6405" max="6405" width="9.81640625" style="53" bestFit="1" customWidth="1"/>
    <col min="6406" max="6406" width="11.7265625" style="53" bestFit="1" customWidth="1"/>
    <col min="6407" max="6660" width="9.1796875" style="53"/>
    <col min="6661" max="6661" width="9.81640625" style="53" bestFit="1" customWidth="1"/>
    <col min="6662" max="6662" width="11.7265625" style="53" bestFit="1" customWidth="1"/>
    <col min="6663" max="6916" width="9.1796875" style="53"/>
    <col min="6917" max="6917" width="9.81640625" style="53" bestFit="1" customWidth="1"/>
    <col min="6918" max="6918" width="11.7265625" style="53" bestFit="1" customWidth="1"/>
    <col min="6919" max="7172" width="9.1796875" style="53"/>
    <col min="7173" max="7173" width="9.81640625" style="53" bestFit="1" customWidth="1"/>
    <col min="7174" max="7174" width="11.7265625" style="53" bestFit="1" customWidth="1"/>
    <col min="7175" max="7428" width="9.1796875" style="53"/>
    <col min="7429" max="7429" width="9.81640625" style="53" bestFit="1" customWidth="1"/>
    <col min="7430" max="7430" width="11.7265625" style="53" bestFit="1" customWidth="1"/>
    <col min="7431" max="7684" width="9.1796875" style="53"/>
    <col min="7685" max="7685" width="9.81640625" style="53" bestFit="1" customWidth="1"/>
    <col min="7686" max="7686" width="11.7265625" style="53" bestFit="1" customWidth="1"/>
    <col min="7687" max="7940" width="9.1796875" style="53"/>
    <col min="7941" max="7941" width="9.81640625" style="53" bestFit="1" customWidth="1"/>
    <col min="7942" max="7942" width="11.7265625" style="53" bestFit="1" customWidth="1"/>
    <col min="7943" max="8196" width="9.1796875" style="53"/>
    <col min="8197" max="8197" width="9.81640625" style="53" bestFit="1" customWidth="1"/>
    <col min="8198" max="8198" width="11.7265625" style="53" bestFit="1" customWidth="1"/>
    <col min="8199" max="8452" width="9.1796875" style="53"/>
    <col min="8453" max="8453" width="9.81640625" style="53" bestFit="1" customWidth="1"/>
    <col min="8454" max="8454" width="11.7265625" style="53" bestFit="1" customWidth="1"/>
    <col min="8455" max="8708" width="9.1796875" style="53"/>
    <col min="8709" max="8709" width="9.81640625" style="53" bestFit="1" customWidth="1"/>
    <col min="8710" max="8710" width="11.7265625" style="53" bestFit="1" customWidth="1"/>
    <col min="8711" max="8964" width="9.1796875" style="53"/>
    <col min="8965" max="8965" width="9.81640625" style="53" bestFit="1" customWidth="1"/>
    <col min="8966" max="8966" width="11.7265625" style="53" bestFit="1" customWidth="1"/>
    <col min="8967" max="9220" width="9.1796875" style="53"/>
    <col min="9221" max="9221" width="9.81640625" style="53" bestFit="1" customWidth="1"/>
    <col min="9222" max="9222" width="11.7265625" style="53" bestFit="1" customWidth="1"/>
    <col min="9223" max="9476" width="9.1796875" style="53"/>
    <col min="9477" max="9477" width="9.81640625" style="53" bestFit="1" customWidth="1"/>
    <col min="9478" max="9478" width="11.7265625" style="53" bestFit="1" customWidth="1"/>
    <col min="9479" max="9732" width="9.1796875" style="53"/>
    <col min="9733" max="9733" width="9.81640625" style="53" bestFit="1" customWidth="1"/>
    <col min="9734" max="9734" width="11.7265625" style="53" bestFit="1" customWidth="1"/>
    <col min="9735" max="9988" width="9.1796875" style="53"/>
    <col min="9989" max="9989" width="9.81640625" style="53" bestFit="1" customWidth="1"/>
    <col min="9990" max="9990" width="11.7265625" style="53" bestFit="1" customWidth="1"/>
    <col min="9991" max="10244" width="9.1796875" style="53"/>
    <col min="10245" max="10245" width="9.81640625" style="53" bestFit="1" customWidth="1"/>
    <col min="10246" max="10246" width="11.7265625" style="53" bestFit="1" customWidth="1"/>
    <col min="10247" max="10500" width="9.1796875" style="53"/>
    <col min="10501" max="10501" width="9.81640625" style="53" bestFit="1" customWidth="1"/>
    <col min="10502" max="10502" width="11.7265625" style="53" bestFit="1" customWidth="1"/>
    <col min="10503" max="10756" width="9.1796875" style="53"/>
    <col min="10757" max="10757" width="9.81640625" style="53" bestFit="1" customWidth="1"/>
    <col min="10758" max="10758" width="11.7265625" style="53" bestFit="1" customWidth="1"/>
    <col min="10759" max="11012" width="9.1796875" style="53"/>
    <col min="11013" max="11013" width="9.81640625" style="53" bestFit="1" customWidth="1"/>
    <col min="11014" max="11014" width="11.7265625" style="53" bestFit="1" customWidth="1"/>
    <col min="11015" max="11268" width="9.1796875" style="53"/>
    <col min="11269" max="11269" width="9.81640625" style="53" bestFit="1" customWidth="1"/>
    <col min="11270" max="11270" width="11.7265625" style="53" bestFit="1" customWidth="1"/>
    <col min="11271" max="11524" width="9.1796875" style="53"/>
    <col min="11525" max="11525" width="9.81640625" style="53" bestFit="1" customWidth="1"/>
    <col min="11526" max="11526" width="11.7265625" style="53" bestFit="1" customWidth="1"/>
    <col min="11527" max="11780" width="9.1796875" style="53"/>
    <col min="11781" max="11781" width="9.81640625" style="53" bestFit="1" customWidth="1"/>
    <col min="11782" max="11782" width="11.7265625" style="53" bestFit="1" customWidth="1"/>
    <col min="11783" max="12036" width="9.1796875" style="53"/>
    <col min="12037" max="12037" width="9.81640625" style="53" bestFit="1" customWidth="1"/>
    <col min="12038" max="12038" width="11.7265625" style="53" bestFit="1" customWidth="1"/>
    <col min="12039" max="12292" width="9.1796875" style="53"/>
    <col min="12293" max="12293" width="9.81640625" style="53" bestFit="1" customWidth="1"/>
    <col min="12294" max="12294" width="11.7265625" style="53" bestFit="1" customWidth="1"/>
    <col min="12295" max="12548" width="9.1796875" style="53"/>
    <col min="12549" max="12549" width="9.81640625" style="53" bestFit="1" customWidth="1"/>
    <col min="12550" max="12550" width="11.7265625" style="53" bestFit="1" customWidth="1"/>
    <col min="12551" max="12804" width="9.1796875" style="53"/>
    <col min="12805" max="12805" width="9.81640625" style="53" bestFit="1" customWidth="1"/>
    <col min="12806" max="12806" width="11.7265625" style="53" bestFit="1" customWidth="1"/>
    <col min="12807" max="13060" width="9.1796875" style="53"/>
    <col min="13061" max="13061" width="9.81640625" style="53" bestFit="1" customWidth="1"/>
    <col min="13062" max="13062" width="11.7265625" style="53" bestFit="1" customWidth="1"/>
    <col min="13063" max="13316" width="9.1796875" style="53"/>
    <col min="13317" max="13317" width="9.81640625" style="53" bestFit="1" customWidth="1"/>
    <col min="13318" max="13318" width="11.7265625" style="53" bestFit="1" customWidth="1"/>
    <col min="13319" max="13572" width="9.1796875" style="53"/>
    <col min="13573" max="13573" width="9.81640625" style="53" bestFit="1" customWidth="1"/>
    <col min="13574" max="13574" width="11.7265625" style="53" bestFit="1" customWidth="1"/>
    <col min="13575" max="13828" width="9.1796875" style="53"/>
    <col min="13829" max="13829" width="9.81640625" style="53" bestFit="1" customWidth="1"/>
    <col min="13830" max="13830" width="11.7265625" style="53" bestFit="1" customWidth="1"/>
    <col min="13831" max="14084" width="9.1796875" style="53"/>
    <col min="14085" max="14085" width="9.81640625" style="53" bestFit="1" customWidth="1"/>
    <col min="14086" max="14086" width="11.7265625" style="53" bestFit="1" customWidth="1"/>
    <col min="14087" max="14340" width="9.1796875" style="53"/>
    <col min="14341" max="14341" width="9.81640625" style="53" bestFit="1" customWidth="1"/>
    <col min="14342" max="14342" width="11.7265625" style="53" bestFit="1" customWidth="1"/>
    <col min="14343" max="14596" width="9.1796875" style="53"/>
    <col min="14597" max="14597" width="9.81640625" style="53" bestFit="1" customWidth="1"/>
    <col min="14598" max="14598" width="11.7265625" style="53" bestFit="1" customWidth="1"/>
    <col min="14599" max="14852" width="9.1796875" style="53"/>
    <col min="14853" max="14853" width="9.81640625" style="53" bestFit="1" customWidth="1"/>
    <col min="14854" max="14854" width="11.7265625" style="53" bestFit="1" customWidth="1"/>
    <col min="14855" max="15108" width="9.1796875" style="53"/>
    <col min="15109" max="15109" width="9.81640625" style="53" bestFit="1" customWidth="1"/>
    <col min="15110" max="15110" width="11.7265625" style="53" bestFit="1" customWidth="1"/>
    <col min="15111" max="15364" width="9.1796875" style="53"/>
    <col min="15365" max="15365" width="9.81640625" style="53" bestFit="1" customWidth="1"/>
    <col min="15366" max="15366" width="11.7265625" style="53" bestFit="1" customWidth="1"/>
    <col min="15367" max="15620" width="9.1796875" style="53"/>
    <col min="15621" max="15621" width="9.81640625" style="53" bestFit="1" customWidth="1"/>
    <col min="15622" max="15622" width="11.7265625" style="53" bestFit="1" customWidth="1"/>
    <col min="15623" max="15876" width="9.1796875" style="53"/>
    <col min="15877" max="15877" width="9.81640625" style="53" bestFit="1" customWidth="1"/>
    <col min="15878" max="15878" width="11.7265625" style="53" bestFit="1" customWidth="1"/>
    <col min="15879" max="16132" width="9.1796875" style="53"/>
    <col min="16133" max="16133" width="9.81640625" style="53" bestFit="1" customWidth="1"/>
    <col min="16134" max="16134" width="11.7265625" style="53" bestFit="1" customWidth="1"/>
    <col min="16135" max="16384" width="9.1796875" style="53"/>
  </cols>
  <sheetData>
    <row r="1" spans="1:11">
      <c r="A1" s="207" t="s">
        <v>4</v>
      </c>
      <c r="B1" s="208"/>
      <c r="C1" s="208"/>
      <c r="D1" s="208"/>
      <c r="E1" s="208"/>
      <c r="F1" s="208"/>
      <c r="G1" s="208"/>
      <c r="H1" s="208"/>
    </row>
    <row r="2" spans="1:11">
      <c r="A2" s="209" t="s">
        <v>325</v>
      </c>
      <c r="B2" s="210"/>
      <c r="C2" s="210"/>
      <c r="D2" s="210"/>
      <c r="E2" s="210"/>
      <c r="F2" s="210"/>
      <c r="G2" s="210"/>
      <c r="H2" s="210"/>
    </row>
    <row r="3" spans="1:11">
      <c r="A3" s="215" t="s">
        <v>172</v>
      </c>
      <c r="B3" s="216"/>
      <c r="C3" s="216"/>
      <c r="D3" s="216"/>
      <c r="E3" s="216"/>
      <c r="F3" s="216"/>
      <c r="G3" s="216"/>
      <c r="H3" s="216"/>
      <c r="I3" s="216"/>
      <c r="J3" s="217"/>
      <c r="K3" s="217"/>
    </row>
    <row r="4" spans="1:11">
      <c r="A4" s="218" t="s">
        <v>284</v>
      </c>
      <c r="B4" s="219"/>
      <c r="C4" s="219"/>
      <c r="D4" s="219"/>
      <c r="E4" s="219"/>
      <c r="F4" s="219"/>
      <c r="G4" s="219"/>
      <c r="H4" s="219"/>
      <c r="I4" s="219"/>
      <c r="J4" s="220"/>
      <c r="K4" s="220"/>
    </row>
    <row r="5" spans="1:11">
      <c r="A5" s="221" t="s">
        <v>2</v>
      </c>
      <c r="B5" s="222"/>
      <c r="C5" s="222"/>
      <c r="D5" s="222"/>
      <c r="E5" s="222"/>
      <c r="F5" s="222"/>
      <c r="G5" s="221" t="s">
        <v>5</v>
      </c>
      <c r="H5" s="211" t="s">
        <v>114</v>
      </c>
      <c r="I5" s="212"/>
      <c r="J5" s="211" t="s">
        <v>110</v>
      </c>
      <c r="K5" s="212"/>
    </row>
    <row r="6" spans="1:11">
      <c r="A6" s="222"/>
      <c r="B6" s="222"/>
      <c r="C6" s="222"/>
      <c r="D6" s="222"/>
      <c r="E6" s="222"/>
      <c r="F6" s="222"/>
      <c r="G6" s="222"/>
      <c r="H6" s="48" t="s">
        <v>111</v>
      </c>
      <c r="I6" s="48" t="s">
        <v>112</v>
      </c>
      <c r="J6" s="48" t="s">
        <v>111</v>
      </c>
      <c r="K6" s="48" t="s">
        <v>112</v>
      </c>
    </row>
    <row r="7" spans="1:11">
      <c r="A7" s="213">
        <v>1</v>
      </c>
      <c r="B7" s="214"/>
      <c r="C7" s="214"/>
      <c r="D7" s="214"/>
      <c r="E7" s="214"/>
      <c r="F7" s="214"/>
      <c r="G7" s="47">
        <v>2</v>
      </c>
      <c r="H7" s="48">
        <v>3</v>
      </c>
      <c r="I7" s="48">
        <v>4</v>
      </c>
      <c r="J7" s="48">
        <v>5</v>
      </c>
      <c r="K7" s="48">
        <v>6</v>
      </c>
    </row>
    <row r="8" spans="1:11">
      <c r="A8" s="201" t="s">
        <v>220</v>
      </c>
      <c r="B8" s="202"/>
      <c r="C8" s="202"/>
      <c r="D8" s="202"/>
      <c r="E8" s="202"/>
      <c r="F8" s="203"/>
      <c r="G8" s="92">
        <v>1</v>
      </c>
      <c r="H8" s="91">
        <v>359439835</v>
      </c>
      <c r="I8" s="91">
        <v>176081801</v>
      </c>
      <c r="J8" s="91">
        <v>370043727</v>
      </c>
      <c r="K8" s="91">
        <v>188706928</v>
      </c>
    </row>
    <row r="9" spans="1:11">
      <c r="A9" s="201" t="s">
        <v>221</v>
      </c>
      <c r="B9" s="202"/>
      <c r="C9" s="202"/>
      <c r="D9" s="202"/>
      <c r="E9" s="202"/>
      <c r="F9" s="203"/>
      <c r="G9" s="92">
        <v>2</v>
      </c>
      <c r="H9" s="91">
        <v>43029668</v>
      </c>
      <c r="I9" s="91">
        <v>24297114</v>
      </c>
      <c r="J9" s="91">
        <v>60805318</v>
      </c>
      <c r="K9" s="91">
        <v>32163314</v>
      </c>
    </row>
    <row r="10" spans="1:11">
      <c r="A10" s="201" t="s">
        <v>222</v>
      </c>
      <c r="B10" s="202"/>
      <c r="C10" s="202"/>
      <c r="D10" s="202"/>
      <c r="E10" s="202"/>
      <c r="F10" s="203"/>
      <c r="G10" s="92">
        <v>3</v>
      </c>
      <c r="H10" s="91">
        <v>81941535</v>
      </c>
      <c r="I10" s="91">
        <v>38424358</v>
      </c>
      <c r="J10" s="91">
        <v>91677180</v>
      </c>
      <c r="K10" s="91">
        <v>46937366</v>
      </c>
    </row>
    <row r="11" spans="1:11">
      <c r="A11" s="189" t="s">
        <v>266</v>
      </c>
      <c r="B11" s="190"/>
      <c r="C11" s="190"/>
      <c r="D11" s="190"/>
      <c r="E11" s="190"/>
      <c r="F11" s="191"/>
      <c r="G11" s="95">
        <v>4</v>
      </c>
      <c r="H11" s="87">
        <f>+H12+H13+H14</f>
        <v>18022504</v>
      </c>
      <c r="I11" s="87">
        <f>+I12+I13+I14</f>
        <v>1109605</v>
      </c>
      <c r="J11" s="87">
        <f t="shared" ref="J11" si="0">+J12+J13+J14</f>
        <v>13329633</v>
      </c>
      <c r="K11" s="87">
        <f>+K12+K13+K14</f>
        <v>608289</v>
      </c>
    </row>
    <row r="12" spans="1:11">
      <c r="A12" s="201" t="s">
        <v>223</v>
      </c>
      <c r="B12" s="202"/>
      <c r="C12" s="202"/>
      <c r="D12" s="202"/>
      <c r="E12" s="202"/>
      <c r="F12" s="203"/>
      <c r="G12" s="92">
        <v>5</v>
      </c>
      <c r="H12" s="91">
        <v>20763</v>
      </c>
      <c r="I12" s="91">
        <v>16022</v>
      </c>
      <c r="J12" s="91">
        <v>12489</v>
      </c>
      <c r="K12" s="91">
        <v>10583</v>
      </c>
    </row>
    <row r="13" spans="1:11">
      <c r="A13" s="201" t="s">
        <v>224</v>
      </c>
      <c r="B13" s="202"/>
      <c r="C13" s="202"/>
      <c r="D13" s="202"/>
      <c r="E13" s="202"/>
      <c r="F13" s="203"/>
      <c r="G13" s="92">
        <v>6</v>
      </c>
      <c r="H13" s="91">
        <v>3430000</v>
      </c>
      <c r="I13" s="91">
        <v>0</v>
      </c>
      <c r="J13" s="91">
        <v>3640154</v>
      </c>
      <c r="K13" s="91">
        <v>0</v>
      </c>
    </row>
    <row r="14" spans="1:11">
      <c r="A14" s="201" t="s">
        <v>225</v>
      </c>
      <c r="B14" s="202"/>
      <c r="C14" s="202"/>
      <c r="D14" s="202"/>
      <c r="E14" s="202"/>
      <c r="F14" s="203"/>
      <c r="G14" s="92">
        <v>7</v>
      </c>
      <c r="H14" s="91">
        <v>14571741</v>
      </c>
      <c r="I14" s="91">
        <v>1093583</v>
      </c>
      <c r="J14" s="91">
        <v>9676990</v>
      </c>
      <c r="K14" s="91">
        <v>597706</v>
      </c>
    </row>
    <row r="15" spans="1:11">
      <c r="A15" s="201" t="s">
        <v>226</v>
      </c>
      <c r="B15" s="202"/>
      <c r="C15" s="202"/>
      <c r="D15" s="202"/>
      <c r="E15" s="202"/>
      <c r="F15" s="203"/>
      <c r="G15" s="92">
        <v>8</v>
      </c>
      <c r="H15" s="91">
        <v>118587536</v>
      </c>
      <c r="I15" s="91">
        <v>59845245</v>
      </c>
      <c r="J15" s="91">
        <v>133154911</v>
      </c>
      <c r="K15" s="91">
        <v>68740667</v>
      </c>
    </row>
    <row r="16" spans="1:11">
      <c r="A16" s="201" t="s">
        <v>227</v>
      </c>
      <c r="B16" s="202"/>
      <c r="C16" s="202"/>
      <c r="D16" s="202"/>
      <c r="E16" s="202"/>
      <c r="F16" s="203"/>
      <c r="G16" s="92">
        <v>9</v>
      </c>
      <c r="H16" s="91">
        <v>24583657</v>
      </c>
      <c r="I16" s="91">
        <v>13955562</v>
      </c>
      <c r="J16" s="91">
        <v>24096414</v>
      </c>
      <c r="K16" s="91">
        <v>17194798</v>
      </c>
    </row>
    <row r="17" spans="1:11">
      <c r="A17" s="201" t="s">
        <v>228</v>
      </c>
      <c r="B17" s="202"/>
      <c r="C17" s="202"/>
      <c r="D17" s="202"/>
      <c r="E17" s="202"/>
      <c r="F17" s="203"/>
      <c r="G17" s="92">
        <v>10</v>
      </c>
      <c r="H17" s="91">
        <v>-13313694</v>
      </c>
      <c r="I17" s="91">
        <v>-8099453</v>
      </c>
      <c r="J17" s="91">
        <v>15100761</v>
      </c>
      <c r="K17" s="91">
        <v>2891659</v>
      </c>
    </row>
    <row r="18" spans="1:11">
      <c r="A18" s="201" t="s">
        <v>229</v>
      </c>
      <c r="B18" s="202"/>
      <c r="C18" s="202"/>
      <c r="D18" s="202"/>
      <c r="E18" s="202"/>
      <c r="F18" s="203"/>
      <c r="G18" s="92">
        <v>11</v>
      </c>
      <c r="H18" s="91">
        <v>40699827</v>
      </c>
      <c r="I18" s="91">
        <v>20749583</v>
      </c>
      <c r="J18" s="91">
        <v>3137639</v>
      </c>
      <c r="K18" s="91">
        <v>5136161</v>
      </c>
    </row>
    <row r="19" spans="1:11" ht="28.5" customHeight="1">
      <c r="A19" s="201" t="s">
        <v>230</v>
      </c>
      <c r="B19" s="202"/>
      <c r="C19" s="202"/>
      <c r="D19" s="202"/>
      <c r="E19" s="202"/>
      <c r="F19" s="203"/>
      <c r="G19" s="92">
        <v>12</v>
      </c>
      <c r="H19" s="91">
        <v>99</v>
      </c>
      <c r="I19" s="91">
        <v>99</v>
      </c>
      <c r="J19" s="91">
        <v>0</v>
      </c>
      <c r="K19" s="91">
        <v>0</v>
      </c>
    </row>
    <row r="20" spans="1:11">
      <c r="A20" s="189" t="s">
        <v>267</v>
      </c>
      <c r="B20" s="190"/>
      <c r="C20" s="190"/>
      <c r="D20" s="190"/>
      <c r="E20" s="190"/>
      <c r="F20" s="191"/>
      <c r="G20" s="95">
        <v>13</v>
      </c>
      <c r="H20" s="87">
        <f>+H21+H22</f>
        <v>116654762</v>
      </c>
      <c r="I20" s="87">
        <f>+I21+I22</f>
        <v>57609447</v>
      </c>
      <c r="J20" s="87">
        <f t="shared" ref="J20:K20" si="1">+J21+J22</f>
        <v>117735685</v>
      </c>
      <c r="K20" s="87">
        <f t="shared" si="1"/>
        <v>58977837</v>
      </c>
    </row>
    <row r="21" spans="1:11">
      <c r="A21" s="201" t="s">
        <v>231</v>
      </c>
      <c r="B21" s="202"/>
      <c r="C21" s="202"/>
      <c r="D21" s="202"/>
      <c r="E21" s="202"/>
      <c r="F21" s="203"/>
      <c r="G21" s="92">
        <v>14</v>
      </c>
      <c r="H21" s="91">
        <v>60170129</v>
      </c>
      <c r="I21" s="91">
        <v>30155298</v>
      </c>
      <c r="J21" s="91">
        <v>60640000</v>
      </c>
      <c r="K21" s="91">
        <v>29956145</v>
      </c>
    </row>
    <row r="22" spans="1:11">
      <c r="A22" s="201" t="s">
        <v>232</v>
      </c>
      <c r="B22" s="202"/>
      <c r="C22" s="202"/>
      <c r="D22" s="202"/>
      <c r="E22" s="202"/>
      <c r="F22" s="203"/>
      <c r="G22" s="92">
        <v>15</v>
      </c>
      <c r="H22" s="91">
        <v>56484633</v>
      </c>
      <c r="I22" s="91">
        <v>27454149</v>
      </c>
      <c r="J22" s="91">
        <v>57095685</v>
      </c>
      <c r="K22" s="91">
        <v>29021692</v>
      </c>
    </row>
    <row r="23" spans="1:11" ht="27" customHeight="1">
      <c r="A23" s="201" t="s">
        <v>233</v>
      </c>
      <c r="B23" s="202"/>
      <c r="C23" s="202"/>
      <c r="D23" s="202"/>
      <c r="E23" s="202"/>
      <c r="F23" s="203"/>
      <c r="G23" s="92">
        <v>16</v>
      </c>
      <c r="H23" s="91">
        <v>11631</v>
      </c>
      <c r="I23" s="91">
        <v>4294</v>
      </c>
      <c r="J23" s="91">
        <v>20902</v>
      </c>
      <c r="K23" s="91">
        <v>11308</v>
      </c>
    </row>
    <row r="24" spans="1:11">
      <c r="A24" s="201" t="s">
        <v>234</v>
      </c>
      <c r="B24" s="202"/>
      <c r="C24" s="202"/>
      <c r="D24" s="202"/>
      <c r="E24" s="202"/>
      <c r="F24" s="203"/>
      <c r="G24" s="92">
        <v>17</v>
      </c>
      <c r="H24" s="91">
        <v>2249766</v>
      </c>
      <c r="I24" s="91">
        <v>964959</v>
      </c>
      <c r="J24" s="91">
        <v>2323406</v>
      </c>
      <c r="K24" s="91">
        <v>1199189</v>
      </c>
    </row>
    <row r="25" spans="1:11">
      <c r="A25" s="189" t="s">
        <v>268</v>
      </c>
      <c r="B25" s="190"/>
      <c r="C25" s="190"/>
      <c r="D25" s="190"/>
      <c r="E25" s="190"/>
      <c r="F25" s="191"/>
      <c r="G25" s="95">
        <v>18</v>
      </c>
      <c r="H25" s="87">
        <f>+H26+H27</f>
        <v>-13948488</v>
      </c>
      <c r="I25" s="87">
        <f>+I26+I27</f>
        <v>-11612181</v>
      </c>
      <c r="J25" s="87">
        <f t="shared" ref="J25:K25" si="2">+J26+J27</f>
        <v>-8904445</v>
      </c>
      <c r="K25" s="87">
        <f t="shared" si="2"/>
        <v>-942370</v>
      </c>
    </row>
    <row r="26" spans="1:11">
      <c r="A26" s="201" t="s">
        <v>235</v>
      </c>
      <c r="B26" s="202"/>
      <c r="C26" s="202"/>
      <c r="D26" s="202"/>
      <c r="E26" s="202"/>
      <c r="F26" s="203"/>
      <c r="G26" s="92">
        <v>19</v>
      </c>
      <c r="H26" s="91">
        <v>-14778382</v>
      </c>
      <c r="I26" s="91">
        <v>-11598576</v>
      </c>
      <c r="J26" s="91">
        <v>-9881613</v>
      </c>
      <c r="K26" s="91">
        <v>-1321098</v>
      </c>
    </row>
    <row r="27" spans="1:11">
      <c r="A27" s="201" t="s">
        <v>202</v>
      </c>
      <c r="B27" s="202"/>
      <c r="C27" s="202"/>
      <c r="D27" s="202"/>
      <c r="E27" s="202"/>
      <c r="F27" s="203"/>
      <c r="G27" s="92">
        <v>20</v>
      </c>
      <c r="H27" s="91">
        <v>829894</v>
      </c>
      <c r="I27" s="91">
        <v>-13605</v>
      </c>
      <c r="J27" s="91">
        <v>977168</v>
      </c>
      <c r="K27" s="91">
        <v>378728</v>
      </c>
    </row>
    <row r="28" spans="1:11" ht="27.75" customHeight="1">
      <c r="A28" s="201" t="s">
        <v>236</v>
      </c>
      <c r="B28" s="202"/>
      <c r="C28" s="202"/>
      <c r="D28" s="202"/>
      <c r="E28" s="202"/>
      <c r="F28" s="203"/>
      <c r="G28" s="92">
        <v>21</v>
      </c>
      <c r="H28" s="91">
        <v>670564</v>
      </c>
      <c r="I28" s="91">
        <v>1748087</v>
      </c>
      <c r="J28" s="91">
        <v>4650438</v>
      </c>
      <c r="K28" s="91">
        <v>1510632</v>
      </c>
    </row>
    <row r="29" spans="1:11" ht="27.75" customHeight="1">
      <c r="A29" s="201" t="s">
        <v>237</v>
      </c>
      <c r="B29" s="202"/>
      <c r="C29" s="202"/>
      <c r="D29" s="202"/>
      <c r="E29" s="202"/>
      <c r="F29" s="203"/>
      <c r="G29" s="92">
        <v>22</v>
      </c>
      <c r="H29" s="91">
        <v>121938</v>
      </c>
      <c r="I29" s="91">
        <v>733607</v>
      </c>
      <c r="J29" s="91">
        <v>-251645</v>
      </c>
      <c r="K29" s="91">
        <v>553213</v>
      </c>
    </row>
    <row r="30" spans="1:11" ht="36.75" customHeight="1">
      <c r="A30" s="189" t="s">
        <v>269</v>
      </c>
      <c r="B30" s="190"/>
      <c r="C30" s="190"/>
      <c r="D30" s="190"/>
      <c r="E30" s="190"/>
      <c r="F30" s="191"/>
      <c r="G30" s="95">
        <v>23</v>
      </c>
      <c r="H30" s="87">
        <f>+H8-H10+H11+H15-H16+H17+H18-H20-H23-H24-H25-H28-H29</f>
        <v>311150643</v>
      </c>
      <c r="I30" s="87">
        <f>+I8-I10+I11+I15-I16+I17+I18-I20-I23-I24-I25-I28-I29</f>
        <v>147858648</v>
      </c>
      <c r="J30" s="87">
        <f t="shared" ref="J30:K30" si="3">+J8-J10+J11+J15-J16+J17+J18-J20-J23-J24-J25-J28-J29</f>
        <v>303418736</v>
      </c>
      <c r="K30" s="87">
        <f t="shared" si="3"/>
        <v>140641731</v>
      </c>
    </row>
    <row r="31" spans="1:11" ht="27" customHeight="1">
      <c r="A31" s="201" t="s">
        <v>238</v>
      </c>
      <c r="B31" s="202"/>
      <c r="C31" s="202"/>
      <c r="D31" s="202"/>
      <c r="E31" s="202"/>
      <c r="F31" s="203"/>
      <c r="G31" s="92">
        <v>24</v>
      </c>
      <c r="H31" s="91">
        <v>52810714</v>
      </c>
      <c r="I31" s="91">
        <v>26379271</v>
      </c>
      <c r="J31" s="91">
        <v>52336486</v>
      </c>
      <c r="K31" s="91">
        <v>25330286</v>
      </c>
    </row>
    <row r="32" spans="1:11" ht="27" customHeight="1">
      <c r="A32" s="189" t="s">
        <v>270</v>
      </c>
      <c r="B32" s="190"/>
      <c r="C32" s="190"/>
      <c r="D32" s="190"/>
      <c r="E32" s="190"/>
      <c r="F32" s="191"/>
      <c r="G32" s="95">
        <v>25</v>
      </c>
      <c r="H32" s="87">
        <f>+H30-H31</f>
        <v>258339929</v>
      </c>
      <c r="I32" s="87">
        <f>+I30-I31</f>
        <v>121479377</v>
      </c>
      <c r="J32" s="87">
        <f t="shared" ref="J32:K32" si="4">+J30-J31</f>
        <v>251082250</v>
      </c>
      <c r="K32" s="87">
        <f t="shared" si="4"/>
        <v>115311445</v>
      </c>
    </row>
    <row r="33" spans="1:11" ht="27" customHeight="1">
      <c r="A33" s="201" t="s">
        <v>16</v>
      </c>
      <c r="B33" s="202"/>
      <c r="C33" s="202"/>
      <c r="D33" s="202"/>
      <c r="E33" s="202"/>
      <c r="F33" s="203"/>
      <c r="G33" s="92">
        <v>26</v>
      </c>
      <c r="H33" s="91">
        <v>0</v>
      </c>
      <c r="I33" s="91">
        <v>0</v>
      </c>
      <c r="J33" s="91">
        <v>0</v>
      </c>
      <c r="K33" s="91">
        <v>0</v>
      </c>
    </row>
    <row r="34" spans="1:11" ht="27" customHeight="1">
      <c r="A34" s="201" t="s">
        <v>239</v>
      </c>
      <c r="B34" s="202"/>
      <c r="C34" s="202"/>
      <c r="D34" s="202"/>
      <c r="E34" s="202"/>
      <c r="F34" s="203"/>
      <c r="G34" s="92">
        <v>27</v>
      </c>
      <c r="H34" s="91">
        <v>0</v>
      </c>
      <c r="I34" s="91">
        <v>0</v>
      </c>
      <c r="J34" s="91">
        <v>0</v>
      </c>
      <c r="K34" s="91">
        <v>0</v>
      </c>
    </row>
    <row r="35" spans="1:11" ht="27" customHeight="1">
      <c r="A35" s="189" t="s">
        <v>271</v>
      </c>
      <c r="B35" s="190"/>
      <c r="C35" s="190"/>
      <c r="D35" s="190"/>
      <c r="E35" s="190"/>
      <c r="F35" s="191"/>
      <c r="G35" s="95">
        <v>28</v>
      </c>
      <c r="H35" s="87">
        <f>+H33-H34</f>
        <v>0</v>
      </c>
      <c r="I35" s="87">
        <f>+I33-I34</f>
        <v>0</v>
      </c>
      <c r="J35" s="87">
        <f t="shared" ref="J35:K35" si="5">+J33-J34</f>
        <v>0</v>
      </c>
      <c r="K35" s="87">
        <f t="shared" si="5"/>
        <v>0</v>
      </c>
    </row>
    <row r="36" spans="1:11">
      <c r="A36" s="189" t="s">
        <v>272</v>
      </c>
      <c r="B36" s="190"/>
      <c r="C36" s="190"/>
      <c r="D36" s="190"/>
      <c r="E36" s="190"/>
      <c r="F36" s="191"/>
      <c r="G36" s="95">
        <v>29</v>
      </c>
      <c r="H36" s="87">
        <f>+H32+H35</f>
        <v>258339929</v>
      </c>
      <c r="I36" s="87">
        <f>+I32+I35</f>
        <v>121479377</v>
      </c>
      <c r="J36" s="87">
        <f t="shared" ref="J36:K36" si="6">+J32+J35</f>
        <v>251082250</v>
      </c>
      <c r="K36" s="87">
        <f t="shared" si="6"/>
        <v>115311445</v>
      </c>
    </row>
    <row r="37" spans="1:11">
      <c r="A37" s="201" t="s">
        <v>17</v>
      </c>
      <c r="B37" s="202"/>
      <c r="C37" s="202"/>
      <c r="D37" s="202"/>
      <c r="E37" s="202"/>
      <c r="F37" s="203"/>
      <c r="G37" s="92">
        <v>30</v>
      </c>
      <c r="H37" s="91">
        <v>0</v>
      </c>
      <c r="I37" s="91">
        <v>0</v>
      </c>
      <c r="J37" s="91">
        <v>0</v>
      </c>
      <c r="K37" s="91">
        <v>0</v>
      </c>
    </row>
    <row r="38" spans="1:11">
      <c r="A38" s="201" t="s">
        <v>18</v>
      </c>
      <c r="B38" s="202"/>
      <c r="C38" s="202"/>
      <c r="D38" s="202"/>
      <c r="E38" s="202"/>
      <c r="F38" s="203"/>
      <c r="G38" s="92">
        <v>31</v>
      </c>
      <c r="H38" s="91">
        <v>258339929</v>
      </c>
      <c r="I38" s="91">
        <v>121479377</v>
      </c>
      <c r="J38" s="91">
        <v>251082250</v>
      </c>
      <c r="K38" s="91">
        <v>115311445</v>
      </c>
    </row>
    <row r="39" spans="1:11">
      <c r="A39" s="223" t="s">
        <v>12</v>
      </c>
      <c r="B39" s="224"/>
      <c r="C39" s="224"/>
      <c r="D39" s="224"/>
      <c r="E39" s="224"/>
      <c r="F39" s="224"/>
      <c r="G39" s="224"/>
      <c r="H39" s="224"/>
      <c r="I39" s="224"/>
      <c r="J39" s="224"/>
      <c r="K39" s="224"/>
    </row>
    <row r="40" spans="1:11">
      <c r="A40" s="189" t="s">
        <v>240</v>
      </c>
      <c r="B40" s="190"/>
      <c r="C40" s="190"/>
      <c r="D40" s="190"/>
      <c r="E40" s="190"/>
      <c r="F40" s="191"/>
      <c r="G40" s="95">
        <v>1</v>
      </c>
      <c r="H40" s="87">
        <f>+H36</f>
        <v>258339929</v>
      </c>
      <c r="I40" s="87">
        <f>+I36</f>
        <v>121479377</v>
      </c>
      <c r="J40" s="87">
        <f t="shared" ref="J40:K40" si="7">+J36</f>
        <v>251082250</v>
      </c>
      <c r="K40" s="87">
        <f t="shared" si="7"/>
        <v>115311445</v>
      </c>
    </row>
    <row r="41" spans="1:11">
      <c r="A41" s="189" t="s">
        <v>273</v>
      </c>
      <c r="B41" s="190"/>
      <c r="C41" s="190"/>
      <c r="D41" s="190"/>
      <c r="E41" s="190"/>
      <c r="F41" s="191"/>
      <c r="G41" s="95">
        <v>2</v>
      </c>
      <c r="H41" s="87">
        <f>+H42+H54</f>
        <v>10231622</v>
      </c>
      <c r="I41" s="87">
        <f>+I42+I54</f>
        <v>12570989</v>
      </c>
      <c r="J41" s="87">
        <f t="shared" ref="J41:K41" si="8">+J42+J54</f>
        <v>-4586097</v>
      </c>
      <c r="K41" s="87">
        <f t="shared" si="8"/>
        <v>9159837</v>
      </c>
    </row>
    <row r="42" spans="1:11" ht="27" customHeight="1">
      <c r="A42" s="189" t="s">
        <v>274</v>
      </c>
      <c r="B42" s="190"/>
      <c r="C42" s="190"/>
      <c r="D42" s="190"/>
      <c r="E42" s="190"/>
      <c r="F42" s="191"/>
      <c r="G42" s="95">
        <v>3</v>
      </c>
      <c r="H42" s="87">
        <f>+H43+H44+H45+H46+H47+H48+H49+H52+H53</f>
        <v>535108</v>
      </c>
      <c r="I42" s="87">
        <f>+I43+I44+I45+I46+I47+I48+I49+I52+I53</f>
        <v>588151</v>
      </c>
      <c r="J42" s="87">
        <f t="shared" ref="J42:K42" si="9">+J43+J44+J45+J46+J47+J48+J49+J52+J53</f>
        <v>581708</v>
      </c>
      <c r="K42" s="87">
        <f t="shared" si="9"/>
        <v>605634</v>
      </c>
    </row>
    <row r="43" spans="1:11">
      <c r="A43" s="201" t="s">
        <v>241</v>
      </c>
      <c r="B43" s="202"/>
      <c r="C43" s="202"/>
      <c r="D43" s="202"/>
      <c r="E43" s="202"/>
      <c r="F43" s="203"/>
      <c r="G43" s="92">
        <v>4</v>
      </c>
      <c r="H43" s="101">
        <v>556176</v>
      </c>
      <c r="I43" s="101">
        <v>617626</v>
      </c>
      <c r="J43" s="91">
        <v>657687</v>
      </c>
      <c r="K43" s="91">
        <v>669650</v>
      </c>
    </row>
    <row r="44" spans="1:11">
      <c r="A44" s="201" t="s">
        <v>19</v>
      </c>
      <c r="B44" s="202"/>
      <c r="C44" s="202"/>
      <c r="D44" s="202"/>
      <c r="E44" s="202"/>
      <c r="F44" s="203"/>
      <c r="G44" s="92">
        <v>5</v>
      </c>
      <c r="H44" s="101">
        <v>0</v>
      </c>
      <c r="I44" s="101">
        <v>0</v>
      </c>
      <c r="J44" s="91">
        <v>0</v>
      </c>
      <c r="K44" s="91">
        <v>47853</v>
      </c>
    </row>
    <row r="45" spans="1:11" ht="27.75" customHeight="1">
      <c r="A45" s="201" t="s">
        <v>242</v>
      </c>
      <c r="B45" s="202"/>
      <c r="C45" s="202"/>
      <c r="D45" s="202"/>
      <c r="E45" s="202"/>
      <c r="F45" s="203"/>
      <c r="G45" s="92">
        <v>6</v>
      </c>
      <c r="H45" s="101">
        <v>0</v>
      </c>
      <c r="I45" s="101">
        <v>0</v>
      </c>
      <c r="J45" s="91">
        <v>0</v>
      </c>
      <c r="K45" s="91">
        <v>0</v>
      </c>
    </row>
    <row r="46" spans="1:11">
      <c r="A46" s="201" t="s">
        <v>20</v>
      </c>
      <c r="B46" s="202"/>
      <c r="C46" s="202"/>
      <c r="D46" s="202"/>
      <c r="E46" s="202"/>
      <c r="F46" s="203"/>
      <c r="G46" s="92">
        <v>7</v>
      </c>
      <c r="H46" s="101">
        <v>0</v>
      </c>
      <c r="I46" s="101">
        <v>0</v>
      </c>
      <c r="J46" s="91">
        <v>0</v>
      </c>
      <c r="K46" s="91">
        <v>0</v>
      </c>
    </row>
    <row r="47" spans="1:11" ht="27.75" customHeight="1">
      <c r="A47" s="201" t="s">
        <v>243</v>
      </c>
      <c r="B47" s="202"/>
      <c r="C47" s="202"/>
      <c r="D47" s="202"/>
      <c r="E47" s="202"/>
      <c r="F47" s="203"/>
      <c r="G47" s="92">
        <v>8</v>
      </c>
      <c r="H47" s="101">
        <v>0</v>
      </c>
      <c r="I47" s="101">
        <v>0</v>
      </c>
      <c r="J47" s="91">
        <v>0</v>
      </c>
      <c r="K47" s="91">
        <v>0</v>
      </c>
    </row>
    <row r="48" spans="1:11" ht="27.75" customHeight="1">
      <c r="A48" s="201" t="s">
        <v>157</v>
      </c>
      <c r="B48" s="202"/>
      <c r="C48" s="202"/>
      <c r="D48" s="202"/>
      <c r="E48" s="202"/>
      <c r="F48" s="203"/>
      <c r="G48" s="92">
        <v>9</v>
      </c>
      <c r="H48" s="101">
        <v>102965</v>
      </c>
      <c r="I48" s="101">
        <v>99631</v>
      </c>
      <c r="J48" s="91">
        <v>51713</v>
      </c>
      <c r="K48" s="91">
        <v>18449</v>
      </c>
    </row>
    <row r="49" spans="1:11" ht="36.75" customHeight="1">
      <c r="A49" s="201" t="s">
        <v>244</v>
      </c>
      <c r="B49" s="202"/>
      <c r="C49" s="202"/>
      <c r="D49" s="202"/>
      <c r="E49" s="202"/>
      <c r="F49" s="203"/>
      <c r="G49" s="92">
        <v>10</v>
      </c>
      <c r="H49" s="101">
        <v>0</v>
      </c>
      <c r="I49" s="101">
        <v>0</v>
      </c>
      <c r="J49" s="91">
        <v>0</v>
      </c>
      <c r="K49" s="91">
        <v>0</v>
      </c>
    </row>
    <row r="50" spans="1:11" ht="27" customHeight="1">
      <c r="A50" s="201" t="s">
        <v>245</v>
      </c>
      <c r="B50" s="202"/>
      <c r="C50" s="202"/>
      <c r="D50" s="202"/>
      <c r="E50" s="202"/>
      <c r="F50" s="203"/>
      <c r="G50" s="92">
        <v>11</v>
      </c>
      <c r="H50" s="101">
        <v>0</v>
      </c>
      <c r="I50" s="101">
        <v>0</v>
      </c>
      <c r="J50" s="91">
        <v>0</v>
      </c>
      <c r="K50" s="91">
        <v>0</v>
      </c>
    </row>
    <row r="51" spans="1:11" ht="27" customHeight="1">
      <c r="A51" s="201" t="s">
        <v>246</v>
      </c>
      <c r="B51" s="202"/>
      <c r="C51" s="202"/>
      <c r="D51" s="202"/>
      <c r="E51" s="202"/>
      <c r="F51" s="203"/>
      <c r="G51" s="92">
        <v>12</v>
      </c>
      <c r="H51" s="101">
        <v>0</v>
      </c>
      <c r="I51" s="101">
        <v>0</v>
      </c>
      <c r="J51" s="91">
        <v>0</v>
      </c>
      <c r="K51" s="91">
        <v>0</v>
      </c>
    </row>
    <row r="52" spans="1:11" ht="36.75" customHeight="1">
      <c r="A52" s="201" t="s">
        <v>247</v>
      </c>
      <c r="B52" s="202"/>
      <c r="C52" s="202"/>
      <c r="D52" s="202"/>
      <c r="E52" s="202"/>
      <c r="F52" s="203"/>
      <c r="G52" s="92">
        <v>13</v>
      </c>
      <c r="H52" s="101">
        <v>0</v>
      </c>
      <c r="I52" s="101">
        <v>0</v>
      </c>
      <c r="J52" s="91">
        <v>0</v>
      </c>
      <c r="K52" s="91">
        <v>0</v>
      </c>
    </row>
    <row r="53" spans="1:11">
      <c r="A53" s="201" t="s">
        <v>248</v>
      </c>
      <c r="B53" s="202"/>
      <c r="C53" s="202"/>
      <c r="D53" s="202"/>
      <c r="E53" s="202"/>
      <c r="F53" s="203"/>
      <c r="G53" s="92">
        <v>14</v>
      </c>
      <c r="H53" s="101">
        <v>-124033</v>
      </c>
      <c r="I53" s="101">
        <v>-129106</v>
      </c>
      <c r="J53" s="91">
        <v>-127692</v>
      </c>
      <c r="K53" s="91">
        <v>-130318</v>
      </c>
    </row>
    <row r="54" spans="1:11" ht="27.75" customHeight="1">
      <c r="A54" s="189" t="s">
        <v>275</v>
      </c>
      <c r="B54" s="190"/>
      <c r="C54" s="190"/>
      <c r="D54" s="190"/>
      <c r="E54" s="190"/>
      <c r="F54" s="191"/>
      <c r="G54" s="95">
        <v>15</v>
      </c>
      <c r="H54" s="87">
        <f>+H55+H56+H57+H58+H59+H60+H61+H62</f>
        <v>9696514</v>
      </c>
      <c r="I54" s="87">
        <f>+I55+I56+I57+I58+I59+I60+I61+I62</f>
        <v>11982838</v>
      </c>
      <c r="J54" s="87">
        <f t="shared" ref="J54:K54" si="10">+J55+J56+J57+J58+J59+J60+J61+J62</f>
        <v>-5167805</v>
      </c>
      <c r="K54" s="87">
        <f t="shared" si="10"/>
        <v>8554203</v>
      </c>
    </row>
    <row r="55" spans="1:11">
      <c r="A55" s="201" t="s">
        <v>21</v>
      </c>
      <c r="B55" s="202"/>
      <c r="C55" s="202"/>
      <c r="D55" s="202"/>
      <c r="E55" s="202"/>
      <c r="F55" s="203"/>
      <c r="G55" s="92">
        <v>16</v>
      </c>
      <c r="H55" s="91">
        <v>0</v>
      </c>
      <c r="I55" s="91">
        <v>0</v>
      </c>
      <c r="J55" s="91">
        <v>0</v>
      </c>
      <c r="K55" s="91">
        <v>0</v>
      </c>
    </row>
    <row r="56" spans="1:11">
      <c r="A56" s="201" t="s">
        <v>158</v>
      </c>
      <c r="B56" s="202"/>
      <c r="C56" s="202"/>
      <c r="D56" s="202"/>
      <c r="E56" s="202"/>
      <c r="F56" s="203"/>
      <c r="G56" s="92">
        <v>17</v>
      </c>
      <c r="H56" s="91">
        <v>0</v>
      </c>
      <c r="I56" s="91">
        <v>0</v>
      </c>
      <c r="J56" s="91">
        <v>0</v>
      </c>
      <c r="K56" s="91">
        <v>0</v>
      </c>
    </row>
    <row r="57" spans="1:11">
      <c r="A57" s="201" t="s">
        <v>249</v>
      </c>
      <c r="B57" s="202"/>
      <c r="C57" s="202"/>
      <c r="D57" s="202"/>
      <c r="E57" s="202"/>
      <c r="F57" s="203"/>
      <c r="G57" s="92">
        <v>18</v>
      </c>
      <c r="H57" s="91">
        <v>2009386</v>
      </c>
      <c r="I57" s="91">
        <v>4626152</v>
      </c>
      <c r="J57" s="91">
        <v>476327</v>
      </c>
      <c r="K57" s="91">
        <v>5700047</v>
      </c>
    </row>
    <row r="58" spans="1:11">
      <c r="A58" s="201" t="s">
        <v>22</v>
      </c>
      <c r="B58" s="202"/>
      <c r="C58" s="202"/>
      <c r="D58" s="202"/>
      <c r="E58" s="202"/>
      <c r="F58" s="203"/>
      <c r="G58" s="92">
        <v>19</v>
      </c>
      <c r="H58" s="91">
        <v>0</v>
      </c>
      <c r="I58" s="91">
        <v>0</v>
      </c>
      <c r="J58" s="91">
        <v>0</v>
      </c>
      <c r="K58" s="91">
        <v>0</v>
      </c>
    </row>
    <row r="59" spans="1:11">
      <c r="A59" s="201" t="s">
        <v>23</v>
      </c>
      <c r="B59" s="202"/>
      <c r="C59" s="202"/>
      <c r="D59" s="202"/>
      <c r="E59" s="202"/>
      <c r="F59" s="203"/>
      <c r="G59" s="92">
        <v>20</v>
      </c>
      <c r="H59" s="91">
        <v>9815631</v>
      </c>
      <c r="I59" s="91">
        <v>9987065</v>
      </c>
      <c r="J59" s="91">
        <v>-6778528</v>
      </c>
      <c r="K59" s="91">
        <v>4731908</v>
      </c>
    </row>
    <row r="60" spans="1:11">
      <c r="A60" s="201" t="s">
        <v>20</v>
      </c>
      <c r="B60" s="202"/>
      <c r="C60" s="202"/>
      <c r="D60" s="202"/>
      <c r="E60" s="202"/>
      <c r="F60" s="203"/>
      <c r="G60" s="92">
        <v>21</v>
      </c>
      <c r="H60" s="91">
        <v>0</v>
      </c>
      <c r="I60" s="91">
        <v>0</v>
      </c>
      <c r="J60" s="91">
        <v>0</v>
      </c>
      <c r="K60" s="91">
        <v>0</v>
      </c>
    </row>
    <row r="61" spans="1:11" ht="27.75" customHeight="1">
      <c r="A61" s="201" t="s">
        <v>24</v>
      </c>
      <c r="B61" s="202"/>
      <c r="C61" s="202"/>
      <c r="D61" s="202"/>
      <c r="E61" s="202"/>
      <c r="F61" s="203"/>
      <c r="G61" s="92">
        <v>22</v>
      </c>
      <c r="H61" s="91">
        <v>0</v>
      </c>
      <c r="I61" s="91">
        <v>0</v>
      </c>
      <c r="J61" s="91">
        <v>0</v>
      </c>
      <c r="K61" s="91">
        <v>0</v>
      </c>
    </row>
    <row r="62" spans="1:11" ht="27.75" customHeight="1">
      <c r="A62" s="201" t="s">
        <v>25</v>
      </c>
      <c r="B62" s="202"/>
      <c r="C62" s="202"/>
      <c r="D62" s="202"/>
      <c r="E62" s="202"/>
      <c r="F62" s="203"/>
      <c r="G62" s="92">
        <v>23</v>
      </c>
      <c r="H62" s="91">
        <v>-2128503</v>
      </c>
      <c r="I62" s="91">
        <v>-2630379</v>
      </c>
      <c r="J62" s="91">
        <v>1134396</v>
      </c>
      <c r="K62" s="91">
        <v>-1877752</v>
      </c>
    </row>
    <row r="63" spans="1:11">
      <c r="A63" s="189" t="s">
        <v>276</v>
      </c>
      <c r="B63" s="190"/>
      <c r="C63" s="190"/>
      <c r="D63" s="190"/>
      <c r="E63" s="190"/>
      <c r="F63" s="191"/>
      <c r="G63" s="95">
        <v>24</v>
      </c>
      <c r="H63" s="87">
        <f>+H40+H41</f>
        <v>268571551</v>
      </c>
      <c r="I63" s="87">
        <f>+I40+I41</f>
        <v>134050366</v>
      </c>
      <c r="J63" s="87">
        <f t="shared" ref="J63:K63" si="11">+J40+J41</f>
        <v>246496153</v>
      </c>
      <c r="K63" s="87">
        <f t="shared" si="11"/>
        <v>124471282</v>
      </c>
    </row>
    <row r="64" spans="1:11">
      <c r="A64" s="201" t="s">
        <v>26</v>
      </c>
      <c r="B64" s="202"/>
      <c r="C64" s="202"/>
      <c r="D64" s="202"/>
      <c r="E64" s="202"/>
      <c r="F64" s="203"/>
      <c r="G64" s="92">
        <v>25</v>
      </c>
      <c r="H64" s="91">
        <v>0</v>
      </c>
      <c r="I64" s="91">
        <v>0</v>
      </c>
      <c r="J64" s="91">
        <v>0</v>
      </c>
      <c r="K64" s="91">
        <v>0</v>
      </c>
    </row>
    <row r="65" spans="1:11">
      <c r="A65" s="201" t="s">
        <v>18</v>
      </c>
      <c r="B65" s="202"/>
      <c r="C65" s="202"/>
      <c r="D65" s="202"/>
      <c r="E65" s="202"/>
      <c r="F65" s="203"/>
      <c r="G65" s="92">
        <v>26</v>
      </c>
      <c r="H65" s="91">
        <v>268571551</v>
      </c>
      <c r="I65" s="91">
        <v>134050366</v>
      </c>
      <c r="J65" s="91">
        <v>246496153</v>
      </c>
      <c r="K65" s="91">
        <v>124471282</v>
      </c>
    </row>
  </sheetData>
  <sheetProtection algorithmName="SHA-512" hashValue="cAt+xDXzkHJaWT+TGVwcMIxFR4peWVs11KJZXlMgGz3iWYVaXZPWR99EnUBdpjqwDaDdi9z0YIxpXhL7pWrkow==" saltValue="yx7aYsUa7iCDzU5np/jM+A==" spinCount="100000" sheet="1" objects="1" scenarios="1"/>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59" orientation="portrait" r:id="rId1"/>
  <headerFooter alignWithMargins="0">
    <oddHeader>&amp;C&amp;"UniCredit"&amp;10&amp;K666666 UniCredit -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10" workbookViewId="0">
      <selection activeCell="L47" sqref="L47"/>
    </sheetView>
  </sheetViews>
  <sheetFormatPr defaultRowHeight="12.5"/>
  <cols>
    <col min="1" max="7" width="9.1796875" style="53"/>
    <col min="8" max="8" width="9.81640625" style="52" customWidth="1"/>
    <col min="9" max="9" width="12" style="52" customWidth="1"/>
    <col min="10" max="10" width="10.26953125" style="53" bestFit="1" customWidth="1"/>
    <col min="11" max="11" width="12.26953125" style="53" bestFit="1" customWidth="1"/>
    <col min="12" max="262" width="9.1796875" style="53"/>
    <col min="263" max="264" width="9.81640625" style="53" bestFit="1" customWidth="1"/>
    <col min="265" max="265" width="12" style="53" bestFit="1" customWidth="1"/>
    <col min="266" max="266" width="10.26953125" style="53" bestFit="1" customWidth="1"/>
    <col min="267" max="267" width="12.26953125" style="53" bestFit="1" customWidth="1"/>
    <col min="268" max="518" width="9.1796875" style="53"/>
    <col min="519" max="520" width="9.81640625" style="53" bestFit="1" customWidth="1"/>
    <col min="521" max="521" width="12" style="53" bestFit="1" customWidth="1"/>
    <col min="522" max="522" width="10.26953125" style="53" bestFit="1" customWidth="1"/>
    <col min="523" max="523" width="12.26953125" style="53" bestFit="1" customWidth="1"/>
    <col min="524" max="774" width="9.1796875" style="53"/>
    <col min="775" max="776" width="9.81640625" style="53" bestFit="1" customWidth="1"/>
    <col min="777" max="777" width="12" style="53" bestFit="1" customWidth="1"/>
    <col min="778" max="778" width="10.26953125" style="53" bestFit="1" customWidth="1"/>
    <col min="779" max="779" width="12.26953125" style="53" bestFit="1" customWidth="1"/>
    <col min="780" max="1030" width="9.1796875" style="53"/>
    <col min="1031" max="1032" width="9.81640625" style="53" bestFit="1" customWidth="1"/>
    <col min="1033" max="1033" width="12" style="53" bestFit="1" customWidth="1"/>
    <col min="1034" max="1034" width="10.26953125" style="53" bestFit="1" customWidth="1"/>
    <col min="1035" max="1035" width="12.26953125" style="53" bestFit="1" customWidth="1"/>
    <col min="1036" max="1286" width="9.1796875" style="53"/>
    <col min="1287" max="1288" width="9.81640625" style="53" bestFit="1" customWidth="1"/>
    <col min="1289" max="1289" width="12" style="53" bestFit="1" customWidth="1"/>
    <col min="1290" max="1290" width="10.26953125" style="53" bestFit="1" customWidth="1"/>
    <col min="1291" max="1291" width="12.26953125" style="53" bestFit="1" customWidth="1"/>
    <col min="1292" max="1542" width="9.1796875" style="53"/>
    <col min="1543" max="1544" width="9.81640625" style="53" bestFit="1" customWidth="1"/>
    <col min="1545" max="1545" width="12" style="53" bestFit="1" customWidth="1"/>
    <col min="1546" max="1546" width="10.26953125" style="53" bestFit="1" customWidth="1"/>
    <col min="1547" max="1547" width="12.26953125" style="53" bestFit="1" customWidth="1"/>
    <col min="1548" max="1798" width="9.1796875" style="53"/>
    <col min="1799" max="1800" width="9.81640625" style="53" bestFit="1" customWidth="1"/>
    <col min="1801" max="1801" width="12" style="53" bestFit="1" customWidth="1"/>
    <col min="1802" max="1802" width="10.26953125" style="53" bestFit="1" customWidth="1"/>
    <col min="1803" max="1803" width="12.26953125" style="53" bestFit="1" customWidth="1"/>
    <col min="1804" max="2054" width="9.1796875" style="53"/>
    <col min="2055" max="2056" width="9.81640625" style="53" bestFit="1" customWidth="1"/>
    <col min="2057" max="2057" width="12" style="53" bestFit="1" customWidth="1"/>
    <col min="2058" max="2058" width="10.26953125" style="53" bestFit="1" customWidth="1"/>
    <col min="2059" max="2059" width="12.26953125" style="53" bestFit="1" customWidth="1"/>
    <col min="2060" max="2310" width="9.1796875" style="53"/>
    <col min="2311" max="2312" width="9.81640625" style="53" bestFit="1" customWidth="1"/>
    <col min="2313" max="2313" width="12" style="53" bestFit="1" customWidth="1"/>
    <col min="2314" max="2314" width="10.26953125" style="53" bestFit="1" customWidth="1"/>
    <col min="2315" max="2315" width="12.26953125" style="53" bestFit="1" customWidth="1"/>
    <col min="2316" max="2566" width="9.1796875" style="53"/>
    <col min="2567" max="2568" width="9.81640625" style="53" bestFit="1" customWidth="1"/>
    <col min="2569" max="2569" width="12" style="53" bestFit="1" customWidth="1"/>
    <col min="2570" max="2570" width="10.26953125" style="53" bestFit="1" customWidth="1"/>
    <col min="2571" max="2571" width="12.26953125" style="53" bestFit="1" customWidth="1"/>
    <col min="2572" max="2822" width="9.1796875" style="53"/>
    <col min="2823" max="2824" width="9.81640625" style="53" bestFit="1" customWidth="1"/>
    <col min="2825" max="2825" width="12" style="53" bestFit="1" customWidth="1"/>
    <col min="2826" max="2826" width="10.26953125" style="53" bestFit="1" customWidth="1"/>
    <col min="2827" max="2827" width="12.26953125" style="53" bestFit="1" customWidth="1"/>
    <col min="2828" max="3078" width="9.1796875" style="53"/>
    <col min="3079" max="3080" width="9.81640625" style="53" bestFit="1" customWidth="1"/>
    <col min="3081" max="3081" width="12" style="53" bestFit="1" customWidth="1"/>
    <col min="3082" max="3082" width="10.26953125" style="53" bestFit="1" customWidth="1"/>
    <col min="3083" max="3083" width="12.26953125" style="53" bestFit="1" customWidth="1"/>
    <col min="3084" max="3334" width="9.1796875" style="53"/>
    <col min="3335" max="3336" width="9.81640625" style="53" bestFit="1" customWidth="1"/>
    <col min="3337" max="3337" width="12" style="53" bestFit="1" customWidth="1"/>
    <col min="3338" max="3338" width="10.26953125" style="53" bestFit="1" customWidth="1"/>
    <col min="3339" max="3339" width="12.26953125" style="53" bestFit="1" customWidth="1"/>
    <col min="3340" max="3590" width="9.1796875" style="53"/>
    <col min="3591" max="3592" width="9.81640625" style="53" bestFit="1" customWidth="1"/>
    <col min="3593" max="3593" width="12" style="53" bestFit="1" customWidth="1"/>
    <col min="3594" max="3594" width="10.26953125" style="53" bestFit="1" customWidth="1"/>
    <col min="3595" max="3595" width="12.26953125" style="53" bestFit="1" customWidth="1"/>
    <col min="3596" max="3846" width="9.1796875" style="53"/>
    <col min="3847" max="3848" width="9.81640625" style="53" bestFit="1" customWidth="1"/>
    <col min="3849" max="3849" width="12" style="53" bestFit="1" customWidth="1"/>
    <col min="3850" max="3850" width="10.26953125" style="53" bestFit="1" customWidth="1"/>
    <col min="3851" max="3851" width="12.26953125" style="53" bestFit="1" customWidth="1"/>
    <col min="3852" max="4102" width="9.1796875" style="53"/>
    <col min="4103" max="4104" width="9.81640625" style="53" bestFit="1" customWidth="1"/>
    <col min="4105" max="4105" width="12" style="53" bestFit="1" customWidth="1"/>
    <col min="4106" max="4106" width="10.26953125" style="53" bestFit="1" customWidth="1"/>
    <col min="4107" max="4107" width="12.26953125" style="53" bestFit="1" customWidth="1"/>
    <col min="4108" max="4358" width="9.1796875" style="53"/>
    <col min="4359" max="4360" width="9.81640625" style="53" bestFit="1" customWidth="1"/>
    <col min="4361" max="4361" width="12" style="53" bestFit="1" customWidth="1"/>
    <col min="4362" max="4362" width="10.26953125" style="53" bestFit="1" customWidth="1"/>
    <col min="4363" max="4363" width="12.26953125" style="53" bestFit="1" customWidth="1"/>
    <col min="4364" max="4614" width="9.1796875" style="53"/>
    <col min="4615" max="4616" width="9.81640625" style="53" bestFit="1" customWidth="1"/>
    <col min="4617" max="4617" width="12" style="53" bestFit="1" customWidth="1"/>
    <col min="4618" max="4618" width="10.26953125" style="53" bestFit="1" customWidth="1"/>
    <col min="4619" max="4619" width="12.26953125" style="53" bestFit="1" customWidth="1"/>
    <col min="4620" max="4870" width="9.1796875" style="53"/>
    <col min="4871" max="4872" width="9.81640625" style="53" bestFit="1" customWidth="1"/>
    <col min="4873" max="4873" width="12" style="53" bestFit="1" customWidth="1"/>
    <col min="4874" max="4874" width="10.26953125" style="53" bestFit="1" customWidth="1"/>
    <col min="4875" max="4875" width="12.26953125" style="53" bestFit="1" customWidth="1"/>
    <col min="4876" max="5126" width="9.1796875" style="53"/>
    <col min="5127" max="5128" width="9.81640625" style="53" bestFit="1" customWidth="1"/>
    <col min="5129" max="5129" width="12" style="53" bestFit="1" customWidth="1"/>
    <col min="5130" max="5130" width="10.26953125" style="53" bestFit="1" customWidth="1"/>
    <col min="5131" max="5131" width="12.26953125" style="53" bestFit="1" customWidth="1"/>
    <col min="5132" max="5382" width="9.1796875" style="53"/>
    <col min="5383" max="5384" width="9.81640625" style="53" bestFit="1" customWidth="1"/>
    <col min="5385" max="5385" width="12" style="53" bestFit="1" customWidth="1"/>
    <col min="5386" max="5386" width="10.26953125" style="53" bestFit="1" customWidth="1"/>
    <col min="5387" max="5387" width="12.26953125" style="53" bestFit="1" customWidth="1"/>
    <col min="5388" max="5638" width="9.1796875" style="53"/>
    <col min="5639" max="5640" width="9.81640625" style="53" bestFit="1" customWidth="1"/>
    <col min="5641" max="5641" width="12" style="53" bestFit="1" customWidth="1"/>
    <col min="5642" max="5642" width="10.26953125" style="53" bestFit="1" customWidth="1"/>
    <col min="5643" max="5643" width="12.26953125" style="53" bestFit="1" customWidth="1"/>
    <col min="5644" max="5894" width="9.1796875" style="53"/>
    <col min="5895" max="5896" width="9.81640625" style="53" bestFit="1" customWidth="1"/>
    <col min="5897" max="5897" width="12" style="53" bestFit="1" customWidth="1"/>
    <col min="5898" max="5898" width="10.26953125" style="53" bestFit="1" customWidth="1"/>
    <col min="5899" max="5899" width="12.26953125" style="53" bestFit="1" customWidth="1"/>
    <col min="5900" max="6150" width="9.1796875" style="53"/>
    <col min="6151" max="6152" width="9.81640625" style="53" bestFit="1" customWidth="1"/>
    <col min="6153" max="6153" width="12" style="53" bestFit="1" customWidth="1"/>
    <col min="6154" max="6154" width="10.26953125" style="53" bestFit="1" customWidth="1"/>
    <col min="6155" max="6155" width="12.26953125" style="53" bestFit="1" customWidth="1"/>
    <col min="6156" max="6406" width="9.1796875" style="53"/>
    <col min="6407" max="6408" width="9.81640625" style="53" bestFit="1" customWidth="1"/>
    <col min="6409" max="6409" width="12" style="53" bestFit="1" customWidth="1"/>
    <col min="6410" max="6410" width="10.26953125" style="53" bestFit="1" customWidth="1"/>
    <col min="6411" max="6411" width="12.26953125" style="53" bestFit="1" customWidth="1"/>
    <col min="6412" max="6662" width="9.1796875" style="53"/>
    <col min="6663" max="6664" width="9.81640625" style="53" bestFit="1" customWidth="1"/>
    <col min="6665" max="6665" width="12" style="53" bestFit="1" customWidth="1"/>
    <col min="6666" max="6666" width="10.26953125" style="53" bestFit="1" customWidth="1"/>
    <col min="6667" max="6667" width="12.26953125" style="53" bestFit="1" customWidth="1"/>
    <col min="6668" max="6918" width="9.1796875" style="53"/>
    <col min="6919" max="6920" width="9.81640625" style="53" bestFit="1" customWidth="1"/>
    <col min="6921" max="6921" width="12" style="53" bestFit="1" customWidth="1"/>
    <col min="6922" max="6922" width="10.26953125" style="53" bestFit="1" customWidth="1"/>
    <col min="6923" max="6923" width="12.26953125" style="53" bestFit="1" customWidth="1"/>
    <col min="6924" max="7174" width="9.1796875" style="53"/>
    <col min="7175" max="7176" width="9.81640625" style="53" bestFit="1" customWidth="1"/>
    <col min="7177" max="7177" width="12" style="53" bestFit="1" customWidth="1"/>
    <col min="7178" max="7178" width="10.26953125" style="53" bestFit="1" customWidth="1"/>
    <col min="7179" max="7179" width="12.26953125" style="53" bestFit="1" customWidth="1"/>
    <col min="7180" max="7430" width="9.1796875" style="53"/>
    <col min="7431" max="7432" width="9.81640625" style="53" bestFit="1" customWidth="1"/>
    <col min="7433" max="7433" width="12" style="53" bestFit="1" customWidth="1"/>
    <col min="7434" max="7434" width="10.26953125" style="53" bestFit="1" customWidth="1"/>
    <col min="7435" max="7435" width="12.26953125" style="53" bestFit="1" customWidth="1"/>
    <col min="7436" max="7686" width="9.1796875" style="53"/>
    <col min="7687" max="7688" width="9.81640625" style="53" bestFit="1" customWidth="1"/>
    <col min="7689" max="7689" width="12" style="53" bestFit="1" customWidth="1"/>
    <col min="7690" max="7690" width="10.26953125" style="53" bestFit="1" customWidth="1"/>
    <col min="7691" max="7691" width="12.26953125" style="53" bestFit="1" customWidth="1"/>
    <col min="7692" max="7942" width="9.1796875" style="53"/>
    <col min="7943" max="7944" width="9.81640625" style="53" bestFit="1" customWidth="1"/>
    <col min="7945" max="7945" width="12" style="53" bestFit="1" customWidth="1"/>
    <col min="7946" max="7946" width="10.26953125" style="53" bestFit="1" customWidth="1"/>
    <col min="7947" max="7947" width="12.26953125" style="53" bestFit="1" customWidth="1"/>
    <col min="7948" max="8198" width="9.1796875" style="53"/>
    <col min="8199" max="8200" width="9.81640625" style="53" bestFit="1" customWidth="1"/>
    <col min="8201" max="8201" width="12" style="53" bestFit="1" customWidth="1"/>
    <col min="8202" max="8202" width="10.26953125" style="53" bestFit="1" customWidth="1"/>
    <col min="8203" max="8203" width="12.26953125" style="53" bestFit="1" customWidth="1"/>
    <col min="8204" max="8454" width="9.1796875" style="53"/>
    <col min="8455" max="8456" width="9.81640625" style="53" bestFit="1" customWidth="1"/>
    <col min="8457" max="8457" width="12" style="53" bestFit="1" customWidth="1"/>
    <col min="8458" max="8458" width="10.26953125" style="53" bestFit="1" customWidth="1"/>
    <col min="8459" max="8459" width="12.26953125" style="53" bestFit="1" customWidth="1"/>
    <col min="8460" max="8710" width="9.1796875" style="53"/>
    <col min="8711" max="8712" width="9.81640625" style="53" bestFit="1" customWidth="1"/>
    <col min="8713" max="8713" width="12" style="53" bestFit="1" customWidth="1"/>
    <col min="8714" max="8714" width="10.26953125" style="53" bestFit="1" customWidth="1"/>
    <col min="8715" max="8715" width="12.26953125" style="53" bestFit="1" customWidth="1"/>
    <col min="8716" max="8966" width="9.1796875" style="53"/>
    <col min="8967" max="8968" width="9.81640625" style="53" bestFit="1" customWidth="1"/>
    <col min="8969" max="8969" width="12" style="53" bestFit="1" customWidth="1"/>
    <col min="8970" max="8970" width="10.26953125" style="53" bestFit="1" customWidth="1"/>
    <col min="8971" max="8971" width="12.26953125" style="53" bestFit="1" customWidth="1"/>
    <col min="8972" max="9222" width="9.1796875" style="53"/>
    <col min="9223" max="9224" width="9.81640625" style="53" bestFit="1" customWidth="1"/>
    <col min="9225" max="9225" width="12" style="53" bestFit="1" customWidth="1"/>
    <col min="9226" max="9226" width="10.26953125" style="53" bestFit="1" customWidth="1"/>
    <col min="9227" max="9227" width="12.26953125" style="53" bestFit="1" customWidth="1"/>
    <col min="9228" max="9478" width="9.1796875" style="53"/>
    <col min="9479" max="9480" width="9.81640625" style="53" bestFit="1" customWidth="1"/>
    <col min="9481" max="9481" width="12" style="53" bestFit="1" customWidth="1"/>
    <col min="9482" max="9482" width="10.26953125" style="53" bestFit="1" customWidth="1"/>
    <col min="9483" max="9483" width="12.26953125" style="53" bestFit="1" customWidth="1"/>
    <col min="9484" max="9734" width="9.1796875" style="53"/>
    <col min="9735" max="9736" width="9.81640625" style="53" bestFit="1" customWidth="1"/>
    <col min="9737" max="9737" width="12" style="53" bestFit="1" customWidth="1"/>
    <col min="9738" max="9738" width="10.26953125" style="53" bestFit="1" customWidth="1"/>
    <col min="9739" max="9739" width="12.26953125" style="53" bestFit="1" customWidth="1"/>
    <col min="9740" max="9990" width="9.1796875" style="53"/>
    <col min="9991" max="9992" width="9.81640625" style="53" bestFit="1" customWidth="1"/>
    <col min="9993" max="9993" width="12" style="53" bestFit="1" customWidth="1"/>
    <col min="9994" max="9994" width="10.26953125" style="53" bestFit="1" customWidth="1"/>
    <col min="9995" max="9995" width="12.26953125" style="53" bestFit="1" customWidth="1"/>
    <col min="9996" max="10246" width="9.1796875" style="53"/>
    <col min="10247" max="10248" width="9.81640625" style="53" bestFit="1" customWidth="1"/>
    <col min="10249" max="10249" width="12" style="53" bestFit="1" customWidth="1"/>
    <col min="10250" max="10250" width="10.26953125" style="53" bestFit="1" customWidth="1"/>
    <col min="10251" max="10251" width="12.26953125" style="53" bestFit="1" customWidth="1"/>
    <col min="10252" max="10502" width="9.1796875" style="53"/>
    <col min="10503" max="10504" width="9.81640625" style="53" bestFit="1" customWidth="1"/>
    <col min="10505" max="10505" width="12" style="53" bestFit="1" customWidth="1"/>
    <col min="10506" max="10506" width="10.26953125" style="53" bestFit="1" customWidth="1"/>
    <col min="10507" max="10507" width="12.26953125" style="53" bestFit="1" customWidth="1"/>
    <col min="10508" max="10758" width="9.1796875" style="53"/>
    <col min="10759" max="10760" width="9.81640625" style="53" bestFit="1" customWidth="1"/>
    <col min="10761" max="10761" width="12" style="53" bestFit="1" customWidth="1"/>
    <col min="10762" max="10762" width="10.26953125" style="53" bestFit="1" customWidth="1"/>
    <col min="10763" max="10763" width="12.26953125" style="53" bestFit="1" customWidth="1"/>
    <col min="10764" max="11014" width="9.1796875" style="53"/>
    <col min="11015" max="11016" width="9.81640625" style="53" bestFit="1" customWidth="1"/>
    <col min="11017" max="11017" width="12" style="53" bestFit="1" customWidth="1"/>
    <col min="11018" max="11018" width="10.26953125" style="53" bestFit="1" customWidth="1"/>
    <col min="11019" max="11019" width="12.26953125" style="53" bestFit="1" customWidth="1"/>
    <col min="11020" max="11270" width="9.1796875" style="53"/>
    <col min="11271" max="11272" width="9.81640625" style="53" bestFit="1" customWidth="1"/>
    <col min="11273" max="11273" width="12" style="53" bestFit="1" customWidth="1"/>
    <col min="11274" max="11274" width="10.26953125" style="53" bestFit="1" customWidth="1"/>
    <col min="11275" max="11275" width="12.26953125" style="53" bestFit="1" customWidth="1"/>
    <col min="11276" max="11526" width="9.1796875" style="53"/>
    <col min="11527" max="11528" width="9.81640625" style="53" bestFit="1" customWidth="1"/>
    <col min="11529" max="11529" width="12" style="53" bestFit="1" customWidth="1"/>
    <col min="11530" max="11530" width="10.26953125" style="53" bestFit="1" customWidth="1"/>
    <col min="11531" max="11531" width="12.26953125" style="53" bestFit="1" customWidth="1"/>
    <col min="11532" max="11782" width="9.1796875" style="53"/>
    <col min="11783" max="11784" width="9.81640625" style="53" bestFit="1" customWidth="1"/>
    <col min="11785" max="11785" width="12" style="53" bestFit="1" customWidth="1"/>
    <col min="11786" max="11786" width="10.26953125" style="53" bestFit="1" customWidth="1"/>
    <col min="11787" max="11787" width="12.26953125" style="53" bestFit="1" customWidth="1"/>
    <col min="11788" max="12038" width="9.1796875" style="53"/>
    <col min="12039" max="12040" width="9.81640625" style="53" bestFit="1" customWidth="1"/>
    <col min="12041" max="12041" width="12" style="53" bestFit="1" customWidth="1"/>
    <col min="12042" max="12042" width="10.26953125" style="53" bestFit="1" customWidth="1"/>
    <col min="12043" max="12043" width="12.26953125" style="53" bestFit="1" customWidth="1"/>
    <col min="12044" max="12294" width="9.1796875" style="53"/>
    <col min="12295" max="12296" width="9.81640625" style="53" bestFit="1" customWidth="1"/>
    <col min="12297" max="12297" width="12" style="53" bestFit="1" customWidth="1"/>
    <col min="12298" max="12298" width="10.26953125" style="53" bestFit="1" customWidth="1"/>
    <col min="12299" max="12299" width="12.26953125" style="53" bestFit="1" customWidth="1"/>
    <col min="12300" max="12550" width="9.1796875" style="53"/>
    <col min="12551" max="12552" width="9.81640625" style="53" bestFit="1" customWidth="1"/>
    <col min="12553" max="12553" width="12" style="53" bestFit="1" customWidth="1"/>
    <col min="12554" max="12554" width="10.26953125" style="53" bestFit="1" customWidth="1"/>
    <col min="12555" max="12555" width="12.26953125" style="53" bestFit="1" customWidth="1"/>
    <col min="12556" max="12806" width="9.1796875" style="53"/>
    <col min="12807" max="12808" width="9.81640625" style="53" bestFit="1" customWidth="1"/>
    <col min="12809" max="12809" width="12" style="53" bestFit="1" customWidth="1"/>
    <col min="12810" max="12810" width="10.26953125" style="53" bestFit="1" customWidth="1"/>
    <col min="12811" max="12811" width="12.26953125" style="53" bestFit="1" customWidth="1"/>
    <col min="12812" max="13062" width="9.1796875" style="53"/>
    <col min="13063" max="13064" width="9.81640625" style="53" bestFit="1" customWidth="1"/>
    <col min="13065" max="13065" width="12" style="53" bestFit="1" customWidth="1"/>
    <col min="13066" max="13066" width="10.26953125" style="53" bestFit="1" customWidth="1"/>
    <col min="13067" max="13067" width="12.26953125" style="53" bestFit="1" customWidth="1"/>
    <col min="13068" max="13318" width="9.1796875" style="53"/>
    <col min="13319" max="13320" width="9.81640625" style="53" bestFit="1" customWidth="1"/>
    <col min="13321" max="13321" width="12" style="53" bestFit="1" customWidth="1"/>
    <col min="13322" max="13322" width="10.26953125" style="53" bestFit="1" customWidth="1"/>
    <col min="13323" max="13323" width="12.26953125" style="53" bestFit="1" customWidth="1"/>
    <col min="13324" max="13574" width="9.1796875" style="53"/>
    <col min="13575" max="13576" width="9.81640625" style="53" bestFit="1" customWidth="1"/>
    <col min="13577" max="13577" width="12" style="53" bestFit="1" customWidth="1"/>
    <col min="13578" max="13578" width="10.26953125" style="53" bestFit="1" customWidth="1"/>
    <col min="13579" max="13579" width="12.26953125" style="53" bestFit="1" customWidth="1"/>
    <col min="13580" max="13830" width="9.1796875" style="53"/>
    <col min="13831" max="13832" width="9.81640625" style="53" bestFit="1" customWidth="1"/>
    <col min="13833" max="13833" width="12" style="53" bestFit="1" customWidth="1"/>
    <col min="13834" max="13834" width="10.26953125" style="53" bestFit="1" customWidth="1"/>
    <col min="13835" max="13835" width="12.26953125" style="53" bestFit="1" customWidth="1"/>
    <col min="13836" max="14086" width="9.1796875" style="53"/>
    <col min="14087" max="14088" width="9.81640625" style="53" bestFit="1" customWidth="1"/>
    <col min="14089" max="14089" width="12" style="53" bestFit="1" customWidth="1"/>
    <col min="14090" max="14090" width="10.26953125" style="53" bestFit="1" customWidth="1"/>
    <col min="14091" max="14091" width="12.26953125" style="53" bestFit="1" customWidth="1"/>
    <col min="14092" max="14342" width="9.1796875" style="53"/>
    <col min="14343" max="14344" width="9.81640625" style="53" bestFit="1" customWidth="1"/>
    <col min="14345" max="14345" width="12" style="53" bestFit="1" customWidth="1"/>
    <col min="14346" max="14346" width="10.26953125" style="53" bestFit="1" customWidth="1"/>
    <col min="14347" max="14347" width="12.26953125" style="53" bestFit="1" customWidth="1"/>
    <col min="14348" max="14598" width="9.1796875" style="53"/>
    <col min="14599" max="14600" width="9.81640625" style="53" bestFit="1" customWidth="1"/>
    <col min="14601" max="14601" width="12" style="53" bestFit="1" customWidth="1"/>
    <col min="14602" max="14602" width="10.26953125" style="53" bestFit="1" customWidth="1"/>
    <col min="14603" max="14603" width="12.26953125" style="53" bestFit="1" customWidth="1"/>
    <col min="14604" max="14854" width="9.1796875" style="53"/>
    <col min="14855" max="14856" width="9.81640625" style="53" bestFit="1" customWidth="1"/>
    <col min="14857" max="14857" width="12" style="53" bestFit="1" customWidth="1"/>
    <col min="14858" max="14858" width="10.26953125" style="53" bestFit="1" customWidth="1"/>
    <col min="14859" max="14859" width="12.26953125" style="53" bestFit="1" customWidth="1"/>
    <col min="14860" max="15110" width="9.1796875" style="53"/>
    <col min="15111" max="15112" width="9.81640625" style="53" bestFit="1" customWidth="1"/>
    <col min="15113" max="15113" width="12" style="53" bestFit="1" customWidth="1"/>
    <col min="15114" max="15114" width="10.26953125" style="53" bestFit="1" customWidth="1"/>
    <col min="15115" max="15115" width="12.26953125" style="53" bestFit="1" customWidth="1"/>
    <col min="15116" max="15366" width="9.1796875" style="53"/>
    <col min="15367" max="15368" width="9.81640625" style="53" bestFit="1" customWidth="1"/>
    <col min="15369" max="15369" width="12" style="53" bestFit="1" customWidth="1"/>
    <col min="15370" max="15370" width="10.26953125" style="53" bestFit="1" customWidth="1"/>
    <col min="15371" max="15371" width="12.26953125" style="53" bestFit="1" customWidth="1"/>
    <col min="15372" max="15622" width="9.1796875" style="53"/>
    <col min="15623" max="15624" width="9.81640625" style="53" bestFit="1" customWidth="1"/>
    <col min="15625" max="15625" width="12" style="53" bestFit="1" customWidth="1"/>
    <col min="15626" max="15626" width="10.26953125" style="53" bestFit="1" customWidth="1"/>
    <col min="15627" max="15627" width="12.26953125" style="53" bestFit="1" customWidth="1"/>
    <col min="15628" max="15878" width="9.1796875" style="53"/>
    <col min="15879" max="15880" width="9.81640625" style="53" bestFit="1" customWidth="1"/>
    <col min="15881" max="15881" width="12" style="53" bestFit="1" customWidth="1"/>
    <col min="15882" max="15882" width="10.26953125" style="53" bestFit="1" customWidth="1"/>
    <col min="15883" max="15883" width="12.26953125" style="53" bestFit="1" customWidth="1"/>
    <col min="15884" max="16134" width="9.1796875" style="53"/>
    <col min="16135" max="16136" width="9.81640625" style="53" bestFit="1" customWidth="1"/>
    <col min="16137" max="16137" width="12" style="53" bestFit="1" customWidth="1"/>
    <col min="16138" max="16138" width="10.26953125" style="53" bestFit="1" customWidth="1"/>
    <col min="16139" max="16139" width="12.26953125" style="53" bestFit="1" customWidth="1"/>
    <col min="16140" max="16384" width="9.1796875" style="53"/>
  </cols>
  <sheetData>
    <row r="1" spans="1:9" ht="12.75" customHeight="1">
      <c r="A1" s="207" t="s">
        <v>76</v>
      </c>
      <c r="B1" s="227"/>
      <c r="C1" s="227"/>
      <c r="D1" s="227"/>
      <c r="E1" s="227"/>
      <c r="F1" s="227"/>
      <c r="G1" s="227"/>
      <c r="H1" s="227"/>
    </row>
    <row r="2" spans="1:9" ht="12.75" customHeight="1">
      <c r="A2" s="209" t="s">
        <v>325</v>
      </c>
      <c r="B2" s="210"/>
      <c r="C2" s="210"/>
      <c r="D2" s="210"/>
      <c r="E2" s="210"/>
      <c r="F2" s="210"/>
      <c r="G2" s="210"/>
      <c r="H2" s="210"/>
    </row>
    <row r="3" spans="1:9">
      <c r="A3" s="215" t="s">
        <v>172</v>
      </c>
      <c r="B3" s="228"/>
      <c r="C3" s="228"/>
      <c r="D3" s="228"/>
      <c r="E3" s="228"/>
      <c r="F3" s="228"/>
      <c r="G3" s="228"/>
      <c r="H3" s="228"/>
      <c r="I3" s="216"/>
    </row>
    <row r="4" spans="1:9">
      <c r="A4" s="229" t="s">
        <v>284</v>
      </c>
      <c r="B4" s="230"/>
      <c r="C4" s="230"/>
      <c r="D4" s="230"/>
      <c r="E4" s="230"/>
      <c r="F4" s="230"/>
      <c r="G4" s="230"/>
      <c r="H4" s="230"/>
      <c r="I4" s="219"/>
    </row>
    <row r="5" spans="1:9" ht="42">
      <c r="A5" s="231" t="s">
        <v>2</v>
      </c>
      <c r="B5" s="226"/>
      <c r="C5" s="226"/>
      <c r="D5" s="226"/>
      <c r="E5" s="226"/>
      <c r="F5" s="226"/>
      <c r="G5" s="57" t="s">
        <v>5</v>
      </c>
      <c r="H5" s="55" t="s">
        <v>114</v>
      </c>
      <c r="I5" s="55" t="s">
        <v>159</v>
      </c>
    </row>
    <row r="6" spans="1:9">
      <c r="A6" s="225">
        <v>1</v>
      </c>
      <c r="B6" s="226"/>
      <c r="C6" s="226"/>
      <c r="D6" s="226"/>
      <c r="E6" s="226"/>
      <c r="F6" s="226"/>
      <c r="G6" s="54">
        <v>2</v>
      </c>
      <c r="H6" s="55" t="s">
        <v>6</v>
      </c>
      <c r="I6" s="55" t="s">
        <v>7</v>
      </c>
    </row>
    <row r="7" spans="1:9">
      <c r="A7" s="233" t="s">
        <v>34</v>
      </c>
      <c r="B7" s="234"/>
      <c r="C7" s="234"/>
      <c r="D7" s="234"/>
      <c r="E7" s="234"/>
      <c r="F7" s="234"/>
      <c r="G7" s="234"/>
      <c r="H7" s="234"/>
      <c r="I7" s="234"/>
    </row>
    <row r="8" spans="1:9">
      <c r="A8" s="232" t="s">
        <v>27</v>
      </c>
      <c r="B8" s="232"/>
      <c r="C8" s="232"/>
      <c r="D8" s="232"/>
      <c r="E8" s="232"/>
      <c r="F8" s="232"/>
      <c r="G8" s="56">
        <v>1</v>
      </c>
      <c r="H8" s="58">
        <v>0</v>
      </c>
      <c r="I8" s="58">
        <v>0</v>
      </c>
    </row>
    <row r="9" spans="1:9">
      <c r="A9" s="232" t="s">
        <v>28</v>
      </c>
      <c r="B9" s="232"/>
      <c r="C9" s="232"/>
      <c r="D9" s="232"/>
      <c r="E9" s="232"/>
      <c r="F9" s="232"/>
      <c r="G9" s="56">
        <v>2</v>
      </c>
      <c r="H9" s="58">
        <v>0</v>
      </c>
      <c r="I9" s="58">
        <v>0</v>
      </c>
    </row>
    <row r="10" spans="1:9">
      <c r="A10" s="232" t="s">
        <v>29</v>
      </c>
      <c r="B10" s="232"/>
      <c r="C10" s="232"/>
      <c r="D10" s="232"/>
      <c r="E10" s="232"/>
      <c r="F10" s="232"/>
      <c r="G10" s="56">
        <v>3</v>
      </c>
      <c r="H10" s="58">
        <v>0</v>
      </c>
      <c r="I10" s="58">
        <v>0</v>
      </c>
    </row>
    <row r="11" spans="1:9">
      <c r="A11" s="232" t="s">
        <v>30</v>
      </c>
      <c r="B11" s="232"/>
      <c r="C11" s="232"/>
      <c r="D11" s="232"/>
      <c r="E11" s="232"/>
      <c r="F11" s="232"/>
      <c r="G11" s="56">
        <v>4</v>
      </c>
      <c r="H11" s="58">
        <v>0</v>
      </c>
      <c r="I11" s="58">
        <v>0</v>
      </c>
    </row>
    <row r="12" spans="1:9">
      <c r="A12" s="232" t="s">
        <v>31</v>
      </c>
      <c r="B12" s="232"/>
      <c r="C12" s="232"/>
      <c r="D12" s="232"/>
      <c r="E12" s="232"/>
      <c r="F12" s="232"/>
      <c r="G12" s="56">
        <v>5</v>
      </c>
      <c r="H12" s="58">
        <v>0</v>
      </c>
      <c r="I12" s="58">
        <v>0</v>
      </c>
    </row>
    <row r="13" spans="1:9" ht="22.5" customHeight="1">
      <c r="A13" s="232" t="s">
        <v>51</v>
      </c>
      <c r="B13" s="232"/>
      <c r="C13" s="232"/>
      <c r="D13" s="232"/>
      <c r="E13" s="232"/>
      <c r="F13" s="232"/>
      <c r="G13" s="56">
        <v>6</v>
      </c>
      <c r="H13" s="58">
        <v>0</v>
      </c>
      <c r="I13" s="58">
        <v>0</v>
      </c>
    </row>
    <row r="14" spans="1:9">
      <c r="A14" s="232" t="s">
        <v>32</v>
      </c>
      <c r="B14" s="232"/>
      <c r="C14" s="232"/>
      <c r="D14" s="232"/>
      <c r="E14" s="232"/>
      <c r="F14" s="232"/>
      <c r="G14" s="56">
        <v>7</v>
      </c>
      <c r="H14" s="58">
        <v>0</v>
      </c>
      <c r="I14" s="58">
        <v>0</v>
      </c>
    </row>
    <row r="15" spans="1:9">
      <c r="A15" s="232" t="s">
        <v>33</v>
      </c>
      <c r="B15" s="232"/>
      <c r="C15" s="232"/>
      <c r="D15" s="232"/>
      <c r="E15" s="232"/>
      <c r="F15" s="232"/>
      <c r="G15" s="56">
        <v>8</v>
      </c>
      <c r="H15" s="58">
        <v>0</v>
      </c>
      <c r="I15" s="58">
        <v>0</v>
      </c>
    </row>
    <row r="16" spans="1:9">
      <c r="A16" s="233" t="s">
        <v>35</v>
      </c>
      <c r="B16" s="234"/>
      <c r="C16" s="234"/>
      <c r="D16" s="234"/>
      <c r="E16" s="234"/>
      <c r="F16" s="234"/>
      <c r="G16" s="234"/>
      <c r="H16" s="234"/>
      <c r="I16" s="234"/>
    </row>
    <row r="17" spans="1:9">
      <c r="A17" s="232" t="s">
        <v>36</v>
      </c>
      <c r="B17" s="232"/>
      <c r="C17" s="232"/>
      <c r="D17" s="232"/>
      <c r="E17" s="232"/>
      <c r="F17" s="232"/>
      <c r="G17" s="92">
        <v>9</v>
      </c>
      <c r="H17" s="58">
        <v>311150643</v>
      </c>
      <c r="I17" s="58">
        <v>303418736</v>
      </c>
    </row>
    <row r="18" spans="1:9">
      <c r="A18" s="232" t="s">
        <v>37</v>
      </c>
      <c r="B18" s="232"/>
      <c r="C18" s="232"/>
      <c r="D18" s="232"/>
      <c r="E18" s="232"/>
      <c r="F18" s="232"/>
      <c r="G18" s="92"/>
      <c r="H18" s="58">
        <v>0</v>
      </c>
      <c r="I18" s="58"/>
    </row>
    <row r="19" spans="1:9">
      <c r="A19" s="232" t="s">
        <v>38</v>
      </c>
      <c r="B19" s="232"/>
      <c r="C19" s="232"/>
      <c r="D19" s="232"/>
      <c r="E19" s="232"/>
      <c r="F19" s="232"/>
      <c r="G19" s="92">
        <v>10</v>
      </c>
      <c r="H19" s="58">
        <v>-13144363</v>
      </c>
      <c r="I19" s="58">
        <v>-4484750</v>
      </c>
    </row>
    <row r="20" spans="1:9">
      <c r="A20" s="232" t="s">
        <v>39</v>
      </c>
      <c r="B20" s="232"/>
      <c r="C20" s="232"/>
      <c r="D20" s="232"/>
      <c r="E20" s="232"/>
      <c r="F20" s="232"/>
      <c r="G20" s="92">
        <v>11</v>
      </c>
      <c r="H20" s="58">
        <v>11683242</v>
      </c>
      <c r="I20" s="58">
        <v>11927794</v>
      </c>
    </row>
    <row r="21" spans="1:9" ht="23.25" customHeight="1">
      <c r="A21" s="232" t="s">
        <v>40</v>
      </c>
      <c r="B21" s="232"/>
      <c r="C21" s="232"/>
      <c r="D21" s="232"/>
      <c r="E21" s="232"/>
      <c r="F21" s="232"/>
      <c r="G21" s="92">
        <v>12</v>
      </c>
      <c r="H21" s="58">
        <v>-2058618</v>
      </c>
      <c r="I21" s="58">
        <v>1812743</v>
      </c>
    </row>
    <row r="22" spans="1:9">
      <c r="A22" s="232" t="s">
        <v>41</v>
      </c>
      <c r="B22" s="232"/>
      <c r="C22" s="232"/>
      <c r="D22" s="232"/>
      <c r="E22" s="232"/>
      <c r="F22" s="232"/>
      <c r="G22" s="92">
        <v>13</v>
      </c>
      <c r="H22" s="58">
        <v>-40748</v>
      </c>
      <c r="I22" s="58">
        <v>0</v>
      </c>
    </row>
    <row r="23" spans="1:9">
      <c r="A23" s="232" t="s">
        <v>42</v>
      </c>
      <c r="B23" s="232"/>
      <c r="C23" s="232"/>
      <c r="D23" s="232"/>
      <c r="E23" s="232"/>
      <c r="F23" s="232"/>
      <c r="G23" s="92">
        <v>14</v>
      </c>
      <c r="H23" s="58">
        <v>-280528456</v>
      </c>
      <c r="I23" s="58">
        <v>-287087885</v>
      </c>
    </row>
    <row r="24" spans="1:9">
      <c r="A24" s="233" t="s">
        <v>43</v>
      </c>
      <c r="B24" s="234"/>
      <c r="C24" s="234"/>
      <c r="D24" s="234"/>
      <c r="E24" s="234"/>
      <c r="F24" s="234"/>
      <c r="G24" s="234"/>
      <c r="H24" s="234"/>
      <c r="I24" s="234"/>
    </row>
    <row r="25" spans="1:9">
      <c r="A25" s="232" t="s">
        <v>44</v>
      </c>
      <c r="B25" s="232"/>
      <c r="C25" s="232"/>
      <c r="D25" s="232"/>
      <c r="E25" s="232"/>
      <c r="F25" s="232"/>
      <c r="G25" s="92">
        <v>15</v>
      </c>
      <c r="H25" s="58">
        <v>1162276913</v>
      </c>
      <c r="I25" s="58">
        <v>1003252</v>
      </c>
    </row>
    <row r="26" spans="1:9">
      <c r="A26" s="232" t="s">
        <v>45</v>
      </c>
      <c r="B26" s="232"/>
      <c r="C26" s="232"/>
      <c r="D26" s="232"/>
      <c r="E26" s="232"/>
      <c r="F26" s="232"/>
      <c r="G26" s="92">
        <v>16</v>
      </c>
      <c r="H26" s="58">
        <v>-910550761</v>
      </c>
      <c r="I26" s="58">
        <v>397382370</v>
      </c>
    </row>
    <row r="27" spans="1:9">
      <c r="A27" s="232" t="s">
        <v>46</v>
      </c>
      <c r="B27" s="232"/>
      <c r="C27" s="232"/>
      <c r="D27" s="232"/>
      <c r="E27" s="232"/>
      <c r="F27" s="232"/>
      <c r="G27" s="92">
        <v>17</v>
      </c>
      <c r="H27" s="58">
        <v>-1012655646</v>
      </c>
      <c r="I27" s="58">
        <v>-905269299</v>
      </c>
    </row>
    <row r="28" spans="1:9" ht="25.5" customHeight="1">
      <c r="A28" s="232" t="s">
        <v>47</v>
      </c>
      <c r="B28" s="232"/>
      <c r="C28" s="232"/>
      <c r="D28" s="232"/>
      <c r="E28" s="232"/>
      <c r="F28" s="232"/>
      <c r="G28" s="92">
        <v>18</v>
      </c>
      <c r="H28" s="58">
        <v>-697002890</v>
      </c>
      <c r="I28" s="58">
        <v>-321129703</v>
      </c>
    </row>
    <row r="29" spans="1:9" ht="23.25" customHeight="1">
      <c r="A29" s="232" t="s">
        <v>48</v>
      </c>
      <c r="B29" s="232"/>
      <c r="C29" s="232"/>
      <c r="D29" s="232"/>
      <c r="E29" s="232"/>
      <c r="F29" s="232"/>
      <c r="G29" s="92">
        <v>19</v>
      </c>
      <c r="H29" s="58">
        <v>-4651431</v>
      </c>
      <c r="I29" s="58">
        <v>127144</v>
      </c>
    </row>
    <row r="30" spans="1:9" ht="27.75" customHeight="1">
      <c r="A30" s="232" t="s">
        <v>49</v>
      </c>
      <c r="B30" s="232"/>
      <c r="C30" s="232"/>
      <c r="D30" s="232"/>
      <c r="E30" s="232"/>
      <c r="F30" s="232"/>
      <c r="G30" s="92">
        <v>20</v>
      </c>
      <c r="H30" s="58">
        <v>-4046373</v>
      </c>
      <c r="I30" s="58">
        <v>7718926</v>
      </c>
    </row>
    <row r="31" spans="1:9" ht="27.75" customHeight="1">
      <c r="A31" s="232" t="s">
        <v>50</v>
      </c>
      <c r="B31" s="232"/>
      <c r="C31" s="232"/>
      <c r="D31" s="232"/>
      <c r="E31" s="232"/>
      <c r="F31" s="232"/>
      <c r="G31" s="92">
        <v>21</v>
      </c>
      <c r="H31" s="58">
        <v>0</v>
      </c>
      <c r="I31" s="58">
        <v>0</v>
      </c>
    </row>
    <row r="32" spans="1:9" ht="29.25" customHeight="1">
      <c r="A32" s="232" t="s">
        <v>52</v>
      </c>
      <c r="B32" s="232"/>
      <c r="C32" s="232"/>
      <c r="D32" s="232"/>
      <c r="E32" s="232"/>
      <c r="F32" s="232"/>
      <c r="G32" s="92">
        <v>22</v>
      </c>
      <c r="H32" s="58">
        <v>-449868225</v>
      </c>
      <c r="I32" s="58">
        <v>-354929400</v>
      </c>
    </row>
    <row r="33" spans="1:9">
      <c r="A33" s="232" t="s">
        <v>53</v>
      </c>
      <c r="B33" s="232"/>
      <c r="C33" s="232"/>
      <c r="D33" s="232"/>
      <c r="E33" s="232"/>
      <c r="F33" s="232"/>
      <c r="G33" s="92">
        <v>23</v>
      </c>
      <c r="H33" s="58">
        <v>9155885</v>
      </c>
      <c r="I33" s="58">
        <v>41961360</v>
      </c>
    </row>
    <row r="34" spans="1:9">
      <c r="A34" s="232" t="s">
        <v>54</v>
      </c>
      <c r="B34" s="232"/>
      <c r="C34" s="232"/>
      <c r="D34" s="232"/>
      <c r="E34" s="232"/>
      <c r="F34" s="232"/>
      <c r="G34" s="92">
        <v>24</v>
      </c>
      <c r="H34" s="58">
        <v>32800264</v>
      </c>
      <c r="I34" s="58">
        <v>-147593393</v>
      </c>
    </row>
    <row r="35" spans="1:9">
      <c r="A35" s="232" t="s">
        <v>55</v>
      </c>
      <c r="B35" s="232"/>
      <c r="C35" s="232"/>
      <c r="D35" s="232"/>
      <c r="E35" s="232"/>
      <c r="F35" s="232"/>
      <c r="G35" s="92">
        <v>25</v>
      </c>
      <c r="H35" s="58">
        <v>235585662</v>
      </c>
      <c r="I35" s="58">
        <v>343018157</v>
      </c>
    </row>
    <row r="36" spans="1:9">
      <c r="A36" s="232" t="s">
        <v>56</v>
      </c>
      <c r="B36" s="232"/>
      <c r="C36" s="232"/>
      <c r="D36" s="232"/>
      <c r="E36" s="232"/>
      <c r="F36" s="232"/>
      <c r="G36" s="92">
        <v>26</v>
      </c>
      <c r="H36" s="58">
        <v>-3341841</v>
      </c>
      <c r="I36" s="58">
        <v>-4176736</v>
      </c>
    </row>
    <row r="37" spans="1:9">
      <c r="A37" s="232" t="s">
        <v>57</v>
      </c>
      <c r="B37" s="232"/>
      <c r="C37" s="232"/>
      <c r="D37" s="232"/>
      <c r="E37" s="232"/>
      <c r="F37" s="232"/>
      <c r="G37" s="92">
        <v>27</v>
      </c>
      <c r="H37" s="58">
        <v>279513916</v>
      </c>
      <c r="I37" s="58">
        <v>463176995</v>
      </c>
    </row>
    <row r="38" spans="1:9">
      <c r="A38" s="232" t="s">
        <v>58</v>
      </c>
      <c r="B38" s="232"/>
      <c r="C38" s="232"/>
      <c r="D38" s="232"/>
      <c r="E38" s="232"/>
      <c r="F38" s="232"/>
      <c r="G38" s="92">
        <v>28</v>
      </c>
      <c r="H38" s="58">
        <v>0</v>
      </c>
      <c r="I38" s="58">
        <v>0</v>
      </c>
    </row>
    <row r="39" spans="1:9">
      <c r="A39" s="232" t="s">
        <v>59</v>
      </c>
      <c r="B39" s="232"/>
      <c r="C39" s="232"/>
      <c r="D39" s="232"/>
      <c r="E39" s="232"/>
      <c r="F39" s="232"/>
      <c r="G39" s="92">
        <v>29</v>
      </c>
      <c r="H39" s="58">
        <v>-27211210</v>
      </c>
      <c r="I39" s="58">
        <v>-15062377</v>
      </c>
    </row>
    <row r="40" spans="1:9">
      <c r="A40" s="232" t="s">
        <v>60</v>
      </c>
      <c r="B40" s="232"/>
      <c r="C40" s="232"/>
      <c r="D40" s="232"/>
      <c r="E40" s="232"/>
      <c r="F40" s="232"/>
      <c r="G40" s="92">
        <v>30</v>
      </c>
      <c r="H40" s="58">
        <v>324100926</v>
      </c>
      <c r="I40" s="58">
        <v>492772579</v>
      </c>
    </row>
    <row r="41" spans="1:9">
      <c r="A41" s="232" t="s">
        <v>61</v>
      </c>
      <c r="B41" s="232"/>
      <c r="C41" s="232"/>
      <c r="D41" s="232"/>
      <c r="E41" s="232"/>
      <c r="F41" s="232"/>
      <c r="G41" s="92">
        <v>31</v>
      </c>
      <c r="H41" s="58">
        <v>0</v>
      </c>
      <c r="I41" s="58">
        <v>0</v>
      </c>
    </row>
    <row r="42" spans="1:9">
      <c r="A42" s="232" t="s">
        <v>62</v>
      </c>
      <c r="B42" s="232"/>
      <c r="C42" s="232"/>
      <c r="D42" s="232"/>
      <c r="E42" s="232"/>
      <c r="F42" s="232"/>
      <c r="G42" s="92">
        <v>32</v>
      </c>
      <c r="H42" s="58">
        <v>-98336040</v>
      </c>
      <c r="I42" s="58">
        <v>-91077714</v>
      </c>
    </row>
    <row r="43" spans="1:9">
      <c r="A43" s="232" t="s">
        <v>63</v>
      </c>
      <c r="B43" s="232"/>
      <c r="C43" s="232"/>
      <c r="D43" s="232"/>
      <c r="E43" s="232"/>
      <c r="F43" s="232"/>
      <c r="G43" s="92">
        <v>33</v>
      </c>
      <c r="H43" s="58">
        <v>-42527614</v>
      </c>
      <c r="I43" s="58">
        <v>-44477415</v>
      </c>
    </row>
    <row r="44" spans="1:9" ht="13.5" customHeight="1">
      <c r="A44" s="235" t="s">
        <v>277</v>
      </c>
      <c r="B44" s="235"/>
      <c r="C44" s="235"/>
      <c r="D44" s="235"/>
      <c r="E44" s="235"/>
      <c r="F44" s="235"/>
      <c r="G44" s="92">
        <v>34</v>
      </c>
      <c r="H44" s="59">
        <f>SUM(H25:H43)+SUM(H17:H23)+SUM(H8:H15)</f>
        <v>-1179696765</v>
      </c>
      <c r="I44" s="59">
        <f>SUM(I25:I43)+SUM(I17:I23)+SUM(I8:I15)</f>
        <v>-110968616</v>
      </c>
    </row>
    <row r="45" spans="1:9">
      <c r="A45" s="233" t="s">
        <v>13</v>
      </c>
      <c r="B45" s="234"/>
      <c r="C45" s="234"/>
      <c r="D45" s="234"/>
      <c r="E45" s="234"/>
      <c r="F45" s="234"/>
      <c r="G45" s="234"/>
      <c r="H45" s="234"/>
      <c r="I45" s="234"/>
    </row>
    <row r="46" spans="1:9" ht="24.75" customHeight="1">
      <c r="A46" s="232" t="s">
        <v>64</v>
      </c>
      <c r="B46" s="232"/>
      <c r="C46" s="232"/>
      <c r="D46" s="232"/>
      <c r="E46" s="232"/>
      <c r="F46" s="232"/>
      <c r="G46" s="92">
        <v>35</v>
      </c>
      <c r="H46" s="58">
        <v>-5352459</v>
      </c>
      <c r="I46" s="58">
        <v>-6349892</v>
      </c>
    </row>
    <row r="47" spans="1:9" ht="26.25" customHeight="1">
      <c r="A47" s="232" t="s">
        <v>65</v>
      </c>
      <c r="B47" s="232"/>
      <c r="C47" s="232"/>
      <c r="D47" s="232"/>
      <c r="E47" s="232"/>
      <c r="F47" s="232"/>
      <c r="G47" s="92">
        <v>36</v>
      </c>
      <c r="H47" s="58">
        <v>3328000</v>
      </c>
      <c r="I47" s="58">
        <v>0</v>
      </c>
    </row>
    <row r="48" spans="1:9" ht="24" customHeight="1">
      <c r="A48" s="232" t="s">
        <v>66</v>
      </c>
      <c r="B48" s="232"/>
      <c r="C48" s="232"/>
      <c r="D48" s="232"/>
      <c r="E48" s="232"/>
      <c r="F48" s="232"/>
      <c r="G48" s="92">
        <v>37</v>
      </c>
      <c r="H48" s="58">
        <v>0</v>
      </c>
      <c r="I48" s="58">
        <v>0</v>
      </c>
    </row>
    <row r="49" spans="1:9">
      <c r="A49" s="232" t="s">
        <v>67</v>
      </c>
      <c r="B49" s="232"/>
      <c r="C49" s="232"/>
      <c r="D49" s="232"/>
      <c r="E49" s="232"/>
      <c r="F49" s="232"/>
      <c r="G49" s="92">
        <v>38</v>
      </c>
      <c r="H49" s="58">
        <v>13715121</v>
      </c>
      <c r="I49" s="58">
        <v>9437458</v>
      </c>
    </row>
    <row r="50" spans="1:9">
      <c r="A50" s="232" t="s">
        <v>68</v>
      </c>
      <c r="B50" s="232"/>
      <c r="C50" s="232"/>
      <c r="D50" s="232"/>
      <c r="E50" s="232"/>
      <c r="F50" s="232"/>
      <c r="G50" s="92">
        <v>39</v>
      </c>
      <c r="H50" s="58">
        <v>0</v>
      </c>
      <c r="I50" s="58">
        <v>0</v>
      </c>
    </row>
    <row r="51" spans="1:9">
      <c r="A51" s="235" t="s">
        <v>278</v>
      </c>
      <c r="B51" s="235"/>
      <c r="C51" s="235"/>
      <c r="D51" s="235"/>
      <c r="E51" s="235"/>
      <c r="F51" s="235"/>
      <c r="G51" s="92">
        <v>40</v>
      </c>
      <c r="H51" s="59">
        <f>SUM(H46:H50)</f>
        <v>11690662</v>
      </c>
      <c r="I51" s="59">
        <f>SUM(I46:I50)</f>
        <v>3087566</v>
      </c>
    </row>
    <row r="52" spans="1:9">
      <c r="A52" s="233" t="s">
        <v>14</v>
      </c>
      <c r="B52" s="234"/>
      <c r="C52" s="234"/>
      <c r="D52" s="234"/>
      <c r="E52" s="234"/>
      <c r="F52" s="234"/>
      <c r="G52" s="234"/>
      <c r="H52" s="234"/>
      <c r="I52" s="234"/>
    </row>
    <row r="53" spans="1:9" ht="23.25" customHeight="1">
      <c r="A53" s="232" t="s">
        <v>69</v>
      </c>
      <c r="B53" s="232"/>
      <c r="C53" s="232"/>
      <c r="D53" s="232"/>
      <c r="E53" s="232"/>
      <c r="F53" s="232"/>
      <c r="G53" s="92">
        <v>41</v>
      </c>
      <c r="H53" s="58">
        <v>492192212</v>
      </c>
      <c r="I53" s="58">
        <v>-314576871</v>
      </c>
    </row>
    <row r="54" spans="1:9">
      <c r="A54" s="232" t="s">
        <v>70</v>
      </c>
      <c r="B54" s="232"/>
      <c r="C54" s="232"/>
      <c r="D54" s="232"/>
      <c r="E54" s="232"/>
      <c r="F54" s="232"/>
      <c r="G54" s="92">
        <v>42</v>
      </c>
      <c r="H54" s="58">
        <v>421297069</v>
      </c>
      <c r="I54" s="58">
        <v>100154502</v>
      </c>
    </row>
    <row r="55" spans="1:9">
      <c r="A55" s="232" t="s">
        <v>71</v>
      </c>
      <c r="B55" s="232"/>
      <c r="C55" s="232"/>
      <c r="D55" s="232"/>
      <c r="E55" s="232"/>
      <c r="F55" s="232"/>
      <c r="G55" s="92">
        <v>43</v>
      </c>
      <c r="H55" s="58">
        <v>0</v>
      </c>
      <c r="I55" s="58">
        <v>0</v>
      </c>
    </row>
    <row r="56" spans="1:9">
      <c r="A56" s="232" t="s">
        <v>72</v>
      </c>
      <c r="B56" s="232"/>
      <c r="C56" s="232"/>
      <c r="D56" s="232"/>
      <c r="E56" s="232"/>
      <c r="F56" s="232"/>
      <c r="G56" s="92">
        <v>44</v>
      </c>
      <c r="H56" s="58">
        <v>0</v>
      </c>
      <c r="I56" s="58">
        <v>0</v>
      </c>
    </row>
    <row r="57" spans="1:9">
      <c r="A57" s="232" t="s">
        <v>73</v>
      </c>
      <c r="B57" s="232"/>
      <c r="C57" s="232"/>
      <c r="D57" s="232"/>
      <c r="E57" s="232"/>
      <c r="F57" s="232"/>
      <c r="G57" s="92">
        <v>45</v>
      </c>
      <c r="H57" s="58">
        <v>-448319920</v>
      </c>
      <c r="I57" s="58">
        <v>-406690109</v>
      </c>
    </row>
    <row r="58" spans="1:9">
      <c r="A58" s="232" t="s">
        <v>74</v>
      </c>
      <c r="B58" s="232"/>
      <c r="C58" s="232"/>
      <c r="D58" s="232"/>
      <c r="E58" s="232"/>
      <c r="F58" s="232"/>
      <c r="G58" s="92">
        <v>46</v>
      </c>
      <c r="H58" s="58">
        <v>0</v>
      </c>
      <c r="I58" s="58">
        <v>0</v>
      </c>
    </row>
    <row r="59" spans="1:9">
      <c r="A59" s="235" t="s">
        <v>279</v>
      </c>
      <c r="B59" s="232"/>
      <c r="C59" s="232"/>
      <c r="D59" s="232"/>
      <c r="E59" s="232"/>
      <c r="F59" s="232"/>
      <c r="G59" s="92">
        <v>47</v>
      </c>
      <c r="H59" s="59">
        <f>H53+H54+H55+H56+H57+H58</f>
        <v>465169361</v>
      </c>
      <c r="I59" s="59">
        <f>I53+I54+I55+I56+I57+I58</f>
        <v>-621112478</v>
      </c>
    </row>
    <row r="60" spans="1:9" ht="25.5" customHeight="1">
      <c r="A60" s="235" t="s">
        <v>280</v>
      </c>
      <c r="B60" s="235"/>
      <c r="C60" s="235"/>
      <c r="D60" s="235"/>
      <c r="E60" s="235"/>
      <c r="F60" s="235"/>
      <c r="G60" s="92">
        <v>48</v>
      </c>
      <c r="H60" s="59">
        <f>H44+H51+H59</f>
        <v>-702836742</v>
      </c>
      <c r="I60" s="59">
        <f>I44+I51+I59</f>
        <v>-728993528</v>
      </c>
    </row>
    <row r="61" spans="1:9">
      <c r="A61" s="235" t="s">
        <v>115</v>
      </c>
      <c r="B61" s="232"/>
      <c r="C61" s="232"/>
      <c r="D61" s="232"/>
      <c r="E61" s="232"/>
      <c r="F61" s="232"/>
      <c r="G61" s="92">
        <v>49</v>
      </c>
      <c r="H61" s="60">
        <v>4124302770</v>
      </c>
      <c r="I61" s="60">
        <v>2992537215</v>
      </c>
    </row>
    <row r="62" spans="1:9">
      <c r="A62" s="232" t="s">
        <v>75</v>
      </c>
      <c r="B62" s="232"/>
      <c r="C62" s="232"/>
      <c r="D62" s="232"/>
      <c r="E62" s="232"/>
      <c r="F62" s="232"/>
      <c r="G62" s="92">
        <v>50</v>
      </c>
      <c r="H62" s="60">
        <v>-21107570</v>
      </c>
      <c r="I62" s="60">
        <v>5019720</v>
      </c>
    </row>
    <row r="63" spans="1:9">
      <c r="A63" s="235" t="s">
        <v>281</v>
      </c>
      <c r="B63" s="232"/>
      <c r="C63" s="232"/>
      <c r="D63" s="232"/>
      <c r="E63" s="232"/>
      <c r="F63" s="232"/>
      <c r="G63" s="92">
        <v>51</v>
      </c>
      <c r="H63" s="59">
        <f>H60+H61+H62</f>
        <v>3400358458</v>
      </c>
      <c r="I63" s="59">
        <f>I60+I61+I62</f>
        <v>2268563407</v>
      </c>
    </row>
  </sheetData>
  <sheetProtection algorithmName="SHA-512" hashValue="ohCHb89KhT4xuxvQbLtH6WvgxoMdWc5oHddilFdgZv6OphhAzdSVmV/Im3+/BXFQramWpYW2wfykcSGQJn1c+Q==" saltValue="uM0K5ro5vYJBfT8Xzhhns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2" orientation="portrait" r:id="rId1"/>
  <headerFooter alignWithMargins="0">
    <oddHeader>&amp;C&amp;"UniCredit"&amp;10&amp;K666666 UniCredit -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10" workbookViewId="0">
      <selection activeCell="J26" sqref="J26"/>
    </sheetView>
  </sheetViews>
  <sheetFormatPr defaultRowHeight="12.5"/>
  <cols>
    <col min="1" max="2" width="9.1796875" style="53"/>
    <col min="3" max="3" width="20.81640625" style="53" customWidth="1"/>
    <col min="4" max="4" width="9.1796875" style="53"/>
    <col min="5" max="5" width="9.1796875" style="52" customWidth="1"/>
    <col min="6" max="6" width="10.1796875" style="52" customWidth="1"/>
    <col min="7" max="7" width="9.1796875" style="52" customWidth="1"/>
    <col min="8" max="9" width="9.81640625" style="52" customWidth="1"/>
    <col min="10" max="15" width="9.1796875" style="52" customWidth="1"/>
    <col min="16" max="16" width="10" style="52" customWidth="1"/>
    <col min="17" max="18" width="9.1796875" style="52" customWidth="1"/>
    <col min="19" max="264" width="9.1796875" style="53"/>
    <col min="265" max="265" width="10.1796875" style="53" bestFit="1" customWidth="1"/>
    <col min="266" max="269" width="9.1796875" style="53"/>
    <col min="270" max="271" width="9.81640625" style="53" bestFit="1" customWidth="1"/>
    <col min="272" max="520" width="9.1796875" style="53"/>
    <col min="521" max="521" width="10.1796875" style="53" bestFit="1" customWidth="1"/>
    <col min="522" max="525" width="9.1796875" style="53"/>
    <col min="526" max="527" width="9.81640625" style="53" bestFit="1" customWidth="1"/>
    <col min="528" max="776" width="9.1796875" style="53"/>
    <col min="777" max="777" width="10.1796875" style="53" bestFit="1" customWidth="1"/>
    <col min="778" max="781" width="9.1796875" style="53"/>
    <col min="782" max="783" width="9.81640625" style="53" bestFit="1" customWidth="1"/>
    <col min="784" max="1032" width="9.1796875" style="53"/>
    <col min="1033" max="1033" width="10.1796875" style="53" bestFit="1" customWidth="1"/>
    <col min="1034" max="1037" width="9.1796875" style="53"/>
    <col min="1038" max="1039" width="9.81640625" style="53" bestFit="1" customWidth="1"/>
    <col min="1040" max="1288" width="9.1796875" style="53"/>
    <col min="1289" max="1289" width="10.1796875" style="53" bestFit="1" customWidth="1"/>
    <col min="1290" max="1293" width="9.1796875" style="53"/>
    <col min="1294" max="1295" width="9.81640625" style="53" bestFit="1" customWidth="1"/>
    <col min="1296" max="1544" width="9.1796875" style="53"/>
    <col min="1545" max="1545" width="10.1796875" style="53" bestFit="1" customWidth="1"/>
    <col min="1546" max="1549" width="9.1796875" style="53"/>
    <col min="1550" max="1551" width="9.81640625" style="53" bestFit="1" customWidth="1"/>
    <col min="1552" max="1800" width="9.1796875" style="53"/>
    <col min="1801" max="1801" width="10.1796875" style="53" bestFit="1" customWidth="1"/>
    <col min="1802" max="1805" width="9.1796875" style="53"/>
    <col min="1806" max="1807" width="9.81640625" style="53" bestFit="1" customWidth="1"/>
    <col min="1808" max="2056" width="9.1796875" style="53"/>
    <col min="2057" max="2057" width="10.1796875" style="53" bestFit="1" customWidth="1"/>
    <col min="2058" max="2061" width="9.1796875" style="53"/>
    <col min="2062" max="2063" width="9.81640625" style="53" bestFit="1" customWidth="1"/>
    <col min="2064" max="2312" width="9.1796875" style="53"/>
    <col min="2313" max="2313" width="10.1796875" style="53" bestFit="1" customWidth="1"/>
    <col min="2314" max="2317" width="9.1796875" style="53"/>
    <col min="2318" max="2319" width="9.81640625" style="53" bestFit="1" customWidth="1"/>
    <col min="2320" max="2568" width="9.1796875" style="53"/>
    <col min="2569" max="2569" width="10.1796875" style="53" bestFit="1" customWidth="1"/>
    <col min="2570" max="2573" width="9.1796875" style="53"/>
    <col min="2574" max="2575" width="9.81640625" style="53" bestFit="1" customWidth="1"/>
    <col min="2576" max="2824" width="9.1796875" style="53"/>
    <col min="2825" max="2825" width="10.1796875" style="53" bestFit="1" customWidth="1"/>
    <col min="2826" max="2829" width="9.1796875" style="53"/>
    <col min="2830" max="2831" width="9.81640625" style="53" bestFit="1" customWidth="1"/>
    <col min="2832" max="3080" width="9.1796875" style="53"/>
    <col min="3081" max="3081" width="10.1796875" style="53" bestFit="1" customWidth="1"/>
    <col min="3082" max="3085" width="9.1796875" style="53"/>
    <col min="3086" max="3087" width="9.81640625" style="53" bestFit="1" customWidth="1"/>
    <col min="3088" max="3336" width="9.1796875" style="53"/>
    <col min="3337" max="3337" width="10.1796875" style="53" bestFit="1" customWidth="1"/>
    <col min="3338" max="3341" width="9.1796875" style="53"/>
    <col min="3342" max="3343" width="9.81640625" style="53" bestFit="1" customWidth="1"/>
    <col min="3344" max="3592" width="9.1796875" style="53"/>
    <col min="3593" max="3593" width="10.1796875" style="53" bestFit="1" customWidth="1"/>
    <col min="3594" max="3597" width="9.1796875" style="53"/>
    <col min="3598" max="3599" width="9.81640625" style="53" bestFit="1" customWidth="1"/>
    <col min="3600" max="3848" width="9.1796875" style="53"/>
    <col min="3849" max="3849" width="10.1796875" style="53" bestFit="1" customWidth="1"/>
    <col min="3850" max="3853" width="9.1796875" style="53"/>
    <col min="3854" max="3855" width="9.81640625" style="53" bestFit="1" customWidth="1"/>
    <col min="3856" max="4104" width="9.1796875" style="53"/>
    <col min="4105" max="4105" width="10.1796875" style="53" bestFit="1" customWidth="1"/>
    <col min="4106" max="4109" width="9.1796875" style="53"/>
    <col min="4110" max="4111" width="9.81640625" style="53" bestFit="1" customWidth="1"/>
    <col min="4112" max="4360" width="9.1796875" style="53"/>
    <col min="4361" max="4361" width="10.1796875" style="53" bestFit="1" customWidth="1"/>
    <col min="4362" max="4365" width="9.1796875" style="53"/>
    <col min="4366" max="4367" width="9.81640625" style="53" bestFit="1" customWidth="1"/>
    <col min="4368" max="4616" width="9.1796875" style="53"/>
    <col min="4617" max="4617" width="10.1796875" style="53" bestFit="1" customWidth="1"/>
    <col min="4618" max="4621" width="9.1796875" style="53"/>
    <col min="4622" max="4623" width="9.81640625" style="53" bestFit="1" customWidth="1"/>
    <col min="4624" max="4872" width="9.1796875" style="53"/>
    <col min="4873" max="4873" width="10.1796875" style="53" bestFit="1" customWidth="1"/>
    <col min="4874" max="4877" width="9.1796875" style="53"/>
    <col min="4878" max="4879" width="9.81640625" style="53" bestFit="1" customWidth="1"/>
    <col min="4880" max="5128" width="9.1796875" style="53"/>
    <col min="5129" max="5129" width="10.1796875" style="53" bestFit="1" customWidth="1"/>
    <col min="5130" max="5133" width="9.1796875" style="53"/>
    <col min="5134" max="5135" width="9.81640625" style="53" bestFit="1" customWidth="1"/>
    <col min="5136" max="5384" width="9.1796875" style="53"/>
    <col min="5385" max="5385" width="10.1796875" style="53" bestFit="1" customWidth="1"/>
    <col min="5386" max="5389" width="9.1796875" style="53"/>
    <col min="5390" max="5391" width="9.81640625" style="53" bestFit="1" customWidth="1"/>
    <col min="5392" max="5640" width="9.1796875" style="53"/>
    <col min="5641" max="5641" width="10.1796875" style="53" bestFit="1" customWidth="1"/>
    <col min="5642" max="5645" width="9.1796875" style="53"/>
    <col min="5646" max="5647" width="9.81640625" style="53" bestFit="1" customWidth="1"/>
    <col min="5648" max="5896" width="9.1796875" style="53"/>
    <col min="5897" max="5897" width="10.1796875" style="53" bestFit="1" customWidth="1"/>
    <col min="5898" max="5901" width="9.1796875" style="53"/>
    <col min="5902" max="5903" width="9.81640625" style="53" bestFit="1" customWidth="1"/>
    <col min="5904" max="6152" width="9.1796875" style="53"/>
    <col min="6153" max="6153" width="10.1796875" style="53" bestFit="1" customWidth="1"/>
    <col min="6154" max="6157" width="9.1796875" style="53"/>
    <col min="6158" max="6159" width="9.81640625" style="53" bestFit="1" customWidth="1"/>
    <col min="6160" max="6408" width="9.1796875" style="53"/>
    <col min="6409" max="6409" width="10.1796875" style="53" bestFit="1" customWidth="1"/>
    <col min="6410" max="6413" width="9.1796875" style="53"/>
    <col min="6414" max="6415" width="9.81640625" style="53" bestFit="1" customWidth="1"/>
    <col min="6416" max="6664" width="9.1796875" style="53"/>
    <col min="6665" max="6665" width="10.1796875" style="53" bestFit="1" customWidth="1"/>
    <col min="6666" max="6669" width="9.1796875" style="53"/>
    <col min="6670" max="6671" width="9.81640625" style="53" bestFit="1" customWidth="1"/>
    <col min="6672" max="6920" width="9.1796875" style="53"/>
    <col min="6921" max="6921" width="10.1796875" style="53" bestFit="1" customWidth="1"/>
    <col min="6922" max="6925" width="9.1796875" style="53"/>
    <col min="6926" max="6927" width="9.81640625" style="53" bestFit="1" customWidth="1"/>
    <col min="6928" max="7176" width="9.1796875" style="53"/>
    <col min="7177" max="7177" width="10.1796875" style="53" bestFit="1" customWidth="1"/>
    <col min="7178" max="7181" width="9.1796875" style="53"/>
    <col min="7182" max="7183" width="9.81640625" style="53" bestFit="1" customWidth="1"/>
    <col min="7184" max="7432" width="9.1796875" style="53"/>
    <col min="7433" max="7433" width="10.1796875" style="53" bestFit="1" customWidth="1"/>
    <col min="7434" max="7437" width="9.1796875" style="53"/>
    <col min="7438" max="7439" width="9.81640625" style="53" bestFit="1" customWidth="1"/>
    <col min="7440" max="7688" width="9.1796875" style="53"/>
    <col min="7689" max="7689" width="10.1796875" style="53" bestFit="1" customWidth="1"/>
    <col min="7690" max="7693" width="9.1796875" style="53"/>
    <col min="7694" max="7695" width="9.81640625" style="53" bestFit="1" customWidth="1"/>
    <col min="7696" max="7944" width="9.1796875" style="53"/>
    <col min="7945" max="7945" width="10.1796875" style="53" bestFit="1" customWidth="1"/>
    <col min="7946" max="7949" width="9.1796875" style="53"/>
    <col min="7950" max="7951" width="9.81640625" style="53" bestFit="1" customWidth="1"/>
    <col min="7952" max="8200" width="9.1796875" style="53"/>
    <col min="8201" max="8201" width="10.1796875" style="53" bestFit="1" customWidth="1"/>
    <col min="8202" max="8205" width="9.1796875" style="53"/>
    <col min="8206" max="8207" width="9.81640625" style="53" bestFit="1" customWidth="1"/>
    <col min="8208" max="8456" width="9.1796875" style="53"/>
    <col min="8457" max="8457" width="10.1796875" style="53" bestFit="1" customWidth="1"/>
    <col min="8458" max="8461" width="9.1796875" style="53"/>
    <col min="8462" max="8463" width="9.81640625" style="53" bestFit="1" customWidth="1"/>
    <col min="8464" max="8712" width="9.1796875" style="53"/>
    <col min="8713" max="8713" width="10.1796875" style="53" bestFit="1" customWidth="1"/>
    <col min="8714" max="8717" width="9.1796875" style="53"/>
    <col min="8718" max="8719" width="9.81640625" style="53" bestFit="1" customWidth="1"/>
    <col min="8720" max="8968" width="9.1796875" style="53"/>
    <col min="8969" max="8969" width="10.1796875" style="53" bestFit="1" customWidth="1"/>
    <col min="8970" max="8973" width="9.1796875" style="53"/>
    <col min="8974" max="8975" width="9.81640625" style="53" bestFit="1" customWidth="1"/>
    <col min="8976" max="9224" width="9.1796875" style="53"/>
    <col min="9225" max="9225" width="10.1796875" style="53" bestFit="1" customWidth="1"/>
    <col min="9226" max="9229" width="9.1796875" style="53"/>
    <col min="9230" max="9231" width="9.81640625" style="53" bestFit="1" customWidth="1"/>
    <col min="9232" max="9480" width="9.1796875" style="53"/>
    <col min="9481" max="9481" width="10.1796875" style="53" bestFit="1" customWidth="1"/>
    <col min="9482" max="9485" width="9.1796875" style="53"/>
    <col min="9486" max="9487" width="9.81640625" style="53" bestFit="1" customWidth="1"/>
    <col min="9488" max="9736" width="9.1796875" style="53"/>
    <col min="9737" max="9737" width="10.1796875" style="53" bestFit="1" customWidth="1"/>
    <col min="9738" max="9741" width="9.1796875" style="53"/>
    <col min="9742" max="9743" width="9.81640625" style="53" bestFit="1" customWidth="1"/>
    <col min="9744" max="9992" width="9.1796875" style="53"/>
    <col min="9993" max="9993" width="10.1796875" style="53" bestFit="1" customWidth="1"/>
    <col min="9994" max="9997" width="9.1796875" style="53"/>
    <col min="9998" max="9999" width="9.81640625" style="53" bestFit="1" customWidth="1"/>
    <col min="10000" max="10248" width="9.1796875" style="53"/>
    <col min="10249" max="10249" width="10.1796875" style="53" bestFit="1" customWidth="1"/>
    <col min="10250" max="10253" width="9.1796875" style="53"/>
    <col min="10254" max="10255" width="9.81640625" style="53" bestFit="1" customWidth="1"/>
    <col min="10256" max="10504" width="9.1796875" style="53"/>
    <col min="10505" max="10505" width="10.1796875" style="53" bestFit="1" customWidth="1"/>
    <col min="10506" max="10509" width="9.1796875" style="53"/>
    <col min="10510" max="10511" width="9.81640625" style="53" bestFit="1" customWidth="1"/>
    <col min="10512" max="10760" width="9.1796875" style="53"/>
    <col min="10761" max="10761" width="10.1796875" style="53" bestFit="1" customWidth="1"/>
    <col min="10762" max="10765" width="9.1796875" style="53"/>
    <col min="10766" max="10767" width="9.81640625" style="53" bestFit="1" customWidth="1"/>
    <col min="10768" max="11016" width="9.1796875" style="53"/>
    <col min="11017" max="11017" width="10.1796875" style="53" bestFit="1" customWidth="1"/>
    <col min="11018" max="11021" width="9.1796875" style="53"/>
    <col min="11022" max="11023" width="9.81640625" style="53" bestFit="1" customWidth="1"/>
    <col min="11024" max="11272" width="9.1796875" style="53"/>
    <col min="11273" max="11273" width="10.1796875" style="53" bestFit="1" customWidth="1"/>
    <col min="11274" max="11277" width="9.1796875" style="53"/>
    <col min="11278" max="11279" width="9.81640625" style="53" bestFit="1" customWidth="1"/>
    <col min="11280" max="11528" width="9.1796875" style="53"/>
    <col min="11529" max="11529" width="10.1796875" style="53" bestFit="1" customWidth="1"/>
    <col min="11530" max="11533" width="9.1796875" style="53"/>
    <col min="11534" max="11535" width="9.81640625" style="53" bestFit="1" customWidth="1"/>
    <col min="11536" max="11784" width="9.1796875" style="53"/>
    <col min="11785" max="11785" width="10.1796875" style="53" bestFit="1" customWidth="1"/>
    <col min="11786" max="11789" width="9.1796875" style="53"/>
    <col min="11790" max="11791" width="9.81640625" style="53" bestFit="1" customWidth="1"/>
    <col min="11792" max="12040" width="9.1796875" style="53"/>
    <col min="12041" max="12041" width="10.1796875" style="53" bestFit="1" customWidth="1"/>
    <col min="12042" max="12045" width="9.1796875" style="53"/>
    <col min="12046" max="12047" width="9.81640625" style="53" bestFit="1" customWidth="1"/>
    <col min="12048" max="12296" width="9.1796875" style="53"/>
    <col min="12297" max="12297" width="10.1796875" style="53" bestFit="1" customWidth="1"/>
    <col min="12298" max="12301" width="9.1796875" style="53"/>
    <col min="12302" max="12303" width="9.81640625" style="53" bestFit="1" customWidth="1"/>
    <col min="12304" max="12552" width="9.1796875" style="53"/>
    <col min="12553" max="12553" width="10.1796875" style="53" bestFit="1" customWidth="1"/>
    <col min="12554" max="12557" width="9.1796875" style="53"/>
    <col min="12558" max="12559" width="9.81640625" style="53" bestFit="1" customWidth="1"/>
    <col min="12560" max="12808" width="9.1796875" style="53"/>
    <col min="12809" max="12809" width="10.1796875" style="53" bestFit="1" customWidth="1"/>
    <col min="12810" max="12813" width="9.1796875" style="53"/>
    <col min="12814" max="12815" width="9.81640625" style="53" bestFit="1" customWidth="1"/>
    <col min="12816" max="13064" width="9.1796875" style="53"/>
    <col min="13065" max="13065" width="10.1796875" style="53" bestFit="1" customWidth="1"/>
    <col min="13066" max="13069" width="9.1796875" style="53"/>
    <col min="13070" max="13071" width="9.81640625" style="53" bestFit="1" customWidth="1"/>
    <col min="13072" max="13320" width="9.1796875" style="53"/>
    <col min="13321" max="13321" width="10.1796875" style="53" bestFit="1" customWidth="1"/>
    <col min="13322" max="13325" width="9.1796875" style="53"/>
    <col min="13326" max="13327" width="9.81640625" style="53" bestFit="1" customWidth="1"/>
    <col min="13328" max="13576" width="9.1796875" style="53"/>
    <col min="13577" max="13577" width="10.1796875" style="53" bestFit="1" customWidth="1"/>
    <col min="13578" max="13581" width="9.1796875" style="53"/>
    <col min="13582" max="13583" width="9.81640625" style="53" bestFit="1" customWidth="1"/>
    <col min="13584" max="13832" width="9.1796875" style="53"/>
    <col min="13833" max="13833" width="10.1796875" style="53" bestFit="1" customWidth="1"/>
    <col min="13834" max="13837" width="9.1796875" style="53"/>
    <col min="13838" max="13839" width="9.81640625" style="53" bestFit="1" customWidth="1"/>
    <col min="13840" max="14088" width="9.1796875" style="53"/>
    <col min="14089" max="14089" width="10.1796875" style="53" bestFit="1" customWidth="1"/>
    <col min="14090" max="14093" width="9.1796875" style="53"/>
    <col min="14094" max="14095" width="9.81640625" style="53" bestFit="1" customWidth="1"/>
    <col min="14096" max="14344" width="9.1796875" style="53"/>
    <col min="14345" max="14345" width="10.1796875" style="53" bestFit="1" customWidth="1"/>
    <col min="14346" max="14349" width="9.1796875" style="53"/>
    <col min="14350" max="14351" width="9.81640625" style="53" bestFit="1" customWidth="1"/>
    <col min="14352" max="14600" width="9.1796875" style="53"/>
    <col min="14601" max="14601" width="10.1796875" style="53" bestFit="1" customWidth="1"/>
    <col min="14602" max="14605" width="9.1796875" style="53"/>
    <col min="14606" max="14607" width="9.81640625" style="53" bestFit="1" customWidth="1"/>
    <col min="14608" max="14856" width="9.1796875" style="53"/>
    <col min="14857" max="14857" width="10.1796875" style="53" bestFit="1" customWidth="1"/>
    <col min="14858" max="14861" width="9.1796875" style="53"/>
    <col min="14862" max="14863" width="9.81640625" style="53" bestFit="1" customWidth="1"/>
    <col min="14864" max="15112" width="9.1796875" style="53"/>
    <col min="15113" max="15113" width="10.1796875" style="53" bestFit="1" customWidth="1"/>
    <col min="15114" max="15117" width="9.1796875" style="53"/>
    <col min="15118" max="15119" width="9.81640625" style="53" bestFit="1" customWidth="1"/>
    <col min="15120" max="15368" width="9.1796875" style="53"/>
    <col min="15369" max="15369" width="10.1796875" style="53" bestFit="1" customWidth="1"/>
    <col min="15370" max="15373" width="9.1796875" style="53"/>
    <col min="15374" max="15375" width="9.81640625" style="53" bestFit="1" customWidth="1"/>
    <col min="15376" max="15624" width="9.1796875" style="53"/>
    <col min="15625" max="15625" width="10.1796875" style="53" bestFit="1" customWidth="1"/>
    <col min="15626" max="15629" width="9.1796875" style="53"/>
    <col min="15630" max="15631" width="9.81640625" style="53" bestFit="1" customWidth="1"/>
    <col min="15632" max="15880" width="9.1796875" style="53"/>
    <col min="15881" max="15881" width="10.1796875" style="53" bestFit="1" customWidth="1"/>
    <col min="15882" max="15885" width="9.1796875" style="53"/>
    <col min="15886" max="15887" width="9.81640625" style="53" bestFit="1" customWidth="1"/>
    <col min="15888" max="16136" width="9.1796875" style="53"/>
    <col min="16137" max="16137" width="10.1796875" style="53" bestFit="1" customWidth="1"/>
    <col min="16138" max="16141" width="9.1796875" style="53"/>
    <col min="16142" max="16143" width="9.81640625" style="53" bestFit="1" customWidth="1"/>
    <col min="16144" max="16384" width="9.1796875" style="53"/>
  </cols>
  <sheetData>
    <row r="1" spans="1:18">
      <c r="A1" s="237" t="s">
        <v>8</v>
      </c>
      <c r="B1" s="208"/>
      <c r="C1" s="208"/>
      <c r="D1" s="208"/>
      <c r="E1" s="208"/>
      <c r="F1" s="208"/>
      <c r="G1" s="208"/>
      <c r="H1" s="208"/>
      <c r="I1" s="208"/>
      <c r="J1" s="61"/>
      <c r="K1" s="61"/>
      <c r="L1" s="61"/>
      <c r="M1" s="61"/>
      <c r="N1" s="61"/>
      <c r="O1" s="61"/>
    </row>
    <row r="2" spans="1:18" ht="15.5">
      <c r="A2" s="49"/>
      <c r="B2" s="62"/>
      <c r="C2" s="238" t="s">
        <v>160</v>
      </c>
      <c r="D2" s="238"/>
      <c r="E2" s="1" t="s">
        <v>0</v>
      </c>
      <c r="F2" s="63">
        <v>46203</v>
      </c>
      <c r="G2" s="64"/>
      <c r="H2" s="64"/>
      <c r="I2" s="64"/>
      <c r="J2" s="61"/>
      <c r="K2" s="61"/>
      <c r="L2" s="61"/>
      <c r="M2" s="61"/>
      <c r="N2" s="61"/>
      <c r="O2" s="61"/>
      <c r="R2" s="52" t="s">
        <v>172</v>
      </c>
    </row>
    <row r="3" spans="1:18" ht="13.5" customHeight="1">
      <c r="A3" s="239" t="s">
        <v>161</v>
      </c>
      <c r="B3" s="240"/>
      <c r="C3" s="240"/>
      <c r="D3" s="239" t="s">
        <v>162</v>
      </c>
      <c r="E3" s="242" t="s">
        <v>9</v>
      </c>
      <c r="F3" s="243"/>
      <c r="G3" s="243"/>
      <c r="H3" s="243"/>
      <c r="I3" s="243"/>
      <c r="J3" s="243"/>
      <c r="K3" s="243"/>
      <c r="L3" s="243"/>
      <c r="M3" s="243"/>
      <c r="N3" s="243"/>
      <c r="O3" s="243"/>
      <c r="P3" s="244" t="s">
        <v>15</v>
      </c>
      <c r="Q3" s="248"/>
      <c r="R3" s="244" t="s">
        <v>87</v>
      </c>
    </row>
    <row r="4" spans="1:18" ht="54">
      <c r="A4" s="240"/>
      <c r="B4" s="240"/>
      <c r="C4" s="240"/>
      <c r="D4" s="241"/>
      <c r="E4" s="65" t="s">
        <v>11</v>
      </c>
      <c r="F4" s="65" t="s">
        <v>77</v>
      </c>
      <c r="G4" s="65" t="s">
        <v>78</v>
      </c>
      <c r="H4" s="65" t="s">
        <v>163</v>
      </c>
      <c r="I4" s="65" t="s">
        <v>79</v>
      </c>
      <c r="J4" s="66" t="s">
        <v>80</v>
      </c>
      <c r="K4" s="66" t="s">
        <v>81</v>
      </c>
      <c r="L4" s="66" t="s">
        <v>82</v>
      </c>
      <c r="M4" s="66" t="s">
        <v>83</v>
      </c>
      <c r="N4" s="66" t="s">
        <v>84</v>
      </c>
      <c r="O4" s="66" t="s">
        <v>85</v>
      </c>
      <c r="P4" s="67" t="s">
        <v>79</v>
      </c>
      <c r="Q4" s="67" t="s">
        <v>86</v>
      </c>
      <c r="R4" s="244"/>
    </row>
    <row r="5" spans="1:18">
      <c r="A5" s="245">
        <v>1</v>
      </c>
      <c r="B5" s="245"/>
      <c r="C5" s="245"/>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c r="A6" s="246" t="s">
        <v>88</v>
      </c>
      <c r="B6" s="246"/>
      <c r="C6" s="246"/>
      <c r="D6" s="92">
        <v>1</v>
      </c>
      <c r="E6" s="70">
        <v>850068233</v>
      </c>
      <c r="F6" s="70">
        <v>465451716</v>
      </c>
      <c r="G6" s="70">
        <v>0</v>
      </c>
      <c r="H6" s="70">
        <v>1857150</v>
      </c>
      <c r="I6" s="70">
        <v>9990515</v>
      </c>
      <c r="J6" s="70">
        <v>527991265</v>
      </c>
      <c r="K6" s="70">
        <v>0</v>
      </c>
      <c r="L6" s="70">
        <v>61175022</v>
      </c>
      <c r="M6" s="70">
        <v>-182895</v>
      </c>
      <c r="N6" s="70">
        <v>509820872</v>
      </c>
      <c r="O6" s="70">
        <v>0</v>
      </c>
      <c r="P6" s="70">
        <v>0</v>
      </c>
      <c r="Q6" s="70">
        <v>0</v>
      </c>
      <c r="R6" s="71">
        <f>SUM(E6:Q6)</f>
        <v>2426171878</v>
      </c>
    </row>
    <row r="7" spans="1:18" ht="30" customHeight="1">
      <c r="A7" s="247" t="s">
        <v>89</v>
      </c>
      <c r="B7" s="247"/>
      <c r="C7" s="247"/>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c r="A8" s="246" t="s">
        <v>90</v>
      </c>
      <c r="B8" s="246"/>
      <c r="C8" s="246"/>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c r="A9" s="236" t="s">
        <v>282</v>
      </c>
      <c r="B9" s="236"/>
      <c r="C9" s="236"/>
      <c r="D9" s="93">
        <v>4</v>
      </c>
      <c r="E9" s="72">
        <f>E6+E7+E8</f>
        <v>850068233</v>
      </c>
      <c r="F9" s="72">
        <f t="shared" ref="F9:Q9" si="1">F6+F7+F8</f>
        <v>465451716</v>
      </c>
      <c r="G9" s="72">
        <f t="shared" si="1"/>
        <v>0</v>
      </c>
      <c r="H9" s="72">
        <f t="shared" si="1"/>
        <v>1857150</v>
      </c>
      <c r="I9" s="72">
        <f t="shared" si="1"/>
        <v>9990515</v>
      </c>
      <c r="J9" s="72">
        <f t="shared" si="1"/>
        <v>527991265</v>
      </c>
      <c r="K9" s="72">
        <f t="shared" si="1"/>
        <v>0</v>
      </c>
      <c r="L9" s="72">
        <f t="shared" si="1"/>
        <v>61175022</v>
      </c>
      <c r="M9" s="72">
        <f t="shared" si="1"/>
        <v>-182895</v>
      </c>
      <c r="N9" s="72">
        <f t="shared" si="1"/>
        <v>509820872</v>
      </c>
      <c r="O9" s="72">
        <f t="shared" si="1"/>
        <v>0</v>
      </c>
      <c r="P9" s="72">
        <f t="shared" si="1"/>
        <v>0</v>
      </c>
      <c r="Q9" s="72">
        <f t="shared" si="1"/>
        <v>0</v>
      </c>
      <c r="R9" s="71">
        <f t="shared" si="0"/>
        <v>2426171878</v>
      </c>
    </row>
    <row r="10" spans="1:18" ht="33" customHeight="1">
      <c r="A10" s="247" t="s">
        <v>91</v>
      </c>
      <c r="B10" s="247"/>
      <c r="C10" s="247"/>
      <c r="D10" s="92">
        <v>5</v>
      </c>
      <c r="E10" s="70">
        <v>0</v>
      </c>
      <c r="F10" s="70">
        <v>20328</v>
      </c>
      <c r="G10" s="70">
        <v>0</v>
      </c>
      <c r="H10" s="70">
        <v>0</v>
      </c>
      <c r="I10" s="70">
        <v>0</v>
      </c>
      <c r="J10" s="70">
        <v>0</v>
      </c>
      <c r="K10" s="70">
        <v>0</v>
      </c>
      <c r="L10" s="70">
        <v>0</v>
      </c>
      <c r="M10" s="70">
        <v>0</v>
      </c>
      <c r="N10" s="70">
        <v>0</v>
      </c>
      <c r="O10" s="70">
        <v>0</v>
      </c>
      <c r="P10" s="70">
        <v>0</v>
      </c>
      <c r="Q10" s="70">
        <v>0</v>
      </c>
      <c r="R10" s="71">
        <f t="shared" si="0"/>
        <v>20328</v>
      </c>
    </row>
    <row r="11" spans="1:18" ht="23.25" customHeight="1">
      <c r="A11" s="247" t="s">
        <v>92</v>
      </c>
      <c r="B11" s="247"/>
      <c r="C11" s="247"/>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c r="A12" s="247" t="s">
        <v>164</v>
      </c>
      <c r="B12" s="247"/>
      <c r="C12" s="247"/>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c r="A13" s="247" t="s">
        <v>93</v>
      </c>
      <c r="B13" s="247"/>
      <c r="C13" s="247"/>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c r="A14" s="247" t="s">
        <v>165</v>
      </c>
      <c r="B14" s="247"/>
      <c r="C14" s="247"/>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c r="A15" s="247" t="s">
        <v>94</v>
      </c>
      <c r="B15" s="247"/>
      <c r="C15" s="247"/>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c r="A16" s="247" t="s">
        <v>95</v>
      </c>
      <c r="B16" s="247"/>
      <c r="C16" s="247"/>
      <c r="D16" s="92">
        <v>11</v>
      </c>
      <c r="E16" s="70">
        <v>0</v>
      </c>
      <c r="F16" s="70">
        <v>0</v>
      </c>
      <c r="G16" s="70">
        <v>0</v>
      </c>
      <c r="H16" s="70">
        <v>0</v>
      </c>
      <c r="I16" s="70">
        <v>0</v>
      </c>
      <c r="J16" s="70">
        <v>-406690108</v>
      </c>
      <c r="K16" s="70">
        <v>0</v>
      </c>
      <c r="L16" s="70">
        <v>0</v>
      </c>
      <c r="M16" s="70">
        <v>0</v>
      </c>
      <c r="N16" s="70">
        <v>0</v>
      </c>
      <c r="O16" s="70">
        <v>0</v>
      </c>
      <c r="P16" s="70">
        <v>0</v>
      </c>
      <c r="Q16" s="70">
        <v>0</v>
      </c>
      <c r="R16" s="71">
        <f t="shared" si="0"/>
        <v>-406690108</v>
      </c>
    </row>
    <row r="17" spans="1:18" ht="12.75" customHeight="1">
      <c r="A17" s="247" t="s">
        <v>166</v>
      </c>
      <c r="B17" s="247"/>
      <c r="C17" s="247"/>
      <c r="D17" s="92">
        <v>12</v>
      </c>
      <c r="E17" s="70">
        <v>0</v>
      </c>
      <c r="F17" s="70">
        <v>0</v>
      </c>
      <c r="G17" s="70">
        <v>0</v>
      </c>
      <c r="H17" s="70">
        <v>0</v>
      </c>
      <c r="I17" s="70">
        <v>0</v>
      </c>
      <c r="J17" s="70">
        <v>0</v>
      </c>
      <c r="K17" s="70">
        <v>0</v>
      </c>
      <c r="L17" s="70">
        <v>0</v>
      </c>
      <c r="M17" s="70">
        <v>-1200000</v>
      </c>
      <c r="N17" s="70">
        <v>0</v>
      </c>
      <c r="O17" s="70">
        <v>0</v>
      </c>
      <c r="P17" s="70">
        <v>0</v>
      </c>
      <c r="Q17" s="70">
        <v>0</v>
      </c>
      <c r="R17" s="71">
        <f t="shared" si="0"/>
        <v>-1200000</v>
      </c>
    </row>
    <row r="18" spans="1:18" ht="12.75" customHeight="1">
      <c r="A18" s="247" t="s">
        <v>96</v>
      </c>
      <c r="B18" s="247"/>
      <c r="C18" s="247"/>
      <c r="D18" s="92">
        <v>13</v>
      </c>
      <c r="E18" s="70">
        <v>0</v>
      </c>
      <c r="F18" s="70">
        <v>0</v>
      </c>
      <c r="G18" s="70">
        <v>0</v>
      </c>
      <c r="H18" s="70">
        <v>0</v>
      </c>
      <c r="I18" s="70">
        <v>0</v>
      </c>
      <c r="J18" s="70">
        <v>0</v>
      </c>
      <c r="K18" s="70">
        <v>0</v>
      </c>
      <c r="L18" s="70">
        <v>0</v>
      </c>
      <c r="M18" s="70">
        <v>1065587</v>
      </c>
      <c r="N18" s="70">
        <v>0</v>
      </c>
      <c r="O18" s="70">
        <v>0</v>
      </c>
      <c r="P18" s="70">
        <v>0</v>
      </c>
      <c r="Q18" s="70">
        <v>0</v>
      </c>
      <c r="R18" s="71">
        <f t="shared" si="0"/>
        <v>1065587</v>
      </c>
    </row>
    <row r="19" spans="1:18" ht="24" customHeight="1">
      <c r="A19" s="247" t="s">
        <v>167</v>
      </c>
      <c r="B19" s="247"/>
      <c r="C19" s="247"/>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c r="A20" s="247" t="s">
        <v>168</v>
      </c>
      <c r="B20" s="247"/>
      <c r="C20" s="247"/>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c r="A21" s="246" t="s">
        <v>169</v>
      </c>
      <c r="B21" s="246"/>
      <c r="C21" s="246"/>
      <c r="D21" s="92">
        <v>16</v>
      </c>
      <c r="E21" s="70">
        <v>0</v>
      </c>
      <c r="F21" s="70">
        <v>0</v>
      </c>
      <c r="G21" s="70">
        <v>0</v>
      </c>
      <c r="H21" s="70">
        <v>0</v>
      </c>
      <c r="I21" s="70">
        <v>0</v>
      </c>
      <c r="J21" s="70">
        <v>509820872</v>
      </c>
      <c r="K21" s="70">
        <v>0</v>
      </c>
      <c r="L21" s="70">
        <v>0</v>
      </c>
      <c r="M21" s="70">
        <v>0</v>
      </c>
      <c r="N21" s="70">
        <v>-509820872</v>
      </c>
      <c r="O21" s="70">
        <v>0</v>
      </c>
      <c r="P21" s="70">
        <v>0</v>
      </c>
      <c r="Q21" s="70">
        <v>0</v>
      </c>
      <c r="R21" s="71">
        <f t="shared" si="0"/>
        <v>0</v>
      </c>
    </row>
    <row r="22" spans="1:18" ht="20.25" customHeight="1">
      <c r="A22" s="246" t="s">
        <v>170</v>
      </c>
      <c r="B22" s="246"/>
      <c r="C22" s="246"/>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c r="A23" s="246" t="s">
        <v>97</v>
      </c>
      <c r="B23" s="246"/>
      <c r="C23" s="246"/>
      <c r="D23" s="92">
        <v>18</v>
      </c>
      <c r="E23" s="70">
        <v>0</v>
      </c>
      <c r="F23" s="70">
        <v>0</v>
      </c>
      <c r="G23" s="70">
        <v>0</v>
      </c>
      <c r="H23" s="70">
        <v>-1085915</v>
      </c>
      <c r="I23" s="70">
        <v>0</v>
      </c>
      <c r="J23" s="70">
        <v>0</v>
      </c>
      <c r="K23" s="70">
        <v>0</v>
      </c>
      <c r="L23" s="70">
        <v>0</v>
      </c>
      <c r="M23" s="70">
        <v>0</v>
      </c>
      <c r="N23" s="70">
        <v>0</v>
      </c>
      <c r="O23" s="70">
        <v>0</v>
      </c>
      <c r="P23" s="70">
        <v>0</v>
      </c>
      <c r="Q23" s="70">
        <v>0</v>
      </c>
      <c r="R23" s="71">
        <f t="shared" si="0"/>
        <v>-1085915</v>
      </c>
    </row>
    <row r="24" spans="1:18" ht="20.25" customHeight="1">
      <c r="A24" s="246" t="s">
        <v>171</v>
      </c>
      <c r="B24" s="246"/>
      <c r="C24" s="246"/>
      <c r="D24" s="92">
        <v>19</v>
      </c>
      <c r="E24" s="70">
        <v>0</v>
      </c>
      <c r="F24" s="70">
        <v>0</v>
      </c>
      <c r="G24" s="70">
        <v>0</v>
      </c>
      <c r="H24" s="70">
        <v>0</v>
      </c>
      <c r="I24" s="70">
        <v>0</v>
      </c>
      <c r="J24" s="70">
        <v>78480</v>
      </c>
      <c r="K24" s="70">
        <v>0</v>
      </c>
      <c r="L24" s="70">
        <v>0</v>
      </c>
      <c r="M24" s="70">
        <v>0</v>
      </c>
      <c r="N24" s="70">
        <v>0</v>
      </c>
      <c r="O24" s="70">
        <v>0</v>
      </c>
      <c r="P24" s="70">
        <v>0</v>
      </c>
      <c r="Q24" s="70">
        <v>0</v>
      </c>
      <c r="R24" s="71">
        <f t="shared" si="0"/>
        <v>78480</v>
      </c>
    </row>
    <row r="25" spans="1:18" ht="20.25" customHeight="1">
      <c r="A25" s="246" t="s">
        <v>98</v>
      </c>
      <c r="B25" s="246"/>
      <c r="C25" s="246"/>
      <c r="D25" s="92">
        <v>20</v>
      </c>
      <c r="E25" s="70">
        <v>0</v>
      </c>
      <c r="F25" s="70">
        <v>0</v>
      </c>
      <c r="G25" s="70">
        <v>0</v>
      </c>
      <c r="H25" s="70">
        <v>0</v>
      </c>
      <c r="I25" s="70">
        <v>-4586097</v>
      </c>
      <c r="J25" s="70">
        <v>0</v>
      </c>
      <c r="K25" s="70">
        <v>0</v>
      </c>
      <c r="L25" s="70">
        <v>0</v>
      </c>
      <c r="M25" s="70">
        <v>0</v>
      </c>
      <c r="N25" s="70">
        <v>251082250</v>
      </c>
      <c r="O25" s="70">
        <v>0</v>
      </c>
      <c r="P25" s="70">
        <v>0</v>
      </c>
      <c r="Q25" s="70">
        <v>0</v>
      </c>
      <c r="R25" s="71">
        <f t="shared" si="0"/>
        <v>246496153</v>
      </c>
    </row>
    <row r="26" spans="1:18" ht="21" customHeight="1">
      <c r="A26" s="249" t="s">
        <v>283</v>
      </c>
      <c r="B26" s="249"/>
      <c r="C26" s="249"/>
      <c r="D26" s="93">
        <v>21</v>
      </c>
      <c r="E26" s="71">
        <f>SUM(E9:E25)</f>
        <v>850068233</v>
      </c>
      <c r="F26" s="71">
        <f t="shared" ref="F26:Q26" si="2">SUM(F9:F25)</f>
        <v>465472044</v>
      </c>
      <c r="G26" s="71">
        <f t="shared" si="2"/>
        <v>0</v>
      </c>
      <c r="H26" s="71">
        <f t="shared" si="2"/>
        <v>771235</v>
      </c>
      <c r="I26" s="71">
        <f t="shared" si="2"/>
        <v>5404418</v>
      </c>
      <c r="J26" s="71">
        <f t="shared" si="2"/>
        <v>631200509</v>
      </c>
      <c r="K26" s="71">
        <f t="shared" si="2"/>
        <v>0</v>
      </c>
      <c r="L26" s="71">
        <f t="shared" si="2"/>
        <v>61175022</v>
      </c>
      <c r="M26" s="71">
        <f t="shared" si="2"/>
        <v>-317308</v>
      </c>
      <c r="N26" s="71">
        <f t="shared" si="2"/>
        <v>251082250</v>
      </c>
      <c r="O26" s="71">
        <f t="shared" si="2"/>
        <v>0</v>
      </c>
      <c r="P26" s="71">
        <f t="shared" si="2"/>
        <v>0</v>
      </c>
      <c r="Q26" s="71">
        <f t="shared" si="2"/>
        <v>0</v>
      </c>
      <c r="R26" s="71">
        <f t="shared" si="0"/>
        <v>2264856403</v>
      </c>
    </row>
    <row r="27" spans="1:18" ht="21" customHeight="1">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oddHeader>&amp;C&amp;"UniCredit"&amp;10&amp;K666666 UniCredit - Confidential&amp;1#_x000D_</oddHeader>
  </headerFooter>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2"/>
  <sheetViews>
    <sheetView zoomScale="85" zoomScaleNormal="85" workbookViewId="0">
      <selection sqref="A1:I4"/>
    </sheetView>
  </sheetViews>
  <sheetFormatPr defaultRowHeight="12.5"/>
  <cols>
    <col min="9" max="9" width="63.453125" customWidth="1"/>
  </cols>
  <sheetData>
    <row r="1" spans="1:9" ht="12.75" customHeight="1">
      <c r="A1" s="258" t="s">
        <v>326</v>
      </c>
      <c r="B1" s="255"/>
      <c r="C1" s="255"/>
      <c r="D1" s="255"/>
      <c r="E1" s="255"/>
      <c r="F1" s="255"/>
      <c r="G1" s="255"/>
      <c r="H1" s="255"/>
      <c r="I1" s="256"/>
    </row>
    <row r="2" spans="1:9">
      <c r="A2" s="255"/>
      <c r="B2" s="255"/>
      <c r="C2" s="255"/>
      <c r="D2" s="255"/>
      <c r="E2" s="255"/>
      <c r="F2" s="255"/>
      <c r="G2" s="255"/>
      <c r="H2" s="255"/>
      <c r="I2" s="256"/>
    </row>
    <row r="3" spans="1:9">
      <c r="A3" s="255"/>
      <c r="B3" s="255"/>
      <c r="C3" s="255"/>
      <c r="D3" s="255"/>
      <c r="E3" s="255"/>
      <c r="F3" s="255"/>
      <c r="G3" s="255"/>
      <c r="H3" s="255"/>
      <c r="I3" s="256"/>
    </row>
    <row r="4" spans="1:9" ht="114" customHeight="1">
      <c r="A4" s="255"/>
      <c r="B4" s="255"/>
      <c r="C4" s="255"/>
      <c r="D4" s="255"/>
      <c r="E4" s="255"/>
      <c r="F4" s="255"/>
      <c r="G4" s="255"/>
      <c r="H4" s="255"/>
      <c r="I4" s="256"/>
    </row>
    <row r="5" spans="1:9">
      <c r="A5" s="254" t="s">
        <v>327</v>
      </c>
      <c r="B5" s="255"/>
      <c r="C5" s="255"/>
      <c r="D5" s="255"/>
      <c r="E5" s="255"/>
      <c r="F5" s="255"/>
      <c r="G5" s="255"/>
      <c r="H5" s="255"/>
      <c r="I5" s="256"/>
    </row>
    <row r="6" spans="1:9">
      <c r="A6" s="257"/>
      <c r="B6" s="255"/>
      <c r="C6" s="255"/>
      <c r="D6" s="255"/>
      <c r="E6" s="255"/>
      <c r="F6" s="255"/>
      <c r="G6" s="255"/>
      <c r="H6" s="255"/>
      <c r="I6" s="256"/>
    </row>
    <row r="7" spans="1:9">
      <c r="A7" s="257" t="s">
        <v>300</v>
      </c>
      <c r="B7" s="255"/>
      <c r="C7" s="255"/>
      <c r="D7" s="255"/>
      <c r="E7" s="255"/>
      <c r="F7" s="255"/>
      <c r="G7" s="255"/>
      <c r="H7" s="255"/>
      <c r="I7" s="256"/>
    </row>
    <row r="8" spans="1:9" ht="92.25" customHeight="1">
      <c r="A8" s="257" t="s">
        <v>301</v>
      </c>
      <c r="B8" s="255"/>
      <c r="C8" s="255"/>
      <c r="D8" s="255"/>
      <c r="E8" s="255"/>
      <c r="F8" s="255"/>
      <c r="G8" s="255"/>
      <c r="H8" s="255"/>
      <c r="I8" s="256"/>
    </row>
    <row r="9" spans="1:9">
      <c r="A9" s="254" t="s">
        <v>302</v>
      </c>
      <c r="B9" s="255"/>
      <c r="C9" s="255"/>
      <c r="D9" s="255"/>
      <c r="E9" s="255"/>
      <c r="F9" s="255"/>
      <c r="G9" s="255"/>
      <c r="H9" s="255"/>
      <c r="I9" s="256"/>
    </row>
    <row r="10" spans="1:9">
      <c r="A10" s="257"/>
      <c r="B10" s="255"/>
      <c r="C10" s="255"/>
      <c r="D10" s="255"/>
      <c r="E10" s="255"/>
      <c r="F10" s="255"/>
      <c r="G10" s="255"/>
      <c r="H10" s="255"/>
      <c r="I10" s="256"/>
    </row>
    <row r="11" spans="1:9">
      <c r="A11" s="257" t="s">
        <v>303</v>
      </c>
      <c r="B11" s="255"/>
      <c r="C11" s="255"/>
      <c r="D11" s="255"/>
      <c r="E11" s="255"/>
      <c r="F11" s="255"/>
      <c r="G11" s="255"/>
      <c r="H11" s="255"/>
      <c r="I11" s="256"/>
    </row>
    <row r="12" spans="1:9" ht="39.75" customHeight="1">
      <c r="A12" s="257" t="s">
        <v>304</v>
      </c>
      <c r="B12" s="255"/>
      <c r="C12" s="255"/>
      <c r="D12" s="255"/>
      <c r="E12" s="255"/>
      <c r="F12" s="255"/>
      <c r="G12" s="255"/>
      <c r="H12" s="255"/>
      <c r="I12" s="256"/>
    </row>
    <row r="13" spans="1:9">
      <c r="A13" s="254" t="s">
        <v>305</v>
      </c>
      <c r="B13" s="255"/>
      <c r="C13" s="255"/>
      <c r="D13" s="255"/>
      <c r="E13" s="255"/>
      <c r="F13" s="255"/>
      <c r="G13" s="255"/>
      <c r="H13" s="255"/>
      <c r="I13" s="256"/>
    </row>
    <row r="14" spans="1:9">
      <c r="A14" s="257"/>
      <c r="B14" s="255"/>
      <c r="C14" s="255"/>
      <c r="D14" s="255"/>
      <c r="E14" s="255"/>
      <c r="F14" s="255"/>
      <c r="G14" s="255"/>
      <c r="H14" s="255"/>
      <c r="I14" s="256"/>
    </row>
    <row r="15" spans="1:9">
      <c r="A15" s="257"/>
      <c r="B15" s="255"/>
      <c r="C15" s="255"/>
      <c r="D15" s="255"/>
      <c r="E15" s="255"/>
      <c r="F15" s="255"/>
      <c r="G15" s="255"/>
      <c r="H15" s="255"/>
      <c r="I15" s="256"/>
    </row>
    <row r="16" spans="1:9" ht="57.75" customHeight="1">
      <c r="A16" s="257"/>
      <c r="B16" s="255"/>
      <c r="C16" s="255"/>
      <c r="D16" s="255"/>
      <c r="E16" s="255"/>
      <c r="F16" s="255"/>
      <c r="G16" s="255"/>
      <c r="H16" s="255"/>
      <c r="I16" s="256"/>
    </row>
    <row r="17" spans="1:9">
      <c r="A17" s="254" t="s">
        <v>306</v>
      </c>
      <c r="B17" s="255"/>
      <c r="C17" s="255"/>
      <c r="D17" s="255"/>
      <c r="E17" s="255"/>
      <c r="F17" s="255"/>
      <c r="G17" s="255"/>
      <c r="H17" s="255"/>
      <c r="I17" s="256"/>
    </row>
    <row r="18" spans="1:9">
      <c r="A18" s="257"/>
      <c r="B18" s="255"/>
      <c r="C18" s="255"/>
      <c r="D18" s="255"/>
      <c r="E18" s="255"/>
      <c r="F18" s="255"/>
      <c r="G18" s="255"/>
      <c r="H18" s="255"/>
      <c r="I18" s="256"/>
    </row>
    <row r="19" spans="1:9">
      <c r="A19" s="257"/>
      <c r="B19" s="255"/>
      <c r="C19" s="255"/>
      <c r="D19" s="255"/>
      <c r="E19" s="255"/>
      <c r="F19" s="255"/>
      <c r="G19" s="255"/>
      <c r="H19" s="255"/>
      <c r="I19" s="256"/>
    </row>
    <row r="20" spans="1:9" ht="21" customHeight="1">
      <c r="A20" s="257"/>
      <c r="B20" s="255"/>
      <c r="C20" s="255"/>
      <c r="D20" s="255"/>
      <c r="E20" s="255"/>
      <c r="F20" s="255"/>
      <c r="G20" s="255"/>
      <c r="H20" s="255"/>
      <c r="I20" s="256"/>
    </row>
    <row r="21" spans="1:9" ht="12.75" customHeight="1">
      <c r="A21" s="250" t="s">
        <v>307</v>
      </c>
      <c r="B21" s="251"/>
      <c r="C21" s="251"/>
      <c r="D21" s="251"/>
      <c r="E21" s="251"/>
      <c r="F21" s="251"/>
      <c r="G21" s="251"/>
      <c r="H21" s="251"/>
      <c r="I21" s="252"/>
    </row>
    <row r="22" spans="1:9">
      <c r="A22" s="253"/>
      <c r="B22" s="251"/>
      <c r="C22" s="251"/>
      <c r="D22" s="251"/>
      <c r="E22" s="251"/>
      <c r="F22" s="251"/>
      <c r="G22" s="251"/>
      <c r="H22" s="251"/>
      <c r="I22" s="252"/>
    </row>
    <row r="23" spans="1:9" ht="329.25" customHeight="1">
      <c r="A23" s="253"/>
      <c r="B23" s="251"/>
      <c r="C23" s="251"/>
      <c r="D23" s="251"/>
      <c r="E23" s="251"/>
      <c r="F23" s="251"/>
      <c r="G23" s="251"/>
      <c r="H23" s="251"/>
      <c r="I23" s="252"/>
    </row>
    <row r="24" spans="1:9" ht="145" customHeight="1">
      <c r="A24" s="253"/>
      <c r="B24" s="251"/>
      <c r="C24" s="251"/>
      <c r="D24" s="251"/>
      <c r="E24" s="251"/>
      <c r="F24" s="251"/>
      <c r="G24" s="251"/>
      <c r="H24" s="251"/>
      <c r="I24" s="252"/>
    </row>
    <row r="25" spans="1:9">
      <c r="A25" s="254" t="s">
        <v>319</v>
      </c>
      <c r="B25" s="255"/>
      <c r="C25" s="255"/>
      <c r="D25" s="255"/>
      <c r="E25" s="255"/>
      <c r="F25" s="255"/>
      <c r="G25" s="255"/>
      <c r="H25" s="255"/>
      <c r="I25" s="256"/>
    </row>
    <row r="26" spans="1:9">
      <c r="A26" s="257"/>
      <c r="B26" s="255"/>
      <c r="C26" s="255"/>
      <c r="D26" s="255"/>
      <c r="E26" s="255"/>
      <c r="F26" s="255"/>
      <c r="G26" s="255"/>
      <c r="H26" s="255"/>
      <c r="I26" s="256"/>
    </row>
    <row r="27" spans="1:9">
      <c r="A27" s="257"/>
      <c r="B27" s="255"/>
      <c r="C27" s="255"/>
      <c r="D27" s="255"/>
      <c r="E27" s="255"/>
      <c r="F27" s="255"/>
      <c r="G27" s="255"/>
      <c r="H27" s="255"/>
      <c r="I27" s="256"/>
    </row>
    <row r="28" spans="1:9" ht="133.5" customHeight="1">
      <c r="A28" s="257"/>
      <c r="B28" s="255"/>
      <c r="C28" s="255"/>
      <c r="D28" s="255"/>
      <c r="E28" s="255"/>
      <c r="F28" s="255"/>
      <c r="G28" s="255"/>
      <c r="H28" s="255"/>
      <c r="I28" s="256"/>
    </row>
    <row r="29" spans="1:9">
      <c r="A29" s="254" t="s">
        <v>308</v>
      </c>
      <c r="B29" s="255"/>
      <c r="C29" s="255"/>
      <c r="D29" s="255"/>
      <c r="E29" s="255"/>
      <c r="F29" s="255"/>
      <c r="G29" s="255"/>
      <c r="H29" s="255"/>
      <c r="I29" s="256"/>
    </row>
    <row r="30" spans="1:9">
      <c r="A30" s="257"/>
      <c r="B30" s="255"/>
      <c r="C30" s="255"/>
      <c r="D30" s="255"/>
      <c r="E30" s="255"/>
      <c r="F30" s="255"/>
      <c r="G30" s="255"/>
      <c r="H30" s="255"/>
      <c r="I30" s="256"/>
    </row>
    <row r="31" spans="1:9">
      <c r="A31" s="257"/>
      <c r="B31" s="255"/>
      <c r="C31" s="255"/>
      <c r="D31" s="255"/>
      <c r="E31" s="255"/>
      <c r="F31" s="255"/>
      <c r="G31" s="255"/>
      <c r="H31" s="255"/>
      <c r="I31" s="256"/>
    </row>
    <row r="32" spans="1:9" ht="5.25" customHeight="1">
      <c r="A32" s="257"/>
      <c r="B32" s="255"/>
      <c r="C32" s="255"/>
      <c r="D32" s="255"/>
      <c r="E32" s="255"/>
      <c r="F32" s="255"/>
      <c r="G32" s="255"/>
      <c r="H32" s="255"/>
      <c r="I32" s="256"/>
    </row>
    <row r="33" spans="1:10">
      <c r="A33" s="254" t="s">
        <v>309</v>
      </c>
      <c r="B33" s="255"/>
      <c r="C33" s="255"/>
      <c r="D33" s="255"/>
      <c r="E33" s="255"/>
      <c r="F33" s="255"/>
      <c r="G33" s="255"/>
      <c r="H33" s="255"/>
      <c r="I33" s="256"/>
    </row>
    <row r="34" spans="1:10">
      <c r="A34" s="257"/>
      <c r="B34" s="255"/>
      <c r="C34" s="255"/>
      <c r="D34" s="255"/>
      <c r="E34" s="255"/>
      <c r="F34" s="255"/>
      <c r="G34" s="255"/>
      <c r="H34" s="255"/>
      <c r="I34" s="256"/>
    </row>
    <row r="35" spans="1:10">
      <c r="A35" s="257"/>
      <c r="B35" s="255"/>
      <c r="C35" s="255"/>
      <c r="D35" s="255"/>
      <c r="E35" s="255"/>
      <c r="F35" s="255"/>
      <c r="G35" s="255"/>
      <c r="H35" s="255"/>
      <c r="I35" s="256"/>
    </row>
    <row r="36" spans="1:10" ht="30" customHeight="1">
      <c r="A36" s="257"/>
      <c r="B36" s="255"/>
      <c r="C36" s="255"/>
      <c r="D36" s="255"/>
      <c r="E36" s="255"/>
      <c r="F36" s="255"/>
      <c r="G36" s="255"/>
      <c r="H36" s="255"/>
      <c r="I36" s="256"/>
    </row>
    <row r="37" spans="1:10">
      <c r="A37" s="250" t="s">
        <v>310</v>
      </c>
      <c r="B37" s="251"/>
      <c r="C37" s="251"/>
      <c r="D37" s="251"/>
      <c r="E37" s="251"/>
      <c r="F37" s="251"/>
      <c r="G37" s="251"/>
      <c r="H37" s="251"/>
      <c r="I37" s="252"/>
    </row>
    <row r="38" spans="1:10">
      <c r="A38" s="253"/>
      <c r="B38" s="251"/>
      <c r="C38" s="251"/>
      <c r="D38" s="251"/>
      <c r="E38" s="251"/>
      <c r="F38" s="251"/>
      <c r="G38" s="251"/>
      <c r="H38" s="251"/>
      <c r="I38" s="252"/>
      <c r="J38" s="100"/>
    </row>
    <row r="39" spans="1:10" ht="201" customHeight="1">
      <c r="A39" s="253"/>
      <c r="B39" s="251"/>
      <c r="C39" s="251"/>
      <c r="D39" s="251"/>
      <c r="E39" s="251"/>
      <c r="F39" s="251"/>
      <c r="G39" s="251"/>
      <c r="H39" s="251"/>
      <c r="I39" s="252"/>
    </row>
    <row r="40" spans="1:10" ht="350.15" customHeight="1">
      <c r="A40" s="253"/>
      <c r="B40" s="251"/>
      <c r="C40" s="251"/>
      <c r="D40" s="251"/>
      <c r="E40" s="251"/>
      <c r="F40" s="251"/>
      <c r="G40" s="251"/>
      <c r="H40" s="251"/>
      <c r="I40" s="252"/>
    </row>
    <row r="41" spans="1:10">
      <c r="A41" s="254" t="s">
        <v>329</v>
      </c>
      <c r="B41" s="255"/>
      <c r="C41" s="255"/>
      <c r="D41" s="255"/>
      <c r="E41" s="255"/>
      <c r="F41" s="255"/>
      <c r="G41" s="255"/>
      <c r="H41" s="255"/>
      <c r="I41" s="256"/>
    </row>
    <row r="42" spans="1:10">
      <c r="A42" s="257"/>
      <c r="B42" s="255"/>
      <c r="C42" s="255"/>
      <c r="D42" s="255"/>
      <c r="E42" s="255"/>
      <c r="F42" s="255"/>
      <c r="G42" s="255"/>
      <c r="H42" s="255"/>
      <c r="I42" s="256"/>
    </row>
    <row r="43" spans="1:10">
      <c r="A43" s="257"/>
      <c r="B43" s="255"/>
      <c r="C43" s="255"/>
      <c r="D43" s="255"/>
      <c r="E43" s="255"/>
      <c r="F43" s="255"/>
      <c r="G43" s="255"/>
      <c r="H43" s="255"/>
      <c r="I43" s="256"/>
    </row>
    <row r="44" spans="1:10" ht="127.5" customHeight="1">
      <c r="A44" s="257"/>
      <c r="B44" s="255"/>
      <c r="C44" s="255"/>
      <c r="D44" s="255"/>
      <c r="E44" s="255"/>
      <c r="F44" s="255"/>
      <c r="G44" s="255"/>
      <c r="H44" s="255"/>
      <c r="I44" s="256"/>
    </row>
    <row r="45" spans="1:10">
      <c r="A45" s="250" t="s">
        <v>328</v>
      </c>
      <c r="B45" s="251"/>
      <c r="C45" s="251"/>
      <c r="D45" s="251"/>
      <c r="E45" s="251"/>
      <c r="F45" s="251"/>
      <c r="G45" s="251"/>
      <c r="H45" s="251"/>
      <c r="I45" s="252"/>
    </row>
    <row r="46" spans="1:10">
      <c r="A46" s="253"/>
      <c r="B46" s="251"/>
      <c r="C46" s="251"/>
      <c r="D46" s="251"/>
      <c r="E46" s="251"/>
      <c r="F46" s="251"/>
      <c r="G46" s="251"/>
      <c r="H46" s="251"/>
      <c r="I46" s="252"/>
    </row>
    <row r="47" spans="1:10">
      <c r="A47" s="253"/>
      <c r="B47" s="251"/>
      <c r="C47" s="251"/>
      <c r="D47" s="251"/>
      <c r="E47" s="251"/>
      <c r="F47" s="251"/>
      <c r="G47" s="251"/>
      <c r="H47" s="251"/>
      <c r="I47" s="252"/>
    </row>
    <row r="48" spans="1:10" ht="15.75" customHeight="1">
      <c r="A48" s="253"/>
      <c r="B48" s="251"/>
      <c r="C48" s="251"/>
      <c r="D48" s="251"/>
      <c r="E48" s="251"/>
      <c r="F48" s="251"/>
      <c r="G48" s="251"/>
      <c r="H48" s="251"/>
      <c r="I48" s="252"/>
    </row>
    <row r="49" spans="1:21">
      <c r="A49" s="254" t="s">
        <v>322</v>
      </c>
      <c r="B49" s="255"/>
      <c r="C49" s="255"/>
      <c r="D49" s="255"/>
      <c r="E49" s="255"/>
      <c r="F49" s="255"/>
      <c r="G49" s="255"/>
      <c r="H49" s="255"/>
      <c r="I49" s="256"/>
    </row>
    <row r="50" spans="1:21">
      <c r="A50" s="257"/>
      <c r="B50" s="255"/>
      <c r="C50" s="255"/>
      <c r="D50" s="255"/>
      <c r="E50" s="255"/>
      <c r="F50" s="255"/>
      <c r="G50" s="255"/>
      <c r="H50" s="255"/>
      <c r="I50" s="256"/>
    </row>
    <row r="51" spans="1:21">
      <c r="A51" s="257"/>
      <c r="B51" s="255"/>
      <c r="C51" s="255"/>
      <c r="D51" s="255"/>
      <c r="E51" s="255"/>
      <c r="F51" s="255"/>
      <c r="G51" s="255"/>
      <c r="H51" s="255"/>
      <c r="I51" s="256"/>
    </row>
    <row r="52" spans="1:21" ht="227.25" customHeight="1">
      <c r="A52" s="257"/>
      <c r="B52" s="255"/>
      <c r="C52" s="255"/>
      <c r="D52" s="255"/>
      <c r="E52" s="255"/>
      <c r="F52" s="255"/>
      <c r="G52" s="255"/>
      <c r="H52" s="255"/>
      <c r="I52" s="256"/>
    </row>
    <row r="53" spans="1:21">
      <c r="A53" s="254" t="s">
        <v>311</v>
      </c>
      <c r="B53" s="255"/>
      <c r="C53" s="255"/>
      <c r="D53" s="255"/>
      <c r="E53" s="255"/>
      <c r="F53" s="255"/>
      <c r="G53" s="255"/>
      <c r="H53" s="255"/>
      <c r="I53" s="256"/>
    </row>
    <row r="54" spans="1:21">
      <c r="A54" s="257"/>
      <c r="B54" s="255"/>
      <c r="C54" s="255"/>
      <c r="D54" s="255"/>
      <c r="E54" s="255"/>
      <c r="F54" s="255"/>
      <c r="G54" s="255"/>
      <c r="H54" s="255"/>
      <c r="I54" s="256"/>
    </row>
    <row r="55" spans="1:21">
      <c r="A55" s="257"/>
      <c r="B55" s="255"/>
      <c r="C55" s="255"/>
      <c r="D55" s="255"/>
      <c r="E55" s="255"/>
      <c r="F55" s="255"/>
      <c r="G55" s="255"/>
      <c r="H55" s="255"/>
      <c r="I55" s="256"/>
    </row>
    <row r="56" spans="1:21" ht="17.5" customHeight="1">
      <c r="A56" s="257"/>
      <c r="B56" s="255"/>
      <c r="C56" s="255"/>
      <c r="D56" s="255"/>
      <c r="E56" s="255"/>
      <c r="F56" s="255"/>
      <c r="G56" s="255"/>
      <c r="H56" s="255"/>
      <c r="I56" s="256"/>
    </row>
    <row r="57" spans="1:21">
      <c r="A57" s="254" t="s">
        <v>320</v>
      </c>
      <c r="B57" s="255"/>
      <c r="C57" s="255"/>
      <c r="D57" s="255"/>
      <c r="E57" s="255"/>
      <c r="F57" s="255"/>
      <c r="G57" s="255"/>
      <c r="H57" s="255"/>
      <c r="I57" s="256"/>
      <c r="K57" s="262"/>
      <c r="L57" s="262"/>
      <c r="M57" s="262"/>
      <c r="N57" s="262"/>
      <c r="O57" s="262"/>
      <c r="P57" s="262"/>
      <c r="Q57" s="262"/>
      <c r="R57" s="262"/>
      <c r="S57" s="262"/>
      <c r="T57" s="262"/>
      <c r="U57" s="262"/>
    </row>
    <row r="58" spans="1:21">
      <c r="A58" s="257"/>
      <c r="B58" s="255"/>
      <c r="C58" s="255"/>
      <c r="D58" s="255"/>
      <c r="E58" s="255"/>
      <c r="F58" s="255"/>
      <c r="G58" s="255"/>
      <c r="H58" s="255"/>
      <c r="I58" s="256"/>
      <c r="K58" s="262"/>
      <c r="L58" s="262"/>
      <c r="M58" s="262"/>
      <c r="N58" s="262"/>
      <c r="O58" s="262"/>
      <c r="P58" s="262"/>
      <c r="Q58" s="262"/>
      <c r="R58" s="262"/>
      <c r="S58" s="262"/>
      <c r="T58" s="262"/>
      <c r="U58" s="262"/>
    </row>
    <row r="59" spans="1:21">
      <c r="A59" s="257"/>
      <c r="B59" s="255"/>
      <c r="C59" s="255"/>
      <c r="D59" s="255"/>
      <c r="E59" s="255"/>
      <c r="F59" s="255"/>
      <c r="G59" s="255"/>
      <c r="H59" s="255"/>
      <c r="I59" s="256"/>
      <c r="K59" s="262"/>
      <c r="L59" s="262"/>
      <c r="M59" s="262"/>
      <c r="N59" s="262"/>
      <c r="O59" s="262"/>
      <c r="P59" s="262"/>
      <c r="Q59" s="262"/>
      <c r="R59" s="262"/>
      <c r="S59" s="262"/>
      <c r="T59" s="262"/>
      <c r="U59" s="262"/>
    </row>
    <row r="60" spans="1:21" ht="356.25" customHeight="1">
      <c r="A60" s="257"/>
      <c r="B60" s="255"/>
      <c r="C60" s="255"/>
      <c r="D60" s="255"/>
      <c r="E60" s="255"/>
      <c r="F60" s="255"/>
      <c r="G60" s="255"/>
      <c r="H60" s="255"/>
      <c r="I60" s="256"/>
      <c r="M60" s="100"/>
    </row>
    <row r="61" spans="1:21">
      <c r="A61" s="263" t="s">
        <v>312</v>
      </c>
      <c r="B61" s="251"/>
      <c r="C61" s="251"/>
      <c r="D61" s="251"/>
      <c r="E61" s="251"/>
      <c r="F61" s="251"/>
      <c r="G61" s="251"/>
      <c r="H61" s="251"/>
      <c r="I61" s="251"/>
    </row>
    <row r="62" spans="1:21">
      <c r="A62" s="251"/>
      <c r="B62" s="251"/>
      <c r="C62" s="251"/>
      <c r="D62" s="251"/>
      <c r="E62" s="251"/>
      <c r="F62" s="251"/>
      <c r="G62" s="251"/>
      <c r="H62" s="251"/>
      <c r="I62" s="251"/>
    </row>
    <row r="63" spans="1:21">
      <c r="A63" s="251"/>
      <c r="B63" s="251"/>
      <c r="C63" s="251"/>
      <c r="D63" s="251"/>
      <c r="E63" s="251"/>
      <c r="F63" s="251"/>
      <c r="G63" s="251"/>
      <c r="H63" s="251"/>
      <c r="I63" s="251"/>
    </row>
    <row r="64" spans="1:21" ht="130.5" customHeight="1">
      <c r="A64" s="264"/>
      <c r="B64" s="264"/>
      <c r="C64" s="264"/>
      <c r="D64" s="264"/>
      <c r="E64" s="264"/>
      <c r="F64" s="264"/>
      <c r="G64" s="264"/>
      <c r="H64" s="264"/>
      <c r="I64" s="264"/>
    </row>
    <row r="65" spans="1:10">
      <c r="A65" s="250" t="s">
        <v>313</v>
      </c>
      <c r="B65" s="251"/>
      <c r="C65" s="251"/>
      <c r="D65" s="251"/>
      <c r="E65" s="251"/>
      <c r="F65" s="251"/>
      <c r="G65" s="251"/>
      <c r="H65" s="251"/>
      <c r="I65" s="252"/>
    </row>
    <row r="66" spans="1:10">
      <c r="A66" s="253"/>
      <c r="B66" s="251"/>
      <c r="C66" s="251"/>
      <c r="D66" s="251"/>
      <c r="E66" s="251"/>
      <c r="F66" s="251"/>
      <c r="G66" s="251"/>
      <c r="H66" s="251"/>
      <c r="I66" s="252"/>
    </row>
    <row r="67" spans="1:10">
      <c r="A67" s="253"/>
      <c r="B67" s="251"/>
      <c r="C67" s="251"/>
      <c r="D67" s="251"/>
      <c r="E67" s="251"/>
      <c r="F67" s="251"/>
      <c r="G67" s="251"/>
      <c r="H67" s="251"/>
      <c r="I67" s="252"/>
    </row>
    <row r="68" spans="1:10" ht="18.75" customHeight="1">
      <c r="A68" s="253"/>
      <c r="B68" s="251"/>
      <c r="C68" s="251"/>
      <c r="D68" s="251"/>
      <c r="E68" s="251"/>
      <c r="F68" s="251"/>
      <c r="G68" s="251"/>
      <c r="H68" s="251"/>
      <c r="I68" s="252"/>
    </row>
    <row r="69" spans="1:10">
      <c r="A69" s="254" t="s">
        <v>314</v>
      </c>
      <c r="B69" s="255"/>
      <c r="C69" s="255"/>
      <c r="D69" s="255"/>
      <c r="E69" s="255"/>
      <c r="F69" s="255"/>
      <c r="G69" s="255"/>
      <c r="H69" s="255"/>
      <c r="I69" s="256"/>
    </row>
    <row r="70" spans="1:10">
      <c r="A70" s="257"/>
      <c r="B70" s="255"/>
      <c r="C70" s="255"/>
      <c r="D70" s="255"/>
      <c r="E70" s="255"/>
      <c r="F70" s="255"/>
      <c r="G70" s="255"/>
      <c r="H70" s="255"/>
      <c r="I70" s="256"/>
    </row>
    <row r="71" spans="1:10" ht="20.5" customHeight="1">
      <c r="A71" s="257"/>
      <c r="B71" s="255"/>
      <c r="C71" s="255"/>
      <c r="D71" s="255"/>
      <c r="E71" s="255"/>
      <c r="F71" s="255"/>
      <c r="G71" s="255"/>
      <c r="H71" s="255"/>
      <c r="I71" s="256"/>
    </row>
    <row r="72" spans="1:10" ht="6" customHeight="1">
      <c r="A72" s="257"/>
      <c r="B72" s="255"/>
      <c r="C72" s="255"/>
      <c r="D72" s="255"/>
      <c r="E72" s="255"/>
      <c r="F72" s="255"/>
      <c r="G72" s="255"/>
      <c r="H72" s="255"/>
      <c r="I72" s="256"/>
    </row>
    <row r="73" spans="1:10">
      <c r="A73" s="250" t="s">
        <v>315</v>
      </c>
      <c r="B73" s="251"/>
      <c r="C73" s="251"/>
      <c r="D73" s="251"/>
      <c r="E73" s="251"/>
      <c r="F73" s="251"/>
      <c r="G73" s="251"/>
      <c r="H73" s="251"/>
      <c r="I73" s="252"/>
      <c r="J73" s="100"/>
    </row>
    <row r="74" spans="1:10">
      <c r="A74" s="253"/>
      <c r="B74" s="251"/>
      <c r="C74" s="251"/>
      <c r="D74" s="251"/>
      <c r="E74" s="251"/>
      <c r="F74" s="251"/>
      <c r="G74" s="251"/>
      <c r="H74" s="251"/>
      <c r="I74" s="252"/>
    </row>
    <row r="75" spans="1:10">
      <c r="A75" s="253"/>
      <c r="B75" s="251"/>
      <c r="C75" s="251"/>
      <c r="D75" s="251"/>
      <c r="E75" s="251"/>
      <c r="F75" s="251"/>
      <c r="G75" s="251"/>
      <c r="H75" s="251"/>
      <c r="I75" s="252"/>
    </row>
    <row r="76" spans="1:10" ht="18" customHeight="1">
      <c r="A76" s="253"/>
      <c r="B76" s="251"/>
      <c r="C76" s="251"/>
      <c r="D76" s="251"/>
      <c r="E76" s="251"/>
      <c r="F76" s="251"/>
      <c r="G76" s="251"/>
      <c r="H76" s="251"/>
      <c r="I76" s="252"/>
    </row>
    <row r="77" spans="1:10">
      <c r="A77" s="254" t="s">
        <v>316</v>
      </c>
      <c r="B77" s="255"/>
      <c r="C77" s="255"/>
      <c r="D77" s="255"/>
      <c r="E77" s="255"/>
      <c r="F77" s="255"/>
      <c r="G77" s="255"/>
      <c r="H77" s="255"/>
      <c r="I77" s="256"/>
    </row>
    <row r="78" spans="1:10">
      <c r="A78" s="257"/>
      <c r="B78" s="255"/>
      <c r="C78" s="255"/>
      <c r="D78" s="255"/>
      <c r="E78" s="255"/>
      <c r="F78" s="255"/>
      <c r="G78" s="255"/>
      <c r="H78" s="255"/>
      <c r="I78" s="256"/>
    </row>
    <row r="79" spans="1:10">
      <c r="A79" s="257"/>
      <c r="B79" s="255"/>
      <c r="C79" s="255"/>
      <c r="D79" s="255"/>
      <c r="E79" s="255"/>
      <c r="F79" s="255"/>
      <c r="G79" s="255"/>
      <c r="H79" s="255"/>
      <c r="I79" s="256"/>
    </row>
    <row r="80" spans="1:10" ht="25" customHeight="1">
      <c r="A80" s="257"/>
      <c r="B80" s="255"/>
      <c r="C80" s="255"/>
      <c r="D80" s="255"/>
      <c r="E80" s="255"/>
      <c r="F80" s="255"/>
      <c r="G80" s="255"/>
      <c r="H80" s="255"/>
      <c r="I80" s="256"/>
    </row>
    <row r="81" spans="1:11">
      <c r="A81" s="250" t="s">
        <v>317</v>
      </c>
      <c r="B81" s="251"/>
      <c r="C81" s="251"/>
      <c r="D81" s="251"/>
      <c r="E81" s="251"/>
      <c r="F81" s="251"/>
      <c r="G81" s="251"/>
      <c r="H81" s="251"/>
      <c r="I81" s="252"/>
    </row>
    <row r="82" spans="1:11">
      <c r="A82" s="253"/>
      <c r="B82" s="251"/>
      <c r="C82" s="251"/>
      <c r="D82" s="251"/>
      <c r="E82" s="251"/>
      <c r="F82" s="251"/>
      <c r="G82" s="251"/>
      <c r="H82" s="251"/>
      <c r="I82" s="252"/>
    </row>
    <row r="83" spans="1:11">
      <c r="A83" s="253"/>
      <c r="B83" s="251"/>
      <c r="C83" s="251"/>
      <c r="D83" s="251"/>
      <c r="E83" s="251"/>
      <c r="F83" s="251"/>
      <c r="G83" s="251"/>
      <c r="H83" s="251"/>
      <c r="I83" s="252"/>
    </row>
    <row r="84" spans="1:11" ht="26.5" customHeight="1">
      <c r="A84" s="253"/>
      <c r="B84" s="251"/>
      <c r="C84" s="251"/>
      <c r="D84" s="251"/>
      <c r="E84" s="251"/>
      <c r="F84" s="251"/>
      <c r="G84" s="251"/>
      <c r="H84" s="251"/>
      <c r="I84" s="252"/>
    </row>
    <row r="85" spans="1:11">
      <c r="A85" s="254" t="s">
        <v>321</v>
      </c>
      <c r="B85" s="255"/>
      <c r="C85" s="255"/>
      <c r="D85" s="255"/>
      <c r="E85" s="255"/>
      <c r="F85" s="255"/>
      <c r="G85" s="255"/>
      <c r="H85" s="255"/>
      <c r="I85" s="256"/>
    </row>
    <row r="86" spans="1:11">
      <c r="A86" s="257"/>
      <c r="B86" s="255"/>
      <c r="C86" s="255"/>
      <c r="D86" s="255"/>
      <c r="E86" s="255"/>
      <c r="F86" s="255"/>
      <c r="G86" s="255"/>
      <c r="H86" s="255"/>
      <c r="I86" s="256"/>
    </row>
    <row r="87" spans="1:11">
      <c r="A87" s="257"/>
      <c r="B87" s="255"/>
      <c r="C87" s="255"/>
      <c r="D87" s="255"/>
      <c r="E87" s="255"/>
      <c r="F87" s="255"/>
      <c r="G87" s="255"/>
      <c r="H87" s="255"/>
      <c r="I87" s="256"/>
    </row>
    <row r="88" spans="1:11" ht="32.25" customHeight="1">
      <c r="A88" s="257"/>
      <c r="B88" s="255"/>
      <c r="C88" s="255"/>
      <c r="D88" s="255"/>
      <c r="E88" s="255"/>
      <c r="F88" s="255"/>
      <c r="G88" s="255"/>
      <c r="H88" s="255"/>
      <c r="I88" s="256"/>
    </row>
    <row r="89" spans="1:11">
      <c r="A89" s="254" t="s">
        <v>318</v>
      </c>
      <c r="B89" s="255"/>
      <c r="C89" s="255"/>
      <c r="D89" s="255"/>
      <c r="E89" s="255"/>
      <c r="F89" s="255"/>
      <c r="G89" s="255"/>
      <c r="H89" s="255"/>
      <c r="I89" s="256"/>
    </row>
    <row r="90" spans="1:11">
      <c r="A90" s="257"/>
      <c r="B90" s="255"/>
      <c r="C90" s="255"/>
      <c r="D90" s="255"/>
      <c r="E90" s="255"/>
      <c r="F90" s="255"/>
      <c r="G90" s="255"/>
      <c r="H90" s="255"/>
      <c r="I90" s="256"/>
      <c r="K90" s="100"/>
    </row>
    <row r="91" spans="1:11">
      <c r="A91" s="257"/>
      <c r="B91" s="255"/>
      <c r="C91" s="255"/>
      <c r="D91" s="255"/>
      <c r="E91" s="255"/>
      <c r="F91" s="255"/>
      <c r="G91" s="255"/>
      <c r="H91" s="255"/>
      <c r="I91" s="256"/>
    </row>
    <row r="92" spans="1:11" ht="8.25" customHeight="1">
      <c r="A92" s="259"/>
      <c r="B92" s="260"/>
      <c r="C92" s="260"/>
      <c r="D92" s="260"/>
      <c r="E92" s="260"/>
      <c r="F92" s="260"/>
      <c r="G92" s="260"/>
      <c r="H92" s="260"/>
      <c r="I92" s="261"/>
    </row>
  </sheetData>
  <mergeCells count="24">
    <mergeCell ref="A81:I84"/>
    <mergeCell ref="A85:I88"/>
    <mergeCell ref="A89:I92"/>
    <mergeCell ref="K57:U59"/>
    <mergeCell ref="A61:I64"/>
    <mergeCell ref="A65:I68"/>
    <mergeCell ref="A69:I72"/>
    <mergeCell ref="A73:I76"/>
    <mergeCell ref="A77:I80"/>
    <mergeCell ref="A41:I44"/>
    <mergeCell ref="A45:I48"/>
    <mergeCell ref="A49:I52"/>
    <mergeCell ref="A53:I56"/>
    <mergeCell ref="A57:I60"/>
    <mergeCell ref="A1:I4"/>
    <mergeCell ref="A5:I8"/>
    <mergeCell ref="A9:I12"/>
    <mergeCell ref="A13:I16"/>
    <mergeCell ref="A17:I20"/>
    <mergeCell ref="A21:I24"/>
    <mergeCell ref="A25:I28"/>
    <mergeCell ref="A29:I32"/>
    <mergeCell ref="A33:I36"/>
    <mergeCell ref="A37:I40"/>
  </mergeCells>
  <pageMargins left="0.7" right="0.7" top="0.75" bottom="0.75" header="0.3" footer="0.3"/>
  <headerFooter>
    <oddHeader>&amp;C&amp;"UniCredit"&amp;10&amp;K666666 UniCredit - Confidential&amp;1#_x000D_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Ferizović Antica (Zagrebačka banka - UniCredit)</dc:creator>
  <cp:lastModifiedBy>Došen Darija (Zagrebačka banka - UniCredit)</cp:lastModifiedBy>
  <cp:lastPrinted>2018-04-25T06:49:36Z</cp:lastPrinted>
  <dcterms:created xsi:type="dcterms:W3CDTF">2008-10-17T11:51:54Z</dcterms:created>
  <dcterms:modified xsi:type="dcterms:W3CDTF">2026-07-21T06:37:53Z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4f1d2f1-a4f0-4657-97e1-3f9e482c72f7_Enabled">
    <vt:lpwstr>true</vt:lpwstr>
  </property>
  <property fmtid="{D5CDD505-2E9C-101B-9397-08002B2CF9AE}" pid="4" name="MSIP_Label_84f1d2f1-a4f0-4657-97e1-3f9e482c72f7_SetDate">
    <vt:lpwstr>2026-07-16T05:52:51Z</vt:lpwstr>
  </property>
  <property fmtid="{D5CDD505-2E9C-101B-9397-08002B2CF9AE}" pid="5" name="MSIP_Label_84f1d2f1-a4f0-4657-97e1-3f9e482c72f7_Method">
    <vt:lpwstr>Standard</vt:lpwstr>
  </property>
  <property fmtid="{D5CDD505-2E9C-101B-9397-08002B2CF9AE}" pid="6" name="MSIP_Label_84f1d2f1-a4f0-4657-97e1-3f9e482c72f7_Name">
    <vt:lpwstr>UniCredit - Confidential</vt:lpwstr>
  </property>
  <property fmtid="{D5CDD505-2E9C-101B-9397-08002B2CF9AE}" pid="7" name="MSIP_Label_84f1d2f1-a4f0-4657-97e1-3f9e482c72f7_SiteId">
    <vt:lpwstr>2cc49ce9-66a1-41ac-a96b-bdc54247696a</vt:lpwstr>
  </property>
  <property fmtid="{D5CDD505-2E9C-101B-9397-08002B2CF9AE}" pid="8" name="MSIP_Label_84f1d2f1-a4f0-4657-97e1-3f9e482c72f7_ActionId">
    <vt:lpwstr>b52c25e9-e086-457f-b7d5-148ec13876d3</vt:lpwstr>
  </property>
  <property fmtid="{D5CDD505-2E9C-101B-9397-08002B2CF9AE}" pid="9" name="MSIP_Label_84f1d2f1-a4f0-4657-97e1-3f9e482c72f7_ContentBits">
    <vt:lpwstr>1</vt:lpwstr>
  </property>
  <property fmtid="{D5CDD505-2E9C-101B-9397-08002B2CF9AE}" pid="10" name="MSIP_Label_84f1d2f1-a4f0-4657-97e1-3f9e482c72f7_Tag">
    <vt:lpwstr>10, 1, 2, 1</vt:lpwstr>
  </property>
</Properties>
</file>