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0\3Q 2020\Banka\TFI-KI\"/>
    </mc:Choice>
  </mc:AlternateContent>
  <workbookProtection workbookPassword="CA29" lockStructure="1"/>
  <bookViews>
    <workbookView xWindow="0" yWindow="0" windowWidth="28800" windowHeight="117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3" i="22"/>
  <c r="R22" i="22"/>
  <c r="R21" i="22"/>
  <c r="R20" i="22"/>
  <c r="R19" i="22"/>
  <c r="R18" i="22"/>
  <c r="R17" i="22"/>
  <c r="R16" i="22"/>
  <c r="R15" i="22"/>
  <c r="R14" i="22"/>
  <c r="R13" i="22"/>
  <c r="R12" i="22"/>
  <c r="R11" i="22"/>
  <c r="R10" i="22"/>
  <c r="Q9" i="22"/>
  <c r="Q26" i="22" s="1"/>
  <c r="P9" i="22"/>
  <c r="P26" i="22" s="1"/>
  <c r="O9" i="22"/>
  <c r="O26" i="22" s="1"/>
  <c r="N9" i="22"/>
  <c r="M9" i="22"/>
  <c r="M26" i="22" s="1"/>
  <c r="L9" i="22"/>
  <c r="L26" i="22" s="1"/>
  <c r="K9" i="22"/>
  <c r="K26" i="22" s="1"/>
  <c r="J9" i="22"/>
  <c r="J26" i="22" s="1"/>
  <c r="I9" i="22"/>
  <c r="H9" i="22"/>
  <c r="H26" i="22" s="1"/>
  <c r="G9" i="22"/>
  <c r="G26" i="22" s="1"/>
  <c r="F9" i="22"/>
  <c r="F26" i="22" s="1"/>
  <c r="R7" i="22"/>
  <c r="R6"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N26" i="22" l="1"/>
  <c r="R24" i="22"/>
  <c r="I26" i="22"/>
  <c r="K45" i="19"/>
  <c r="K67" i="19" s="1"/>
  <c r="J45" i="19"/>
  <c r="J67" i="19" s="1"/>
  <c r="I63" i="18"/>
  <c r="I78" i="18" s="1"/>
  <c r="I40" i="18"/>
  <c r="H45" i="19"/>
  <c r="H67" i="19" s="1"/>
  <c r="R9" i="22"/>
  <c r="R26" i="22" l="1"/>
</calcChain>
</file>

<file path=xl/sharedStrings.xml><?xml version="1.0" encoding="utf-8"?>
<sst xmlns="http://schemas.openxmlformats.org/spreadsheetml/2006/main" count="338" uniqueCount="299">
  <si>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</si>
  <si>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</si>
  <si>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</si>
  <si>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</si>
  <si>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</si>
  <si>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</si>
  <si>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</si>
  <si>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</si>
  <si>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</si>
  <si>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</si>
  <si>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</si>
  <si>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</si>
  <si>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</si>
  <si>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</si>
  <si>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</si>
  <si>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</si>
  <si>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</si>
  <si>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</si>
  <si>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</si>
  <si>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</si>
  <si>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</si>
  <si>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</si>
  <si>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</si>
  <si>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</si>
  <si>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</si>
  <si>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</si>
  <si>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</si>
  <si>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</si>
  <si>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</si>
  <si>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</si>
  <si>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</si>
  <si>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</si>
  <si>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</si>
  <si>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</si>
  <si>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</si>
  <si>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</si>
  <si>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</si>
  <si>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</si>
  <si>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</si>
  <si>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</si>
  <si>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</si>
  <si>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</si>
  <si>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</si>
  <si>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</si>
  <si>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</si>
  <si>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</si>
  <si>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</si>
  <si>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</si>
  <si>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</si>
  <si>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</si>
  <si>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</si>
  <si>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</si>
  <si>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</si>
  <si>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</si>
  <si>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</si>
  <si>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</si>
  <si>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</si>
  <si>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</si>
  <si>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</si>
  <si>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</si>
  <si>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</si>
  <si>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</si>
  <si>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</si>
  <si>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</si>
  <si>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</si>
  <si>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</si>
  <si>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</si>
  <si>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</si>
  <si>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</si>
  <si>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</si>
  <si>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</si>
  <si>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</si>
  <si>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</si>
  <si>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</si>
  <si>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</si>
  <si>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</si>
  <si>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</si>
  <si>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</si>
  <si>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</si>
  <si>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</si>
  <si>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</si>
  <si>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</si>
  <si>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</si>
  <si>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</si>
  <si>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</si>
  <si>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</si>
  <si>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</si>
  <si>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</si>
  <si>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</si>
  <si>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</si>
  <si>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</si>
  <si>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</si>
  <si>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</si>
  <si>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</si>
  <si>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</si>
  <si>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</si>
  <si>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</si>
  <si>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</si>
  <si>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</si>
  <si>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</si>
  <si>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</si>
  <si>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</si>
  <si>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</si>
  <si>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</si>
  <si>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</si>
  <si>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</si>
  <si>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</si>
  <si>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</si>
  <si>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</si>
  <si>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</si>
  <si>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</si>
  <si>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</si>
  <si>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</si>
  <si>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</si>
  <si>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</si>
  <si>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</si>
  <si>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</si>
  <si>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</si>
  <si>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</si>
  <si>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</si>
  <si>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</si>
  <si>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</si>
  <si>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</si>
  <si>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</si>
  <si>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</si>
  <si>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</si>
  <si>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</si>
  <si>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</si>
  <si>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</si>
  <si>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</si>
  <si>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</si>
  <si>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</si>
  <si>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</si>
  <si>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</si>
  <si>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</si>
  <si>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</si>
  <si>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</si>
  <si>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</si>
  <si>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</si>
  <si>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</si>
  <si>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</si>
  <si>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</si>
  <si>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</si>
  <si>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</si>
  <si>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</si>
  <si>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</si>
  <si>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</si>
  <si>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</si>
  <si>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</si>
  <si>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</si>
  <si>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</si>
  <si>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</si>
  <si>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</si>
  <si>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</si>
  <si>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</si>
  <si>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</si>
  <si>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</si>
  <si>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</si>
  <si>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</si>
  <si>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</si>
  <si>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</si>
  <si>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</si>
  <si>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</si>
  <si>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</si>
  <si>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</si>
  <si>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</si>
  <si>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</si>
  <si>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</si>
  <si>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</si>
  <si>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</si>
  <si>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</si>
  <si>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</si>
  <si>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</si>
  <si>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</si>
  <si>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</si>
  <si>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</si>
  <si>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</si>
  <si>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</si>
  <si>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</si>
  <si>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</si>
  <si>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</si>
  <si>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</si>
  <si>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</si>
  <si>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</si>
  <si>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</si>
  <si>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</si>
  <si>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</si>
  <si>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</si>
  <si>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</si>
  <si>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</si>
  <si>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</si>
  <si>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</si>
  <si>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</si>
  <si>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</si>
  <si>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</si>
  <si>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</si>
  <si>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</si>
  <si>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</si>
  <si>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</si>
  <si>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</si>
  <si>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</si>
  <si>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</si>
  <si>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</si>
  <si>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</si>
  <si>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</si>
  <si>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</si>
  <si>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</si>
  <si>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</si>
  <si>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</si>
  <si>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</si>
  <si>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</si>
  <si>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</si>
  <si>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</si>
  <si>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</si>
  <si>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</si>
  <si>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</si>
  <si>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</si>
  <si>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</si>
  <si>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</si>
  <si>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</si>
  <si>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</si>
  <si>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</si>
  <si>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</si>
  <si>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</si>
  <si>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</si>
  <si>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</si>
  <si>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</si>
  <si>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</si>
  <si>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</si>
  <si>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</si>
  <si>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</si>
  <si>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</si>
  <si>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</si>
  <si>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</si>
  <si>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</si>
  <si>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</si>
  <si>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</si>
  <si>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</si>
  <si>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</si>
  <si>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</si>
  <si>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</si>
  <si>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</si>
  <si>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</si>
  <si>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</si>
  <si>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</si>
  <si>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</si>
  <si>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</si>
  <si>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</si>
  <si>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</si>
  <si>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</si>
  <si>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</si>
  <si>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</si>
  <si>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</si>
  <si>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</si>
  <si>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</si>
  <si>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</si>
  <si>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</si>
  <si>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</si>
  <si>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</si>
  <si>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</si>
  <si>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</si>
  <si>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</si>
  <si>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</si>
  <si>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</si>
  <si>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</si>
  <si>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</si>
  <si>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</si>
  <si>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</si>
  <si>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</si>
  <si>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</si>
  <si>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</si>
  <si>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</si>
  <si>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</si>
  <si>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</si>
  <si>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</si>
  <si>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</si>
  <si>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</si>
  <si>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</si>
  <si>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</si>
  <si>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</si>
  <si>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</si>
  <si>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</si>
  <si>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</si>
  <si>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</si>
  <si>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</si>
  <si>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307</t>
  </si>
  <si>
    <t>PRNXTNXHBI0TSY1V8P17</t>
  </si>
  <si>
    <t>Zagrebačka banka d.d.</t>
  </si>
  <si>
    <t>Zagreb</t>
  </si>
  <si>
    <t>Trg bana Josipa Jelačića 10</t>
  </si>
  <si>
    <t>zaba@unicreditgroup.zaba.hr</t>
  </si>
  <si>
    <t>www.zaba.hr</t>
  </si>
  <si>
    <t>Obveznik: Zagrebačka banka d.d.</t>
  </si>
  <si>
    <t>za razdoblje od 31.12.2019.</t>
  </si>
  <si>
    <t>Ferizović Antica</t>
  </si>
  <si>
    <t>01/4801-725</t>
  </si>
  <si>
    <t>stanje na dan 30.09.2020</t>
  </si>
  <si>
    <t>u razdoblju 01.01.2020 do 30.09.2020</t>
  </si>
  <si>
    <t>Antica.Ferizović@unicreditgroup.zaba.hr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</si>
</sst>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0"/>
    <numFmt numFmtId="165" formatCode="00"/>
    <numFmt numFmtId="166" formatCode="_-* #,##0.00\ _k_n_-;\-* #,##0.00\ _k_n_-;_-* &quot;-&quot;??\ _k_n_-;_-@_-"/>
    <numFmt numFmtId="167" formatCode="#,##0.0000"/>
    <numFmt numFmtId="168" formatCode="_-* #,##0.00\ &quot;Sk&quot;_-;\-* #,##0.00\ &quot;Sk&quot;_-;_-* &quot;-&quot;??\ &quot;Sk&quot;_-;_-@_-"/>
    <numFmt numFmtId="169" formatCode="0\ &quot;pp&quot;"/>
    <numFmt numFmtId="170" formatCode="0.000000"/>
    <numFmt numFmtId="171" formatCode="#,##0;\(#,##0\)"/>
    <numFmt numFmtId="172" formatCode="_-* #,##0.00\ _K_N_-;\-* #,##0.00\ _K_N_-;_-* &quot;-&quot;??\ _K_N_-;_-@_-"/>
    <numFmt numFmtId="173" formatCode="#,##0.00&quot;kn&quot;;[Red]\-#,##0.00&quot;kn&quot;"/>
  </numFmts>
  <fonts count="72">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charset val="238"/>
    </font>
    <font>
      <sz val="10"/>
      <color theme="1"/>
      <name val="Arial"/>
      <family val="2"/>
      <charset val="238"/>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b/>
      <sz val="10"/>
      <color theme="1"/>
      <name val="Arial"/>
      <family val="2"/>
      <charset val="238"/>
    </font>
    <font>
      <sz val="10"/>
      <color rgb="FFFF0000"/>
      <name val="Arial"/>
      <family val="2"/>
      <charset val="238"/>
    </font>
    <font>
      <sz val="10"/>
      <name val="Arial"/>
      <family val="2"/>
    </font>
    <font>
      <b/>
      <sz val="10"/>
      <name val="Arial"/>
      <family val="2"/>
    </font>
    <font>
      <sz val="10"/>
      <name val="MS Sans Serif"/>
      <family val="2"/>
    </font>
    <font>
      <sz val="10"/>
      <name val="MS Sans Serif"/>
      <family val="2"/>
      <charset val="238"/>
    </font>
    <font>
      <sz val="12"/>
      <name val="Times New Roman"/>
      <family val="1"/>
      <charset val="204"/>
    </font>
    <font>
      <sz val="10"/>
      <name val="Arial CE"/>
      <charset val="238"/>
    </font>
    <font>
      <u/>
      <sz val="10"/>
      <color indexed="12"/>
      <name val="Arial CE"/>
      <charset val="238"/>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name val="Times New Roman"/>
      <family val="1"/>
      <charset val="238"/>
    </font>
    <font>
      <sz val="12"/>
      <name val="Times New Roman CE"/>
      <charset val="238"/>
    </font>
    <font>
      <sz val="10"/>
      <name val="Courier"/>
      <family val="3"/>
    </font>
    <font>
      <u/>
      <sz val="10"/>
      <color indexed="36"/>
      <name val="Arial CE"/>
      <charset val="238"/>
    </font>
    <font>
      <b/>
      <sz val="10"/>
      <color indexed="9"/>
      <name val="Arial"/>
      <family val="2"/>
    </font>
    <font>
      <sz val="10"/>
      <name val="7_Dutch"/>
    </font>
    <font>
      <u/>
      <sz val="10"/>
      <color indexed="20"/>
      <name val="Arial"/>
      <family val="2"/>
      <charset val="238"/>
    </font>
    <font>
      <sz val="12"/>
      <name val="Arial"/>
      <family val="2"/>
      <charset val="238"/>
    </font>
    <font>
      <sz val="10"/>
      <color indexed="8"/>
      <name val="Arial"/>
      <family val="2"/>
    </font>
    <font>
      <sz val="11"/>
      <name val="Calibri"/>
      <family val="2"/>
      <charset val="238"/>
    </font>
    <font>
      <sz val="11"/>
      <color theme="1"/>
      <name val="Calibri"/>
      <family val="2"/>
      <charset val="238"/>
      <scheme val="minor"/>
    </font>
  </fonts>
  <fills count="4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37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2" fillId="31" borderId="0" applyNumberFormat="0" applyBorder="0" applyAlignment="0" applyProtection="0"/>
    <xf numFmtId="0" fontId="32" fillId="23" borderId="0" applyNumberFormat="0" applyBorder="0" applyAlignment="0" applyProtection="0"/>
    <xf numFmtId="0" fontId="32" fillId="0" borderId="0"/>
    <xf numFmtId="0" fontId="3" fillId="0" borderId="0"/>
    <xf numFmtId="0" fontId="32" fillId="27"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4" fillId="16" borderId="0" applyNumberFormat="0" applyBorder="0" applyAlignment="0" applyProtection="0"/>
    <xf numFmtId="0" fontId="35" fillId="19" borderId="34" applyNumberFormat="0" applyAlignment="0" applyProtection="0"/>
    <xf numFmtId="0" fontId="36" fillId="20" borderId="37" applyNumberFormat="0" applyAlignment="0" applyProtection="0"/>
    <xf numFmtId="166" fontId="32" fillId="0" borderId="0" applyFont="0" applyFill="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2" fillId="21" borderId="38" applyNumberFormat="0" applyFont="0" applyAlignment="0" applyProtection="0"/>
    <xf numFmtId="0" fontId="45" fillId="19" borderId="35" applyNumberFormat="0" applyAlignment="0" applyProtection="0"/>
    <xf numFmtId="0" fontId="46" fillId="0" borderId="0" applyNumberFormat="0" applyFill="0" applyBorder="0" applyAlignment="0" applyProtection="0"/>
    <xf numFmtId="0" fontId="47" fillId="0" borderId="39" applyNumberFormat="0" applyFill="0" applyAlignment="0" applyProtection="0"/>
    <xf numFmtId="0" fontId="48" fillId="0" borderId="0" applyNumberFormat="0" applyFill="0" applyBorder="0" applyAlignment="0" applyProtection="0"/>
    <xf numFmtId="0" fontId="3" fillId="0" borderId="0"/>
    <xf numFmtId="0" fontId="49" fillId="0" borderId="0"/>
    <xf numFmtId="0" fontId="3" fillId="0" borderId="0"/>
    <xf numFmtId="43" fontId="3" fillId="0" borderId="0" applyFont="0" applyFill="0" applyBorder="0" applyAlignment="0" applyProtection="0"/>
    <xf numFmtId="166" fontId="51" fillId="0" borderId="0" applyFont="0" applyFill="0" applyBorder="0" applyAlignment="0" applyProtection="0"/>
    <xf numFmtId="9" fontId="51" fillId="0" borderId="0" applyFont="0" applyFill="0" applyBorder="0" applyAlignment="0" applyProtection="0"/>
    <xf numFmtId="0" fontId="52" fillId="0" borderId="0"/>
    <xf numFmtId="0" fontId="34" fillId="16" borderId="0" applyNumberFormat="0" applyBorder="0" applyAlignment="0" applyProtection="0"/>
    <xf numFmtId="38" fontId="49" fillId="46" borderId="0" applyProtection="0"/>
    <xf numFmtId="0" fontId="49"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4" fontId="53" fillId="0" borderId="40"/>
    <xf numFmtId="0" fontId="54" fillId="0" borderId="0" applyFont="0" applyFill="0" applyBorder="0" applyAlignment="0" applyProtection="0"/>
    <xf numFmtId="167" fontId="49" fillId="0" borderId="0" applyFont="0" applyFill="0" applyBorder="0" applyAlignment="0" applyProtection="0"/>
    <xf numFmtId="0" fontId="54" fillId="0" borderId="0" applyFont="0" applyFill="0" applyBorder="0" applyAlignment="0" applyProtection="0"/>
    <xf numFmtId="0" fontId="50" fillId="4" borderId="0"/>
    <xf numFmtId="0" fontId="55" fillId="0" borderId="0" applyNumberFormat="0" applyFill="0" applyBorder="0" applyAlignment="0" applyProtection="0">
      <alignment vertical="top"/>
      <protection locked="0"/>
    </xf>
    <xf numFmtId="38" fontId="56" fillId="0" borderId="0"/>
    <xf numFmtId="38" fontId="57" fillId="0" borderId="0"/>
    <xf numFmtId="38" fontId="58" fillId="0" borderId="0"/>
    <xf numFmtId="38" fontId="59" fillId="0" borderId="0"/>
    <xf numFmtId="0" fontId="60" fillId="0" borderId="0"/>
    <xf numFmtId="0" fontId="60" fillId="0" borderId="0"/>
    <xf numFmtId="0" fontId="61" fillId="0" borderId="0"/>
    <xf numFmtId="168"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62" fillId="0" borderId="0" applyFont="0" applyFill="0" applyBorder="0" applyAlignment="0" applyProtection="0"/>
    <xf numFmtId="0" fontId="54" fillId="0" borderId="0" applyFont="0" applyFill="0" applyBorder="0" applyAlignment="0" applyProtection="0"/>
    <xf numFmtId="0" fontId="49" fillId="0" borderId="0" applyFont="0" applyFill="0" applyBorder="0" applyAlignment="0" applyProtection="0"/>
    <xf numFmtId="0" fontId="63" fillId="0" borderId="0"/>
    <xf numFmtId="0" fontId="54" fillId="0" borderId="0"/>
    <xf numFmtId="0" fontId="62" fillId="0" borderId="0"/>
    <xf numFmtId="0" fontId="54" fillId="0" borderId="0"/>
    <xf numFmtId="0" fontId="54" fillId="0" borderId="0"/>
    <xf numFmtId="0" fontId="54" fillId="0" borderId="0"/>
    <xf numFmtId="0" fontId="49" fillId="0" borderId="0"/>
    <xf numFmtId="0" fontId="49" fillId="0" borderId="0"/>
    <xf numFmtId="0" fontId="64" fillId="0" borderId="0" applyNumberFormat="0" applyFill="0" applyBorder="0" applyAlignment="0" applyProtection="0">
      <alignment vertical="top"/>
      <protection locked="0"/>
    </xf>
    <xf numFmtId="0" fontId="65" fillId="47" borderId="41" applyBorder="0">
      <alignment horizontal="left"/>
    </xf>
    <xf numFmtId="169" fontId="49" fillId="0" borderId="0" applyFont="0" applyFill="0" applyBorder="0" applyAlignment="0" applyProtection="0"/>
    <xf numFmtId="170" fontId="49" fillId="0" borderId="0" applyFont="0" applyFill="0" applyBorder="0" applyAlignment="0" applyProtection="0"/>
    <xf numFmtId="166" fontId="32" fillId="0" borderId="0" applyFont="0" applyFill="0" applyBorder="0" applyAlignment="0" applyProtection="0"/>
    <xf numFmtId="9"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0" fontId="32" fillId="0" borderId="0"/>
    <xf numFmtId="0" fontId="32" fillId="0" borderId="0"/>
    <xf numFmtId="9" fontId="51"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66" fillId="0" borderId="0"/>
    <xf numFmtId="0" fontId="3" fillId="0" borderId="0"/>
    <xf numFmtId="9" fontId="3"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8" fillId="48" borderId="42" applyNumberFormat="0" applyFont="0" applyAlignment="0" applyProtection="0"/>
    <xf numFmtId="0" fontId="1" fillId="0" borderId="0"/>
    <xf numFmtId="166" fontId="1" fillId="0" borderId="0" applyFont="0" applyFill="0" applyBorder="0" applyAlignment="0" applyProtection="0"/>
    <xf numFmtId="0" fontId="8" fillId="0" borderId="0">
      <alignment vertical="top"/>
    </xf>
    <xf numFmtId="0" fontId="3" fillId="0" borderId="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5" fillId="19" borderId="34" applyNumberFormat="0" applyAlignment="0" applyProtection="0"/>
    <xf numFmtId="0" fontId="36" fillId="20" borderId="37" applyNumberFormat="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 fillId="0" borderId="0"/>
    <xf numFmtId="0" fontId="3" fillId="0" borderId="0"/>
    <xf numFmtId="0" fontId="45" fillId="19" borderId="35" applyNumberFormat="0" applyAlignment="0" applyProtection="0"/>
    <xf numFmtId="0" fontId="46" fillId="0" borderId="0" applyNumberFormat="0" applyFill="0" applyBorder="0" applyAlignment="0" applyProtection="0"/>
    <xf numFmtId="0" fontId="47" fillId="0" borderId="39" applyNumberFormat="0" applyFill="0" applyAlignment="0" applyProtection="0"/>
    <xf numFmtId="0" fontId="48" fillId="0" borderId="0" applyNumberFormat="0" applyFill="0" applyBorder="0" applyAlignment="0" applyProtection="0"/>
    <xf numFmtId="0" fontId="3" fillId="0" borderId="0"/>
    <xf numFmtId="0" fontId="3" fillId="0" borderId="0"/>
    <xf numFmtId="0" fontId="32" fillId="0" borderId="0"/>
    <xf numFmtId="43" fontId="8" fillId="0" borderId="0" applyFont="0" applyFill="0" applyBorder="0" applyAlignment="0" applyProtection="0"/>
    <xf numFmtId="172" fontId="66"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68" fillId="0" borderId="0"/>
    <xf numFmtId="0" fontId="3" fillId="0" borderId="0"/>
    <xf numFmtId="0" fontId="8" fillId="0" borderId="0">
      <alignment vertical="top"/>
    </xf>
    <xf numFmtId="0" fontId="68" fillId="0" borderId="0"/>
    <xf numFmtId="9" fontId="66" fillId="0" borderId="0" applyFont="0" applyFill="0" applyBorder="0" applyAlignment="0" applyProtection="0"/>
    <xf numFmtId="171" fontId="28" fillId="0" borderId="0"/>
    <xf numFmtId="38" fontId="52" fillId="0" borderId="0" applyFont="0" applyFill="0" applyBorder="0" applyAlignment="0" applyProtection="0"/>
    <xf numFmtId="40" fontId="52" fillId="0" borderId="0" applyFont="0" applyFill="0" applyBorder="0" applyAlignment="0" applyProtection="0"/>
    <xf numFmtId="173" fontId="52" fillId="0" borderId="0" applyFont="0" applyFill="0" applyBorder="0" applyAlignment="0" applyProtection="0"/>
    <xf numFmtId="0" fontId="3" fillId="0" borderId="0"/>
    <xf numFmtId="0" fontId="3" fillId="0" borderId="0"/>
    <xf numFmtId="0" fontId="3" fillId="0" borderId="0"/>
    <xf numFmtId="0" fontId="8" fillId="0" borderId="0"/>
    <xf numFmtId="43" fontId="8" fillId="0" borderId="0" applyFont="0" applyFill="0" applyBorder="0" applyAlignment="0" applyProtection="0"/>
    <xf numFmtId="0" fontId="3" fillId="0" borderId="0"/>
    <xf numFmtId="0" fontId="8" fillId="0" borderId="0">
      <alignment vertical="top"/>
    </xf>
    <xf numFmtId="0" fontId="68" fillId="0" borderId="0"/>
    <xf numFmtId="0" fontId="69" fillId="0" borderId="0"/>
    <xf numFmtId="43" fontId="3" fillId="0" borderId="0" applyFont="0" applyFill="0" applyBorder="0" applyAlignment="0" applyProtection="0"/>
    <xf numFmtId="43" fontId="8" fillId="0" borderId="0" applyFont="0" applyFill="0" applyBorder="0" applyAlignment="0" applyProtection="0"/>
    <xf numFmtId="0" fontId="3" fillId="0" borderId="0"/>
    <xf numFmtId="9" fontId="32" fillId="0" borderId="0" applyFont="0" applyFill="0" applyBorder="0" applyAlignment="0" applyProtection="0"/>
    <xf numFmtId="0" fontId="68" fillId="0" borderId="0"/>
    <xf numFmtId="0" fontId="8" fillId="0" borderId="0"/>
    <xf numFmtId="0" fontId="3" fillId="0" borderId="0"/>
    <xf numFmtId="43" fontId="8" fillId="0" borderId="0" applyFont="0" applyFill="0" applyBorder="0" applyAlignment="0" applyProtection="0"/>
    <xf numFmtId="0" fontId="3" fillId="0" borderId="0"/>
    <xf numFmtId="172" fontId="66" fillId="0" borderId="0" applyFont="0" applyFill="0" applyBorder="0" applyAlignment="0" applyProtection="0"/>
    <xf numFmtId="43" fontId="3"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0" fontId="32" fillId="0" borderId="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5" borderId="0" applyNumberFormat="0" applyBorder="0" applyAlignment="0" applyProtection="0"/>
    <xf numFmtId="0" fontId="32" fillId="39" borderId="0" applyNumberFormat="0" applyBorder="0" applyAlignment="0" applyProtection="0"/>
    <xf numFmtId="0" fontId="32" fillId="43"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36"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37" borderId="0" applyNumberFormat="0" applyBorder="0" applyAlignment="0" applyProtection="0"/>
    <xf numFmtId="0" fontId="33" fillId="41" borderId="0" applyNumberFormat="0" applyBorder="0" applyAlignment="0" applyProtection="0"/>
    <xf numFmtId="0" fontId="33" fillId="45"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42" borderId="0" applyNumberFormat="0" applyBorder="0" applyAlignment="0" applyProtection="0"/>
    <xf numFmtId="0" fontId="34" fillId="16" borderId="0" applyNumberFormat="0" applyBorder="0" applyAlignment="0" applyProtection="0"/>
    <xf numFmtId="0" fontId="35" fillId="19" borderId="34" applyNumberFormat="0" applyAlignment="0" applyProtection="0"/>
    <xf numFmtId="0" fontId="36" fillId="20" borderId="37" applyNumberFormat="0" applyAlignment="0" applyProtection="0"/>
    <xf numFmtId="166" fontId="32" fillId="0" borderId="0" applyFont="0" applyFill="0" applyBorder="0" applyAlignment="0" applyProtection="0"/>
    <xf numFmtId="0" fontId="37" fillId="0" borderId="0" applyNumberFormat="0" applyFill="0" applyBorder="0" applyAlignment="0" applyProtection="0"/>
    <xf numFmtId="0" fontId="38" fillId="15" borderId="0" applyNumberFormat="0" applyBorder="0" applyAlignment="0" applyProtection="0"/>
    <xf numFmtId="0" fontId="39" fillId="0" borderId="31" applyNumberFormat="0" applyFill="0" applyAlignment="0" applyProtection="0"/>
    <xf numFmtId="0" fontId="40" fillId="0" borderId="32" applyNumberFormat="0" applyFill="0" applyAlignment="0" applyProtection="0"/>
    <xf numFmtId="0" fontId="41" fillId="0" borderId="33" applyNumberFormat="0" applyFill="0" applyAlignment="0" applyProtection="0"/>
    <xf numFmtId="0" fontId="41" fillId="0" borderId="0" applyNumberFormat="0" applyFill="0" applyBorder="0" applyAlignment="0" applyProtection="0"/>
    <xf numFmtId="0" fontId="42" fillId="18" borderId="34" applyNumberFormat="0" applyAlignment="0" applyProtection="0"/>
    <xf numFmtId="0" fontId="43" fillId="0" borderId="36" applyNumberFormat="0" applyFill="0" applyAlignment="0" applyProtection="0"/>
    <xf numFmtId="0" fontId="44" fillId="17" borderId="0" applyNumberFormat="0" applyBorder="0" applyAlignment="0" applyProtection="0"/>
    <xf numFmtId="0" fontId="32" fillId="21" borderId="38" applyNumberFormat="0" applyFont="0" applyAlignment="0" applyProtection="0"/>
    <xf numFmtId="0" fontId="45" fillId="19" borderId="35" applyNumberFormat="0" applyAlignment="0" applyProtection="0"/>
    <xf numFmtId="0" fontId="47" fillId="0" borderId="39" applyNumberFormat="0" applyFill="0" applyAlignment="0" applyProtection="0"/>
    <xf numFmtId="0" fontId="48" fillId="0" borderId="0" applyNumberFormat="0" applyFill="0" applyBorder="0" applyAlignment="0" applyProtection="0"/>
    <xf numFmtId="0" fontId="49" fillId="0" borderId="0"/>
    <xf numFmtId="166" fontId="3"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38" fontId="52" fillId="0" borderId="0" applyFont="0" applyFill="0" applyBorder="0" applyAlignment="0" applyProtection="0"/>
    <xf numFmtId="173" fontId="52" fillId="0" borderId="0" applyFont="0" applyFill="0" applyBorder="0" applyAlignment="0" applyProtection="0"/>
    <xf numFmtId="0" fontId="3" fillId="0" borderId="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9" fontId="32" fillId="0" borderId="0" applyFont="0" applyFill="0" applyBorder="0" applyAlignment="0" applyProtection="0"/>
    <xf numFmtId="0" fontId="68" fillId="0" borderId="0"/>
    <xf numFmtId="0" fontId="3" fillId="0" borderId="0"/>
    <xf numFmtId="166" fontId="8" fillId="0" borderId="0" applyFont="0" applyFill="0" applyBorder="0" applyAlignment="0" applyProtection="0"/>
    <xf numFmtId="0" fontId="8" fillId="0" borderId="0"/>
    <xf numFmtId="43" fontId="8" fillId="0" borderId="0" applyFont="0" applyFill="0" applyBorder="0" applyAlignment="0" applyProtection="0"/>
    <xf numFmtId="0" fontId="52" fillId="0" borderId="0"/>
    <xf numFmtId="43" fontId="8" fillId="0" borderId="0" applyFont="0" applyFill="0" applyBorder="0" applyAlignment="0" applyProtection="0"/>
    <xf numFmtId="43" fontId="8" fillId="0" borderId="0" applyFont="0" applyFill="0" applyBorder="0" applyAlignment="0" applyProtection="0"/>
    <xf numFmtId="0" fontId="3" fillId="0" borderId="0"/>
    <xf numFmtId="0" fontId="68" fillId="0" borderId="0"/>
    <xf numFmtId="0" fontId="32" fillId="0" borderId="0"/>
    <xf numFmtId="0" fontId="32" fillId="0" borderId="0"/>
    <xf numFmtId="0" fontId="1" fillId="0" borderId="0"/>
    <xf numFmtId="43" fontId="70"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1" fillId="0" borderId="0"/>
    <xf numFmtId="0" fontId="7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0" fontId="11" fillId="0" borderId="0" applyNumberFormat="0" applyFill="0" applyBorder="0" applyAlignment="0" applyProtection="0">
      <alignment vertical="top"/>
      <protection locked="0"/>
    </xf>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0" fontId="1" fillId="0" borderId="0"/>
    <xf numFmtId="166" fontId="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 fillId="0" borderId="0" applyFont="0" applyFill="0" applyBorder="0" applyAlignment="0" applyProtection="0"/>
    <xf numFmtId="166" fontId="51"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32" fillId="0" borderId="0" applyFont="0" applyFill="0" applyBorder="0" applyAlignment="0" applyProtection="0"/>
    <xf numFmtId="166" fontId="51"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3"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3" fillId="0" borderId="0"/>
    <xf numFmtId="0" fontId="68" fillId="0" borderId="0"/>
    <xf numFmtId="0" fontId="1" fillId="0" borderId="0"/>
    <xf numFmtId="166" fontId="70"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0" fontId="1" fillId="0" borderId="0"/>
    <xf numFmtId="166" fontId="1" fillId="0" borderId="0" applyFont="0" applyFill="0" applyBorder="0" applyAlignment="0" applyProtection="0"/>
    <xf numFmtId="0" fontId="3" fillId="0" borderId="0"/>
  </cellStyleXfs>
  <cellXfs count="246">
    <xf numFmtId="0" fontId="0" fillId="0" borderId="0" xfId="0"/>
    <xf numFmtId="0" fontId="0" fillId="0" borderId="0" xfId="0" applyProtection="1"/>
    <xf numFmtId="0" fontId="5" fillId="3"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xf>
    <xf numFmtId="164" fontId="16" fillId="8" borderId="1" xfId="0" applyNumberFormat="1" applyFont="1" applyFill="1" applyBorder="1" applyAlignment="1" applyProtection="1">
      <alignment horizontal="center" vertical="center"/>
    </xf>
    <xf numFmtId="164" fontId="16" fillId="0" borderId="1" xfId="0" applyNumberFormat="1" applyFont="1" applyFill="1" applyBorder="1" applyAlignment="1" applyProtection="1">
      <alignment horizontal="center" vertical="center"/>
    </xf>
    <xf numFmtId="0" fontId="12" fillId="0" borderId="0" xfId="3" applyProtection="1"/>
    <xf numFmtId="0" fontId="16" fillId="3" borderId="1" xfId="3" applyFont="1" applyFill="1" applyBorder="1" applyAlignment="1" applyProtection="1">
      <alignment horizontal="center" vertical="center"/>
    </xf>
    <xf numFmtId="0" fontId="5" fillId="3" borderId="9" xfId="3" applyFont="1" applyFill="1" applyBorder="1" applyAlignment="1" applyProtection="1">
      <alignment horizontal="center" vertical="center" wrapText="1"/>
    </xf>
    <xf numFmtId="0" fontId="16" fillId="3" borderId="8" xfId="3" applyFont="1" applyFill="1" applyBorder="1" applyAlignment="1" applyProtection="1">
      <alignment horizontal="center" vertical="center"/>
    </xf>
    <xf numFmtId="164" fontId="16" fillId="0" borderId="5" xfId="0" applyNumberFormat="1" applyFont="1" applyFill="1" applyBorder="1" applyAlignment="1" applyProtection="1">
      <alignment horizontal="center" vertical="center"/>
    </xf>
    <xf numFmtId="164" fontId="16" fillId="0" borderId="6" xfId="0" applyNumberFormat="1" applyFont="1" applyFill="1" applyBorder="1" applyAlignment="1" applyProtection="1">
      <alignment horizontal="center" vertical="center"/>
    </xf>
    <xf numFmtId="164" fontId="16" fillId="0" borderId="7" xfId="0" applyNumberFormat="1" applyFont="1" applyFill="1" applyBorder="1" applyAlignment="1" applyProtection="1">
      <alignment horizontal="center" vertical="center"/>
    </xf>
    <xf numFmtId="164" fontId="16" fillId="8" borderId="6" xfId="0" applyNumberFormat="1" applyFont="1" applyFill="1" applyBorder="1" applyAlignment="1" applyProtection="1">
      <alignment horizontal="center" vertical="center"/>
    </xf>
    <xf numFmtId="164" fontId="16" fillId="0" borderId="16" xfId="0" applyNumberFormat="1" applyFont="1" applyFill="1" applyBorder="1" applyAlignment="1" applyProtection="1">
      <alignment horizontal="center" vertical="center"/>
    </xf>
    <xf numFmtId="164" fontId="16" fillId="8" borderId="7" xfId="0" applyNumberFormat="1" applyFont="1" applyFill="1" applyBorder="1" applyAlignment="1" applyProtection="1">
      <alignment horizontal="center" vertical="center"/>
    </xf>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3" fillId="0" borderId="0" xfId="3" applyFont="1" applyProtection="1"/>
    <xf numFmtId="49" fontId="10" fillId="3" borderId="1" xfId="0" applyNumberFormat="1"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0" xfId="0" applyFont="1" applyBorder="1" applyAlignment="1" applyProtection="1">
      <alignment horizontal="left" vertical="center" wrapText="1"/>
    </xf>
    <xf numFmtId="165" fontId="5" fillId="0" borderId="0" xfId="0" applyNumberFormat="1" applyFont="1" applyFill="1" applyBorder="1" applyAlignment="1" applyProtection="1">
      <alignment horizontal="center" vertical="center"/>
    </xf>
    <xf numFmtId="3" fontId="19" fillId="0" borderId="0" xfId="0" applyNumberFormat="1" applyFont="1" applyFill="1" applyBorder="1" applyAlignment="1" applyProtection="1">
      <alignment horizontal="right" vertical="center" shrinkToFit="1"/>
    </xf>
    <xf numFmtId="3" fontId="0" fillId="0" borderId="0" xfId="0" applyNumberFormat="1" applyProtection="1"/>
    <xf numFmtId="3" fontId="16" fillId="3" borderId="1" xfId="0" applyNumberFormat="1" applyFont="1" applyFill="1" applyBorder="1" applyAlignment="1" applyProtection="1">
      <alignment horizontal="center" vertical="center" wrapText="1"/>
    </xf>
    <xf numFmtId="3" fontId="20" fillId="8" borderId="1" xfId="0" applyNumberFormat="1" applyFont="1" applyFill="1" applyBorder="1" applyAlignment="1" applyProtection="1">
      <alignment horizontal="right" vertical="center" shrinkToFit="1"/>
    </xf>
    <xf numFmtId="3" fontId="4" fillId="0" borderId="1" xfId="0" applyNumberFormat="1" applyFont="1" applyFill="1" applyBorder="1" applyAlignment="1" applyProtection="1">
      <alignment horizontal="right" vertical="center" shrinkToFit="1"/>
      <protection locked="0"/>
    </xf>
    <xf numFmtId="3" fontId="21" fillId="8" borderId="1" xfId="0" applyNumberFormat="1" applyFont="1" applyFill="1" applyBorder="1" applyAlignment="1" applyProtection="1">
      <alignment horizontal="right" vertical="center" shrinkToFit="1"/>
    </xf>
    <xf numFmtId="3" fontId="19" fillId="0" borderId="1" xfId="0" applyNumberFormat="1" applyFont="1" applyFill="1" applyBorder="1" applyAlignment="1" applyProtection="1">
      <alignment horizontal="right" vertical="center" shrinkToFit="1"/>
      <protection locked="0"/>
    </xf>
    <xf numFmtId="3" fontId="12" fillId="0" borderId="0" xfId="3" applyNumberFormat="1" applyProtection="1"/>
    <xf numFmtId="3" fontId="16" fillId="3" borderId="1" xfId="3"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vertical="center" shrinkToFit="1"/>
      <protection locked="0"/>
    </xf>
    <xf numFmtId="3" fontId="22" fillId="8" borderId="1" xfId="0" applyNumberFormat="1" applyFont="1" applyFill="1" applyBorder="1" applyAlignment="1" applyProtection="1">
      <alignment vertical="center" shrinkToFit="1"/>
    </xf>
    <xf numFmtId="3" fontId="20" fillId="8" borderId="1" xfId="0" applyNumberFormat="1" applyFont="1" applyFill="1" applyBorder="1" applyAlignment="1" applyProtection="1">
      <alignment vertical="center" shrinkToFit="1"/>
    </xf>
    <xf numFmtId="3" fontId="16" fillId="3" borderId="9" xfId="3" applyNumberFormat="1" applyFont="1" applyFill="1" applyBorder="1" applyAlignment="1" applyProtection="1">
      <alignment horizontal="center" vertical="center" wrapText="1"/>
    </xf>
    <xf numFmtId="3" fontId="16" fillId="3" borderId="8" xfId="3" applyNumberFormat="1" applyFont="1" applyFill="1" applyBorder="1" applyAlignment="1" applyProtection="1">
      <alignment horizontal="center" vertical="center" wrapText="1"/>
    </xf>
    <xf numFmtId="3" fontId="4" fillId="0" borderId="5" xfId="0" applyNumberFormat="1" applyFont="1" applyFill="1" applyBorder="1" applyAlignment="1" applyProtection="1">
      <alignment horizontal="right" vertical="center" shrinkToFit="1"/>
      <protection locked="0"/>
    </xf>
    <xf numFmtId="3" fontId="4" fillId="0" borderId="6" xfId="0" applyNumberFormat="1" applyFont="1" applyFill="1" applyBorder="1" applyAlignment="1" applyProtection="1">
      <alignment horizontal="right" vertical="center" shrinkToFit="1"/>
      <protection locked="0"/>
    </xf>
    <xf numFmtId="3" fontId="18" fillId="9" borderId="7" xfId="0" applyNumberFormat="1" applyFont="1" applyFill="1" applyBorder="1" applyAlignment="1" applyProtection="1">
      <alignment horizontal="right" vertical="center" shrinkToFit="1"/>
    </xf>
    <xf numFmtId="3" fontId="18" fillId="9" borderId="6" xfId="0" applyNumberFormat="1" applyFont="1" applyFill="1" applyBorder="1" applyAlignment="1" applyProtection="1">
      <alignment horizontal="right" vertical="center" shrinkToFit="1"/>
    </xf>
    <xf numFmtId="3" fontId="18" fillId="6" borderId="6" xfId="0" applyNumberFormat="1" applyFont="1" applyFill="1" applyBorder="1" applyAlignment="1" applyProtection="1">
      <alignment horizontal="right" vertical="center" shrinkToFit="1"/>
      <protection locked="0"/>
    </xf>
    <xf numFmtId="3" fontId="12" fillId="0" borderId="0" xfId="1" applyNumberFormat="1" applyFont="1" applyAlignment="1" applyProtection="1">
      <alignment wrapText="1"/>
    </xf>
    <xf numFmtId="3" fontId="12" fillId="0" borderId="0" xfId="3" applyNumberFormat="1" applyFont="1" applyProtection="1"/>
    <xf numFmtId="3" fontId="7" fillId="0" borderId="0" xfId="1" applyNumberFormat="1" applyFont="1" applyFill="1" applyBorder="1" applyAlignment="1" applyProtection="1">
      <alignment horizontal="center" vertical="center"/>
    </xf>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1" xfId="0" applyNumberFormat="1"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10" fillId="3" borderId="1" xfId="0" applyNumberFormat="1" applyFont="1" applyFill="1" applyBorder="1" applyAlignment="1" applyProtection="1">
      <alignment horizontal="center" vertical="center"/>
    </xf>
    <xf numFmtId="3" fontId="6" fillId="0" borderId="1" xfId="0" applyNumberFormat="1" applyFont="1" applyFill="1" applyBorder="1" applyAlignment="1" applyProtection="1">
      <alignment horizontal="right" vertical="center" shrinkToFit="1"/>
      <protection locked="0"/>
    </xf>
    <xf numFmtId="3" fontId="19" fillId="0" borderId="1" xfId="0" applyNumberFormat="1" applyFont="1" applyFill="1" applyBorder="1" applyAlignment="1" applyProtection="1">
      <alignment horizontal="right" vertical="center" shrinkToFit="1"/>
    </xf>
    <xf numFmtId="14" fontId="7" fillId="2" borderId="0" xfId="1" applyNumberFormat="1" applyFont="1" applyFill="1" applyBorder="1" applyAlignment="1" applyProtection="1">
      <alignment horizontal="center" vertical="center"/>
      <protection locked="0"/>
    </xf>
    <xf numFmtId="0" fontId="24" fillId="10" borderId="20" xfId="4" applyFont="1" applyFill="1" applyBorder="1"/>
    <xf numFmtId="0" fontId="2" fillId="10" borderId="21" xfId="4" applyFill="1" applyBorder="1"/>
    <xf numFmtId="0" fontId="2" fillId="0" borderId="0" xfId="4"/>
    <xf numFmtId="0" fontId="26" fillId="10" borderId="22" xfId="4" applyFont="1" applyFill="1" applyBorder="1" applyAlignment="1">
      <alignment horizontal="center" vertical="center"/>
    </xf>
    <xf numFmtId="0" fontId="26" fillId="10" borderId="0" xfId="4" applyFont="1" applyFill="1" applyBorder="1" applyAlignment="1">
      <alignment horizontal="center" vertical="center"/>
    </xf>
    <xf numFmtId="0" fontId="26" fillId="10" borderId="23"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25" xfId="4" applyFont="1" applyFill="1" applyBorder="1" applyAlignment="1">
      <alignment vertical="center"/>
    </xf>
    <xf numFmtId="0" fontId="29" fillId="0" borderId="0" xfId="4" applyFont="1" applyFill="1"/>
    <xf numFmtId="0" fontId="5" fillId="10" borderId="22"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6" fillId="10" borderId="23"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24"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2" fillId="10" borderId="23" xfId="4" applyFill="1" applyBorder="1"/>
    <xf numFmtId="0" fontId="27" fillId="10" borderId="22" xfId="4" applyFont="1" applyFill="1" applyBorder="1" applyAlignment="1">
      <alignment wrapText="1"/>
    </xf>
    <xf numFmtId="0" fontId="27" fillId="10" borderId="23" xfId="4" applyFont="1" applyFill="1" applyBorder="1" applyAlignment="1">
      <alignment wrapText="1"/>
    </xf>
    <xf numFmtId="0" fontId="27" fillId="10" borderId="22" xfId="4" applyFont="1" applyFill="1" applyBorder="1"/>
    <xf numFmtId="0" fontId="27" fillId="10" borderId="0" xfId="4" applyFont="1" applyFill="1" applyBorder="1"/>
    <xf numFmtId="0" fontId="27" fillId="10" borderId="0" xfId="4" applyFont="1" applyFill="1" applyBorder="1" applyAlignment="1">
      <alignment wrapText="1"/>
    </xf>
    <xf numFmtId="0" fontId="27" fillId="10" borderId="23" xfId="4" applyFont="1" applyFill="1" applyBorder="1"/>
    <xf numFmtId="0" fontId="6" fillId="10" borderId="0" xfId="4" applyFont="1" applyFill="1" applyBorder="1" applyAlignment="1">
      <alignment horizontal="right" vertical="center" wrapText="1"/>
    </xf>
    <xf numFmtId="0" fontId="28" fillId="10" borderId="23" xfId="4" applyFont="1" applyFill="1" applyBorder="1" applyAlignment="1">
      <alignment vertical="center"/>
    </xf>
    <xf numFmtId="0" fontId="6" fillId="10" borderId="22" xfId="4" applyFont="1" applyFill="1" applyBorder="1" applyAlignment="1">
      <alignment horizontal="right" vertical="center" wrapText="1"/>
    </xf>
    <xf numFmtId="0" fontId="28" fillId="10" borderId="0" xfId="4" applyFont="1" applyFill="1" applyBorder="1" applyAlignment="1">
      <alignment vertical="center"/>
    </xf>
    <xf numFmtId="0" fontId="27" fillId="10" borderId="0" xfId="4" applyFont="1" applyFill="1" applyBorder="1" applyAlignment="1">
      <alignment vertical="top"/>
    </xf>
    <xf numFmtId="0" fontId="5" fillId="11" borderId="24"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27" fillId="10" borderId="0" xfId="4" applyFont="1" applyFill="1" applyBorder="1" applyAlignment="1">
      <alignment vertical="center"/>
    </xf>
    <xf numFmtId="0" fontId="27" fillId="10" borderId="23" xfId="4" applyFont="1" applyFill="1" applyBorder="1" applyAlignment="1">
      <alignment vertical="center"/>
    </xf>
    <xf numFmtId="0" fontId="27" fillId="10" borderId="0" xfId="4" applyFont="1" applyFill="1" applyBorder="1" applyAlignment="1"/>
    <xf numFmtId="0" fontId="30" fillId="10" borderId="0" xfId="4" applyFont="1" applyFill="1" applyBorder="1" applyAlignment="1">
      <alignment vertical="center"/>
    </xf>
    <xf numFmtId="0" fontId="30" fillId="10" borderId="23" xfId="4" applyFont="1" applyFill="1" applyBorder="1" applyAlignment="1">
      <alignment vertical="center"/>
    </xf>
    <xf numFmtId="0" fontId="5" fillId="10" borderId="0" xfId="4" applyFont="1" applyFill="1" applyBorder="1" applyAlignment="1">
      <alignment horizontal="center" vertical="center"/>
    </xf>
    <xf numFmtId="0" fontId="6" fillId="10" borderId="23" xfId="4" applyFont="1" applyFill="1" applyBorder="1" applyAlignment="1">
      <alignment horizontal="center" vertical="center"/>
    </xf>
    <xf numFmtId="0" fontId="5" fillId="11" borderId="26" xfId="4" applyFont="1" applyFill="1" applyBorder="1" applyAlignment="1" applyProtection="1">
      <alignment horizontal="center" vertical="center"/>
      <protection locked="0"/>
    </xf>
    <xf numFmtId="0" fontId="27" fillId="10" borderId="0" xfId="4" applyFont="1" applyFill="1" applyBorder="1" applyAlignment="1">
      <alignment vertical="top" wrapText="1"/>
    </xf>
    <xf numFmtId="0" fontId="27" fillId="10" borderId="22" xfId="4" applyFont="1" applyFill="1" applyBorder="1" applyAlignment="1">
      <alignment vertical="top"/>
    </xf>
    <xf numFmtId="0" fontId="30" fillId="10" borderId="23" xfId="4" applyFont="1" applyFill="1" applyBorder="1"/>
    <xf numFmtId="0" fontId="2" fillId="10" borderId="27" xfId="4" applyFill="1" applyBorder="1"/>
    <xf numFmtId="0" fontId="2" fillId="10" borderId="28" xfId="4" applyFill="1" applyBorder="1"/>
    <xf numFmtId="0" fontId="2" fillId="10" borderId="26" xfId="4" applyFill="1" applyBorder="1"/>
    <xf numFmtId="0" fontId="5" fillId="11" borderId="30" xfId="4" applyFont="1" applyFill="1" applyBorder="1" applyAlignment="1" applyProtection="1">
      <alignment horizontal="center" vertical="center"/>
      <protection locked="0"/>
    </xf>
    <xf numFmtId="49" fontId="5" fillId="11" borderId="30" xfId="4" applyNumberFormat="1" applyFont="1" applyFill="1" applyBorder="1" applyAlignment="1" applyProtection="1">
      <alignment horizontal="center" vertical="center"/>
      <protection locked="0"/>
    </xf>
    <xf numFmtId="0" fontId="5" fillId="0" borderId="30" xfId="4" applyFont="1" applyFill="1" applyBorder="1" applyAlignment="1" applyProtection="1">
      <alignment horizontal="center" vertical="center"/>
      <protection locked="0"/>
    </xf>
    <xf numFmtId="3" fontId="4" fillId="0" borderId="6" xfId="0" applyNumberFormat="1" applyFont="1" applyFill="1" applyBorder="1" applyAlignment="1" applyProtection="1">
      <alignment horizontal="right" vertical="center" shrinkToFit="1"/>
      <protection locked="0"/>
    </xf>
    <xf numFmtId="0" fontId="23" fillId="10" borderId="19" xfId="4" applyFont="1" applyFill="1" applyBorder="1" applyAlignment="1">
      <alignment vertical="center"/>
    </xf>
    <xf numFmtId="0" fontId="23" fillId="10" borderId="20" xfId="4" applyFont="1" applyFill="1" applyBorder="1" applyAlignment="1">
      <alignment vertical="center"/>
    </xf>
    <xf numFmtId="0" fontId="26" fillId="10" borderId="22" xfId="4" applyFont="1" applyFill="1" applyBorder="1" applyAlignment="1">
      <alignment horizontal="center" vertical="center"/>
    </xf>
    <xf numFmtId="0" fontId="26" fillId="10" borderId="0" xfId="4" applyFont="1" applyFill="1" applyBorder="1" applyAlignment="1">
      <alignment horizontal="center" vertical="center"/>
    </xf>
    <xf numFmtId="0" fontId="26" fillId="10" borderId="23" xfId="4" applyFont="1" applyFill="1" applyBorder="1" applyAlignment="1">
      <alignment horizontal="center" vertical="center"/>
    </xf>
    <xf numFmtId="0" fontId="5" fillId="10" borderId="22" xfId="4" applyFont="1" applyFill="1" applyBorder="1" applyAlignment="1">
      <alignment vertical="center" wrapText="1"/>
    </xf>
    <xf numFmtId="0" fontId="5" fillId="10" borderId="0" xfId="4" applyFont="1" applyFill="1" applyBorder="1" applyAlignment="1">
      <alignment vertical="center" wrapText="1"/>
    </xf>
    <xf numFmtId="14" fontId="5" fillId="11" borderId="27" xfId="4" applyNumberFormat="1" applyFont="1" applyFill="1" applyBorder="1" applyAlignment="1" applyProtection="1">
      <alignment horizontal="center" vertical="center"/>
      <protection locked="0"/>
    </xf>
    <xf numFmtId="14" fontId="5" fillId="11" borderId="26" xfId="4" applyNumberFormat="1" applyFont="1" applyFill="1" applyBorder="1" applyAlignment="1" applyProtection="1">
      <alignment horizontal="center" vertical="center"/>
      <protection locked="0"/>
    </xf>
    <xf numFmtId="0" fontId="5" fillId="0" borderId="2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3" xfId="4" applyFont="1" applyFill="1" applyBorder="1" applyAlignment="1">
      <alignment horizontal="center" vertical="center" wrapText="1"/>
    </xf>
    <xf numFmtId="0" fontId="6" fillId="10" borderId="22" xfId="4" applyFont="1" applyFill="1" applyBorder="1" applyAlignment="1">
      <alignment horizontal="right" vertical="center" wrapText="1"/>
    </xf>
    <xf numFmtId="0" fontId="6" fillId="10" borderId="23" xfId="4" applyFont="1" applyFill="1" applyBorder="1" applyAlignment="1">
      <alignment horizontal="right" vertical="center" wrapText="1"/>
    </xf>
    <xf numFmtId="49" fontId="5" fillId="11" borderId="27" xfId="4" applyNumberFormat="1" applyFont="1" applyFill="1" applyBorder="1" applyAlignment="1" applyProtection="1">
      <alignment horizontal="center" vertical="center"/>
      <protection locked="0"/>
    </xf>
    <xf numFmtId="49" fontId="5" fillId="11" borderId="26" xfId="4" applyNumberFormat="1" applyFont="1" applyFill="1" applyBorder="1" applyAlignment="1" applyProtection="1">
      <alignment horizontal="center" vertical="center"/>
      <protection locked="0"/>
    </xf>
    <xf numFmtId="0" fontId="27" fillId="10" borderId="22" xfId="4" applyFont="1" applyFill="1" applyBorder="1" applyAlignment="1">
      <alignment wrapText="1"/>
    </xf>
    <xf numFmtId="0" fontId="27" fillId="10" borderId="0" xfId="4" applyFont="1" applyFill="1" applyBorder="1" applyAlignment="1">
      <alignment wrapText="1"/>
    </xf>
    <xf numFmtId="0" fontId="27" fillId="10" borderId="0" xfId="4" applyFont="1" applyFill="1" applyBorder="1"/>
    <xf numFmtId="0" fontId="25" fillId="10" borderId="22" xfId="4" applyFont="1" applyFill="1" applyBorder="1" applyAlignment="1">
      <alignment horizontal="center" vertical="center" wrapText="1"/>
    </xf>
    <xf numFmtId="0" fontId="25" fillId="10" borderId="0" xfId="4" applyFont="1" applyFill="1" applyBorder="1" applyAlignment="1">
      <alignment horizontal="center" vertical="center" wrapText="1"/>
    </xf>
    <xf numFmtId="0" fontId="6" fillId="10" borderId="22" xfId="4" applyFont="1" applyFill="1" applyBorder="1" applyAlignment="1">
      <alignment horizontal="right" vertical="center"/>
    </xf>
    <xf numFmtId="0" fontId="6" fillId="10" borderId="23" xfId="4" applyFont="1" applyFill="1" applyBorder="1" applyAlignment="1">
      <alignment horizontal="right" vertical="center"/>
    </xf>
    <xf numFmtId="0" fontId="6" fillId="10" borderId="0" xfId="4" applyFont="1" applyFill="1" applyBorder="1" applyAlignment="1">
      <alignment horizontal="right" vertical="center" wrapText="1"/>
    </xf>
    <xf numFmtId="0" fontId="5" fillId="11" borderId="27" xfId="4" applyFont="1" applyFill="1" applyBorder="1" applyAlignment="1" applyProtection="1">
      <alignment horizontal="center" vertical="center"/>
      <protection locked="0"/>
    </xf>
    <xf numFmtId="0" fontId="5" fillId="11" borderId="26" xfId="4" applyFont="1" applyFill="1" applyBorder="1" applyAlignment="1" applyProtection="1">
      <alignment horizontal="center" vertical="center"/>
      <protection locked="0"/>
    </xf>
    <xf numFmtId="0" fontId="27" fillId="10" borderId="22" xfId="4" applyFont="1" applyFill="1" applyBorder="1" applyAlignment="1">
      <alignment vertical="center" wrapText="1"/>
    </xf>
    <xf numFmtId="0" fontId="27" fillId="10" borderId="0" xfId="4" applyFont="1" applyFill="1" applyBorder="1" applyAlignment="1">
      <alignment vertical="center" wrapText="1"/>
    </xf>
    <xf numFmtId="0" fontId="6" fillId="10" borderId="0" xfId="4" applyFont="1" applyFill="1" applyBorder="1" applyAlignment="1">
      <alignment horizontal="right" vertical="center"/>
    </xf>
    <xf numFmtId="0" fontId="5" fillId="11" borderId="27" xfId="4" applyFont="1" applyFill="1" applyBorder="1" applyAlignment="1" applyProtection="1">
      <alignment vertical="center"/>
      <protection locked="0"/>
    </xf>
    <xf numFmtId="0" fontId="5" fillId="11" borderId="28" xfId="4" applyFont="1" applyFill="1" applyBorder="1" applyAlignment="1" applyProtection="1">
      <alignment vertical="center"/>
      <protection locked="0"/>
    </xf>
    <xf numFmtId="0" fontId="5" fillId="11" borderId="26" xfId="4" applyFont="1" applyFill="1" applyBorder="1" applyAlignment="1" applyProtection="1">
      <alignment vertical="center"/>
      <protection locked="0"/>
    </xf>
    <xf numFmtId="0" fontId="28" fillId="10" borderId="22" xfId="4" applyFont="1" applyFill="1" applyBorder="1" applyAlignment="1">
      <alignment vertical="center"/>
    </xf>
    <xf numFmtId="0" fontId="28" fillId="10" borderId="0" xfId="4" applyFont="1" applyFill="1" applyBorder="1" applyAlignment="1">
      <alignment vertical="center"/>
    </xf>
    <xf numFmtId="0" fontId="6" fillId="10" borderId="22" xfId="4" applyFont="1" applyFill="1" applyBorder="1" applyAlignment="1">
      <alignment horizontal="left" vertical="center" wrapText="1"/>
    </xf>
    <xf numFmtId="0" fontId="6" fillId="10" borderId="0" xfId="4" applyFont="1" applyFill="1" applyBorder="1" applyAlignment="1">
      <alignment horizontal="left" vertical="center"/>
    </xf>
    <xf numFmtId="0" fontId="6" fillId="10" borderId="0" xfId="4" applyFont="1" applyFill="1" applyBorder="1" applyAlignment="1">
      <alignment vertical="center"/>
    </xf>
    <xf numFmtId="0" fontId="6" fillId="10" borderId="22" xfId="4" applyFont="1" applyFill="1" applyBorder="1" applyAlignment="1">
      <alignment horizontal="center" vertical="center"/>
    </xf>
    <xf numFmtId="0" fontId="6" fillId="10" borderId="0" xfId="4" applyFont="1" applyFill="1" applyBorder="1" applyAlignment="1">
      <alignment horizontal="center" vertical="center"/>
    </xf>
    <xf numFmtId="0" fontId="5" fillId="11" borderId="27" xfId="4" applyFont="1" applyFill="1" applyBorder="1" applyAlignment="1" applyProtection="1">
      <alignment horizontal="right" vertical="center"/>
      <protection locked="0"/>
    </xf>
    <xf numFmtId="0" fontId="5" fillId="11" borderId="28" xfId="4" applyFont="1" applyFill="1" applyBorder="1" applyAlignment="1" applyProtection="1">
      <alignment horizontal="right" vertical="center"/>
      <protection locked="0"/>
    </xf>
    <xf numFmtId="0" fontId="5" fillId="11" borderId="26" xfId="4" applyFont="1" applyFill="1" applyBorder="1" applyAlignment="1" applyProtection="1">
      <alignment horizontal="right" vertical="center"/>
      <protection locked="0"/>
    </xf>
    <xf numFmtId="0" fontId="27" fillId="10" borderId="0" xfId="4" applyFont="1" applyFill="1" applyBorder="1" applyAlignment="1">
      <alignment vertical="top" wrapText="1"/>
    </xf>
    <xf numFmtId="0" fontId="27" fillId="10" borderId="0" xfId="4" applyFont="1" applyFill="1" applyBorder="1" applyAlignment="1">
      <alignment vertical="top"/>
    </xf>
    <xf numFmtId="0" fontId="27" fillId="10" borderId="0" xfId="4" applyFont="1" applyFill="1" applyBorder="1" applyProtection="1">
      <protection locked="0"/>
    </xf>
    <xf numFmtId="0" fontId="5" fillId="11" borderId="3" xfId="4" applyFont="1" applyFill="1" applyBorder="1" applyAlignment="1" applyProtection="1">
      <alignment vertical="center"/>
      <protection locked="0"/>
    </xf>
    <xf numFmtId="49" fontId="5" fillId="11" borderId="3" xfId="4" applyNumberFormat="1" applyFont="1" applyFill="1" applyBorder="1" applyAlignment="1" applyProtection="1">
      <alignment vertical="center"/>
      <protection locked="0"/>
    </xf>
    <xf numFmtId="49" fontId="5" fillId="11" borderId="28" xfId="4" applyNumberFormat="1" applyFont="1" applyFill="1" applyBorder="1" applyAlignment="1" applyProtection="1">
      <alignment vertical="center"/>
      <protection locked="0"/>
    </xf>
    <xf numFmtId="49" fontId="5" fillId="11" borderId="26" xfId="4" applyNumberFormat="1" applyFont="1" applyFill="1" applyBorder="1" applyAlignment="1" applyProtection="1">
      <alignment vertical="center"/>
      <protection locked="0"/>
    </xf>
    <xf numFmtId="0" fontId="6" fillId="10" borderId="23" xfId="4" applyFont="1" applyFill="1" applyBorder="1" applyAlignment="1">
      <alignment horizontal="center" vertical="center"/>
    </xf>
    <xf numFmtId="0" fontId="5" fillId="11" borderId="3" xfId="4" applyFont="1" applyFill="1" applyBorder="1" applyAlignment="1" applyProtection="1">
      <alignment horizontal="center" vertical="center"/>
      <protection locked="0"/>
    </xf>
    <xf numFmtId="0" fontId="6" fillId="10" borderId="22" xfId="4" applyFont="1" applyFill="1" applyBorder="1" applyAlignment="1">
      <alignment horizontal="left" vertical="center"/>
    </xf>
    <xf numFmtId="0" fontId="6" fillId="10" borderId="0" xfId="4" applyFont="1" applyFill="1" applyBorder="1" applyAlignment="1">
      <alignment vertical="top"/>
    </xf>
    <xf numFmtId="0" fontId="27" fillId="11" borderId="27" xfId="4" applyFont="1" applyFill="1" applyBorder="1" applyAlignment="1" applyProtection="1">
      <alignment vertical="center"/>
      <protection locked="0"/>
    </xf>
    <xf numFmtId="0" fontId="27" fillId="11" borderId="28" xfId="4" applyFont="1" applyFill="1" applyBorder="1" applyAlignment="1" applyProtection="1">
      <alignment vertical="center"/>
      <protection locked="0"/>
    </xf>
    <xf numFmtId="0" fontId="27" fillId="11" borderId="26" xfId="4" applyFont="1" applyFill="1" applyBorder="1" applyAlignment="1" applyProtection="1">
      <alignment vertical="center"/>
      <protection locked="0"/>
    </xf>
    <xf numFmtId="0" fontId="6" fillId="10" borderId="20" xfId="4" applyFont="1" applyFill="1" applyBorder="1" applyAlignment="1">
      <alignment horizontal="left" vertical="center" wrapText="1"/>
    </xf>
    <xf numFmtId="0" fontId="6" fillId="10" borderId="29" xfId="4" applyFont="1" applyFill="1" applyBorder="1" applyAlignment="1">
      <alignment horizontal="left" vertical="center" wrapText="1"/>
    </xf>
    <xf numFmtId="49" fontId="5" fillId="8" borderId="1" xfId="0" applyNumberFormat="1" applyFont="1" applyFill="1" applyBorder="1" applyAlignment="1" applyProtection="1">
      <alignment horizontal="left" vertical="center" wrapText="1"/>
    </xf>
    <xf numFmtId="49" fontId="6" fillId="8" borderId="1" xfId="0" applyNumberFormat="1" applyFont="1" applyFill="1" applyBorder="1" applyAlignment="1" applyProtection="1">
      <alignment horizontal="left" vertical="center" wrapText="1"/>
    </xf>
    <xf numFmtId="49" fontId="6" fillId="0" borderId="1" xfId="0" applyNumberFormat="1" applyFont="1" applyBorder="1" applyAlignment="1" applyProtection="1">
      <alignment horizontal="left" vertical="center" wrapText="1" indent="1"/>
    </xf>
    <xf numFmtId="0" fontId="5" fillId="4" borderId="1" xfId="0"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indent="1"/>
    </xf>
    <xf numFmtId="49" fontId="6"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3" fillId="4" borderId="1" xfId="0" applyFont="1" applyFill="1" applyBorder="1" applyAlignment="1" applyProtection="1">
      <alignment horizontal="left" vertical="center" wrapText="1"/>
    </xf>
    <xf numFmtId="0" fontId="15" fillId="4" borderId="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3" fillId="0" borderId="0" xfId="0" applyFont="1" applyFill="1" applyBorder="1" applyAlignment="1" applyProtection="1">
      <alignment horizontal="right" vertical="top" wrapText="1"/>
    </xf>
    <xf numFmtId="0" fontId="3" fillId="0" borderId="0" xfId="0" applyFont="1" applyBorder="1" applyAlignment="1" applyProtection="1">
      <alignment horizontal="right" vertical="top" wrapText="1"/>
    </xf>
    <xf numFmtId="0" fontId="0" fillId="0" borderId="0" xfId="0" applyAlignment="1" applyProtection="1"/>
    <xf numFmtId="49" fontId="6" fillId="0" borderId="1" xfId="0" applyNumberFormat="1" applyFont="1" applyFill="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0" fillId="0" borderId="1" xfId="0" applyBorder="1" applyAlignment="1" applyProtection="1"/>
    <xf numFmtId="0" fontId="6" fillId="8" borderId="1" xfId="0" applyNumberFormat="1" applyFont="1" applyFill="1" applyBorder="1" applyAlignment="1" applyProtection="1">
      <alignment horizontal="left" vertical="center" wrapText="1" indent="1"/>
    </xf>
    <xf numFmtId="49" fontId="6" fillId="0" borderId="1" xfId="0" applyNumberFormat="1" applyFont="1" applyBorder="1" applyAlignment="1" applyProtection="1">
      <alignment horizontal="left" vertical="center" wrapText="1" indent="2"/>
    </xf>
    <xf numFmtId="0" fontId="16" fillId="3" borderId="1" xfId="3" applyFont="1" applyFill="1" applyBorder="1" applyAlignment="1" applyProtection="1">
      <alignment horizontal="center" vertical="center"/>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49" fontId="6" fillId="0" borderId="1" xfId="0" applyNumberFormat="1" applyFont="1" applyBorder="1" applyAlignment="1" applyProtection="1">
      <alignment horizontal="left" vertical="center" wrapText="1" indent="3"/>
    </xf>
    <xf numFmtId="49" fontId="6"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3" fontId="16"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7" fillId="5" borderId="3" xfId="3" applyFont="1" applyFill="1" applyBorder="1" applyAlignment="1" applyProtection="1">
      <alignment vertical="center" wrapText="1"/>
      <protection locked="0"/>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13" fillId="7" borderId="18" xfId="0" applyFont="1" applyFill="1" applyBorder="1" applyAlignment="1" applyProtection="1">
      <alignment horizontal="left" vertical="center" shrinkToFit="1"/>
    </xf>
    <xf numFmtId="0" fontId="6" fillId="7" borderId="18" xfId="0" applyFont="1" applyFill="1" applyBorder="1" applyAlignment="1" applyProtection="1">
      <alignment horizontal="left" vertical="center" shrinkToFit="1"/>
    </xf>
    <xf numFmtId="0" fontId="0" fillId="0" borderId="0" xfId="0" applyAlignment="1" applyProtection="1">
      <alignment horizontal="center" wrapText="1"/>
    </xf>
    <xf numFmtId="0" fontId="5"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3" fillId="0" borderId="0" xfId="3" applyFont="1" applyBorder="1" applyAlignment="1" applyProtection="1">
      <alignment horizontal="right" vertical="top" wrapText="1"/>
    </xf>
    <xf numFmtId="0" fontId="3" fillId="0" borderId="0" xfId="0" applyFont="1" applyBorder="1" applyAlignment="1" applyProtection="1">
      <alignment horizontal="right"/>
    </xf>
    <xf numFmtId="0" fontId="16"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8" borderId="7" xfId="0" applyFont="1" applyFill="1" applyBorder="1" applyAlignment="1" applyProtection="1">
      <alignment horizontal="left" vertical="center" wrapText="1"/>
    </xf>
    <xf numFmtId="0" fontId="6" fillId="8" borderId="7" xfId="0" applyFont="1" applyFill="1" applyBorder="1" applyAlignment="1" applyProtection="1">
      <alignment horizontal="left" vertical="center" wrapText="1"/>
    </xf>
    <xf numFmtId="0" fontId="16" fillId="2" borderId="3" xfId="3" applyFont="1" applyFill="1" applyBorder="1" applyAlignment="1" applyProtection="1">
      <alignment vertical="center" wrapText="1"/>
      <protection locked="0"/>
    </xf>
    <xf numFmtId="0" fontId="5" fillId="8" borderId="6" xfId="0" applyFont="1" applyFill="1" applyBorder="1" applyAlignment="1" applyProtection="1">
      <alignment horizontal="left" vertical="center" wrapText="1"/>
    </xf>
    <xf numFmtId="0" fontId="6" fillId="8" borderId="6"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16" xfId="0" applyFont="1" applyBorder="1" applyAlignment="1" applyProtection="1">
      <alignment horizontal="left" vertical="center" wrapText="1"/>
    </xf>
    <xf numFmtId="0" fontId="13" fillId="7" borderId="17" xfId="0" applyFont="1" applyFill="1" applyBorder="1" applyAlignment="1" applyProtection="1">
      <alignment horizontal="left" vertical="center" shrinkToFit="1"/>
    </xf>
    <xf numFmtId="0" fontId="6" fillId="7" borderId="17" xfId="0" applyFont="1" applyFill="1" applyBorder="1" applyAlignment="1" applyProtection="1">
      <alignment horizontal="left" vertical="center" shrinkToFit="1"/>
    </xf>
    <xf numFmtId="0" fontId="5" fillId="8" borderId="2" xfId="0" applyFont="1" applyFill="1" applyBorder="1" applyAlignment="1" applyProtection="1">
      <alignment horizontal="left" vertical="center" wrapText="1"/>
    </xf>
    <xf numFmtId="0" fontId="5" fillId="8" borderId="4"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0" borderId="1" xfId="0" applyFont="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wrapText="1"/>
    </xf>
    <xf numFmtId="0" fontId="4" fillId="0" borderId="1" xfId="0" applyFont="1" applyBorder="1" applyProtection="1"/>
    <xf numFmtId="0" fontId="4" fillId="0"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3" fontId="10"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0" fillId="0" borderId="0" xfId="0" applyAlignment="1">
      <alignment horizontal="left" vertical="top"/>
    </xf>
  </cellXfs>
  <cellStyles count="376">
    <cellStyle name="=D:\WINNT\SYSTEM32\COMMAND.COM" xfId="49"/>
    <cellStyle name="20% - Accent1 2" xfId="142"/>
    <cellStyle name="20% - Accent1 3" xfId="223"/>
    <cellStyle name="20% - Accent1 4" xfId="6"/>
    <cellStyle name="20% - Accent2 2" xfId="143"/>
    <cellStyle name="20% - Accent2 3" xfId="224"/>
    <cellStyle name="20% - Accent2 4" xfId="9"/>
    <cellStyle name="20% - Accent3 2" xfId="144"/>
    <cellStyle name="20% - Accent3 3" xfId="225"/>
    <cellStyle name="20% - Accent3 4" xfId="5"/>
    <cellStyle name="20% - Accent4 2" xfId="145"/>
    <cellStyle name="20% - Accent4 3" xfId="226"/>
    <cellStyle name="20% - Accent4 4" xfId="10"/>
    <cellStyle name="20% - Accent5 2" xfId="146"/>
    <cellStyle name="20% - Accent5 3" xfId="227"/>
    <cellStyle name="20% - Accent5 4" xfId="11"/>
    <cellStyle name="20% - Accent6 2" xfId="147"/>
    <cellStyle name="20% - Accent6 3" xfId="228"/>
    <cellStyle name="20% - Accent6 4" xfId="12"/>
    <cellStyle name="40% - Accent1 2" xfId="148"/>
    <cellStyle name="40% - Accent1 3" xfId="229"/>
    <cellStyle name="40% - Accent1 4" xfId="13"/>
    <cellStyle name="40% - Accent2 2" xfId="149"/>
    <cellStyle name="40% - Accent2 3" xfId="230"/>
    <cellStyle name="40% - Accent2 4" xfId="14"/>
    <cellStyle name="40% - Accent3 2" xfId="150"/>
    <cellStyle name="40% - Accent3 3" xfId="231"/>
    <cellStyle name="40% - Accent3 4" xfId="15"/>
    <cellStyle name="40% - Accent4 2" xfId="151"/>
    <cellStyle name="40% - Accent4 3" xfId="232"/>
    <cellStyle name="40% - Accent4 4" xfId="16"/>
    <cellStyle name="40% - Accent5 2" xfId="152"/>
    <cellStyle name="40% - Accent5 3" xfId="233"/>
    <cellStyle name="40% - Accent5 4" xfId="17"/>
    <cellStyle name="40% - Accent6 2" xfId="153"/>
    <cellStyle name="40% - Accent6 3" xfId="234"/>
    <cellStyle name="40% - Accent6 4" xfId="18"/>
    <cellStyle name="60% - Accent1 2" xfId="154"/>
    <cellStyle name="60% - Accent1 3" xfId="235"/>
    <cellStyle name="60% - Accent1 4" xfId="19"/>
    <cellStyle name="60% - Accent2 2" xfId="155"/>
    <cellStyle name="60% - Accent2 3" xfId="236"/>
    <cellStyle name="60% - Accent2 4" xfId="20"/>
    <cellStyle name="60% - Accent3 2" xfId="156"/>
    <cellStyle name="60% - Accent3 3" xfId="237"/>
    <cellStyle name="60% - Accent3 4" xfId="21"/>
    <cellStyle name="60% - Accent4 2" xfId="157"/>
    <cellStyle name="60% - Accent4 3" xfId="238"/>
    <cellStyle name="60% - Accent4 4" xfId="22"/>
    <cellStyle name="60% - Accent5 2" xfId="158"/>
    <cellStyle name="60% - Accent5 3" xfId="239"/>
    <cellStyle name="60% - Accent5 4" xfId="23"/>
    <cellStyle name="60% - Accent6 2" xfId="159"/>
    <cellStyle name="60% - Accent6 3" xfId="240"/>
    <cellStyle name="60% - Accent6 4" xfId="24"/>
    <cellStyle name="Accent1 2" xfId="160"/>
    <cellStyle name="Accent1 3" xfId="241"/>
    <cellStyle name="Accent1 4" xfId="25"/>
    <cellStyle name="Accent2 2" xfId="161"/>
    <cellStyle name="Accent2 3" xfId="242"/>
    <cellStyle name="Accent2 4" xfId="26"/>
    <cellStyle name="Accent3 2" xfId="162"/>
    <cellStyle name="Accent3 3" xfId="243"/>
    <cellStyle name="Accent3 4" xfId="27"/>
    <cellStyle name="Accent4 2" xfId="163"/>
    <cellStyle name="Accent4 3" xfId="244"/>
    <cellStyle name="Accent4 4" xfId="28"/>
    <cellStyle name="Accent5 2" xfId="164"/>
    <cellStyle name="Accent5 3" xfId="245"/>
    <cellStyle name="Accent5 4" xfId="29"/>
    <cellStyle name="Accent6 2" xfId="165"/>
    <cellStyle name="Accent6 3" xfId="246"/>
    <cellStyle name="Accent6 4" xfId="30"/>
    <cellStyle name="Bad 2" xfId="56"/>
    <cellStyle name="Bad 3" xfId="247"/>
    <cellStyle name="Bad 4" xfId="31"/>
    <cellStyle name="Calculation 2" xfId="166"/>
    <cellStyle name="Calculation 3" xfId="248"/>
    <cellStyle name="Calculation 4" xfId="32"/>
    <cellStyle name="Check Cell 2" xfId="167"/>
    <cellStyle name="Check Cell 3" xfId="249"/>
    <cellStyle name="Check Cell 4" xfId="33"/>
    <cellStyle name="Clean" xfId="57"/>
    <cellStyle name="Comma [#]" xfId="58"/>
    <cellStyle name="Comma 10" xfId="104"/>
    <cellStyle name="Comma 10 2" xfId="276"/>
    <cellStyle name="Comma 10 2 2" xfId="351"/>
    <cellStyle name="Comma 10 3" xfId="333"/>
    <cellStyle name="Comma 11" xfId="139"/>
    <cellStyle name="Comma 11 2" xfId="277"/>
    <cellStyle name="Comma 11 2 2" xfId="352"/>
    <cellStyle name="Comma 11 3" xfId="335"/>
    <cellStyle name="Comma 12" xfId="189"/>
    <cellStyle name="Comma 12 2" xfId="204"/>
    <cellStyle name="Comma 12 2 2" xfId="284"/>
    <cellStyle name="Comma 12 2 2 2" xfId="356"/>
    <cellStyle name="Comma 12 3" xfId="279"/>
    <cellStyle name="Comma 12 3 2" xfId="354"/>
    <cellStyle name="Comma 13" xfId="218"/>
    <cellStyle name="Comma 14" xfId="221"/>
    <cellStyle name="Comma 15" xfId="250"/>
    <cellStyle name="Comma 15 2" xfId="339"/>
    <cellStyle name="Comma 16" xfId="220"/>
    <cellStyle name="Comma 17" xfId="301"/>
    <cellStyle name="Comma 17 2" xfId="366"/>
    <cellStyle name="Comma 18" xfId="304"/>
    <cellStyle name="Comma 18 2" xfId="369"/>
    <cellStyle name="Comma 19" xfId="307"/>
    <cellStyle name="Comma 19 2" xfId="372"/>
    <cellStyle name="Comma 2" xfId="52"/>
    <cellStyle name="Comma 2 2" xfId="98"/>
    <cellStyle name="Comma 2 2 2" xfId="209"/>
    <cellStyle name="Comma 2 2 2 2" xfId="285"/>
    <cellStyle name="Comma 2 2 2 2 2" xfId="357"/>
    <cellStyle name="Comma 2 2 3" xfId="273"/>
    <cellStyle name="Comma 2 2 3 2" xfId="348"/>
    <cellStyle name="Comma 2 2 4" xfId="330"/>
    <cellStyle name="Comma 2 3" xfId="187"/>
    <cellStyle name="Comma 2 3 2" xfId="210"/>
    <cellStyle name="Comma 2 3 2 2" xfId="286"/>
    <cellStyle name="Comma 2 3 2 2 2" xfId="358"/>
    <cellStyle name="Comma 2 4" xfId="219"/>
    <cellStyle name="Comma 2 5" xfId="265"/>
    <cellStyle name="Comma 2 5 2" xfId="340"/>
    <cellStyle name="Comma 2 6" xfId="295"/>
    <cellStyle name="Comma 2 6 2" xfId="362"/>
    <cellStyle name="Comma 20" xfId="309"/>
    <cellStyle name="Comma 20 2" xfId="374"/>
    <cellStyle name="Comma 21" xfId="312"/>
    <cellStyle name="Comma 22" xfId="314"/>
    <cellStyle name="Comma 23" xfId="316"/>
    <cellStyle name="Comma 24" xfId="318"/>
    <cellStyle name="Comma 25" xfId="319"/>
    <cellStyle name="Comma 26" xfId="322"/>
    <cellStyle name="Comma 27" xfId="336"/>
    <cellStyle name="Comma 28" xfId="337"/>
    <cellStyle name="Comma 29" xfId="321"/>
    <cellStyle name="Comma 3" xfId="53"/>
    <cellStyle name="Comma 3 2" xfId="99"/>
    <cellStyle name="Comma 3 2 2" xfId="274"/>
    <cellStyle name="Comma 3 2 2 2" xfId="349"/>
    <cellStyle name="Comma 3 2 3" xfId="331"/>
    <cellStyle name="Comma 3 3" xfId="186"/>
    <cellStyle name="Comma 3 3 2" xfId="278"/>
    <cellStyle name="Comma 3 3 2 2" xfId="353"/>
    <cellStyle name="Comma 3 4" xfId="266"/>
    <cellStyle name="Comma 3 4 2" xfId="341"/>
    <cellStyle name="Comma 3 5" xfId="323"/>
    <cellStyle name="Comma 30" xfId="338"/>
    <cellStyle name="Comma 31" xfId="34"/>
    <cellStyle name="Comma 4" xfId="59"/>
    <cellStyle name="Comma 4 2" xfId="96"/>
    <cellStyle name="Comma 4 2 2" xfId="272"/>
    <cellStyle name="Comma 4 2 2 2" xfId="347"/>
    <cellStyle name="Comma 4 2 3" xfId="329"/>
    <cellStyle name="Comma 4 3" xfId="267"/>
    <cellStyle name="Comma 4 3 2" xfId="342"/>
    <cellStyle name="Comma 4 4" xfId="292"/>
    <cellStyle name="Comma 4 4 2" xfId="360"/>
    <cellStyle name="Comma 4 5" xfId="324"/>
    <cellStyle name="Comma 5" xfId="60"/>
    <cellStyle name="Comma 5 2" xfId="216"/>
    <cellStyle name="Comma 5 2 2" xfId="290"/>
    <cellStyle name="Comma 5 2 2 2" xfId="359"/>
    <cellStyle name="Comma 5 3" xfId="268"/>
    <cellStyle name="Comma 5 3 2" xfId="343"/>
    <cellStyle name="Comma 5 4" xfId="294"/>
    <cellStyle name="Comma 5 4 2" xfId="361"/>
    <cellStyle name="Comma 5 5" xfId="325"/>
    <cellStyle name="Comma 6" xfId="61"/>
    <cellStyle name="Comma 6 2" xfId="269"/>
    <cellStyle name="Comma 6 2 2" xfId="344"/>
    <cellStyle name="Comma 6 3" xfId="326"/>
    <cellStyle name="Comma 7" xfId="62"/>
    <cellStyle name="Comma 7 2" xfId="190"/>
    <cellStyle name="Comma 7 2 2" xfId="280"/>
    <cellStyle name="Comma 7 2 2 2" xfId="355"/>
    <cellStyle name="Comma 7 3" xfId="270"/>
    <cellStyle name="Comma 7 3 2" xfId="345"/>
    <cellStyle name="Comma 7 4" xfId="327"/>
    <cellStyle name="Comma 8" xfId="63"/>
    <cellStyle name="Comma 8 2" xfId="271"/>
    <cellStyle name="Comma 8 2 2" xfId="346"/>
    <cellStyle name="Comma 8 3" xfId="328"/>
    <cellStyle name="Comma 9" xfId="100"/>
    <cellStyle name="Comma 9 2" xfId="275"/>
    <cellStyle name="Comma 9 2 2" xfId="350"/>
    <cellStyle name="Comma 9 3" xfId="332"/>
    <cellStyle name="Date" xfId="64"/>
    <cellStyle name="Dziesi?tny [0]_Unicredito-2001-2002-ost-Zbyszek" xfId="65"/>
    <cellStyle name="Dziesi?tny_Arkusz1" xfId="66"/>
    <cellStyle name="Euro" xfId="67"/>
    <cellStyle name="Explanatory Text 2" xfId="168"/>
    <cellStyle name="Explanatory Text 3" xfId="251"/>
    <cellStyle name="Explanatory Text 4" xfId="35"/>
    <cellStyle name="Followed Hyperlink 2" xfId="109"/>
    <cellStyle name="Followed Hyperlink 3" xfId="110"/>
    <cellStyle name="Followed Hyperlink 4" xfId="111"/>
    <cellStyle name="Followed Hyperlink 5" xfId="112"/>
    <cellStyle name="Followed Hyperlink 6" xfId="113"/>
    <cellStyle name="Followed Hyperlink 7" xfId="114"/>
    <cellStyle name="Followed Hyperlink 8" xfId="115"/>
    <cellStyle name="Followed Hyperlink 9" xfId="116"/>
    <cellStyle name="Good 2" xfId="169"/>
    <cellStyle name="Good 3" xfId="252"/>
    <cellStyle name="Good 4" xfId="36"/>
    <cellStyle name="Header 2" xfId="68"/>
    <cellStyle name="Heading 1 2" xfId="170"/>
    <cellStyle name="Heading 1 3" xfId="253"/>
    <cellStyle name="Heading 1 4" xfId="37"/>
    <cellStyle name="Heading 2 2" xfId="171"/>
    <cellStyle name="Heading 2 3" xfId="254"/>
    <cellStyle name="Heading 2 4" xfId="38"/>
    <cellStyle name="Heading 3 2" xfId="172"/>
    <cellStyle name="Heading 3 3" xfId="255"/>
    <cellStyle name="Heading 3 4" xfId="39"/>
    <cellStyle name="Heading 4 2" xfId="173"/>
    <cellStyle name="Heading 4 3" xfId="256"/>
    <cellStyle name="Heading 4 4" xfId="40"/>
    <cellStyle name="Hyperlink 2" xfId="2"/>
    <cellStyle name="Hyperlink 2 2" xfId="320"/>
    <cellStyle name="Hyperlink 2 3" xfId="117"/>
    <cellStyle name="Hyperlink 3" xfId="118"/>
    <cellStyle name="Hyperlink 4" xfId="119"/>
    <cellStyle name="Hyperlink 5" xfId="120"/>
    <cellStyle name="Hyperlink 6" xfId="121"/>
    <cellStyle name="Hyperlink 7" xfId="122"/>
    <cellStyle name="Hyperlink 8" xfId="123"/>
    <cellStyle name="Hyperlink 9" xfId="124"/>
    <cellStyle name="Hypertextový odkaz_HRIC_Work out" xfId="69"/>
    <cellStyle name="Input 2" xfId="174"/>
    <cellStyle name="Input 3" xfId="257"/>
    <cellStyle name="Input 4" xfId="41"/>
    <cellStyle name="kpmg" xfId="196"/>
    <cellStyle name="KPMG Heading 1" xfId="70"/>
    <cellStyle name="KPMG Heading 2" xfId="71"/>
    <cellStyle name="KPMG Heading 3" xfId="72"/>
    <cellStyle name="KPMG Heading 4" xfId="73"/>
    <cellStyle name="KPMG Normal" xfId="74"/>
    <cellStyle name="KPMG Normal Text" xfId="75"/>
    <cellStyle name="KPMG Normal_ADR-minority (2)" xfId="76"/>
    <cellStyle name="Linked Cell 2" xfId="175"/>
    <cellStyle name="Linked Cell 3" xfId="258"/>
    <cellStyle name="Linked Cell 4" xfId="42"/>
    <cellStyle name="m?ny_Comparison of branches 04 without Corp.FX gains" xfId="77"/>
    <cellStyle name="měny_3Y Plan Polno do DR 9.11.2000" xfId="78"/>
    <cellStyle name="meny_Comparison of branches 06 without Corp.FX gains" xfId="79"/>
    <cellStyle name="měny_credit risk" xfId="80"/>
    <cellStyle name="meny_expected results RCF 20001" xfId="81"/>
    <cellStyle name="měny_Tdb" xfId="82"/>
    <cellStyle name="Migliaia (0)" xfId="197"/>
    <cellStyle name="Migliaia (0) 2" xfId="281"/>
    <cellStyle name="Migliaia_CESEZ4" xfId="198"/>
    <cellStyle name="Million" xfId="83"/>
    <cellStyle name="Nedefinován" xfId="84"/>
    <cellStyle name="Neutral 2" xfId="176"/>
    <cellStyle name="Neutral 3" xfId="259"/>
    <cellStyle name="Neutral 4" xfId="43"/>
    <cellStyle name="Normal" xfId="0" builtinId="0"/>
    <cellStyle name="Normal 10" xfId="125"/>
    <cellStyle name="Normal 10 2" xfId="177"/>
    <cellStyle name="Normal 11" xfId="138"/>
    <cellStyle name="Normal 11 2" xfId="334"/>
    <cellStyle name="Normal 12" xfId="183"/>
    <cellStyle name="Normal 12 2" xfId="201"/>
    <cellStyle name="Normal 13" xfId="141"/>
    <cellStyle name="Normal 14" xfId="184"/>
    <cellStyle name="Normal 14 2" xfId="202"/>
    <cellStyle name="Normal 15" xfId="188"/>
    <cellStyle name="Normal 15 2" xfId="203"/>
    <cellStyle name="Normal 16" xfId="191"/>
    <cellStyle name="Normal 16 2" xfId="298"/>
    <cellStyle name="Normal 17" xfId="192"/>
    <cellStyle name="Normal 17 2" xfId="205"/>
    <cellStyle name="Normal 17 3" xfId="299"/>
    <cellStyle name="Normal 18" xfId="194"/>
    <cellStyle name="Normal 18 2" xfId="207"/>
    <cellStyle name="Normal 19" xfId="200"/>
    <cellStyle name="Normal 19 2" xfId="283"/>
    <cellStyle name="Normal 2" xfId="3"/>
    <cellStyle name="Normal 2 2" xfId="8"/>
    <cellStyle name="Normal 2 2 2" xfId="211"/>
    <cellStyle name="Normal 2 2 3" xfId="101"/>
    <cellStyle name="Normal 2 3" xfId="107"/>
    <cellStyle name="Normal 2 4" xfId="214"/>
    <cellStyle name="Normal 2 5" xfId="264"/>
    <cellStyle name="Normal 2 6" xfId="50"/>
    <cellStyle name="Normal 20" xfId="213"/>
    <cellStyle name="Normal 20 2" xfId="288"/>
    <cellStyle name="Normal 21" xfId="215"/>
    <cellStyle name="Normal 21 2" xfId="289"/>
    <cellStyle name="Normal 22" xfId="222"/>
    <cellStyle name="Normal 23" xfId="296"/>
    <cellStyle name="Normal 23 2" xfId="363"/>
    <cellStyle name="Normal 24" xfId="297"/>
    <cellStyle name="Normal 24 2" xfId="364"/>
    <cellStyle name="Normal 25" xfId="300"/>
    <cellStyle name="Normal 25 2" xfId="365"/>
    <cellStyle name="Normal 26" xfId="302"/>
    <cellStyle name="Normal 26 2" xfId="367"/>
    <cellStyle name="Normal 27" xfId="303"/>
    <cellStyle name="Normal 27 2" xfId="368"/>
    <cellStyle name="Normal 28" xfId="305"/>
    <cellStyle name="Normal 28 2" xfId="370"/>
    <cellStyle name="Normal 29" xfId="306"/>
    <cellStyle name="Normal 29 2" xfId="371"/>
    <cellStyle name="Normal 3" xfId="4"/>
    <cellStyle name="Normal 3 2" xfId="102"/>
    <cellStyle name="Normal 3 2 2" xfId="217"/>
    <cellStyle name="Normal 3 3" xfId="185"/>
    <cellStyle name="Normal 3 4" xfId="291"/>
    <cellStyle name="Normal 3 5" xfId="293"/>
    <cellStyle name="Normal 3 6" xfId="51"/>
    <cellStyle name="Normal 30" xfId="308"/>
    <cellStyle name="Normal 30 2" xfId="373"/>
    <cellStyle name="Normal 31" xfId="310"/>
    <cellStyle name="Normal 31 2" xfId="375"/>
    <cellStyle name="Normal 32" xfId="311"/>
    <cellStyle name="Normal 33" xfId="313"/>
    <cellStyle name="Normal 34" xfId="315"/>
    <cellStyle name="Normal 35" xfId="317"/>
    <cellStyle name="Normal 36" xfId="7"/>
    <cellStyle name="Normal 4" xfId="55"/>
    <cellStyle name="Normal 5" xfId="106"/>
    <cellStyle name="Normal 6" xfId="126"/>
    <cellStyle name="Normal 6 2" xfId="178"/>
    <cellStyle name="Normal 7" xfId="127"/>
    <cellStyle name="Normal 8" xfId="128"/>
    <cellStyle name="Normal 9" xfId="129"/>
    <cellStyle name="Normale_3Y Plan Zaba" xfId="85"/>
    <cellStyle name="normálne_expected results RCF 20001" xfId="86"/>
    <cellStyle name="normální_3Y Plan Polno do DR 9.11.2000" xfId="87"/>
    <cellStyle name="normalni_TDB-Polno" xfId="88"/>
    <cellStyle name="normální_TDB-Polno" xfId="89"/>
    <cellStyle name="Normalny_3YP model 2004-2006" xfId="90"/>
    <cellStyle name="Note 10" xfId="260"/>
    <cellStyle name="Note 11" xfId="44"/>
    <cellStyle name="Note 2" xfId="130"/>
    <cellStyle name="Note 3" xfId="131"/>
    <cellStyle name="Note 4" xfId="132"/>
    <cellStyle name="Note 5" xfId="133"/>
    <cellStyle name="Note 6" xfId="134"/>
    <cellStyle name="Note 7" xfId="135"/>
    <cellStyle name="Note 8" xfId="136"/>
    <cellStyle name="Note 9" xfId="137"/>
    <cellStyle name="Obično_Knjiga1" xfId="91"/>
    <cellStyle name="Output 2" xfId="179"/>
    <cellStyle name="Output 3" xfId="261"/>
    <cellStyle name="Output 4" xfId="45"/>
    <cellStyle name="Percent 2" xfId="54"/>
    <cellStyle name="Percent 3" xfId="103"/>
    <cellStyle name="Percent 3 2" xfId="108"/>
    <cellStyle name="Percent 4" xfId="105"/>
    <cellStyle name="Percent 5" xfId="97"/>
    <cellStyle name="Percent 6" xfId="195"/>
    <cellStyle name="Percent 7" xfId="287"/>
    <cellStyle name="Percent 8" xfId="212"/>
    <cellStyle name="Sledovaný hypertextový odkaz_HRIC_Work out" xfId="92"/>
    <cellStyle name="Standard_410_EQ_Details" xfId="208"/>
    <cellStyle name="Style 1" xfId="1"/>
    <cellStyle name="Style 1 2" xfId="140"/>
    <cellStyle name="Style 1 3" xfId="193"/>
    <cellStyle name="Style 1 3 2" xfId="206"/>
    <cellStyle name="Table" xfId="93"/>
    <cellStyle name="Title 2" xfId="180"/>
    <cellStyle name="Title 3" xfId="46"/>
    <cellStyle name="Total 2" xfId="181"/>
    <cellStyle name="Total 3" xfId="262"/>
    <cellStyle name="Total 4" xfId="47"/>
    <cellStyle name="Valuta (0)" xfId="199"/>
    <cellStyle name="Valuta (0) 2" xfId="282"/>
    <cellStyle name="Walutowy [0]_Arkusz1" xfId="94"/>
    <cellStyle name="Walutowy_Arkusz1" xfId="95"/>
    <cellStyle name="Warning Text 2" xfId="182"/>
    <cellStyle name="Warning Text 3" xfId="263"/>
    <cellStyle name="Warning Text 4"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abSelected="1" workbookViewId="0">
      <selection activeCell="C29" sqref="C29"/>
    </sheetView>
  </sheetViews>
  <sheetFormatPr defaultColWidth="9.140625" defaultRowHeight="15"/>
  <cols>
    <col min="1" max="1" width="9.140625" style="57"/>
    <col min="2" max="2" width="10.42578125" style="57" customWidth="1"/>
    <col min="3" max="8" width="9.140625" style="57"/>
    <col min="9" max="9" width="13.42578125" style="57" customWidth="1"/>
    <col min="10" max="16384" width="9.140625" style="57"/>
  </cols>
  <sheetData>
    <row r="1" spans="1:10" ht="15.75">
      <c r="A1" s="106" t="s">
        <v>239</v>
      </c>
      <c r="B1" s="107"/>
      <c r="C1" s="107"/>
      <c r="D1" s="55"/>
      <c r="E1" s="55"/>
      <c r="F1" s="55"/>
      <c r="G1" s="55"/>
      <c r="H1" s="55"/>
      <c r="I1" s="55"/>
      <c r="J1" s="56"/>
    </row>
    <row r="2" spans="1:10" ht="14.45" customHeight="1">
      <c r="A2" s="108" t="s">
        <v>255</v>
      </c>
      <c r="B2" s="109"/>
      <c r="C2" s="109"/>
      <c r="D2" s="109"/>
      <c r="E2" s="109"/>
      <c r="F2" s="109"/>
      <c r="G2" s="109"/>
      <c r="H2" s="109"/>
      <c r="I2" s="109"/>
      <c r="J2" s="110"/>
    </row>
    <row r="3" spans="1:10">
      <c r="A3" s="58"/>
      <c r="B3" s="59"/>
      <c r="C3" s="59"/>
      <c r="D3" s="59"/>
      <c r="E3" s="59"/>
      <c r="F3" s="59"/>
      <c r="G3" s="59"/>
      <c r="H3" s="59"/>
      <c r="I3" s="59"/>
      <c r="J3" s="60"/>
    </row>
    <row r="4" spans="1:10" ht="33.6" customHeight="1">
      <c r="A4" s="111" t="s">
        <v>240</v>
      </c>
      <c r="B4" s="112"/>
      <c r="C4" s="112"/>
      <c r="D4" s="112"/>
      <c r="E4" s="113">
        <v>43831</v>
      </c>
      <c r="F4" s="114"/>
      <c r="G4" s="61" t="s">
        <v>0</v>
      </c>
      <c r="H4" s="113">
        <v>44104</v>
      </c>
      <c r="I4" s="114"/>
      <c r="J4" s="62"/>
    </row>
    <row r="5" spans="1:10" s="63" customFormat="1" ht="10.15" customHeight="1">
      <c r="A5" s="115"/>
      <c r="B5" s="116"/>
      <c r="C5" s="116"/>
      <c r="D5" s="116"/>
      <c r="E5" s="116"/>
      <c r="F5" s="116"/>
      <c r="G5" s="116"/>
      <c r="H5" s="116"/>
      <c r="I5" s="116"/>
      <c r="J5" s="117"/>
    </row>
    <row r="6" spans="1:10" ht="20.45" customHeight="1">
      <c r="A6" s="64"/>
      <c r="B6" s="65" t="s">
        <v>261</v>
      </c>
      <c r="C6" s="66"/>
      <c r="D6" s="66"/>
      <c r="E6" s="72">
        <v>2020</v>
      </c>
      <c r="F6" s="67"/>
      <c r="G6" s="61"/>
      <c r="H6" s="67"/>
      <c r="I6" s="68"/>
      <c r="J6" s="69"/>
    </row>
    <row r="7" spans="1:10" s="71" customFormat="1" ht="10.9" customHeight="1">
      <c r="A7" s="64"/>
      <c r="B7" s="66"/>
      <c r="C7" s="66"/>
      <c r="D7" s="66"/>
      <c r="E7" s="70"/>
      <c r="F7" s="70"/>
      <c r="G7" s="61"/>
      <c r="H7" s="67"/>
      <c r="I7" s="68"/>
      <c r="J7" s="69"/>
    </row>
    <row r="8" spans="1:10" ht="20.45" customHeight="1">
      <c r="A8" s="64"/>
      <c r="B8" s="65" t="s">
        <v>262</v>
      </c>
      <c r="C8" s="66"/>
      <c r="D8" s="66"/>
      <c r="E8" s="72">
        <v>3</v>
      </c>
      <c r="F8" s="67"/>
      <c r="G8" s="61"/>
      <c r="H8" s="67"/>
      <c r="I8" s="68"/>
      <c r="J8" s="69"/>
    </row>
    <row r="9" spans="1:10" s="71" customFormat="1" ht="10.9" customHeight="1">
      <c r="A9" s="64"/>
      <c r="B9" s="66"/>
      <c r="C9" s="66"/>
      <c r="D9" s="66"/>
      <c r="E9" s="70"/>
      <c r="F9" s="70"/>
      <c r="G9" s="61"/>
      <c r="H9" s="70"/>
      <c r="I9" s="73"/>
      <c r="J9" s="69"/>
    </row>
    <row r="10" spans="1:10" ht="37.9" customHeight="1">
      <c r="A10" s="125" t="s">
        <v>263</v>
      </c>
      <c r="B10" s="126"/>
      <c r="C10" s="126"/>
      <c r="D10" s="126"/>
      <c r="E10" s="126"/>
      <c r="F10" s="126"/>
      <c r="G10" s="126"/>
      <c r="H10" s="126"/>
      <c r="I10" s="126"/>
      <c r="J10" s="74"/>
    </row>
    <row r="11" spans="1:10" ht="24.6" customHeight="1">
      <c r="A11" s="127" t="s">
        <v>241</v>
      </c>
      <c r="B11" s="128"/>
      <c r="C11" s="120" t="s">
        <v>281</v>
      </c>
      <c r="D11" s="121"/>
      <c r="E11" s="75"/>
      <c r="F11" s="129" t="s">
        <v>264</v>
      </c>
      <c r="G11" s="119"/>
      <c r="H11" s="130" t="s">
        <v>282</v>
      </c>
      <c r="I11" s="131"/>
      <c r="J11" s="76"/>
    </row>
    <row r="12" spans="1:10" ht="14.45" customHeight="1">
      <c r="A12" s="77"/>
      <c r="B12" s="78"/>
      <c r="C12" s="78"/>
      <c r="D12" s="78"/>
      <c r="E12" s="123"/>
      <c r="F12" s="123"/>
      <c r="G12" s="123"/>
      <c r="H12" s="123"/>
      <c r="I12" s="79"/>
      <c r="J12" s="76"/>
    </row>
    <row r="13" spans="1:10" ht="21" customHeight="1">
      <c r="A13" s="118" t="s">
        <v>256</v>
      </c>
      <c r="B13" s="119"/>
      <c r="C13" s="120" t="s">
        <v>283</v>
      </c>
      <c r="D13" s="121"/>
      <c r="E13" s="122"/>
      <c r="F13" s="123"/>
      <c r="G13" s="123"/>
      <c r="H13" s="123"/>
      <c r="I13" s="79"/>
      <c r="J13" s="76"/>
    </row>
    <row r="14" spans="1:10" ht="10.9" customHeight="1">
      <c r="A14" s="75"/>
      <c r="B14" s="79"/>
      <c r="C14" s="78"/>
      <c r="D14" s="78"/>
      <c r="E14" s="124"/>
      <c r="F14" s="124"/>
      <c r="G14" s="124"/>
      <c r="H14" s="124"/>
      <c r="I14" s="78"/>
      <c r="J14" s="80"/>
    </row>
    <row r="15" spans="1:10" ht="22.9" customHeight="1">
      <c r="A15" s="118" t="s">
        <v>242</v>
      </c>
      <c r="B15" s="119"/>
      <c r="C15" s="120" t="s">
        <v>284</v>
      </c>
      <c r="D15" s="121"/>
      <c r="E15" s="138"/>
      <c r="F15" s="139"/>
      <c r="G15" s="81" t="s">
        <v>265</v>
      </c>
      <c r="H15" s="130" t="s">
        <v>286</v>
      </c>
      <c r="I15" s="131"/>
      <c r="J15" s="82"/>
    </row>
    <row r="16" spans="1:10" ht="10.9" customHeight="1">
      <c r="A16" s="75"/>
      <c r="B16" s="79"/>
      <c r="C16" s="78"/>
      <c r="D16" s="78"/>
      <c r="E16" s="124"/>
      <c r="F16" s="124"/>
      <c r="G16" s="124"/>
      <c r="H16" s="124"/>
      <c r="I16" s="78"/>
      <c r="J16" s="80"/>
    </row>
    <row r="17" spans="1:10" ht="22.9" customHeight="1">
      <c r="A17" s="83"/>
      <c r="B17" s="81" t="s">
        <v>266</v>
      </c>
      <c r="C17" s="120" t="s">
        <v>285</v>
      </c>
      <c r="D17" s="121"/>
      <c r="E17" s="84"/>
      <c r="F17" s="84"/>
      <c r="G17" s="84"/>
      <c r="H17" s="84"/>
      <c r="I17" s="84"/>
      <c r="J17" s="82"/>
    </row>
    <row r="18" spans="1:10">
      <c r="A18" s="132"/>
      <c r="B18" s="133"/>
      <c r="C18" s="124"/>
      <c r="D18" s="124"/>
      <c r="E18" s="124"/>
      <c r="F18" s="124"/>
      <c r="G18" s="124"/>
      <c r="H18" s="124"/>
      <c r="I18" s="78"/>
      <c r="J18" s="80"/>
    </row>
    <row r="19" spans="1:10">
      <c r="A19" s="127" t="s">
        <v>243</v>
      </c>
      <c r="B19" s="134"/>
      <c r="C19" s="135" t="s">
        <v>287</v>
      </c>
      <c r="D19" s="136"/>
      <c r="E19" s="136"/>
      <c r="F19" s="136"/>
      <c r="G19" s="136"/>
      <c r="H19" s="136"/>
      <c r="I19" s="136"/>
      <c r="J19" s="137"/>
    </row>
    <row r="20" spans="1:10">
      <c r="A20" s="77"/>
      <c r="B20" s="78"/>
      <c r="C20" s="85"/>
      <c r="D20" s="78"/>
      <c r="E20" s="124"/>
      <c r="F20" s="124"/>
      <c r="G20" s="124"/>
      <c r="H20" s="124"/>
      <c r="I20" s="78"/>
      <c r="J20" s="80"/>
    </row>
    <row r="21" spans="1:10">
      <c r="A21" s="127" t="s">
        <v>244</v>
      </c>
      <c r="B21" s="134"/>
      <c r="C21" s="130">
        <v>10000</v>
      </c>
      <c r="D21" s="131"/>
      <c r="E21" s="124"/>
      <c r="F21" s="124"/>
      <c r="G21" s="135" t="s">
        <v>288</v>
      </c>
      <c r="H21" s="136"/>
      <c r="I21" s="136"/>
      <c r="J21" s="137"/>
    </row>
    <row r="22" spans="1:10">
      <c r="A22" s="77"/>
      <c r="B22" s="78"/>
      <c r="C22" s="78"/>
      <c r="D22" s="78"/>
      <c r="E22" s="124"/>
      <c r="F22" s="124"/>
      <c r="G22" s="124"/>
      <c r="H22" s="124"/>
      <c r="I22" s="78"/>
      <c r="J22" s="80"/>
    </row>
    <row r="23" spans="1:10">
      <c r="A23" s="127" t="s">
        <v>245</v>
      </c>
      <c r="B23" s="134"/>
      <c r="C23" s="135" t="s">
        <v>289</v>
      </c>
      <c r="D23" s="136"/>
      <c r="E23" s="136"/>
      <c r="F23" s="136"/>
      <c r="G23" s="136"/>
      <c r="H23" s="136"/>
      <c r="I23" s="136"/>
      <c r="J23" s="137"/>
    </row>
    <row r="24" spans="1:10">
      <c r="A24" s="77"/>
      <c r="B24" s="78"/>
      <c r="C24" s="78"/>
      <c r="D24" s="78"/>
      <c r="E24" s="124"/>
      <c r="F24" s="124"/>
      <c r="G24" s="124"/>
      <c r="H24" s="124"/>
      <c r="I24" s="78"/>
      <c r="J24" s="80"/>
    </row>
    <row r="25" spans="1:10">
      <c r="A25" s="127" t="s">
        <v>246</v>
      </c>
      <c r="B25" s="134"/>
      <c r="C25" s="135" t="s">
        <v>290</v>
      </c>
      <c r="D25" s="136"/>
      <c r="E25" s="136"/>
      <c r="F25" s="136"/>
      <c r="G25" s="136"/>
      <c r="H25" s="136"/>
      <c r="I25" s="136"/>
      <c r="J25" s="137"/>
    </row>
    <row r="26" spans="1:10">
      <c r="A26" s="77"/>
      <c r="B26" s="78"/>
      <c r="C26" s="85"/>
      <c r="D26" s="78"/>
      <c r="E26" s="124"/>
      <c r="F26" s="124"/>
      <c r="G26" s="124"/>
      <c r="H26" s="124"/>
      <c r="I26" s="78"/>
      <c r="J26" s="80"/>
    </row>
    <row r="27" spans="1:10">
      <c r="A27" s="127" t="s">
        <v>247</v>
      </c>
      <c r="B27" s="134"/>
      <c r="C27" s="135" t="s">
        <v>291</v>
      </c>
      <c r="D27" s="136"/>
      <c r="E27" s="136"/>
      <c r="F27" s="136"/>
      <c r="G27" s="136"/>
      <c r="H27" s="136"/>
      <c r="I27" s="136"/>
      <c r="J27" s="137"/>
    </row>
    <row r="28" spans="1:10" ht="13.9" customHeight="1">
      <c r="A28" s="77"/>
      <c r="B28" s="78"/>
      <c r="C28" s="85"/>
      <c r="D28" s="78"/>
      <c r="E28" s="124"/>
      <c r="F28" s="124"/>
      <c r="G28" s="124"/>
      <c r="H28" s="124"/>
      <c r="I28" s="78"/>
      <c r="J28" s="80"/>
    </row>
    <row r="29" spans="1:10" ht="22.9" customHeight="1">
      <c r="A29" s="140" t="s">
        <v>257</v>
      </c>
      <c r="B29" s="141"/>
      <c r="C29" s="104">
        <v>3862</v>
      </c>
      <c r="D29" s="87"/>
      <c r="E29" s="142"/>
      <c r="F29" s="142"/>
      <c r="G29" s="142"/>
      <c r="H29" s="142"/>
      <c r="I29" s="88"/>
      <c r="J29" s="89"/>
    </row>
    <row r="30" spans="1:10">
      <c r="A30" s="77"/>
      <c r="B30" s="78"/>
      <c r="C30" s="78"/>
      <c r="D30" s="78"/>
      <c r="E30" s="124"/>
      <c r="F30" s="124"/>
      <c r="G30" s="124"/>
      <c r="H30" s="124"/>
      <c r="I30" s="88"/>
      <c r="J30" s="89"/>
    </row>
    <row r="31" spans="1:10">
      <c r="A31" s="127" t="s">
        <v>248</v>
      </c>
      <c r="B31" s="134"/>
      <c r="C31" s="103" t="s">
        <v>268</v>
      </c>
      <c r="D31" s="143" t="s">
        <v>267</v>
      </c>
      <c r="E31" s="144"/>
      <c r="F31" s="144"/>
      <c r="G31" s="144"/>
      <c r="H31" s="90"/>
      <c r="I31" s="91" t="s">
        <v>268</v>
      </c>
      <c r="J31" s="92" t="s">
        <v>269</v>
      </c>
    </row>
    <row r="32" spans="1:10">
      <c r="A32" s="127"/>
      <c r="B32" s="134"/>
      <c r="C32" s="93"/>
      <c r="D32" s="61"/>
      <c r="E32" s="139"/>
      <c r="F32" s="139"/>
      <c r="G32" s="139"/>
      <c r="H32" s="139"/>
      <c r="I32" s="88"/>
      <c r="J32" s="89"/>
    </row>
    <row r="33" spans="1:10">
      <c r="A33" s="127" t="s">
        <v>258</v>
      </c>
      <c r="B33" s="134"/>
      <c r="C33" s="102" t="s">
        <v>271</v>
      </c>
      <c r="D33" s="143" t="s">
        <v>270</v>
      </c>
      <c r="E33" s="144"/>
      <c r="F33" s="144"/>
      <c r="G33" s="144"/>
      <c r="H33" s="84"/>
      <c r="I33" s="91" t="s">
        <v>271</v>
      </c>
      <c r="J33" s="92" t="s">
        <v>272</v>
      </c>
    </row>
    <row r="34" spans="1:10">
      <c r="A34" s="77"/>
      <c r="B34" s="78"/>
      <c r="C34" s="78"/>
      <c r="D34" s="78"/>
      <c r="E34" s="124"/>
      <c r="F34" s="124"/>
      <c r="G34" s="124"/>
      <c r="H34" s="124"/>
      <c r="I34" s="78"/>
      <c r="J34" s="80"/>
    </row>
    <row r="35" spans="1:10">
      <c r="A35" s="143" t="s">
        <v>259</v>
      </c>
      <c r="B35" s="144"/>
      <c r="C35" s="144"/>
      <c r="D35" s="144"/>
      <c r="E35" s="144" t="s">
        <v>249</v>
      </c>
      <c r="F35" s="144"/>
      <c r="G35" s="144"/>
      <c r="H35" s="144"/>
      <c r="I35" s="144"/>
      <c r="J35" s="94" t="s">
        <v>250</v>
      </c>
    </row>
    <row r="36" spans="1:10">
      <c r="A36" s="77"/>
      <c r="B36" s="78"/>
      <c r="C36" s="78"/>
      <c r="D36" s="78"/>
      <c r="E36" s="124"/>
      <c r="F36" s="124"/>
      <c r="G36" s="124"/>
      <c r="H36" s="124"/>
      <c r="I36" s="78"/>
      <c r="J36" s="89"/>
    </row>
    <row r="37" spans="1:10">
      <c r="A37" s="145"/>
      <c r="B37" s="146"/>
      <c r="C37" s="146"/>
      <c r="D37" s="146"/>
      <c r="E37" s="145"/>
      <c r="F37" s="146"/>
      <c r="G37" s="146"/>
      <c r="H37" s="146"/>
      <c r="I37" s="147"/>
      <c r="J37" s="95"/>
    </row>
    <row r="38" spans="1:10">
      <c r="A38" s="77"/>
      <c r="B38" s="78"/>
      <c r="C38" s="85"/>
      <c r="D38" s="148"/>
      <c r="E38" s="148"/>
      <c r="F38" s="148"/>
      <c r="G38" s="148"/>
      <c r="H38" s="148"/>
      <c r="I38" s="148"/>
      <c r="J38" s="80"/>
    </row>
    <row r="39" spans="1:10">
      <c r="A39" s="145"/>
      <c r="B39" s="146"/>
      <c r="C39" s="146"/>
      <c r="D39" s="147"/>
      <c r="E39" s="145"/>
      <c r="F39" s="146"/>
      <c r="G39" s="146"/>
      <c r="H39" s="146"/>
      <c r="I39" s="147"/>
      <c r="J39" s="86"/>
    </row>
    <row r="40" spans="1:10">
      <c r="A40" s="77"/>
      <c r="B40" s="78"/>
      <c r="C40" s="85"/>
      <c r="D40" s="96"/>
      <c r="E40" s="148"/>
      <c r="F40" s="148"/>
      <c r="G40" s="148"/>
      <c r="H40" s="148"/>
      <c r="I40" s="79"/>
      <c r="J40" s="80"/>
    </row>
    <row r="41" spans="1:10">
      <c r="A41" s="145"/>
      <c r="B41" s="146"/>
      <c r="C41" s="146"/>
      <c r="D41" s="147"/>
      <c r="E41" s="145"/>
      <c r="F41" s="146"/>
      <c r="G41" s="146"/>
      <c r="H41" s="146"/>
      <c r="I41" s="147"/>
      <c r="J41" s="86"/>
    </row>
    <row r="42" spans="1:10">
      <c r="A42" s="77"/>
      <c r="B42" s="78"/>
      <c r="C42" s="85"/>
      <c r="D42" s="96"/>
      <c r="E42" s="148"/>
      <c r="F42" s="148"/>
      <c r="G42" s="148"/>
      <c r="H42" s="148"/>
      <c r="I42" s="79"/>
      <c r="J42" s="80"/>
    </row>
    <row r="43" spans="1:10">
      <c r="A43" s="145"/>
      <c r="B43" s="146"/>
      <c r="C43" s="146"/>
      <c r="D43" s="147"/>
      <c r="E43" s="145"/>
      <c r="F43" s="146"/>
      <c r="G43" s="146"/>
      <c r="H43" s="146"/>
      <c r="I43" s="147"/>
      <c r="J43" s="86"/>
    </row>
    <row r="44" spans="1:10">
      <c r="A44" s="97"/>
      <c r="B44" s="85"/>
      <c r="C44" s="149"/>
      <c r="D44" s="149"/>
      <c r="E44" s="124"/>
      <c r="F44" s="124"/>
      <c r="G44" s="149"/>
      <c r="H44" s="149"/>
      <c r="I44" s="149"/>
      <c r="J44" s="80"/>
    </row>
    <row r="45" spans="1:10">
      <c r="A45" s="145"/>
      <c r="B45" s="146"/>
      <c r="C45" s="146"/>
      <c r="D45" s="147"/>
      <c r="E45" s="145"/>
      <c r="F45" s="146"/>
      <c r="G45" s="146"/>
      <c r="H45" s="146"/>
      <c r="I45" s="147"/>
      <c r="J45" s="86"/>
    </row>
    <row r="46" spans="1:10">
      <c r="A46" s="97"/>
      <c r="B46" s="85"/>
      <c r="C46" s="85"/>
      <c r="D46" s="78"/>
      <c r="E46" s="150"/>
      <c r="F46" s="150"/>
      <c r="G46" s="149"/>
      <c r="H46" s="149"/>
      <c r="I46" s="78"/>
      <c r="J46" s="80"/>
    </row>
    <row r="47" spans="1:10">
      <c r="A47" s="145"/>
      <c r="B47" s="146"/>
      <c r="C47" s="146"/>
      <c r="D47" s="147"/>
      <c r="E47" s="145"/>
      <c r="F47" s="146"/>
      <c r="G47" s="146"/>
      <c r="H47" s="146"/>
      <c r="I47" s="147"/>
      <c r="J47" s="86"/>
    </row>
    <row r="48" spans="1:10">
      <c r="A48" s="97"/>
      <c r="B48" s="85"/>
      <c r="C48" s="85"/>
      <c r="D48" s="78"/>
      <c r="E48" s="124"/>
      <c r="F48" s="124"/>
      <c r="G48" s="149"/>
      <c r="H48" s="149"/>
      <c r="I48" s="78"/>
      <c r="J48" s="98" t="s">
        <v>273</v>
      </c>
    </row>
    <row r="49" spans="1:10">
      <c r="A49" s="97"/>
      <c r="B49" s="85"/>
      <c r="C49" s="85"/>
      <c r="D49" s="78"/>
      <c r="E49" s="124"/>
      <c r="F49" s="124"/>
      <c r="G49" s="149"/>
      <c r="H49" s="149"/>
      <c r="I49" s="78"/>
      <c r="J49" s="98" t="s">
        <v>274</v>
      </c>
    </row>
    <row r="50" spans="1:10" ht="14.45" customHeight="1">
      <c r="A50" s="118" t="s">
        <v>251</v>
      </c>
      <c r="B50" s="129"/>
      <c r="C50" s="156" t="s">
        <v>274</v>
      </c>
      <c r="D50" s="131"/>
      <c r="E50" s="157" t="s">
        <v>275</v>
      </c>
      <c r="F50" s="141"/>
      <c r="G50" s="135"/>
      <c r="H50" s="136"/>
      <c r="I50" s="136"/>
      <c r="J50" s="137"/>
    </row>
    <row r="51" spans="1:10">
      <c r="A51" s="97"/>
      <c r="B51" s="85"/>
      <c r="C51" s="149"/>
      <c r="D51" s="149"/>
      <c r="E51" s="124"/>
      <c r="F51" s="124"/>
      <c r="G51" s="158" t="s">
        <v>276</v>
      </c>
      <c r="H51" s="158"/>
      <c r="I51" s="158"/>
      <c r="J51" s="69"/>
    </row>
    <row r="52" spans="1:10" ht="13.9" customHeight="1">
      <c r="A52" s="118" t="s">
        <v>252</v>
      </c>
      <c r="B52" s="129"/>
      <c r="C52" s="151" t="s">
        <v>294</v>
      </c>
      <c r="D52" s="136"/>
      <c r="E52" s="136"/>
      <c r="F52" s="136"/>
      <c r="G52" s="136"/>
      <c r="H52" s="136"/>
      <c r="I52" s="136"/>
      <c r="J52" s="137"/>
    </row>
    <row r="53" spans="1:10">
      <c r="A53" s="77"/>
      <c r="B53" s="78"/>
      <c r="C53" s="142" t="s">
        <v>253</v>
      </c>
      <c r="D53" s="142"/>
      <c r="E53" s="142"/>
      <c r="F53" s="142"/>
      <c r="G53" s="142"/>
      <c r="H53" s="142"/>
      <c r="I53" s="142"/>
      <c r="J53" s="80"/>
    </row>
    <row r="54" spans="1:10">
      <c r="A54" s="118" t="s">
        <v>254</v>
      </c>
      <c r="B54" s="129"/>
      <c r="C54" s="152" t="s">
        <v>295</v>
      </c>
      <c r="D54" s="153"/>
      <c r="E54" s="154"/>
      <c r="F54" s="124"/>
      <c r="G54" s="124"/>
      <c r="H54" s="144"/>
      <c r="I54" s="144"/>
      <c r="J54" s="155"/>
    </row>
    <row r="55" spans="1:10">
      <c r="A55" s="77"/>
      <c r="B55" s="78"/>
      <c r="C55" s="85"/>
      <c r="D55" s="78"/>
      <c r="E55" s="124"/>
      <c r="F55" s="124"/>
      <c r="G55" s="124"/>
      <c r="H55" s="124"/>
      <c r="I55" s="78"/>
      <c r="J55" s="80"/>
    </row>
    <row r="56" spans="1:10" ht="14.45" customHeight="1">
      <c r="A56" s="118" t="s">
        <v>246</v>
      </c>
      <c r="B56" s="129"/>
      <c r="C56" s="151" t="s">
        <v>298</v>
      </c>
      <c r="D56" s="136"/>
      <c r="E56" s="136"/>
      <c r="F56" s="136"/>
      <c r="G56" s="136"/>
      <c r="H56" s="136"/>
      <c r="I56" s="136"/>
      <c r="J56" s="137"/>
    </row>
    <row r="57" spans="1:10">
      <c r="A57" s="77"/>
      <c r="B57" s="78"/>
      <c r="C57" s="78"/>
      <c r="D57" s="78"/>
      <c r="E57" s="124"/>
      <c r="F57" s="124"/>
      <c r="G57" s="124"/>
      <c r="H57" s="124"/>
      <c r="I57" s="78"/>
      <c r="J57" s="80"/>
    </row>
    <row r="58" spans="1:10">
      <c r="A58" s="118" t="s">
        <v>277</v>
      </c>
      <c r="B58" s="129"/>
      <c r="C58" s="159"/>
      <c r="D58" s="160"/>
      <c r="E58" s="160"/>
      <c r="F58" s="160"/>
      <c r="G58" s="160"/>
      <c r="H58" s="160"/>
      <c r="I58" s="160"/>
      <c r="J58" s="161"/>
    </row>
    <row r="59" spans="1:10" ht="14.45" customHeight="1">
      <c r="A59" s="77"/>
      <c r="B59" s="78"/>
      <c r="C59" s="162" t="s">
        <v>278</v>
      </c>
      <c r="D59" s="162"/>
      <c r="E59" s="162"/>
      <c r="F59" s="162"/>
      <c r="G59" s="78"/>
      <c r="H59" s="78"/>
      <c r="I59" s="78"/>
      <c r="J59" s="80"/>
    </row>
    <row r="60" spans="1:10">
      <c r="A60" s="118" t="s">
        <v>279</v>
      </c>
      <c r="B60" s="129"/>
      <c r="C60" s="159"/>
      <c r="D60" s="160"/>
      <c r="E60" s="160"/>
      <c r="F60" s="160"/>
      <c r="G60" s="160"/>
      <c r="H60" s="160"/>
      <c r="I60" s="160"/>
      <c r="J60" s="161"/>
    </row>
    <row r="61" spans="1:10" ht="14.45" customHeight="1">
      <c r="A61" s="99"/>
      <c r="B61" s="100"/>
      <c r="C61" s="163" t="s">
        <v>280</v>
      </c>
      <c r="D61" s="163"/>
      <c r="E61" s="163"/>
      <c r="F61" s="163"/>
      <c r="G61" s="163"/>
      <c r="H61" s="100"/>
      <c r="I61" s="100"/>
      <c r="J61" s="101"/>
    </row>
    <row r="68" ht="27" customHeight="1"/>
    <row r="72" ht="38.450000000000003" customHeight="1"/>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zoomScale="120" zoomScaleNormal="120" zoomScaleSheetLayoutView="110" workbookViewId="0">
      <selection activeCell="K24" sqref="K24"/>
    </sheetView>
  </sheetViews>
  <sheetFormatPr defaultColWidth="8.85546875" defaultRowHeight="12.75"/>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c r="A1" s="174" t="s">
        <v>1</v>
      </c>
      <c r="B1" s="175"/>
      <c r="C1" s="175"/>
      <c r="D1" s="175"/>
      <c r="E1" s="175"/>
      <c r="F1" s="175"/>
      <c r="G1" s="175"/>
      <c r="H1" s="175"/>
    </row>
    <row r="2" spans="1:9">
      <c r="A2" s="176" t="s">
        <v>296</v>
      </c>
      <c r="B2" s="177"/>
      <c r="C2" s="177"/>
      <c r="D2" s="177"/>
      <c r="E2" s="177"/>
      <c r="F2" s="177"/>
      <c r="G2" s="177"/>
      <c r="H2" s="177"/>
    </row>
    <row r="3" spans="1:9">
      <c r="A3" s="185" t="s">
        <v>12</v>
      </c>
      <c r="B3" s="186"/>
      <c r="C3" s="186"/>
      <c r="D3" s="186"/>
      <c r="E3" s="186"/>
      <c r="F3" s="186"/>
      <c r="G3" s="186"/>
      <c r="H3" s="186"/>
      <c r="I3" s="187"/>
    </row>
    <row r="4" spans="1:9">
      <c r="A4" s="182" t="s">
        <v>292</v>
      </c>
      <c r="B4" s="183"/>
      <c r="C4" s="183"/>
      <c r="D4" s="183"/>
      <c r="E4" s="183"/>
      <c r="F4" s="183"/>
      <c r="G4" s="183"/>
      <c r="H4" s="183"/>
      <c r="I4" s="184"/>
    </row>
    <row r="5" spans="1:9" ht="67.5">
      <c r="A5" s="180" t="s">
        <v>2</v>
      </c>
      <c r="B5" s="181"/>
      <c r="C5" s="181"/>
      <c r="D5" s="181"/>
      <c r="E5" s="181"/>
      <c r="F5" s="181"/>
      <c r="G5" s="2" t="s">
        <v>4</v>
      </c>
      <c r="H5" s="26" t="s">
        <v>227</v>
      </c>
      <c r="I5" s="26" t="s">
        <v>228</v>
      </c>
    </row>
    <row r="6" spans="1:9">
      <c r="A6" s="178">
        <v>1</v>
      </c>
      <c r="B6" s="179"/>
      <c r="C6" s="179"/>
      <c r="D6" s="179"/>
      <c r="E6" s="179"/>
      <c r="F6" s="179"/>
      <c r="G6" s="3">
        <v>2</v>
      </c>
      <c r="H6" s="26">
        <v>3</v>
      </c>
      <c r="I6" s="26">
        <v>4</v>
      </c>
    </row>
    <row r="7" spans="1:9">
      <c r="A7" s="189"/>
      <c r="B7" s="189"/>
      <c r="C7" s="189"/>
      <c r="D7" s="189"/>
      <c r="E7" s="189"/>
      <c r="F7" s="189"/>
      <c r="G7" s="189"/>
      <c r="H7" s="189"/>
      <c r="I7" s="190"/>
    </row>
    <row r="8" spans="1:9">
      <c r="A8" s="167" t="s">
        <v>14</v>
      </c>
      <c r="B8" s="168"/>
      <c r="C8" s="168"/>
      <c r="D8" s="168"/>
      <c r="E8" s="168"/>
      <c r="F8" s="168"/>
      <c r="G8" s="168"/>
      <c r="H8" s="168"/>
      <c r="I8" s="168"/>
    </row>
    <row r="9" spans="1:9" ht="28.5" customHeight="1">
      <c r="A9" s="191" t="s">
        <v>22</v>
      </c>
      <c r="B9" s="191"/>
      <c r="C9" s="191"/>
      <c r="D9" s="191"/>
      <c r="E9" s="191"/>
      <c r="F9" s="191"/>
      <c r="G9" s="4">
        <v>1</v>
      </c>
      <c r="H9" s="27">
        <f>H10+H11+H12</f>
        <v>23137949964</v>
      </c>
      <c r="I9" s="27">
        <f>I10+I11+I12</f>
        <v>24387526325</v>
      </c>
    </row>
    <row r="10" spans="1:9">
      <c r="A10" s="192" t="s">
        <v>23</v>
      </c>
      <c r="B10" s="192"/>
      <c r="C10" s="192"/>
      <c r="D10" s="192"/>
      <c r="E10" s="192"/>
      <c r="F10" s="192"/>
      <c r="G10" s="5">
        <v>2</v>
      </c>
      <c r="H10" s="28">
        <v>2596561110</v>
      </c>
      <c r="I10" s="28">
        <v>2978684380</v>
      </c>
    </row>
    <row r="11" spans="1:9">
      <c r="A11" s="192" t="s">
        <v>24</v>
      </c>
      <c r="B11" s="192"/>
      <c r="C11" s="192"/>
      <c r="D11" s="192"/>
      <c r="E11" s="192"/>
      <c r="F11" s="192"/>
      <c r="G11" s="5">
        <v>3</v>
      </c>
      <c r="H11" s="28">
        <v>18972962428</v>
      </c>
      <c r="I11" s="28">
        <v>20671299123</v>
      </c>
    </row>
    <row r="12" spans="1:9">
      <c r="A12" s="188" t="s">
        <v>25</v>
      </c>
      <c r="B12" s="188"/>
      <c r="C12" s="188"/>
      <c r="D12" s="188"/>
      <c r="E12" s="188"/>
      <c r="F12" s="188"/>
      <c r="G12" s="5">
        <v>4</v>
      </c>
      <c r="H12" s="28">
        <v>1568426426</v>
      </c>
      <c r="I12" s="28">
        <v>737542822</v>
      </c>
    </row>
    <row r="13" spans="1:9">
      <c r="A13" s="170" t="s">
        <v>26</v>
      </c>
      <c r="B13" s="170"/>
      <c r="C13" s="170"/>
      <c r="D13" s="170"/>
      <c r="E13" s="170"/>
      <c r="F13" s="170"/>
      <c r="G13" s="4">
        <v>5</v>
      </c>
      <c r="H13" s="29">
        <f>H14+H15+H16+H17</f>
        <v>1634034321</v>
      </c>
      <c r="I13" s="29">
        <f>I14+I15+I16+I17</f>
        <v>909911126</v>
      </c>
    </row>
    <row r="14" spans="1:9">
      <c r="A14" s="166" t="s">
        <v>27</v>
      </c>
      <c r="B14" s="166"/>
      <c r="C14" s="166"/>
      <c r="D14" s="166"/>
      <c r="E14" s="166"/>
      <c r="F14" s="166"/>
      <c r="G14" s="5">
        <v>6</v>
      </c>
      <c r="H14" s="28">
        <v>1584578139</v>
      </c>
      <c r="I14" s="28">
        <v>904033294</v>
      </c>
    </row>
    <row r="15" spans="1:9">
      <c r="A15" s="166" t="s">
        <v>28</v>
      </c>
      <c r="B15" s="166"/>
      <c r="C15" s="166"/>
      <c r="D15" s="166"/>
      <c r="E15" s="166"/>
      <c r="F15" s="166"/>
      <c r="G15" s="5">
        <v>7</v>
      </c>
      <c r="H15" s="28">
        <v>10241752</v>
      </c>
      <c r="I15" s="28">
        <v>5877832</v>
      </c>
    </row>
    <row r="16" spans="1:9">
      <c r="A16" s="166" t="s">
        <v>29</v>
      </c>
      <c r="B16" s="166"/>
      <c r="C16" s="166"/>
      <c r="D16" s="166"/>
      <c r="E16" s="166"/>
      <c r="F16" s="166"/>
      <c r="G16" s="5">
        <v>8</v>
      </c>
      <c r="H16" s="28">
        <v>39214430</v>
      </c>
      <c r="I16" s="28">
        <v>0</v>
      </c>
    </row>
    <row r="17" spans="1:9">
      <c r="A17" s="166" t="s">
        <v>30</v>
      </c>
      <c r="B17" s="166"/>
      <c r="C17" s="166"/>
      <c r="D17" s="166"/>
      <c r="E17" s="166"/>
      <c r="F17" s="166"/>
      <c r="G17" s="5">
        <v>9</v>
      </c>
      <c r="H17" s="28">
        <v>0</v>
      </c>
      <c r="I17" s="28">
        <v>0</v>
      </c>
    </row>
    <row r="18" spans="1:9" ht="32.450000000000003" customHeight="1">
      <c r="A18" s="170" t="s">
        <v>31</v>
      </c>
      <c r="B18" s="170"/>
      <c r="C18" s="170"/>
      <c r="D18" s="170"/>
      <c r="E18" s="170"/>
      <c r="F18" s="170"/>
      <c r="G18" s="4">
        <v>10</v>
      </c>
      <c r="H18" s="29">
        <f>H19+H20+H21</f>
        <v>382147844</v>
      </c>
      <c r="I18" s="29">
        <f>I19+I20+I21</f>
        <v>372101176</v>
      </c>
    </row>
    <row r="19" spans="1:9">
      <c r="A19" s="166" t="s">
        <v>28</v>
      </c>
      <c r="B19" s="166"/>
      <c r="C19" s="166"/>
      <c r="D19" s="166"/>
      <c r="E19" s="166"/>
      <c r="F19" s="166"/>
      <c r="G19" s="5">
        <v>11</v>
      </c>
      <c r="H19" s="28">
        <v>382147844</v>
      </c>
      <c r="I19" s="28">
        <v>372101176</v>
      </c>
    </row>
    <row r="20" spans="1:9">
      <c r="A20" s="166" t="s">
        <v>29</v>
      </c>
      <c r="B20" s="166"/>
      <c r="C20" s="166"/>
      <c r="D20" s="166"/>
      <c r="E20" s="166"/>
      <c r="F20" s="166"/>
      <c r="G20" s="5">
        <v>12</v>
      </c>
      <c r="H20" s="28">
        <v>0</v>
      </c>
      <c r="I20" s="28">
        <v>0</v>
      </c>
    </row>
    <row r="21" spans="1:9">
      <c r="A21" s="166" t="s">
        <v>30</v>
      </c>
      <c r="B21" s="166"/>
      <c r="C21" s="166"/>
      <c r="D21" s="166"/>
      <c r="E21" s="166"/>
      <c r="F21" s="166"/>
      <c r="G21" s="5">
        <v>13</v>
      </c>
      <c r="H21" s="28">
        <v>0</v>
      </c>
      <c r="I21" s="28">
        <v>0</v>
      </c>
    </row>
    <row r="22" spans="1:9">
      <c r="A22" s="170" t="s">
        <v>32</v>
      </c>
      <c r="B22" s="170"/>
      <c r="C22" s="170"/>
      <c r="D22" s="170"/>
      <c r="E22" s="170"/>
      <c r="F22" s="170"/>
      <c r="G22" s="4">
        <v>14</v>
      </c>
      <c r="H22" s="29">
        <f>H23+H24</f>
        <v>0</v>
      </c>
      <c r="I22" s="29">
        <f>I23+I24</f>
        <v>0</v>
      </c>
    </row>
    <row r="23" spans="1:9">
      <c r="A23" s="166" t="s">
        <v>29</v>
      </c>
      <c r="B23" s="166"/>
      <c r="C23" s="166"/>
      <c r="D23" s="166"/>
      <c r="E23" s="166"/>
      <c r="F23" s="166"/>
      <c r="G23" s="5">
        <v>15</v>
      </c>
      <c r="H23" s="28">
        <v>0</v>
      </c>
      <c r="I23" s="28">
        <v>0</v>
      </c>
    </row>
    <row r="24" spans="1:9">
      <c r="A24" s="166" t="s">
        <v>30</v>
      </c>
      <c r="B24" s="166"/>
      <c r="C24" s="166"/>
      <c r="D24" s="166"/>
      <c r="E24" s="166"/>
      <c r="F24" s="166"/>
      <c r="G24" s="5">
        <v>16</v>
      </c>
      <c r="H24" s="28">
        <v>0</v>
      </c>
      <c r="I24" s="28">
        <v>0</v>
      </c>
    </row>
    <row r="25" spans="1:9" ht="22.9" customHeight="1">
      <c r="A25" s="170" t="s">
        <v>33</v>
      </c>
      <c r="B25" s="170"/>
      <c r="C25" s="170"/>
      <c r="D25" s="170"/>
      <c r="E25" s="170"/>
      <c r="F25" s="170"/>
      <c r="G25" s="4">
        <v>17</v>
      </c>
      <c r="H25" s="29">
        <f>H26+H27+H28</f>
        <v>11497502855</v>
      </c>
      <c r="I25" s="29">
        <f>I26+I27+I28</f>
        <v>10012247921</v>
      </c>
    </row>
    <row r="26" spans="1:9">
      <c r="A26" s="166" t="s">
        <v>28</v>
      </c>
      <c r="B26" s="166"/>
      <c r="C26" s="166"/>
      <c r="D26" s="166"/>
      <c r="E26" s="166"/>
      <c r="F26" s="166"/>
      <c r="G26" s="5">
        <v>18</v>
      </c>
      <c r="H26" s="28">
        <v>5173558</v>
      </c>
      <c r="I26" s="28">
        <v>5032693</v>
      </c>
    </row>
    <row r="27" spans="1:9">
      <c r="A27" s="166" t="s">
        <v>29</v>
      </c>
      <c r="B27" s="166"/>
      <c r="C27" s="166"/>
      <c r="D27" s="166"/>
      <c r="E27" s="166"/>
      <c r="F27" s="166"/>
      <c r="G27" s="5">
        <v>19</v>
      </c>
      <c r="H27" s="28">
        <v>11492329297</v>
      </c>
      <c r="I27" s="28">
        <v>10007215228</v>
      </c>
    </row>
    <row r="28" spans="1:9">
      <c r="A28" s="166" t="s">
        <v>30</v>
      </c>
      <c r="B28" s="166"/>
      <c r="C28" s="166"/>
      <c r="D28" s="166"/>
      <c r="E28" s="166"/>
      <c r="F28" s="166"/>
      <c r="G28" s="5">
        <v>20</v>
      </c>
      <c r="H28" s="28">
        <v>0</v>
      </c>
      <c r="I28" s="28">
        <v>0</v>
      </c>
    </row>
    <row r="29" spans="1:9">
      <c r="A29" s="170" t="s">
        <v>34</v>
      </c>
      <c r="B29" s="170"/>
      <c r="C29" s="170"/>
      <c r="D29" s="170"/>
      <c r="E29" s="170"/>
      <c r="F29" s="170"/>
      <c r="G29" s="4">
        <v>21</v>
      </c>
      <c r="H29" s="29">
        <f>H30+H31</f>
        <v>77681102702</v>
      </c>
      <c r="I29" s="29">
        <f>I30+I31</f>
        <v>82706055317</v>
      </c>
    </row>
    <row r="30" spans="1:9">
      <c r="A30" s="166" t="s">
        <v>29</v>
      </c>
      <c r="B30" s="166"/>
      <c r="C30" s="166"/>
      <c r="D30" s="166"/>
      <c r="E30" s="166"/>
      <c r="F30" s="166"/>
      <c r="G30" s="5">
        <v>22</v>
      </c>
      <c r="H30" s="28">
        <v>800540</v>
      </c>
      <c r="I30" s="28">
        <v>1102201095</v>
      </c>
    </row>
    <row r="31" spans="1:9">
      <c r="A31" s="166" t="s">
        <v>30</v>
      </c>
      <c r="B31" s="166"/>
      <c r="C31" s="166"/>
      <c r="D31" s="166"/>
      <c r="E31" s="166"/>
      <c r="F31" s="166"/>
      <c r="G31" s="5">
        <v>23</v>
      </c>
      <c r="H31" s="28">
        <v>77680302162</v>
      </c>
      <c r="I31" s="28">
        <v>81603854222</v>
      </c>
    </row>
    <row r="32" spans="1:9">
      <c r="A32" s="166" t="s">
        <v>35</v>
      </c>
      <c r="B32" s="166"/>
      <c r="C32" s="166"/>
      <c r="D32" s="166"/>
      <c r="E32" s="166"/>
      <c r="F32" s="166"/>
      <c r="G32" s="5">
        <v>24</v>
      </c>
      <c r="H32" s="28">
        <v>24784780</v>
      </c>
      <c r="I32" s="28">
        <v>0</v>
      </c>
    </row>
    <row r="33" spans="1:9" ht="23.45" customHeight="1">
      <c r="A33" s="166" t="s">
        <v>36</v>
      </c>
      <c r="B33" s="166"/>
      <c r="C33" s="166"/>
      <c r="D33" s="166"/>
      <c r="E33" s="166"/>
      <c r="F33" s="166"/>
      <c r="G33" s="5">
        <v>25</v>
      </c>
      <c r="H33" s="28">
        <v>0</v>
      </c>
      <c r="I33" s="28">
        <v>0</v>
      </c>
    </row>
    <row r="34" spans="1:9">
      <c r="A34" s="166" t="s">
        <v>37</v>
      </c>
      <c r="B34" s="166"/>
      <c r="C34" s="166"/>
      <c r="D34" s="166"/>
      <c r="E34" s="166"/>
      <c r="F34" s="166"/>
      <c r="G34" s="5">
        <v>26</v>
      </c>
      <c r="H34" s="28">
        <v>1537474553</v>
      </c>
      <c r="I34" s="28">
        <v>1540479329</v>
      </c>
    </row>
    <row r="35" spans="1:9">
      <c r="A35" s="166" t="s">
        <v>38</v>
      </c>
      <c r="B35" s="166"/>
      <c r="C35" s="166"/>
      <c r="D35" s="166"/>
      <c r="E35" s="166"/>
      <c r="F35" s="166"/>
      <c r="G35" s="5">
        <v>27</v>
      </c>
      <c r="H35" s="28">
        <v>1016500899</v>
      </c>
      <c r="I35" s="28">
        <v>982520265</v>
      </c>
    </row>
    <row r="36" spans="1:9">
      <c r="A36" s="166" t="s">
        <v>39</v>
      </c>
      <c r="B36" s="166"/>
      <c r="C36" s="166"/>
      <c r="D36" s="166"/>
      <c r="E36" s="166"/>
      <c r="F36" s="166"/>
      <c r="G36" s="5">
        <v>28</v>
      </c>
      <c r="H36" s="28">
        <v>220688355</v>
      </c>
      <c r="I36" s="28">
        <v>241595090</v>
      </c>
    </row>
    <row r="37" spans="1:9">
      <c r="A37" s="166" t="s">
        <v>40</v>
      </c>
      <c r="B37" s="166"/>
      <c r="C37" s="166"/>
      <c r="D37" s="166"/>
      <c r="E37" s="166"/>
      <c r="F37" s="166"/>
      <c r="G37" s="5">
        <v>29</v>
      </c>
      <c r="H37" s="28">
        <v>384922023</v>
      </c>
      <c r="I37" s="28">
        <v>482467380</v>
      </c>
    </row>
    <row r="38" spans="1:9">
      <c r="A38" s="166" t="s">
        <v>41</v>
      </c>
      <c r="B38" s="166"/>
      <c r="C38" s="166"/>
      <c r="D38" s="166"/>
      <c r="E38" s="166"/>
      <c r="F38" s="166"/>
      <c r="G38" s="5">
        <v>30</v>
      </c>
      <c r="H38" s="28">
        <v>47773981</v>
      </c>
      <c r="I38" s="28">
        <v>123287991</v>
      </c>
    </row>
    <row r="39" spans="1:9" ht="31.15" customHeight="1">
      <c r="A39" s="166" t="s">
        <v>42</v>
      </c>
      <c r="B39" s="166"/>
      <c r="C39" s="166"/>
      <c r="D39" s="166"/>
      <c r="E39" s="166"/>
      <c r="F39" s="166"/>
      <c r="G39" s="5">
        <v>31</v>
      </c>
      <c r="H39" s="28">
        <v>69197643</v>
      </c>
      <c r="I39" s="28">
        <v>69197643</v>
      </c>
    </row>
    <row r="40" spans="1:9">
      <c r="A40" s="164" t="s">
        <v>43</v>
      </c>
      <c r="B40" s="164"/>
      <c r="C40" s="164"/>
      <c r="D40" s="164"/>
      <c r="E40" s="164"/>
      <c r="F40" s="164"/>
      <c r="G40" s="4">
        <v>32</v>
      </c>
      <c r="H40" s="27">
        <f>H9+H13+H18+H22+H25+H29+H32+H33+H34+H35+H36+H37+H38+H39</f>
        <v>117634079920</v>
      </c>
      <c r="I40" s="27">
        <f>I9+I13+I18+I22+I25+I29+I32+I33+I34+I35+I36+I37+I38+I39</f>
        <v>121827389563</v>
      </c>
    </row>
    <row r="41" spans="1:9">
      <c r="A41" s="167" t="s">
        <v>15</v>
      </c>
      <c r="B41" s="168"/>
      <c r="C41" s="168"/>
      <c r="D41" s="168"/>
      <c r="E41" s="168"/>
      <c r="F41" s="168"/>
      <c r="G41" s="168"/>
      <c r="H41" s="168"/>
      <c r="I41" s="168"/>
    </row>
    <row r="42" spans="1:9">
      <c r="A42" s="169" t="s">
        <v>44</v>
      </c>
      <c r="B42" s="170"/>
      <c r="C42" s="170"/>
      <c r="D42" s="170"/>
      <c r="E42" s="170"/>
      <c r="F42" s="170"/>
      <c r="G42" s="4">
        <v>33</v>
      </c>
      <c r="H42" s="27">
        <f>H43+H44+H45+H46+H47</f>
        <v>1446897205</v>
      </c>
      <c r="I42" s="27">
        <f>I43+I44+I45+I46+I47</f>
        <v>809779121</v>
      </c>
    </row>
    <row r="43" spans="1:9">
      <c r="A43" s="166" t="s">
        <v>45</v>
      </c>
      <c r="B43" s="166"/>
      <c r="C43" s="166"/>
      <c r="D43" s="166"/>
      <c r="E43" s="166"/>
      <c r="F43" s="166"/>
      <c r="G43" s="5">
        <v>34</v>
      </c>
      <c r="H43" s="28">
        <v>1446897205</v>
      </c>
      <c r="I43" s="28">
        <v>809779121</v>
      </c>
    </row>
    <row r="44" spans="1:9">
      <c r="A44" s="166" t="s">
        <v>46</v>
      </c>
      <c r="B44" s="166"/>
      <c r="C44" s="166"/>
      <c r="D44" s="166"/>
      <c r="E44" s="166"/>
      <c r="F44" s="166"/>
      <c r="G44" s="5">
        <v>35</v>
      </c>
      <c r="H44" s="28">
        <v>0</v>
      </c>
      <c r="I44" s="28">
        <v>0</v>
      </c>
    </row>
    <row r="45" spans="1:9">
      <c r="A45" s="166" t="s">
        <v>47</v>
      </c>
      <c r="B45" s="166"/>
      <c r="C45" s="166"/>
      <c r="D45" s="166"/>
      <c r="E45" s="166"/>
      <c r="F45" s="166"/>
      <c r="G45" s="5">
        <v>36</v>
      </c>
      <c r="H45" s="28">
        <v>0</v>
      </c>
      <c r="I45" s="28">
        <v>0</v>
      </c>
    </row>
    <row r="46" spans="1:9">
      <c r="A46" s="166" t="s">
        <v>48</v>
      </c>
      <c r="B46" s="166"/>
      <c r="C46" s="166"/>
      <c r="D46" s="166"/>
      <c r="E46" s="166"/>
      <c r="F46" s="166"/>
      <c r="G46" s="5">
        <v>37</v>
      </c>
      <c r="H46" s="28">
        <v>0</v>
      </c>
      <c r="I46" s="28">
        <v>0</v>
      </c>
    </row>
    <row r="47" spans="1:9">
      <c r="A47" s="166" t="s">
        <v>49</v>
      </c>
      <c r="B47" s="166"/>
      <c r="C47" s="166"/>
      <c r="D47" s="166"/>
      <c r="E47" s="166"/>
      <c r="F47" s="166"/>
      <c r="G47" s="5">
        <v>38</v>
      </c>
      <c r="H47" s="28">
        <v>0</v>
      </c>
      <c r="I47" s="28">
        <v>0</v>
      </c>
    </row>
    <row r="48" spans="1:9" ht="22.15" customHeight="1">
      <c r="A48" s="169" t="s">
        <v>50</v>
      </c>
      <c r="B48" s="170"/>
      <c r="C48" s="170"/>
      <c r="D48" s="170"/>
      <c r="E48" s="170"/>
      <c r="F48" s="170"/>
      <c r="G48" s="4">
        <v>39</v>
      </c>
      <c r="H48" s="27">
        <f>H49+H50+H51</f>
        <v>0</v>
      </c>
      <c r="I48" s="27">
        <f>I49+I50+I51</f>
        <v>0</v>
      </c>
    </row>
    <row r="49" spans="1:9">
      <c r="A49" s="166" t="s">
        <v>47</v>
      </c>
      <c r="B49" s="166"/>
      <c r="C49" s="166"/>
      <c r="D49" s="166"/>
      <c r="E49" s="166"/>
      <c r="F49" s="166"/>
      <c r="G49" s="5">
        <v>40</v>
      </c>
      <c r="H49" s="28">
        <v>0</v>
      </c>
      <c r="I49" s="28">
        <v>0</v>
      </c>
    </row>
    <row r="50" spans="1:9">
      <c r="A50" s="166" t="s">
        <v>48</v>
      </c>
      <c r="B50" s="166"/>
      <c r="C50" s="166"/>
      <c r="D50" s="166"/>
      <c r="E50" s="166"/>
      <c r="F50" s="166"/>
      <c r="G50" s="5">
        <v>41</v>
      </c>
      <c r="H50" s="28">
        <v>0</v>
      </c>
      <c r="I50" s="28">
        <v>0</v>
      </c>
    </row>
    <row r="51" spans="1:9">
      <c r="A51" s="166" t="s">
        <v>49</v>
      </c>
      <c r="B51" s="166"/>
      <c r="C51" s="166"/>
      <c r="D51" s="166"/>
      <c r="E51" s="166"/>
      <c r="F51" s="166"/>
      <c r="G51" s="5">
        <v>42</v>
      </c>
      <c r="H51" s="28">
        <v>0</v>
      </c>
      <c r="I51" s="28">
        <v>0</v>
      </c>
    </row>
    <row r="52" spans="1:9">
      <c r="A52" s="169" t="s">
        <v>51</v>
      </c>
      <c r="B52" s="170"/>
      <c r="C52" s="170"/>
      <c r="D52" s="170"/>
      <c r="E52" s="170"/>
      <c r="F52" s="170"/>
      <c r="G52" s="4">
        <v>43</v>
      </c>
      <c r="H52" s="27">
        <f>H53+H54+H55</f>
        <v>97407532768</v>
      </c>
      <c r="I52" s="27">
        <f>I53+I54+I55</f>
        <v>101738933684</v>
      </c>
    </row>
    <row r="53" spans="1:9">
      <c r="A53" s="166" t="s">
        <v>47</v>
      </c>
      <c r="B53" s="166"/>
      <c r="C53" s="166"/>
      <c r="D53" s="166"/>
      <c r="E53" s="166"/>
      <c r="F53" s="166"/>
      <c r="G53" s="5">
        <v>44</v>
      </c>
      <c r="H53" s="28">
        <v>96913294854</v>
      </c>
      <c r="I53" s="28">
        <v>101236366224</v>
      </c>
    </row>
    <row r="54" spans="1:9">
      <c r="A54" s="166" t="s">
        <v>48</v>
      </c>
      <c r="B54" s="166"/>
      <c r="C54" s="166"/>
      <c r="D54" s="166"/>
      <c r="E54" s="166"/>
      <c r="F54" s="166"/>
      <c r="G54" s="5">
        <v>45</v>
      </c>
      <c r="H54" s="28">
        <v>55249468</v>
      </c>
      <c r="I54" s="28">
        <v>56631459</v>
      </c>
    </row>
    <row r="55" spans="1:9">
      <c r="A55" s="166" t="s">
        <v>49</v>
      </c>
      <c r="B55" s="166"/>
      <c r="C55" s="166"/>
      <c r="D55" s="166"/>
      <c r="E55" s="166"/>
      <c r="F55" s="166"/>
      <c r="G55" s="5">
        <v>46</v>
      </c>
      <c r="H55" s="28">
        <v>438988446</v>
      </c>
      <c r="I55" s="28">
        <v>445936001</v>
      </c>
    </row>
    <row r="56" spans="1:9">
      <c r="A56" s="166" t="s">
        <v>52</v>
      </c>
      <c r="B56" s="166"/>
      <c r="C56" s="166"/>
      <c r="D56" s="166"/>
      <c r="E56" s="166"/>
      <c r="F56" s="166"/>
      <c r="G56" s="5">
        <v>47</v>
      </c>
      <c r="H56" s="28">
        <v>0</v>
      </c>
      <c r="I56" s="28">
        <v>5704603</v>
      </c>
    </row>
    <row r="57" spans="1:9" ht="26.45" customHeight="1">
      <c r="A57" s="171" t="s">
        <v>53</v>
      </c>
      <c r="B57" s="171"/>
      <c r="C57" s="171"/>
      <c r="D57" s="171"/>
      <c r="E57" s="171"/>
      <c r="F57" s="171"/>
      <c r="G57" s="5">
        <v>48</v>
      </c>
      <c r="H57" s="28">
        <v>0</v>
      </c>
      <c r="I57" s="28">
        <v>0</v>
      </c>
    </row>
    <row r="58" spans="1:9">
      <c r="A58" s="171" t="s">
        <v>54</v>
      </c>
      <c r="B58" s="171"/>
      <c r="C58" s="171"/>
      <c r="D58" s="171"/>
      <c r="E58" s="171"/>
      <c r="F58" s="171"/>
      <c r="G58" s="5">
        <v>49</v>
      </c>
      <c r="H58" s="28">
        <v>1130848177</v>
      </c>
      <c r="I58" s="28">
        <v>1139005283</v>
      </c>
    </row>
    <row r="59" spans="1:9">
      <c r="A59" s="171" t="s">
        <v>55</v>
      </c>
      <c r="B59" s="166"/>
      <c r="C59" s="166"/>
      <c r="D59" s="166"/>
      <c r="E59" s="166"/>
      <c r="F59" s="166"/>
      <c r="G59" s="5">
        <v>50</v>
      </c>
      <c r="H59" s="28">
        <v>263444472</v>
      </c>
      <c r="I59" s="28">
        <v>0</v>
      </c>
    </row>
    <row r="60" spans="1:9">
      <c r="A60" s="171" t="s">
        <v>56</v>
      </c>
      <c r="B60" s="171"/>
      <c r="C60" s="171"/>
      <c r="D60" s="171"/>
      <c r="E60" s="171"/>
      <c r="F60" s="171"/>
      <c r="G60" s="5">
        <v>51</v>
      </c>
      <c r="H60" s="28">
        <v>0</v>
      </c>
      <c r="I60" s="28">
        <v>0</v>
      </c>
    </row>
    <row r="61" spans="1:9">
      <c r="A61" s="171" t="s">
        <v>57</v>
      </c>
      <c r="B61" s="171"/>
      <c r="C61" s="171"/>
      <c r="D61" s="171"/>
      <c r="E61" s="171"/>
      <c r="F61" s="171"/>
      <c r="G61" s="5">
        <v>52</v>
      </c>
      <c r="H61" s="28">
        <v>896952801</v>
      </c>
      <c r="I61" s="28">
        <v>974252412</v>
      </c>
    </row>
    <row r="62" spans="1:9" ht="27" customHeight="1">
      <c r="A62" s="171" t="s">
        <v>58</v>
      </c>
      <c r="B62" s="171"/>
      <c r="C62" s="171"/>
      <c r="D62" s="171"/>
      <c r="E62" s="171"/>
      <c r="F62" s="171"/>
      <c r="G62" s="5">
        <v>53</v>
      </c>
      <c r="H62" s="28">
        <v>0</v>
      </c>
      <c r="I62" s="28">
        <v>0</v>
      </c>
    </row>
    <row r="63" spans="1:9">
      <c r="A63" s="164" t="s">
        <v>59</v>
      </c>
      <c r="B63" s="165"/>
      <c r="C63" s="165"/>
      <c r="D63" s="165"/>
      <c r="E63" s="165"/>
      <c r="F63" s="165"/>
      <c r="G63" s="4">
        <v>54</v>
      </c>
      <c r="H63" s="27">
        <f>H42+H48+H52+H56+H57+H58+H59+H60+H61+H62</f>
        <v>101145675423</v>
      </c>
      <c r="I63" s="27">
        <f>I42+I48+I52+I56+I57+I58+I59+I60+I61+I62</f>
        <v>104667675103</v>
      </c>
    </row>
    <row r="64" spans="1:9">
      <c r="A64" s="172" t="s">
        <v>16</v>
      </c>
      <c r="B64" s="173"/>
      <c r="C64" s="173"/>
      <c r="D64" s="173"/>
      <c r="E64" s="173"/>
      <c r="F64" s="173"/>
      <c r="G64" s="173"/>
      <c r="H64" s="173"/>
      <c r="I64" s="173"/>
    </row>
    <row r="65" spans="1:9">
      <c r="A65" s="166" t="s">
        <v>60</v>
      </c>
      <c r="B65" s="166"/>
      <c r="C65" s="166"/>
      <c r="D65" s="166"/>
      <c r="E65" s="166"/>
      <c r="F65" s="166"/>
      <c r="G65" s="5">
        <v>55</v>
      </c>
      <c r="H65" s="28">
        <v>6404839100</v>
      </c>
      <c r="I65" s="28">
        <v>6404839100</v>
      </c>
    </row>
    <row r="66" spans="1:9">
      <c r="A66" s="166" t="s">
        <v>61</v>
      </c>
      <c r="B66" s="166"/>
      <c r="C66" s="166"/>
      <c r="D66" s="166"/>
      <c r="E66" s="166"/>
      <c r="F66" s="166"/>
      <c r="G66" s="5">
        <v>56</v>
      </c>
      <c r="H66" s="28">
        <v>3504346432</v>
      </c>
      <c r="I66" s="28">
        <v>3502545750</v>
      </c>
    </row>
    <row r="67" spans="1:9">
      <c r="A67" s="166" t="s">
        <v>62</v>
      </c>
      <c r="B67" s="166"/>
      <c r="C67" s="166"/>
      <c r="D67" s="166"/>
      <c r="E67" s="166"/>
      <c r="F67" s="166"/>
      <c r="G67" s="5">
        <v>57</v>
      </c>
      <c r="H67" s="28">
        <v>0</v>
      </c>
      <c r="I67" s="28">
        <v>0</v>
      </c>
    </row>
    <row r="68" spans="1:9">
      <c r="A68" s="166" t="s">
        <v>63</v>
      </c>
      <c r="B68" s="166"/>
      <c r="C68" s="166"/>
      <c r="D68" s="166"/>
      <c r="E68" s="166"/>
      <c r="F68" s="166"/>
      <c r="G68" s="5">
        <v>58</v>
      </c>
      <c r="H68" s="28">
        <v>12243740</v>
      </c>
      <c r="I68" s="28">
        <v>4389581</v>
      </c>
    </row>
    <row r="69" spans="1:9">
      <c r="A69" s="166" t="s">
        <v>64</v>
      </c>
      <c r="B69" s="166"/>
      <c r="C69" s="166"/>
      <c r="D69" s="166"/>
      <c r="E69" s="166"/>
      <c r="F69" s="166"/>
      <c r="G69" s="5">
        <v>59</v>
      </c>
      <c r="H69" s="28">
        <v>665305348</v>
      </c>
      <c r="I69" s="28">
        <v>458317798</v>
      </c>
    </row>
    <row r="70" spans="1:9">
      <c r="A70" s="166" t="s">
        <v>65</v>
      </c>
      <c r="B70" s="166"/>
      <c r="C70" s="166"/>
      <c r="D70" s="166"/>
      <c r="E70" s="166"/>
      <c r="F70" s="166"/>
      <c r="G70" s="5">
        <v>60</v>
      </c>
      <c r="H70" s="28">
        <v>3898631590</v>
      </c>
      <c r="I70" s="28">
        <v>5461774811</v>
      </c>
    </row>
    <row r="71" spans="1:9">
      <c r="A71" s="166" t="s">
        <v>66</v>
      </c>
      <c r="B71" s="166"/>
      <c r="C71" s="166"/>
      <c r="D71" s="166"/>
      <c r="E71" s="166"/>
      <c r="F71" s="166"/>
      <c r="G71" s="5">
        <v>61</v>
      </c>
      <c r="H71" s="28">
        <v>0</v>
      </c>
      <c r="I71" s="28">
        <v>0</v>
      </c>
    </row>
    <row r="72" spans="1:9">
      <c r="A72" s="166" t="s">
        <v>67</v>
      </c>
      <c r="B72" s="166"/>
      <c r="C72" s="166"/>
      <c r="D72" s="166"/>
      <c r="E72" s="166"/>
      <c r="F72" s="166"/>
      <c r="G72" s="5">
        <v>62</v>
      </c>
      <c r="H72" s="28">
        <v>460923205</v>
      </c>
      <c r="I72" s="28">
        <v>460923205</v>
      </c>
    </row>
    <row r="73" spans="1:9">
      <c r="A73" s="166" t="s">
        <v>68</v>
      </c>
      <c r="B73" s="166"/>
      <c r="C73" s="166"/>
      <c r="D73" s="166"/>
      <c r="E73" s="166"/>
      <c r="F73" s="166"/>
      <c r="G73" s="5">
        <v>63</v>
      </c>
      <c r="H73" s="28">
        <v>-19919748</v>
      </c>
      <c r="I73" s="28">
        <v>-7818180</v>
      </c>
    </row>
    <row r="74" spans="1:9">
      <c r="A74" s="166" t="s">
        <v>69</v>
      </c>
      <c r="B74" s="166"/>
      <c r="C74" s="166"/>
      <c r="D74" s="166"/>
      <c r="E74" s="166"/>
      <c r="F74" s="166"/>
      <c r="G74" s="5">
        <v>64</v>
      </c>
      <c r="H74" s="28">
        <v>1562034830</v>
      </c>
      <c r="I74" s="28">
        <v>874742395</v>
      </c>
    </row>
    <row r="75" spans="1:9">
      <c r="A75" s="166" t="s">
        <v>70</v>
      </c>
      <c r="B75" s="166"/>
      <c r="C75" s="166"/>
      <c r="D75" s="166"/>
      <c r="E75" s="166"/>
      <c r="F75" s="166"/>
      <c r="G75" s="5">
        <v>65</v>
      </c>
      <c r="H75" s="28">
        <v>0</v>
      </c>
      <c r="I75" s="28">
        <v>0</v>
      </c>
    </row>
    <row r="76" spans="1:9">
      <c r="A76" s="166" t="s">
        <v>71</v>
      </c>
      <c r="B76" s="166"/>
      <c r="C76" s="166"/>
      <c r="D76" s="166"/>
      <c r="E76" s="166"/>
      <c r="F76" s="166"/>
      <c r="G76" s="5">
        <v>66</v>
      </c>
      <c r="H76" s="28">
        <v>0</v>
      </c>
      <c r="I76" s="28">
        <v>0</v>
      </c>
    </row>
    <row r="77" spans="1:9">
      <c r="A77" s="164" t="s">
        <v>72</v>
      </c>
      <c r="B77" s="164"/>
      <c r="C77" s="164"/>
      <c r="D77" s="164"/>
      <c r="E77" s="164"/>
      <c r="F77" s="164"/>
      <c r="G77" s="4">
        <v>67</v>
      </c>
      <c r="H77" s="27">
        <f>H65+H66+H67+H68+H69+H70+H71+H72+H73+H74+H75+H76</f>
        <v>16488404497</v>
      </c>
      <c r="I77" s="27">
        <f>I65+I66+I67+I68+I69+I70+I71+I72+I73+I74+I75+I76</f>
        <v>17159714460</v>
      </c>
    </row>
    <row r="78" spans="1:9">
      <c r="A78" s="164" t="s">
        <v>73</v>
      </c>
      <c r="B78" s="165"/>
      <c r="C78" s="165"/>
      <c r="D78" s="165"/>
      <c r="E78" s="165"/>
      <c r="F78" s="165"/>
      <c r="G78" s="4">
        <v>68</v>
      </c>
      <c r="H78" s="27">
        <f>H63+H77</f>
        <v>117634079920</v>
      </c>
      <c r="I78" s="27">
        <f>I63+I77</f>
        <v>121827389563</v>
      </c>
    </row>
  </sheetData>
  <sheetProtection password="CA29"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97" fitToHeight="0"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0" zoomScaleNormal="110" zoomScaleSheetLayoutView="110" workbookViewId="0">
      <selection activeCell="K70" sqref="K70"/>
    </sheetView>
  </sheetViews>
  <sheetFormatPr defaultRowHeight="12.75"/>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c r="A1" s="195" t="s">
        <v>5</v>
      </c>
      <c r="B1" s="175"/>
      <c r="C1" s="175"/>
      <c r="D1" s="175"/>
      <c r="E1" s="175"/>
      <c r="F1" s="175"/>
      <c r="G1" s="175"/>
      <c r="H1" s="175"/>
    </row>
    <row r="2" spans="1:11">
      <c r="A2" s="194" t="s">
        <v>297</v>
      </c>
      <c r="B2" s="177"/>
      <c r="C2" s="177"/>
      <c r="D2" s="177"/>
      <c r="E2" s="177"/>
      <c r="F2" s="177"/>
      <c r="G2" s="177"/>
      <c r="H2" s="177"/>
    </row>
    <row r="3" spans="1:11">
      <c r="A3" s="203" t="s">
        <v>12</v>
      </c>
      <c r="B3" s="204"/>
      <c r="C3" s="204"/>
      <c r="D3" s="204"/>
      <c r="E3" s="204"/>
      <c r="F3" s="204"/>
      <c r="G3" s="204"/>
      <c r="H3" s="204"/>
      <c r="I3" s="187"/>
      <c r="J3" s="187"/>
      <c r="K3" s="187"/>
    </row>
    <row r="4" spans="1:11">
      <c r="A4" s="205" t="s">
        <v>292</v>
      </c>
      <c r="B4" s="183"/>
      <c r="C4" s="183"/>
      <c r="D4" s="183"/>
      <c r="E4" s="183"/>
      <c r="F4" s="183"/>
      <c r="G4" s="183"/>
      <c r="H4" s="183"/>
      <c r="I4" s="184"/>
      <c r="J4" s="184"/>
      <c r="K4" s="184"/>
    </row>
    <row r="5" spans="1:11" ht="22.5" customHeight="1">
      <c r="A5" s="201" t="s">
        <v>2</v>
      </c>
      <c r="B5" s="181"/>
      <c r="C5" s="181"/>
      <c r="D5" s="181"/>
      <c r="E5" s="181"/>
      <c r="F5" s="181"/>
      <c r="G5" s="201" t="s">
        <v>6</v>
      </c>
      <c r="H5" s="199" t="s">
        <v>229</v>
      </c>
      <c r="I5" s="200"/>
      <c r="J5" s="199" t="s">
        <v>224</v>
      </c>
      <c r="K5" s="200"/>
    </row>
    <row r="6" spans="1:11">
      <c r="A6" s="181"/>
      <c r="B6" s="181"/>
      <c r="C6" s="181"/>
      <c r="D6" s="181"/>
      <c r="E6" s="181"/>
      <c r="F6" s="181"/>
      <c r="G6" s="181"/>
      <c r="H6" s="32" t="s">
        <v>225</v>
      </c>
      <c r="I6" s="32" t="s">
        <v>226</v>
      </c>
      <c r="J6" s="32" t="s">
        <v>225</v>
      </c>
      <c r="K6" s="32" t="s">
        <v>226</v>
      </c>
    </row>
    <row r="7" spans="1:11">
      <c r="A7" s="193">
        <v>1</v>
      </c>
      <c r="B7" s="179"/>
      <c r="C7" s="179"/>
      <c r="D7" s="179"/>
      <c r="E7" s="179"/>
      <c r="F7" s="179"/>
      <c r="G7" s="7">
        <v>2</v>
      </c>
      <c r="H7" s="32">
        <v>3</v>
      </c>
      <c r="I7" s="32">
        <v>4</v>
      </c>
      <c r="J7" s="32">
        <v>5</v>
      </c>
      <c r="K7" s="32">
        <v>6</v>
      </c>
    </row>
    <row r="8" spans="1:11">
      <c r="A8" s="197" t="s">
        <v>75</v>
      </c>
      <c r="B8" s="197"/>
      <c r="C8" s="197"/>
      <c r="D8" s="197"/>
      <c r="E8" s="197"/>
      <c r="F8" s="197"/>
      <c r="G8" s="5">
        <v>1</v>
      </c>
      <c r="H8" s="33">
        <v>2378845806</v>
      </c>
      <c r="I8" s="33">
        <v>751797077</v>
      </c>
      <c r="J8" s="33">
        <v>2066974687</v>
      </c>
      <c r="K8" s="33">
        <v>658247932</v>
      </c>
    </row>
    <row r="9" spans="1:11">
      <c r="A9" s="197" t="s">
        <v>74</v>
      </c>
      <c r="B9" s="197"/>
      <c r="C9" s="197"/>
      <c r="D9" s="197"/>
      <c r="E9" s="197"/>
      <c r="F9" s="197"/>
      <c r="G9" s="5">
        <v>2</v>
      </c>
      <c r="H9" s="33">
        <v>305664700</v>
      </c>
      <c r="I9" s="33">
        <v>101789482</v>
      </c>
      <c r="J9" s="33">
        <v>263323427</v>
      </c>
      <c r="K9" s="33">
        <v>74846169</v>
      </c>
    </row>
    <row r="10" spans="1:11">
      <c r="A10" s="197" t="s">
        <v>76</v>
      </c>
      <c r="B10" s="197"/>
      <c r="C10" s="197"/>
      <c r="D10" s="197"/>
      <c r="E10" s="197"/>
      <c r="F10" s="197"/>
      <c r="G10" s="5">
        <v>3</v>
      </c>
      <c r="H10" s="33">
        <v>0</v>
      </c>
      <c r="I10" s="33">
        <v>0</v>
      </c>
      <c r="J10" s="33">
        <v>0</v>
      </c>
      <c r="K10" s="33">
        <v>0</v>
      </c>
    </row>
    <row r="11" spans="1:11">
      <c r="A11" s="197" t="s">
        <v>77</v>
      </c>
      <c r="B11" s="197"/>
      <c r="C11" s="197"/>
      <c r="D11" s="197"/>
      <c r="E11" s="197"/>
      <c r="F11" s="197"/>
      <c r="G11" s="5">
        <v>4</v>
      </c>
      <c r="H11" s="33">
        <v>153026415</v>
      </c>
      <c r="I11" s="33">
        <v>313676</v>
      </c>
      <c r="J11" s="33">
        <v>38239251</v>
      </c>
      <c r="K11" s="33">
        <v>134537</v>
      </c>
    </row>
    <row r="12" spans="1:11">
      <c r="A12" s="197" t="s">
        <v>78</v>
      </c>
      <c r="B12" s="197"/>
      <c r="C12" s="197"/>
      <c r="D12" s="197"/>
      <c r="E12" s="197"/>
      <c r="F12" s="197"/>
      <c r="G12" s="5">
        <v>5</v>
      </c>
      <c r="H12" s="33">
        <v>989088802</v>
      </c>
      <c r="I12" s="33">
        <v>388009073</v>
      </c>
      <c r="J12" s="33">
        <v>868815800</v>
      </c>
      <c r="K12" s="33">
        <v>313806912</v>
      </c>
    </row>
    <row r="13" spans="1:11">
      <c r="A13" s="197" t="s">
        <v>79</v>
      </c>
      <c r="B13" s="197"/>
      <c r="C13" s="197"/>
      <c r="D13" s="197"/>
      <c r="E13" s="197"/>
      <c r="F13" s="197"/>
      <c r="G13" s="5">
        <v>6</v>
      </c>
      <c r="H13" s="33">
        <v>174379138</v>
      </c>
      <c r="I13" s="33">
        <v>87508374</v>
      </c>
      <c r="J13" s="33">
        <v>143967639</v>
      </c>
      <c r="K13" s="33">
        <v>62720957</v>
      </c>
    </row>
    <row r="14" spans="1:11" ht="40.15" customHeight="1">
      <c r="A14" s="197" t="s">
        <v>80</v>
      </c>
      <c r="B14" s="197"/>
      <c r="C14" s="197"/>
      <c r="D14" s="197"/>
      <c r="E14" s="197"/>
      <c r="F14" s="197"/>
      <c r="G14" s="5">
        <v>7</v>
      </c>
      <c r="H14" s="33">
        <v>43894098</v>
      </c>
      <c r="I14" s="33">
        <v>11192656</v>
      </c>
      <c r="J14" s="33">
        <v>97841910</v>
      </c>
      <c r="K14" s="33">
        <v>901430</v>
      </c>
    </row>
    <row r="15" spans="1:11" ht="24.6" customHeight="1">
      <c r="A15" s="197" t="s">
        <v>81</v>
      </c>
      <c r="B15" s="197"/>
      <c r="C15" s="197"/>
      <c r="D15" s="197"/>
      <c r="E15" s="197"/>
      <c r="F15" s="197"/>
      <c r="G15" s="5">
        <v>8</v>
      </c>
      <c r="H15" s="33">
        <v>288043752</v>
      </c>
      <c r="I15" s="33">
        <v>146349906</v>
      </c>
      <c r="J15" s="33">
        <v>193486080</v>
      </c>
      <c r="K15" s="33">
        <v>-53238346</v>
      </c>
    </row>
    <row r="16" spans="1:11" ht="27" customHeight="1">
      <c r="A16" s="197" t="s">
        <v>82</v>
      </c>
      <c r="B16" s="197"/>
      <c r="C16" s="197"/>
      <c r="D16" s="197"/>
      <c r="E16" s="197"/>
      <c r="F16" s="197"/>
      <c r="G16" s="5">
        <v>9</v>
      </c>
      <c r="H16" s="33">
        <v>71552849</v>
      </c>
      <c r="I16" s="33">
        <v>-710581</v>
      </c>
      <c r="J16" s="33">
        <v>2829107</v>
      </c>
      <c r="K16" s="33">
        <v>6131543</v>
      </c>
    </row>
    <row r="17" spans="1:11" ht="22.15" customHeight="1">
      <c r="A17" s="197" t="s">
        <v>83</v>
      </c>
      <c r="B17" s="197"/>
      <c r="C17" s="197"/>
      <c r="D17" s="197"/>
      <c r="E17" s="197"/>
      <c r="F17" s="197"/>
      <c r="G17" s="5">
        <v>10</v>
      </c>
      <c r="H17" s="33">
        <v>0</v>
      </c>
      <c r="I17" s="33">
        <v>0</v>
      </c>
      <c r="J17" s="33">
        <v>0</v>
      </c>
      <c r="K17" s="33">
        <v>0</v>
      </c>
    </row>
    <row r="18" spans="1:11">
      <c r="A18" s="197" t="s">
        <v>84</v>
      </c>
      <c r="B18" s="197"/>
      <c r="C18" s="197"/>
      <c r="D18" s="197"/>
      <c r="E18" s="197"/>
      <c r="F18" s="197"/>
      <c r="G18" s="5">
        <v>11</v>
      </c>
      <c r="H18" s="33">
        <v>117453</v>
      </c>
      <c r="I18" s="33">
        <v>117453</v>
      </c>
      <c r="J18" s="33">
        <v>-600908</v>
      </c>
      <c r="K18" s="33">
        <v>-167144</v>
      </c>
    </row>
    <row r="19" spans="1:11">
      <c r="A19" s="197" t="s">
        <v>85</v>
      </c>
      <c r="B19" s="197"/>
      <c r="C19" s="197"/>
      <c r="D19" s="197"/>
      <c r="E19" s="197"/>
      <c r="F19" s="197"/>
      <c r="G19" s="5">
        <v>12</v>
      </c>
      <c r="H19" s="33">
        <v>-83325324</v>
      </c>
      <c r="I19" s="33">
        <v>-76425586</v>
      </c>
      <c r="J19" s="33">
        <v>-41544746</v>
      </c>
      <c r="K19" s="33">
        <v>78104343</v>
      </c>
    </row>
    <row r="20" spans="1:11">
      <c r="A20" s="197" t="s">
        <v>86</v>
      </c>
      <c r="B20" s="197"/>
      <c r="C20" s="197"/>
      <c r="D20" s="197"/>
      <c r="E20" s="197"/>
      <c r="F20" s="197"/>
      <c r="G20" s="5">
        <v>13</v>
      </c>
      <c r="H20" s="33">
        <v>-203448</v>
      </c>
      <c r="I20" s="33">
        <v>-222797</v>
      </c>
      <c r="J20" s="33">
        <v>53060</v>
      </c>
      <c r="K20" s="33">
        <v>-11758</v>
      </c>
    </row>
    <row r="21" spans="1:11">
      <c r="A21" s="197" t="s">
        <v>87</v>
      </c>
      <c r="B21" s="197"/>
      <c r="C21" s="197"/>
      <c r="D21" s="197"/>
      <c r="E21" s="197"/>
      <c r="F21" s="197"/>
      <c r="G21" s="5">
        <v>14</v>
      </c>
      <c r="H21" s="33">
        <v>24289624</v>
      </c>
      <c r="I21" s="33">
        <v>14101959</v>
      </c>
      <c r="J21" s="33">
        <v>13929675</v>
      </c>
      <c r="K21" s="33">
        <v>2947982</v>
      </c>
    </row>
    <row r="22" spans="1:11">
      <c r="A22" s="197" t="s">
        <v>88</v>
      </c>
      <c r="B22" s="197"/>
      <c r="C22" s="197"/>
      <c r="D22" s="197"/>
      <c r="E22" s="197"/>
      <c r="F22" s="197"/>
      <c r="G22" s="5">
        <v>15</v>
      </c>
      <c r="H22" s="33">
        <v>185921609</v>
      </c>
      <c r="I22" s="33">
        <v>39822697</v>
      </c>
      <c r="J22" s="33">
        <v>175735138</v>
      </c>
      <c r="K22" s="33">
        <v>34412328</v>
      </c>
    </row>
    <row r="23" spans="1:11" ht="25.9" customHeight="1">
      <c r="A23" s="164" t="s">
        <v>89</v>
      </c>
      <c r="B23" s="164"/>
      <c r="C23" s="164"/>
      <c r="D23" s="164"/>
      <c r="E23" s="164"/>
      <c r="F23" s="164"/>
      <c r="G23" s="4">
        <v>16</v>
      </c>
      <c r="H23" s="34">
        <f>H8-H9-H10+H11+H12-H13+H14+H15+H16+H17+H18+H19+H20+H21-H22</f>
        <v>3199364580</v>
      </c>
      <c r="I23" s="34">
        <f t="shared" ref="I23:K23" si="0">I8-I9-I10+I11+I12-I13+I14+I15+I16+I17+I18+I19+I20+I21-I22</f>
        <v>1005402283</v>
      </c>
      <c r="J23" s="34">
        <f t="shared" si="0"/>
        <v>2656997712</v>
      </c>
      <c r="K23" s="34">
        <f t="shared" si="0"/>
        <v>834877977</v>
      </c>
    </row>
    <row r="24" spans="1:11">
      <c r="A24" s="197" t="s">
        <v>90</v>
      </c>
      <c r="B24" s="197"/>
      <c r="C24" s="197"/>
      <c r="D24" s="197"/>
      <c r="E24" s="197"/>
      <c r="F24" s="197"/>
      <c r="G24" s="5">
        <v>17</v>
      </c>
      <c r="H24" s="33">
        <v>1040378629</v>
      </c>
      <c r="I24" s="33">
        <v>360439696</v>
      </c>
      <c r="J24" s="33">
        <v>1017629734</v>
      </c>
      <c r="K24" s="33">
        <v>338456521</v>
      </c>
    </row>
    <row r="25" spans="1:11">
      <c r="A25" s="197" t="s">
        <v>91</v>
      </c>
      <c r="B25" s="197"/>
      <c r="C25" s="197"/>
      <c r="D25" s="197"/>
      <c r="E25" s="197"/>
      <c r="F25" s="197"/>
      <c r="G25" s="5">
        <v>18</v>
      </c>
      <c r="H25" s="33">
        <v>157998001</v>
      </c>
      <c r="I25" s="33">
        <v>52117879</v>
      </c>
      <c r="J25" s="33">
        <v>145938831</v>
      </c>
      <c r="K25" s="33">
        <v>49790234</v>
      </c>
    </row>
    <row r="26" spans="1:11">
      <c r="A26" s="197" t="s">
        <v>92</v>
      </c>
      <c r="B26" s="197"/>
      <c r="C26" s="197"/>
      <c r="D26" s="197"/>
      <c r="E26" s="197"/>
      <c r="F26" s="197"/>
      <c r="G26" s="5">
        <v>19</v>
      </c>
      <c r="H26" s="33">
        <v>0</v>
      </c>
      <c r="I26" s="33">
        <v>0</v>
      </c>
      <c r="J26" s="33">
        <v>0</v>
      </c>
      <c r="K26" s="33">
        <v>0</v>
      </c>
    </row>
    <row r="27" spans="1:11">
      <c r="A27" s="197" t="s">
        <v>93</v>
      </c>
      <c r="B27" s="197"/>
      <c r="C27" s="197"/>
      <c r="D27" s="197"/>
      <c r="E27" s="197"/>
      <c r="F27" s="197"/>
      <c r="G27" s="5">
        <v>20</v>
      </c>
      <c r="H27" s="33">
        <v>341073238</v>
      </c>
      <c r="I27" s="33">
        <v>241326835</v>
      </c>
      <c r="J27" s="33">
        <v>29208836</v>
      </c>
      <c r="K27" s="33">
        <v>15186112</v>
      </c>
    </row>
    <row r="28" spans="1:11" ht="24.6" customHeight="1">
      <c r="A28" s="197" t="s">
        <v>94</v>
      </c>
      <c r="B28" s="197"/>
      <c r="C28" s="197"/>
      <c r="D28" s="197"/>
      <c r="E28" s="197"/>
      <c r="F28" s="197"/>
      <c r="G28" s="5">
        <v>21</v>
      </c>
      <c r="H28" s="33">
        <v>122824390</v>
      </c>
      <c r="I28" s="33">
        <v>151338923</v>
      </c>
      <c r="J28" s="33">
        <v>391586167</v>
      </c>
      <c r="K28" s="33">
        <v>134705009</v>
      </c>
    </row>
    <row r="29" spans="1:11" ht="24.6" customHeight="1">
      <c r="A29" s="197" t="s">
        <v>95</v>
      </c>
      <c r="B29" s="197"/>
      <c r="C29" s="197"/>
      <c r="D29" s="197"/>
      <c r="E29" s="197"/>
      <c r="F29" s="197"/>
      <c r="G29" s="5">
        <v>22</v>
      </c>
      <c r="H29" s="33">
        <v>0</v>
      </c>
      <c r="I29" s="33">
        <v>0</v>
      </c>
      <c r="J29" s="33">
        <v>0</v>
      </c>
      <c r="K29" s="33">
        <v>0</v>
      </c>
    </row>
    <row r="30" spans="1:11" ht="24.6" customHeight="1">
      <c r="A30" s="197" t="s">
        <v>96</v>
      </c>
      <c r="B30" s="197"/>
      <c r="C30" s="197"/>
      <c r="D30" s="197"/>
      <c r="E30" s="197"/>
      <c r="F30" s="197"/>
      <c r="G30" s="5">
        <v>23</v>
      </c>
      <c r="H30" s="33">
        <v>0</v>
      </c>
      <c r="I30" s="33">
        <v>0</v>
      </c>
      <c r="J30" s="33">
        <v>0</v>
      </c>
      <c r="K30" s="33">
        <v>0</v>
      </c>
    </row>
    <row r="31" spans="1:11">
      <c r="A31" s="197" t="s">
        <v>97</v>
      </c>
      <c r="B31" s="197"/>
      <c r="C31" s="197"/>
      <c r="D31" s="197"/>
      <c r="E31" s="197"/>
      <c r="F31" s="197"/>
      <c r="G31" s="5">
        <v>24</v>
      </c>
      <c r="H31" s="33">
        <v>0</v>
      </c>
      <c r="I31" s="33">
        <v>0</v>
      </c>
      <c r="J31" s="33">
        <v>0</v>
      </c>
      <c r="K31" s="33">
        <v>0</v>
      </c>
    </row>
    <row r="32" spans="1:11" ht="23.45" customHeight="1">
      <c r="A32" s="197" t="s">
        <v>98</v>
      </c>
      <c r="B32" s="197"/>
      <c r="C32" s="197"/>
      <c r="D32" s="197"/>
      <c r="E32" s="197"/>
      <c r="F32" s="197"/>
      <c r="G32" s="5">
        <v>25</v>
      </c>
      <c r="H32" s="33">
        <v>0</v>
      </c>
      <c r="I32" s="33">
        <v>0</v>
      </c>
      <c r="J32" s="33">
        <v>0</v>
      </c>
      <c r="K32" s="33">
        <v>0</v>
      </c>
    </row>
    <row r="33" spans="1:11" ht="23.45" customHeight="1">
      <c r="A33" s="197" t="s">
        <v>99</v>
      </c>
      <c r="B33" s="197"/>
      <c r="C33" s="197"/>
      <c r="D33" s="197"/>
      <c r="E33" s="197"/>
      <c r="F33" s="197"/>
      <c r="G33" s="5">
        <v>26</v>
      </c>
      <c r="H33" s="33">
        <v>0</v>
      </c>
      <c r="I33" s="33">
        <v>0</v>
      </c>
      <c r="J33" s="33">
        <v>0</v>
      </c>
      <c r="K33" s="33">
        <v>0</v>
      </c>
    </row>
    <row r="34" spans="1:11" ht="23.45" customHeight="1">
      <c r="A34" s="165" t="s">
        <v>100</v>
      </c>
      <c r="B34" s="165"/>
      <c r="C34" s="165"/>
      <c r="D34" s="165"/>
      <c r="E34" s="165"/>
      <c r="F34" s="165"/>
      <c r="G34" s="4">
        <v>27</v>
      </c>
      <c r="H34" s="34">
        <f>H23-H24-H25+H26-H27-H28-H29-H30+H31+H32+H33</f>
        <v>1537090322</v>
      </c>
      <c r="I34" s="34">
        <f t="shared" ref="I34:K34" si="1">I23-I24-I25+I26-I27-I28-I29-I30+I31+I32+I33</f>
        <v>200178950</v>
      </c>
      <c r="J34" s="34">
        <f t="shared" si="1"/>
        <v>1072634144</v>
      </c>
      <c r="K34" s="34">
        <f t="shared" si="1"/>
        <v>296740101</v>
      </c>
    </row>
    <row r="35" spans="1:11" ht="23.45" customHeight="1">
      <c r="A35" s="197" t="s">
        <v>101</v>
      </c>
      <c r="B35" s="197"/>
      <c r="C35" s="197"/>
      <c r="D35" s="197"/>
      <c r="E35" s="197"/>
      <c r="F35" s="197"/>
      <c r="G35" s="5">
        <v>28</v>
      </c>
      <c r="H35" s="33">
        <v>251011986</v>
      </c>
      <c r="I35" s="33">
        <v>34510676</v>
      </c>
      <c r="J35" s="33">
        <v>197891749</v>
      </c>
      <c r="K35" s="33">
        <v>54765867</v>
      </c>
    </row>
    <row r="36" spans="1:11" ht="23.45" customHeight="1">
      <c r="A36" s="165" t="s">
        <v>102</v>
      </c>
      <c r="B36" s="165"/>
      <c r="C36" s="165"/>
      <c r="D36" s="165"/>
      <c r="E36" s="165"/>
      <c r="F36" s="165"/>
      <c r="G36" s="4">
        <v>29</v>
      </c>
      <c r="H36" s="34">
        <f>H34-H35</f>
        <v>1286078336</v>
      </c>
      <c r="I36" s="34">
        <f t="shared" ref="I36:K36" si="2">I34-I35</f>
        <v>165668274</v>
      </c>
      <c r="J36" s="34">
        <f t="shared" si="2"/>
        <v>874742395</v>
      </c>
      <c r="K36" s="34">
        <f t="shared" si="2"/>
        <v>241974234</v>
      </c>
    </row>
    <row r="37" spans="1:11" ht="23.45" customHeight="1">
      <c r="A37" s="165" t="s">
        <v>103</v>
      </c>
      <c r="B37" s="165"/>
      <c r="C37" s="165"/>
      <c r="D37" s="165"/>
      <c r="E37" s="165"/>
      <c r="F37" s="165"/>
      <c r="G37" s="4">
        <v>30</v>
      </c>
      <c r="H37" s="34">
        <f>H38-H39</f>
        <v>0</v>
      </c>
      <c r="I37" s="34">
        <f t="shared" ref="I37:K37" si="3">I38-I39</f>
        <v>0</v>
      </c>
      <c r="J37" s="34">
        <f t="shared" si="3"/>
        <v>0</v>
      </c>
      <c r="K37" s="34">
        <f t="shared" si="3"/>
        <v>0</v>
      </c>
    </row>
    <row r="38" spans="1:11" ht="23.45" customHeight="1">
      <c r="A38" s="197" t="s">
        <v>104</v>
      </c>
      <c r="B38" s="197"/>
      <c r="C38" s="197"/>
      <c r="D38" s="197"/>
      <c r="E38" s="197"/>
      <c r="F38" s="197"/>
      <c r="G38" s="5">
        <v>31</v>
      </c>
      <c r="H38" s="33">
        <v>0</v>
      </c>
      <c r="I38" s="33">
        <v>0</v>
      </c>
      <c r="J38" s="33">
        <v>0</v>
      </c>
      <c r="K38" s="33">
        <v>0</v>
      </c>
    </row>
    <row r="39" spans="1:11" ht="23.45" customHeight="1">
      <c r="A39" s="197" t="s">
        <v>105</v>
      </c>
      <c r="B39" s="197"/>
      <c r="C39" s="197"/>
      <c r="D39" s="197"/>
      <c r="E39" s="197"/>
      <c r="F39" s="197"/>
      <c r="G39" s="5">
        <v>32</v>
      </c>
      <c r="H39" s="33">
        <v>0</v>
      </c>
      <c r="I39" s="33">
        <v>0</v>
      </c>
      <c r="J39" s="33">
        <v>0</v>
      </c>
      <c r="K39" s="33">
        <v>0</v>
      </c>
    </row>
    <row r="40" spans="1:11">
      <c r="A40" s="165" t="s">
        <v>106</v>
      </c>
      <c r="B40" s="165"/>
      <c r="C40" s="165"/>
      <c r="D40" s="165"/>
      <c r="E40" s="165"/>
      <c r="F40" s="165"/>
      <c r="G40" s="4">
        <v>33</v>
      </c>
      <c r="H40" s="34">
        <f>H36+H37</f>
        <v>1286078336</v>
      </c>
      <c r="I40" s="34">
        <f>I36+I37</f>
        <v>165668274</v>
      </c>
      <c r="J40" s="34">
        <f>J36+J37</f>
        <v>874742395</v>
      </c>
      <c r="K40" s="34">
        <f>K36+K37</f>
        <v>241974234</v>
      </c>
    </row>
    <row r="41" spans="1:11">
      <c r="A41" s="197" t="s">
        <v>107</v>
      </c>
      <c r="B41" s="197"/>
      <c r="C41" s="197"/>
      <c r="D41" s="197"/>
      <c r="E41" s="197"/>
      <c r="F41" s="197"/>
      <c r="G41" s="5">
        <v>34</v>
      </c>
      <c r="H41" s="33">
        <v>0</v>
      </c>
      <c r="I41" s="33">
        <v>0</v>
      </c>
      <c r="J41" s="33">
        <v>0</v>
      </c>
      <c r="K41" s="33">
        <v>0</v>
      </c>
    </row>
    <row r="42" spans="1:11">
      <c r="A42" s="197" t="s">
        <v>108</v>
      </c>
      <c r="B42" s="197"/>
      <c r="C42" s="197"/>
      <c r="D42" s="197"/>
      <c r="E42" s="197"/>
      <c r="F42" s="197"/>
      <c r="G42" s="5">
        <v>35</v>
      </c>
      <c r="H42" s="33">
        <v>1286078336</v>
      </c>
      <c r="I42" s="33">
        <v>165668274</v>
      </c>
      <c r="J42" s="33">
        <v>874742395</v>
      </c>
      <c r="K42" s="33">
        <v>241974234</v>
      </c>
    </row>
    <row r="43" spans="1:11">
      <c r="A43" s="172" t="s">
        <v>17</v>
      </c>
      <c r="B43" s="172"/>
      <c r="C43" s="172"/>
      <c r="D43" s="172"/>
      <c r="E43" s="172"/>
      <c r="F43" s="172"/>
      <c r="G43" s="202"/>
      <c r="H43" s="202"/>
      <c r="I43" s="202"/>
      <c r="J43" s="190"/>
      <c r="K43" s="190"/>
    </row>
    <row r="44" spans="1:11">
      <c r="A44" s="164" t="s">
        <v>109</v>
      </c>
      <c r="B44" s="164"/>
      <c r="C44" s="164"/>
      <c r="D44" s="164"/>
      <c r="E44" s="164"/>
      <c r="F44" s="164"/>
      <c r="G44" s="4">
        <v>36</v>
      </c>
      <c r="H44" s="34">
        <f>H40</f>
        <v>1286078336</v>
      </c>
      <c r="I44" s="34">
        <f>I40</f>
        <v>165668274</v>
      </c>
      <c r="J44" s="34">
        <f>J40</f>
        <v>874742395</v>
      </c>
      <c r="K44" s="34">
        <f>K40</f>
        <v>241974234</v>
      </c>
    </row>
    <row r="45" spans="1:11">
      <c r="A45" s="164" t="s">
        <v>235</v>
      </c>
      <c r="B45" s="164"/>
      <c r="C45" s="164"/>
      <c r="D45" s="164"/>
      <c r="E45" s="164"/>
      <c r="F45" s="164"/>
      <c r="G45" s="4">
        <v>37</v>
      </c>
      <c r="H45" s="35">
        <f>H46+H58</f>
        <v>350024061</v>
      </c>
      <c r="I45" s="35">
        <f>I46+I58</f>
        <v>224684600</v>
      </c>
      <c r="J45" s="35">
        <f>J46+J58</f>
        <v>-206987550</v>
      </c>
      <c r="K45" s="35">
        <f>K46+K58</f>
        <v>56199944</v>
      </c>
    </row>
    <row r="46" spans="1:11" ht="26.45" customHeight="1">
      <c r="A46" s="169" t="s">
        <v>236</v>
      </c>
      <c r="B46" s="169"/>
      <c r="C46" s="169"/>
      <c r="D46" s="169"/>
      <c r="E46" s="169"/>
      <c r="F46" s="169"/>
      <c r="G46" s="4">
        <v>38</v>
      </c>
      <c r="H46" s="35">
        <f>SUM(H47:H53)+H56+H57</f>
        <v>-15901096</v>
      </c>
      <c r="I46" s="35">
        <f>SUM(I47:I53)+I56+I57</f>
        <v>-2932965</v>
      </c>
      <c r="J46" s="35">
        <f>SUM(J47:J53)+J56+J57</f>
        <v>-19313001</v>
      </c>
      <c r="K46" s="35">
        <f>SUM(K47:K53)+K56+K57</f>
        <v>-138077</v>
      </c>
    </row>
    <row r="47" spans="1:11">
      <c r="A47" s="196" t="s">
        <v>110</v>
      </c>
      <c r="B47" s="196"/>
      <c r="C47" s="196"/>
      <c r="D47" s="196"/>
      <c r="E47" s="196"/>
      <c r="F47" s="196"/>
      <c r="G47" s="5">
        <v>39</v>
      </c>
      <c r="H47" s="33">
        <v>0</v>
      </c>
      <c r="I47" s="33">
        <v>0</v>
      </c>
      <c r="J47" s="33">
        <v>-23411574</v>
      </c>
      <c r="K47" s="33">
        <v>-421275</v>
      </c>
    </row>
    <row r="48" spans="1:11">
      <c r="A48" s="196" t="s">
        <v>111</v>
      </c>
      <c r="B48" s="196"/>
      <c r="C48" s="196"/>
      <c r="D48" s="196"/>
      <c r="E48" s="196"/>
      <c r="F48" s="196"/>
      <c r="G48" s="5">
        <v>40</v>
      </c>
      <c r="H48" s="33">
        <v>0</v>
      </c>
      <c r="I48" s="33">
        <v>0</v>
      </c>
      <c r="J48" s="33">
        <v>0</v>
      </c>
      <c r="K48" s="33">
        <v>0</v>
      </c>
    </row>
    <row r="49" spans="1:11" ht="24.6" customHeight="1">
      <c r="A49" s="196" t="s">
        <v>232</v>
      </c>
      <c r="B49" s="196"/>
      <c r="C49" s="196"/>
      <c r="D49" s="196"/>
      <c r="E49" s="196"/>
      <c r="F49" s="196"/>
      <c r="G49" s="5">
        <v>41</v>
      </c>
      <c r="H49" s="33">
        <v>0</v>
      </c>
      <c r="I49" s="33">
        <v>0</v>
      </c>
      <c r="J49" s="33">
        <v>0</v>
      </c>
      <c r="K49" s="33">
        <v>0</v>
      </c>
    </row>
    <row r="50" spans="1:11">
      <c r="A50" s="196" t="s">
        <v>112</v>
      </c>
      <c r="B50" s="196"/>
      <c r="C50" s="196"/>
      <c r="D50" s="196"/>
      <c r="E50" s="196"/>
      <c r="F50" s="196"/>
      <c r="G50" s="5">
        <v>42</v>
      </c>
      <c r="H50" s="33">
        <v>0</v>
      </c>
      <c r="I50" s="33">
        <v>0</v>
      </c>
      <c r="J50" s="33">
        <v>0</v>
      </c>
      <c r="K50" s="33">
        <v>0</v>
      </c>
    </row>
    <row r="51" spans="1:11" ht="27.6" customHeight="1">
      <c r="A51" s="196" t="s">
        <v>233</v>
      </c>
      <c r="B51" s="196"/>
      <c r="C51" s="196"/>
      <c r="D51" s="196"/>
      <c r="E51" s="196"/>
      <c r="F51" s="196"/>
      <c r="G51" s="5">
        <v>43</v>
      </c>
      <c r="H51" s="33">
        <v>0</v>
      </c>
      <c r="I51" s="33">
        <v>0</v>
      </c>
      <c r="J51" s="33">
        <v>0</v>
      </c>
      <c r="K51" s="33">
        <v>0</v>
      </c>
    </row>
    <row r="52" spans="1:11" ht="25.15" customHeight="1">
      <c r="A52" s="196" t="s">
        <v>113</v>
      </c>
      <c r="B52" s="196"/>
      <c r="C52" s="196"/>
      <c r="D52" s="196"/>
      <c r="E52" s="196"/>
      <c r="F52" s="196"/>
      <c r="G52" s="5">
        <v>44</v>
      </c>
      <c r="H52" s="33">
        <v>-15942201</v>
      </c>
      <c r="I52" s="33">
        <v>-127409</v>
      </c>
      <c r="J52" s="33">
        <v>-140865</v>
      </c>
      <c r="K52" s="33">
        <v>252890</v>
      </c>
    </row>
    <row r="53" spans="1:11">
      <c r="A53" s="166" t="s">
        <v>114</v>
      </c>
      <c r="B53" s="166"/>
      <c r="C53" s="166"/>
      <c r="D53" s="166"/>
      <c r="E53" s="166"/>
      <c r="F53" s="166"/>
      <c r="G53" s="5">
        <v>45</v>
      </c>
      <c r="H53" s="33">
        <v>0</v>
      </c>
      <c r="I53" s="33">
        <v>0</v>
      </c>
      <c r="J53" s="33">
        <v>0</v>
      </c>
      <c r="K53" s="33">
        <v>0</v>
      </c>
    </row>
    <row r="54" spans="1:11" ht="12.75" customHeight="1">
      <c r="A54" s="166" t="s">
        <v>115</v>
      </c>
      <c r="B54" s="166"/>
      <c r="C54" s="166"/>
      <c r="D54" s="166"/>
      <c r="E54" s="166"/>
      <c r="F54" s="166"/>
      <c r="G54" s="5">
        <v>46</v>
      </c>
      <c r="H54" s="33">
        <v>0</v>
      </c>
      <c r="I54" s="33">
        <v>0</v>
      </c>
      <c r="J54" s="33">
        <v>0</v>
      </c>
      <c r="K54" s="33">
        <v>0</v>
      </c>
    </row>
    <row r="55" spans="1:11" ht="12.75" customHeight="1">
      <c r="A55" s="166" t="s">
        <v>116</v>
      </c>
      <c r="B55" s="166"/>
      <c r="C55" s="166"/>
      <c r="D55" s="166"/>
      <c r="E55" s="166"/>
      <c r="F55" s="166"/>
      <c r="G55" s="5">
        <v>47</v>
      </c>
      <c r="H55" s="33">
        <v>0</v>
      </c>
      <c r="I55" s="33">
        <v>0</v>
      </c>
      <c r="J55" s="33">
        <v>0</v>
      </c>
      <c r="K55" s="33">
        <v>0</v>
      </c>
    </row>
    <row r="56" spans="1:11" ht="12.75" customHeight="1">
      <c r="A56" s="166" t="s">
        <v>117</v>
      </c>
      <c r="B56" s="166"/>
      <c r="C56" s="166"/>
      <c r="D56" s="166"/>
      <c r="E56" s="166"/>
      <c r="F56" s="166"/>
      <c r="G56" s="5">
        <v>48</v>
      </c>
      <c r="H56" s="33">
        <v>0</v>
      </c>
      <c r="I56" s="33">
        <v>0</v>
      </c>
      <c r="J56" s="33">
        <v>0</v>
      </c>
      <c r="K56" s="33">
        <v>0</v>
      </c>
    </row>
    <row r="57" spans="1:11" ht="13.9" customHeight="1">
      <c r="A57" s="166" t="s">
        <v>234</v>
      </c>
      <c r="B57" s="166"/>
      <c r="C57" s="166"/>
      <c r="D57" s="166"/>
      <c r="E57" s="166"/>
      <c r="F57" s="166"/>
      <c r="G57" s="5">
        <v>49</v>
      </c>
      <c r="H57" s="33">
        <v>41105</v>
      </c>
      <c r="I57" s="33">
        <v>-2805556</v>
      </c>
      <c r="J57" s="33">
        <v>4239438</v>
      </c>
      <c r="K57" s="33">
        <v>30308</v>
      </c>
    </row>
    <row r="58" spans="1:11" ht="23.45" customHeight="1">
      <c r="A58" s="169" t="s">
        <v>237</v>
      </c>
      <c r="B58" s="169"/>
      <c r="C58" s="169"/>
      <c r="D58" s="169"/>
      <c r="E58" s="169"/>
      <c r="F58" s="169"/>
      <c r="G58" s="4">
        <v>50</v>
      </c>
      <c r="H58" s="35">
        <f>SUM(H59:H66)</f>
        <v>365925157</v>
      </c>
      <c r="I58" s="35">
        <f>SUM(I59:I66)</f>
        <v>227617565</v>
      </c>
      <c r="J58" s="35">
        <f>SUM(J59:J66)</f>
        <v>-187674549</v>
      </c>
      <c r="K58" s="35">
        <f>SUM(K59:K66)</f>
        <v>56338021</v>
      </c>
    </row>
    <row r="59" spans="1:11" ht="12.75" customHeight="1">
      <c r="A59" s="166" t="s">
        <v>118</v>
      </c>
      <c r="B59" s="166"/>
      <c r="C59" s="166"/>
      <c r="D59" s="166"/>
      <c r="E59" s="166"/>
      <c r="F59" s="166"/>
      <c r="G59" s="5">
        <v>51</v>
      </c>
      <c r="H59" s="33">
        <v>0</v>
      </c>
      <c r="I59" s="33">
        <v>0</v>
      </c>
      <c r="J59" s="33">
        <v>0</v>
      </c>
      <c r="K59" s="33">
        <v>0</v>
      </c>
    </row>
    <row r="60" spans="1:11" ht="12.75" customHeight="1">
      <c r="A60" s="166" t="s">
        <v>119</v>
      </c>
      <c r="B60" s="166"/>
      <c r="C60" s="166"/>
      <c r="D60" s="166"/>
      <c r="E60" s="166"/>
      <c r="F60" s="166"/>
      <c r="G60" s="5">
        <v>52</v>
      </c>
      <c r="H60" s="33">
        <v>0</v>
      </c>
      <c r="I60" s="33">
        <v>0</v>
      </c>
      <c r="J60" s="33">
        <v>0</v>
      </c>
      <c r="K60" s="33">
        <v>0</v>
      </c>
    </row>
    <row r="61" spans="1:11" ht="12.75" customHeight="1">
      <c r="A61" s="166" t="s">
        <v>120</v>
      </c>
      <c r="B61" s="166"/>
      <c r="C61" s="166"/>
      <c r="D61" s="166"/>
      <c r="E61" s="166"/>
      <c r="F61" s="166"/>
      <c r="G61" s="5">
        <v>53</v>
      </c>
      <c r="H61" s="33">
        <v>0</v>
      </c>
      <c r="I61" s="33">
        <v>0</v>
      </c>
      <c r="J61" s="33">
        <v>0</v>
      </c>
      <c r="K61" s="33">
        <v>0</v>
      </c>
    </row>
    <row r="62" spans="1:11" ht="12.75" customHeight="1">
      <c r="A62" s="166" t="s">
        <v>121</v>
      </c>
      <c r="B62" s="166"/>
      <c r="C62" s="166"/>
      <c r="D62" s="166"/>
      <c r="E62" s="166"/>
      <c r="F62" s="166"/>
      <c r="G62" s="5">
        <v>54</v>
      </c>
      <c r="H62" s="33">
        <v>0</v>
      </c>
      <c r="I62" s="33">
        <v>0</v>
      </c>
      <c r="J62" s="33">
        <v>0</v>
      </c>
      <c r="K62" s="33">
        <v>0</v>
      </c>
    </row>
    <row r="63" spans="1:11" ht="12.75" customHeight="1">
      <c r="A63" s="166" t="s">
        <v>122</v>
      </c>
      <c r="B63" s="166"/>
      <c r="C63" s="166"/>
      <c r="D63" s="166"/>
      <c r="E63" s="166"/>
      <c r="F63" s="166"/>
      <c r="G63" s="5">
        <v>55</v>
      </c>
      <c r="H63" s="33">
        <v>448150841</v>
      </c>
      <c r="I63" s="33">
        <v>279116777</v>
      </c>
      <c r="J63" s="33">
        <v>-228622562</v>
      </c>
      <c r="K63" s="33">
        <v>69642841</v>
      </c>
    </row>
    <row r="64" spans="1:11" ht="12.75" customHeight="1">
      <c r="A64" s="166" t="s">
        <v>112</v>
      </c>
      <c r="B64" s="166"/>
      <c r="C64" s="166"/>
      <c r="D64" s="166"/>
      <c r="E64" s="166"/>
      <c r="F64" s="166"/>
      <c r="G64" s="5">
        <v>56</v>
      </c>
      <c r="H64" s="33">
        <v>0</v>
      </c>
      <c r="I64" s="33">
        <v>0</v>
      </c>
      <c r="J64" s="33">
        <v>0</v>
      </c>
      <c r="K64" s="33">
        <v>0</v>
      </c>
    </row>
    <row r="65" spans="1:11" ht="25.15" customHeight="1">
      <c r="A65" s="166" t="s">
        <v>123</v>
      </c>
      <c r="B65" s="166"/>
      <c r="C65" s="166"/>
      <c r="D65" s="166"/>
      <c r="E65" s="166"/>
      <c r="F65" s="166"/>
      <c r="G65" s="5">
        <v>57</v>
      </c>
      <c r="H65" s="33">
        <v>0</v>
      </c>
      <c r="I65" s="33">
        <v>0</v>
      </c>
      <c r="J65" s="33">
        <v>0</v>
      </c>
      <c r="K65" s="33">
        <v>0</v>
      </c>
    </row>
    <row r="66" spans="1:11" ht="24" customHeight="1">
      <c r="A66" s="166" t="s">
        <v>124</v>
      </c>
      <c r="B66" s="166"/>
      <c r="C66" s="166"/>
      <c r="D66" s="166"/>
      <c r="E66" s="166"/>
      <c r="F66" s="166"/>
      <c r="G66" s="5">
        <v>58</v>
      </c>
      <c r="H66" s="33">
        <v>-82225684</v>
      </c>
      <c r="I66" s="33">
        <v>-51499212</v>
      </c>
      <c r="J66" s="33">
        <v>40948013</v>
      </c>
      <c r="K66" s="33">
        <v>-13304820</v>
      </c>
    </row>
    <row r="67" spans="1:11" ht="12.75" customHeight="1">
      <c r="A67" s="169" t="s">
        <v>238</v>
      </c>
      <c r="B67" s="169"/>
      <c r="C67" s="169"/>
      <c r="D67" s="169"/>
      <c r="E67" s="169"/>
      <c r="F67" s="169"/>
      <c r="G67" s="4">
        <v>59</v>
      </c>
      <c r="H67" s="35">
        <f>H44+H45</f>
        <v>1636102397</v>
      </c>
      <c r="I67" s="35">
        <f>I44+I45</f>
        <v>390352874</v>
      </c>
      <c r="J67" s="35">
        <f>J44+J45</f>
        <v>667754845</v>
      </c>
      <c r="K67" s="35">
        <f>K44+K45</f>
        <v>298174178</v>
      </c>
    </row>
    <row r="68" spans="1:11" ht="12.75" customHeight="1">
      <c r="A68" s="171" t="s">
        <v>125</v>
      </c>
      <c r="B68" s="171"/>
      <c r="C68" s="171"/>
      <c r="D68" s="171"/>
      <c r="E68" s="171"/>
      <c r="F68" s="171"/>
      <c r="G68" s="5">
        <v>60</v>
      </c>
      <c r="H68" s="33">
        <v>0</v>
      </c>
      <c r="I68" s="33">
        <v>0</v>
      </c>
      <c r="J68" s="33">
        <v>0</v>
      </c>
      <c r="K68" s="33">
        <v>0</v>
      </c>
    </row>
    <row r="69" spans="1:11">
      <c r="A69" s="198" t="s">
        <v>126</v>
      </c>
      <c r="B69" s="198"/>
      <c r="C69" s="198"/>
      <c r="D69" s="198"/>
      <c r="E69" s="198"/>
      <c r="F69" s="198"/>
      <c r="G69" s="5">
        <v>61</v>
      </c>
      <c r="H69" s="33">
        <v>1636102397</v>
      </c>
      <c r="I69" s="33">
        <v>390352874</v>
      </c>
      <c r="J69" s="33">
        <v>667754845</v>
      </c>
      <c r="K69" s="33">
        <v>298174178</v>
      </c>
    </row>
  </sheetData>
  <sheetProtection algorithmName="SHA-512" hashValue="YnMPsgiDZvUqPrTFR6D1taVvQKXtnDqKejvKEFHOsUM3V17oE28k0wynPau1zp8+D5mXUtwQ5bcocQLQ7MNg/A==" saltValue="fFVGhU9SUoxAJVslz38z0Q==" spinCount="100000" sheet="1" objects="1" scenarios="1"/>
  <mergeCells count="71">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 ref="A45:F45"/>
    <mergeCell ref="A46:F46"/>
    <mergeCell ref="A26:F26"/>
    <mergeCell ref="A27:F27"/>
    <mergeCell ref="A28:F28"/>
    <mergeCell ref="A29:F29"/>
    <mergeCell ref="A41:F41"/>
    <mergeCell ref="A40:F40"/>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5" fitToHeight="0"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Normal="100" zoomScaleSheetLayoutView="100" workbookViewId="0">
      <selection activeCell="N6" sqref="N6"/>
    </sheetView>
  </sheetViews>
  <sheetFormatPr defaultRowHeight="12.75"/>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c r="A1" s="195" t="s">
        <v>180</v>
      </c>
      <c r="B1" s="211"/>
      <c r="C1" s="211"/>
      <c r="D1" s="211"/>
      <c r="E1" s="211"/>
      <c r="F1" s="211"/>
      <c r="G1" s="211"/>
      <c r="H1" s="211"/>
    </row>
    <row r="2" spans="1:9" ht="12.75" customHeight="1">
      <c r="A2" s="194" t="s">
        <v>297</v>
      </c>
      <c r="B2" s="177"/>
      <c r="C2" s="177"/>
      <c r="D2" s="177"/>
      <c r="E2" s="177"/>
      <c r="F2" s="177"/>
      <c r="G2" s="177"/>
      <c r="H2" s="177"/>
    </row>
    <row r="3" spans="1:9">
      <c r="A3" s="215" t="s">
        <v>12</v>
      </c>
      <c r="B3" s="216"/>
      <c r="C3" s="216"/>
      <c r="D3" s="216"/>
      <c r="E3" s="216"/>
      <c r="F3" s="216"/>
      <c r="G3" s="216"/>
      <c r="H3" s="216"/>
      <c r="I3" s="187"/>
    </row>
    <row r="4" spans="1:9">
      <c r="A4" s="222" t="s">
        <v>292</v>
      </c>
      <c r="B4" s="183"/>
      <c r="C4" s="183"/>
      <c r="D4" s="183"/>
      <c r="E4" s="183"/>
      <c r="F4" s="183"/>
      <c r="G4" s="183"/>
      <c r="H4" s="183"/>
      <c r="I4" s="184"/>
    </row>
    <row r="5" spans="1:9" ht="45.75" thickBot="1">
      <c r="A5" s="212" t="s">
        <v>2</v>
      </c>
      <c r="B5" s="213"/>
      <c r="C5" s="213"/>
      <c r="D5" s="213"/>
      <c r="E5" s="213"/>
      <c r="F5" s="214"/>
      <c r="G5" s="8" t="s">
        <v>6</v>
      </c>
      <c r="H5" s="36" t="s">
        <v>229</v>
      </c>
      <c r="I5" s="36" t="s">
        <v>224</v>
      </c>
    </row>
    <row r="6" spans="1:9">
      <c r="A6" s="217">
        <v>1</v>
      </c>
      <c r="B6" s="218"/>
      <c r="C6" s="218"/>
      <c r="D6" s="218"/>
      <c r="E6" s="218"/>
      <c r="F6" s="219"/>
      <c r="G6" s="9">
        <v>2</v>
      </c>
      <c r="H6" s="37" t="s">
        <v>7</v>
      </c>
      <c r="I6" s="37" t="s">
        <v>8</v>
      </c>
    </row>
    <row r="7" spans="1:9">
      <c r="A7" s="209" t="s">
        <v>134</v>
      </c>
      <c r="B7" s="210"/>
      <c r="C7" s="210"/>
      <c r="D7" s="210"/>
      <c r="E7" s="210"/>
      <c r="F7" s="210"/>
      <c r="G7" s="210"/>
      <c r="H7" s="210"/>
      <c r="I7" s="210"/>
    </row>
    <row r="8" spans="1:9">
      <c r="A8" s="208" t="s">
        <v>127</v>
      </c>
      <c r="B8" s="208"/>
      <c r="C8" s="208"/>
      <c r="D8" s="208"/>
      <c r="E8" s="208"/>
      <c r="F8" s="208"/>
      <c r="G8" s="10">
        <v>1</v>
      </c>
      <c r="H8" s="38">
        <v>0</v>
      </c>
      <c r="I8" s="38">
        <v>0</v>
      </c>
    </row>
    <row r="9" spans="1:9">
      <c r="A9" s="206" t="s">
        <v>128</v>
      </c>
      <c r="B9" s="206"/>
      <c r="C9" s="206"/>
      <c r="D9" s="206"/>
      <c r="E9" s="206"/>
      <c r="F9" s="206"/>
      <c r="G9" s="11">
        <v>2</v>
      </c>
      <c r="H9" s="39">
        <v>0</v>
      </c>
      <c r="I9" s="39">
        <v>0</v>
      </c>
    </row>
    <row r="10" spans="1:9">
      <c r="A10" s="206" t="s">
        <v>129</v>
      </c>
      <c r="B10" s="206"/>
      <c r="C10" s="206"/>
      <c r="D10" s="206"/>
      <c r="E10" s="206"/>
      <c r="F10" s="206"/>
      <c r="G10" s="11">
        <v>3</v>
      </c>
      <c r="H10" s="39">
        <v>0</v>
      </c>
      <c r="I10" s="39">
        <v>0</v>
      </c>
    </row>
    <row r="11" spans="1:9">
      <c r="A11" s="206" t="s">
        <v>130</v>
      </c>
      <c r="B11" s="206"/>
      <c r="C11" s="206"/>
      <c r="D11" s="206"/>
      <c r="E11" s="206"/>
      <c r="F11" s="206"/>
      <c r="G11" s="11">
        <v>4</v>
      </c>
      <c r="H11" s="39">
        <v>0</v>
      </c>
      <c r="I11" s="39">
        <v>0</v>
      </c>
    </row>
    <row r="12" spans="1:9">
      <c r="A12" s="206" t="s">
        <v>131</v>
      </c>
      <c r="B12" s="206"/>
      <c r="C12" s="206"/>
      <c r="D12" s="206"/>
      <c r="E12" s="206"/>
      <c r="F12" s="206"/>
      <c r="G12" s="11">
        <v>5</v>
      </c>
      <c r="H12" s="39">
        <v>0</v>
      </c>
      <c r="I12" s="39">
        <v>0</v>
      </c>
    </row>
    <row r="13" spans="1:9" ht="22.5" customHeight="1">
      <c r="A13" s="206" t="s">
        <v>151</v>
      </c>
      <c r="B13" s="206"/>
      <c r="C13" s="206"/>
      <c r="D13" s="206"/>
      <c r="E13" s="206"/>
      <c r="F13" s="206"/>
      <c r="G13" s="11">
        <v>6</v>
      </c>
      <c r="H13" s="39">
        <v>0</v>
      </c>
      <c r="I13" s="39">
        <v>0</v>
      </c>
    </row>
    <row r="14" spans="1:9">
      <c r="A14" s="206" t="s">
        <v>132</v>
      </c>
      <c r="B14" s="206"/>
      <c r="C14" s="206"/>
      <c r="D14" s="206"/>
      <c r="E14" s="206"/>
      <c r="F14" s="206"/>
      <c r="G14" s="11">
        <v>7</v>
      </c>
      <c r="H14" s="39">
        <v>0</v>
      </c>
      <c r="I14" s="39">
        <v>0</v>
      </c>
    </row>
    <row r="15" spans="1:9">
      <c r="A15" s="207" t="s">
        <v>133</v>
      </c>
      <c r="B15" s="207"/>
      <c r="C15" s="207"/>
      <c r="D15" s="207"/>
      <c r="E15" s="207"/>
      <c r="F15" s="207"/>
      <c r="G15" s="12">
        <v>8</v>
      </c>
      <c r="H15" s="39">
        <v>0</v>
      </c>
      <c r="I15" s="39">
        <v>0</v>
      </c>
    </row>
    <row r="16" spans="1:9">
      <c r="A16" s="209" t="s">
        <v>135</v>
      </c>
      <c r="B16" s="210"/>
      <c r="C16" s="210"/>
      <c r="D16" s="210"/>
      <c r="E16" s="210"/>
      <c r="F16" s="210"/>
      <c r="G16" s="210"/>
      <c r="H16" s="210"/>
      <c r="I16" s="210"/>
    </row>
    <row r="17" spans="1:9">
      <c r="A17" s="208" t="s">
        <v>136</v>
      </c>
      <c r="B17" s="208"/>
      <c r="C17" s="208"/>
      <c r="D17" s="208"/>
      <c r="E17" s="208"/>
      <c r="F17" s="208"/>
      <c r="G17" s="10">
        <v>9</v>
      </c>
      <c r="H17" s="38">
        <v>1537090322</v>
      </c>
      <c r="I17" s="38">
        <v>1072634144</v>
      </c>
    </row>
    <row r="18" spans="1:9">
      <c r="A18" s="206" t="s">
        <v>137</v>
      </c>
      <c r="B18" s="206"/>
      <c r="C18" s="206"/>
      <c r="D18" s="206"/>
      <c r="E18" s="206"/>
      <c r="F18" s="206"/>
      <c r="G18" s="11"/>
      <c r="H18" s="105">
        <v>0</v>
      </c>
      <c r="I18" s="105">
        <v>0</v>
      </c>
    </row>
    <row r="19" spans="1:9">
      <c r="A19" s="206" t="s">
        <v>138</v>
      </c>
      <c r="B19" s="206"/>
      <c r="C19" s="206"/>
      <c r="D19" s="206"/>
      <c r="E19" s="206"/>
      <c r="F19" s="206"/>
      <c r="G19" s="11">
        <v>10</v>
      </c>
      <c r="H19" s="105">
        <v>463897627</v>
      </c>
      <c r="I19" s="105">
        <v>420948958</v>
      </c>
    </row>
    <row r="20" spans="1:9">
      <c r="A20" s="206" t="s">
        <v>139</v>
      </c>
      <c r="B20" s="206"/>
      <c r="C20" s="206"/>
      <c r="D20" s="206"/>
      <c r="E20" s="206"/>
      <c r="F20" s="206"/>
      <c r="G20" s="11">
        <v>11</v>
      </c>
      <c r="H20" s="105">
        <v>157998001</v>
      </c>
      <c r="I20" s="105">
        <v>145938831</v>
      </c>
    </row>
    <row r="21" spans="1:9" ht="23.25" customHeight="1">
      <c r="A21" s="206" t="s">
        <v>140</v>
      </c>
      <c r="B21" s="206"/>
      <c r="C21" s="206"/>
      <c r="D21" s="206"/>
      <c r="E21" s="206"/>
      <c r="F21" s="206"/>
      <c r="G21" s="11">
        <v>12</v>
      </c>
      <c r="H21" s="105">
        <v>-77032247</v>
      </c>
      <c r="I21" s="105">
        <v>33446503</v>
      </c>
    </row>
    <row r="22" spans="1:9">
      <c r="A22" s="206" t="s">
        <v>141</v>
      </c>
      <c r="B22" s="206"/>
      <c r="C22" s="206"/>
      <c r="D22" s="206"/>
      <c r="E22" s="206"/>
      <c r="F22" s="206"/>
      <c r="G22" s="11">
        <v>13</v>
      </c>
      <c r="H22" s="105">
        <v>201412</v>
      </c>
      <c r="I22" s="105">
        <v>-53060</v>
      </c>
    </row>
    <row r="23" spans="1:9">
      <c r="A23" s="206" t="s">
        <v>142</v>
      </c>
      <c r="B23" s="206"/>
      <c r="C23" s="206"/>
      <c r="D23" s="206"/>
      <c r="E23" s="206"/>
      <c r="F23" s="206"/>
      <c r="G23" s="11">
        <v>14</v>
      </c>
      <c r="H23" s="105">
        <v>-2205312729</v>
      </c>
      <c r="I23" s="105">
        <v>-1782697198</v>
      </c>
    </row>
    <row r="24" spans="1:9">
      <c r="A24" s="209" t="s">
        <v>143</v>
      </c>
      <c r="B24" s="210"/>
      <c r="C24" s="210"/>
      <c r="D24" s="210"/>
      <c r="E24" s="210"/>
      <c r="F24" s="210"/>
      <c r="G24" s="210"/>
      <c r="H24" s="210"/>
      <c r="I24" s="210"/>
    </row>
    <row r="25" spans="1:9">
      <c r="A25" s="208" t="s">
        <v>144</v>
      </c>
      <c r="B25" s="208"/>
      <c r="C25" s="208"/>
      <c r="D25" s="208"/>
      <c r="E25" s="208"/>
      <c r="F25" s="208"/>
      <c r="G25" s="10">
        <v>15</v>
      </c>
      <c r="H25" s="38">
        <v>-700654934</v>
      </c>
      <c r="I25" s="38">
        <v>1276578878</v>
      </c>
    </row>
    <row r="26" spans="1:9">
      <c r="A26" s="206" t="s">
        <v>145</v>
      </c>
      <c r="B26" s="206"/>
      <c r="C26" s="206"/>
      <c r="D26" s="206"/>
      <c r="E26" s="206"/>
      <c r="F26" s="206"/>
      <c r="G26" s="11">
        <v>16</v>
      </c>
      <c r="H26" s="105">
        <v>-2716484041</v>
      </c>
      <c r="I26" s="105">
        <v>-5218580801</v>
      </c>
    </row>
    <row r="27" spans="1:9">
      <c r="A27" s="206" t="s">
        <v>146</v>
      </c>
      <c r="B27" s="206"/>
      <c r="C27" s="206"/>
      <c r="D27" s="206"/>
      <c r="E27" s="206"/>
      <c r="F27" s="206"/>
      <c r="G27" s="11">
        <v>17</v>
      </c>
      <c r="H27" s="105">
        <v>1195940540</v>
      </c>
      <c r="I27" s="105">
        <v>105842210</v>
      </c>
    </row>
    <row r="28" spans="1:9" ht="25.5" customHeight="1">
      <c r="A28" s="206" t="s">
        <v>147</v>
      </c>
      <c r="B28" s="206"/>
      <c r="C28" s="206"/>
      <c r="D28" s="206"/>
      <c r="E28" s="206"/>
      <c r="F28" s="206"/>
      <c r="G28" s="11">
        <v>18</v>
      </c>
      <c r="H28" s="105">
        <v>-623698732</v>
      </c>
      <c r="I28" s="105">
        <v>1316196452</v>
      </c>
    </row>
    <row r="29" spans="1:9" ht="23.25" customHeight="1">
      <c r="A29" s="206" t="s">
        <v>148</v>
      </c>
      <c r="B29" s="206"/>
      <c r="C29" s="206"/>
      <c r="D29" s="206"/>
      <c r="E29" s="206"/>
      <c r="F29" s="206"/>
      <c r="G29" s="11">
        <v>19</v>
      </c>
      <c r="H29" s="105">
        <v>8317856</v>
      </c>
      <c r="I29" s="105">
        <v>42833207</v>
      </c>
    </row>
    <row r="30" spans="1:9" ht="27.75" customHeight="1">
      <c r="A30" s="206" t="s">
        <v>149</v>
      </c>
      <c r="B30" s="206"/>
      <c r="C30" s="206"/>
      <c r="D30" s="206"/>
      <c r="E30" s="206"/>
      <c r="F30" s="206"/>
      <c r="G30" s="11">
        <v>20</v>
      </c>
      <c r="H30" s="105">
        <v>-5000000</v>
      </c>
      <c r="I30" s="105">
        <v>12558866</v>
      </c>
    </row>
    <row r="31" spans="1:9" ht="27.75" customHeight="1">
      <c r="A31" s="206" t="s">
        <v>150</v>
      </c>
      <c r="B31" s="206"/>
      <c r="C31" s="206"/>
      <c r="D31" s="206"/>
      <c r="E31" s="206"/>
      <c r="F31" s="206"/>
      <c r="G31" s="11">
        <v>21</v>
      </c>
      <c r="H31" s="105">
        <v>0</v>
      </c>
      <c r="I31" s="105">
        <v>0</v>
      </c>
    </row>
    <row r="32" spans="1:9" ht="29.25" customHeight="1">
      <c r="A32" s="206" t="s">
        <v>152</v>
      </c>
      <c r="B32" s="206"/>
      <c r="C32" s="206"/>
      <c r="D32" s="206"/>
      <c r="E32" s="206"/>
      <c r="F32" s="206"/>
      <c r="G32" s="11">
        <v>22</v>
      </c>
      <c r="H32" s="105">
        <v>0</v>
      </c>
      <c r="I32" s="105">
        <v>-1100192903</v>
      </c>
    </row>
    <row r="33" spans="1:9">
      <c r="A33" s="206" t="s">
        <v>153</v>
      </c>
      <c r="B33" s="206"/>
      <c r="C33" s="206"/>
      <c r="D33" s="206"/>
      <c r="E33" s="206"/>
      <c r="F33" s="206"/>
      <c r="G33" s="11">
        <v>23</v>
      </c>
      <c r="H33" s="105">
        <v>-20879445</v>
      </c>
      <c r="I33" s="105">
        <v>-73223155</v>
      </c>
    </row>
    <row r="34" spans="1:9">
      <c r="A34" s="206" t="s">
        <v>154</v>
      </c>
      <c r="B34" s="206"/>
      <c r="C34" s="206"/>
      <c r="D34" s="206"/>
      <c r="E34" s="206"/>
      <c r="F34" s="206"/>
      <c r="G34" s="11">
        <v>24</v>
      </c>
      <c r="H34" s="105">
        <v>-4328310410</v>
      </c>
      <c r="I34" s="105">
        <v>-593380495</v>
      </c>
    </row>
    <row r="35" spans="1:9">
      <c r="A35" s="206" t="s">
        <v>155</v>
      </c>
      <c r="B35" s="206"/>
      <c r="C35" s="206"/>
      <c r="D35" s="206"/>
      <c r="E35" s="206"/>
      <c r="F35" s="206"/>
      <c r="G35" s="11">
        <v>25</v>
      </c>
      <c r="H35" s="105">
        <v>6562466233</v>
      </c>
      <c r="I35" s="105">
        <v>9404350508</v>
      </c>
    </row>
    <row r="36" spans="1:9">
      <c r="A36" s="206" t="s">
        <v>156</v>
      </c>
      <c r="B36" s="206"/>
      <c r="C36" s="206"/>
      <c r="D36" s="206"/>
      <c r="E36" s="206"/>
      <c r="F36" s="206"/>
      <c r="G36" s="11">
        <v>26</v>
      </c>
      <c r="H36" s="105">
        <v>85408776</v>
      </c>
      <c r="I36" s="105">
        <v>56239347</v>
      </c>
    </row>
    <row r="37" spans="1:9">
      <c r="A37" s="206" t="s">
        <v>157</v>
      </c>
      <c r="B37" s="206"/>
      <c r="C37" s="206"/>
      <c r="D37" s="206"/>
      <c r="E37" s="206"/>
      <c r="F37" s="206"/>
      <c r="G37" s="11">
        <v>27</v>
      </c>
      <c r="H37" s="105">
        <v>474270798</v>
      </c>
      <c r="I37" s="105">
        <v>-4756798840</v>
      </c>
    </row>
    <row r="38" spans="1:9">
      <c r="A38" s="206" t="s">
        <v>158</v>
      </c>
      <c r="B38" s="206"/>
      <c r="C38" s="206"/>
      <c r="D38" s="206"/>
      <c r="E38" s="206"/>
      <c r="F38" s="206"/>
      <c r="G38" s="11">
        <v>28</v>
      </c>
      <c r="H38" s="105">
        <v>0</v>
      </c>
      <c r="I38" s="105">
        <v>0</v>
      </c>
    </row>
    <row r="39" spans="1:9">
      <c r="A39" s="206" t="s">
        <v>159</v>
      </c>
      <c r="B39" s="206"/>
      <c r="C39" s="206"/>
      <c r="D39" s="206"/>
      <c r="E39" s="206"/>
      <c r="F39" s="206"/>
      <c r="G39" s="11">
        <v>29</v>
      </c>
      <c r="H39" s="105">
        <v>253414084</v>
      </c>
      <c r="I39" s="105">
        <v>-52211514</v>
      </c>
    </row>
    <row r="40" spans="1:9">
      <c r="A40" s="206" t="s">
        <v>160</v>
      </c>
      <c r="B40" s="206"/>
      <c r="C40" s="206"/>
      <c r="D40" s="206"/>
      <c r="E40" s="206"/>
      <c r="F40" s="206"/>
      <c r="G40" s="11">
        <v>30</v>
      </c>
      <c r="H40" s="105">
        <v>2361913265</v>
      </c>
      <c r="I40" s="105">
        <v>2078532787</v>
      </c>
    </row>
    <row r="41" spans="1:9">
      <c r="A41" s="206" t="s">
        <v>161</v>
      </c>
      <c r="B41" s="206"/>
      <c r="C41" s="206"/>
      <c r="D41" s="206"/>
      <c r="E41" s="206"/>
      <c r="F41" s="206"/>
      <c r="G41" s="11">
        <v>31</v>
      </c>
      <c r="H41" s="105">
        <v>0</v>
      </c>
      <c r="I41" s="105">
        <v>0</v>
      </c>
    </row>
    <row r="42" spans="1:9">
      <c r="A42" s="206" t="s">
        <v>162</v>
      </c>
      <c r="B42" s="206"/>
      <c r="C42" s="206"/>
      <c r="D42" s="206"/>
      <c r="E42" s="206"/>
      <c r="F42" s="206"/>
      <c r="G42" s="11">
        <v>32</v>
      </c>
      <c r="H42" s="105">
        <v>-288213323</v>
      </c>
      <c r="I42" s="105">
        <v>-308457383</v>
      </c>
    </row>
    <row r="43" spans="1:9">
      <c r="A43" s="206" t="s">
        <v>163</v>
      </c>
      <c r="B43" s="206"/>
      <c r="C43" s="206"/>
      <c r="D43" s="206"/>
      <c r="E43" s="206"/>
      <c r="F43" s="206"/>
      <c r="G43" s="11">
        <v>33</v>
      </c>
      <c r="H43" s="105">
        <v>-23126805</v>
      </c>
      <c r="I43" s="105">
        <v>-513935764</v>
      </c>
    </row>
    <row r="44" spans="1:9" ht="13.5" customHeight="1">
      <c r="A44" s="220" t="s">
        <v>164</v>
      </c>
      <c r="B44" s="220"/>
      <c r="C44" s="220"/>
      <c r="D44" s="220"/>
      <c r="E44" s="220"/>
      <c r="F44" s="220"/>
      <c r="G44" s="13">
        <v>34</v>
      </c>
      <c r="H44" s="40">
        <f>SUM(H25:H43)+SUM(H17:H23)+SUM(H8:H15)</f>
        <v>2112206248</v>
      </c>
      <c r="I44" s="40">
        <f>SUM(I25:I43)+SUM(I17:I23)+SUM(I8:I15)</f>
        <v>1566569578</v>
      </c>
    </row>
    <row r="45" spans="1:9">
      <c r="A45" s="209" t="s">
        <v>18</v>
      </c>
      <c r="B45" s="210"/>
      <c r="C45" s="210"/>
      <c r="D45" s="210"/>
      <c r="E45" s="210"/>
      <c r="F45" s="210"/>
      <c r="G45" s="210"/>
      <c r="H45" s="210"/>
      <c r="I45" s="210"/>
    </row>
    <row r="46" spans="1:9" ht="24.75" customHeight="1">
      <c r="A46" s="208" t="s">
        <v>165</v>
      </c>
      <c r="B46" s="208"/>
      <c r="C46" s="208"/>
      <c r="D46" s="208"/>
      <c r="E46" s="208"/>
      <c r="F46" s="208"/>
      <c r="G46" s="10">
        <v>35</v>
      </c>
      <c r="H46" s="38">
        <v>-112900889</v>
      </c>
      <c r="I46" s="38">
        <v>-92063050</v>
      </c>
    </row>
    <row r="47" spans="1:9" ht="26.25" customHeight="1">
      <c r="A47" s="206" t="s">
        <v>166</v>
      </c>
      <c r="B47" s="206"/>
      <c r="C47" s="206"/>
      <c r="D47" s="206"/>
      <c r="E47" s="206"/>
      <c r="F47" s="206"/>
      <c r="G47" s="11">
        <v>36</v>
      </c>
      <c r="H47" s="105">
        <v>0</v>
      </c>
      <c r="I47" s="105">
        <v>-3004776</v>
      </c>
    </row>
    <row r="48" spans="1:9" ht="24" customHeight="1">
      <c r="A48" s="206" t="s">
        <v>167</v>
      </c>
      <c r="B48" s="206"/>
      <c r="C48" s="206"/>
      <c r="D48" s="206"/>
      <c r="E48" s="206"/>
      <c r="F48" s="206"/>
      <c r="G48" s="11">
        <v>37</v>
      </c>
      <c r="H48" s="105">
        <v>0</v>
      </c>
      <c r="I48" s="105">
        <v>0</v>
      </c>
    </row>
    <row r="49" spans="1:9">
      <c r="A49" s="206" t="s">
        <v>168</v>
      </c>
      <c r="B49" s="206"/>
      <c r="C49" s="206"/>
      <c r="D49" s="206"/>
      <c r="E49" s="206"/>
      <c r="F49" s="206"/>
      <c r="G49" s="11">
        <v>38</v>
      </c>
      <c r="H49" s="105">
        <v>142610306</v>
      </c>
      <c r="I49" s="105">
        <v>38239251</v>
      </c>
    </row>
    <row r="50" spans="1:9">
      <c r="A50" s="227" t="s">
        <v>169</v>
      </c>
      <c r="B50" s="227"/>
      <c r="C50" s="227"/>
      <c r="D50" s="227"/>
      <c r="E50" s="227"/>
      <c r="F50" s="227"/>
      <c r="G50" s="14">
        <v>39</v>
      </c>
      <c r="H50" s="105">
        <v>0</v>
      </c>
      <c r="I50" s="105">
        <v>0</v>
      </c>
    </row>
    <row r="51" spans="1:9">
      <c r="A51" s="230" t="s">
        <v>170</v>
      </c>
      <c r="B51" s="230"/>
      <c r="C51" s="230"/>
      <c r="D51" s="230"/>
      <c r="E51" s="230"/>
      <c r="F51" s="231"/>
      <c r="G51" s="15">
        <v>40</v>
      </c>
      <c r="H51" s="40">
        <f>SUM(H46:H50)</f>
        <v>29709417</v>
      </c>
      <c r="I51" s="40">
        <f>SUM(I46:I50)</f>
        <v>-56828575</v>
      </c>
    </row>
    <row r="52" spans="1:9">
      <c r="A52" s="228" t="s">
        <v>19</v>
      </c>
      <c r="B52" s="229"/>
      <c r="C52" s="229"/>
      <c r="D52" s="229"/>
      <c r="E52" s="229"/>
      <c r="F52" s="229"/>
      <c r="G52" s="229"/>
      <c r="H52" s="229"/>
      <c r="I52" s="229"/>
    </row>
    <row r="53" spans="1:9" ht="23.25" customHeight="1">
      <c r="A53" s="206" t="s">
        <v>171</v>
      </c>
      <c r="B53" s="206"/>
      <c r="C53" s="206"/>
      <c r="D53" s="206"/>
      <c r="E53" s="206"/>
      <c r="F53" s="206"/>
      <c r="G53" s="11">
        <v>41</v>
      </c>
      <c r="H53" s="105">
        <v>-1392393464</v>
      </c>
      <c r="I53" s="105">
        <v>-301666278</v>
      </c>
    </row>
    <row r="54" spans="1:9">
      <c r="A54" s="206" t="s">
        <v>172</v>
      </c>
      <c r="B54" s="206"/>
      <c r="C54" s="206"/>
      <c r="D54" s="206"/>
      <c r="E54" s="206"/>
      <c r="F54" s="206"/>
      <c r="G54" s="11">
        <v>42</v>
      </c>
      <c r="H54" s="105">
        <v>0</v>
      </c>
      <c r="I54" s="105">
        <v>0</v>
      </c>
    </row>
    <row r="55" spans="1:9">
      <c r="A55" s="226" t="s">
        <v>173</v>
      </c>
      <c r="B55" s="226"/>
      <c r="C55" s="226"/>
      <c r="D55" s="226"/>
      <c r="E55" s="226"/>
      <c r="F55" s="226"/>
      <c r="G55" s="11">
        <v>43</v>
      </c>
      <c r="H55" s="105">
        <v>0</v>
      </c>
      <c r="I55" s="105">
        <v>0</v>
      </c>
    </row>
    <row r="56" spans="1:9">
      <c r="A56" s="226" t="s">
        <v>174</v>
      </c>
      <c r="B56" s="226"/>
      <c r="C56" s="226"/>
      <c r="D56" s="226"/>
      <c r="E56" s="226"/>
      <c r="F56" s="226"/>
      <c r="G56" s="11">
        <v>44</v>
      </c>
      <c r="H56" s="105">
        <v>0</v>
      </c>
      <c r="I56" s="105">
        <v>0</v>
      </c>
    </row>
    <row r="57" spans="1:9">
      <c r="A57" s="206" t="s">
        <v>175</v>
      </c>
      <c r="B57" s="206"/>
      <c r="C57" s="206"/>
      <c r="D57" s="206"/>
      <c r="E57" s="206"/>
      <c r="F57" s="206"/>
      <c r="G57" s="11">
        <v>45</v>
      </c>
      <c r="H57" s="105">
        <v>-1848584564</v>
      </c>
      <c r="I57" s="105">
        <v>-43108</v>
      </c>
    </row>
    <row r="58" spans="1:9">
      <c r="A58" s="206" t="s">
        <v>176</v>
      </c>
      <c r="B58" s="206"/>
      <c r="C58" s="206"/>
      <c r="D58" s="206"/>
      <c r="E58" s="206"/>
      <c r="F58" s="206"/>
      <c r="G58" s="11">
        <v>46</v>
      </c>
      <c r="H58" s="105">
        <v>0</v>
      </c>
      <c r="I58" s="105">
        <v>0</v>
      </c>
    </row>
    <row r="59" spans="1:9">
      <c r="A59" s="223" t="s">
        <v>178</v>
      </c>
      <c r="B59" s="224"/>
      <c r="C59" s="224"/>
      <c r="D59" s="224"/>
      <c r="E59" s="224"/>
      <c r="F59" s="224"/>
      <c r="G59" s="13">
        <v>47</v>
      </c>
      <c r="H59" s="41">
        <f>H53+H54+H55+H56+H57+H58</f>
        <v>-3240978028</v>
      </c>
      <c r="I59" s="41">
        <f>I53+I54+I55+I56+I57+I58</f>
        <v>-301709386</v>
      </c>
    </row>
    <row r="60" spans="1:9" ht="25.5" customHeight="1">
      <c r="A60" s="223" t="s">
        <v>177</v>
      </c>
      <c r="B60" s="223"/>
      <c r="C60" s="223"/>
      <c r="D60" s="223"/>
      <c r="E60" s="223"/>
      <c r="F60" s="223"/>
      <c r="G60" s="13">
        <v>48</v>
      </c>
      <c r="H60" s="41">
        <f>H44+H51+H59</f>
        <v>-1099062363</v>
      </c>
      <c r="I60" s="41">
        <f>I44+I51+I59</f>
        <v>1208031617</v>
      </c>
    </row>
    <row r="61" spans="1:9">
      <c r="A61" s="225" t="s">
        <v>230</v>
      </c>
      <c r="B61" s="206"/>
      <c r="C61" s="206"/>
      <c r="D61" s="206"/>
      <c r="E61" s="206"/>
      <c r="F61" s="206"/>
      <c r="G61" s="11">
        <v>49</v>
      </c>
      <c r="H61" s="42">
        <v>21864010707</v>
      </c>
      <c r="I61" s="42">
        <v>23137949964</v>
      </c>
    </row>
    <row r="62" spans="1:9">
      <c r="A62" s="206" t="s">
        <v>179</v>
      </c>
      <c r="B62" s="206"/>
      <c r="C62" s="206"/>
      <c r="D62" s="206"/>
      <c r="E62" s="206"/>
      <c r="F62" s="206"/>
      <c r="G62" s="11">
        <v>50</v>
      </c>
      <c r="H62" s="105">
        <v>83325323</v>
      </c>
      <c r="I62" s="105">
        <v>41544744</v>
      </c>
    </row>
    <row r="63" spans="1:9">
      <c r="A63" s="220" t="s">
        <v>231</v>
      </c>
      <c r="B63" s="221"/>
      <c r="C63" s="221"/>
      <c r="D63" s="221"/>
      <c r="E63" s="221"/>
      <c r="F63" s="221"/>
      <c r="G63" s="15">
        <v>51</v>
      </c>
      <c r="H63" s="40">
        <f>H60+H61+H62</f>
        <v>20848273667</v>
      </c>
      <c r="I63" s="40">
        <f>I60+I61+I62</f>
        <v>24387526325</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zoomScale="120" zoomScaleNormal="120" zoomScaleSheetLayoutView="100" workbookViewId="0">
      <selection activeCell="E10" sqref="E10:Q25"/>
    </sheetView>
  </sheetViews>
  <sheetFormatPr defaultRowHeight="12.75"/>
  <cols>
    <col min="1" max="2" width="9.140625" style="16"/>
    <col min="3" max="3" width="20.85546875" style="16" customWidth="1"/>
    <col min="4" max="4" width="9.140625" style="16"/>
    <col min="5" max="5" width="9.140625" style="44" customWidth="1"/>
    <col min="6" max="6" width="10.140625" style="44" customWidth="1"/>
    <col min="7" max="7" width="9.140625" style="44" customWidth="1"/>
    <col min="8" max="9" width="9.85546875" style="44" customWidth="1"/>
    <col min="10" max="18" width="9.140625" style="44"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c r="A1" s="234" t="s">
        <v>9</v>
      </c>
      <c r="B1" s="235"/>
      <c r="C1" s="235"/>
      <c r="D1" s="235"/>
      <c r="E1" s="235"/>
      <c r="F1" s="235"/>
      <c r="G1" s="235"/>
      <c r="H1" s="235"/>
      <c r="I1" s="235"/>
      <c r="J1" s="43"/>
      <c r="K1" s="43"/>
      <c r="L1" s="43"/>
      <c r="M1" s="43"/>
      <c r="N1" s="43"/>
      <c r="O1" s="43"/>
    </row>
    <row r="2" spans="1:27" ht="15.75">
      <c r="A2" s="17"/>
      <c r="B2" s="18"/>
      <c r="C2" s="236" t="s">
        <v>293</v>
      </c>
      <c r="D2" s="236"/>
      <c r="E2" s="45" t="s">
        <v>0</v>
      </c>
      <c r="F2" s="54">
        <v>44104</v>
      </c>
      <c r="G2" s="46"/>
      <c r="H2" s="46"/>
      <c r="I2" s="46"/>
      <c r="J2" s="47"/>
      <c r="K2" s="47"/>
      <c r="L2" s="47"/>
      <c r="M2" s="47"/>
      <c r="N2" s="47"/>
      <c r="O2" s="47"/>
      <c r="R2" s="48" t="s">
        <v>12</v>
      </c>
      <c r="AA2" s="19"/>
    </row>
    <row r="3" spans="1:27" ht="13.5" customHeight="1">
      <c r="A3" s="237" t="s">
        <v>10</v>
      </c>
      <c r="B3" s="242"/>
      <c r="C3" s="242"/>
      <c r="D3" s="237" t="s">
        <v>3</v>
      </c>
      <c r="E3" s="241" t="s">
        <v>11</v>
      </c>
      <c r="F3" s="200"/>
      <c r="G3" s="200"/>
      <c r="H3" s="200"/>
      <c r="I3" s="200"/>
      <c r="J3" s="200"/>
      <c r="K3" s="200"/>
      <c r="L3" s="200"/>
      <c r="M3" s="200"/>
      <c r="N3" s="200"/>
      <c r="O3" s="200"/>
      <c r="P3" s="241" t="s">
        <v>20</v>
      </c>
      <c r="Q3" s="200"/>
      <c r="R3" s="241" t="s">
        <v>192</v>
      </c>
    </row>
    <row r="4" spans="1:27" ht="56.25">
      <c r="A4" s="242"/>
      <c r="B4" s="242"/>
      <c r="C4" s="242"/>
      <c r="D4" s="238"/>
      <c r="E4" s="49" t="s">
        <v>16</v>
      </c>
      <c r="F4" s="49" t="s">
        <v>181</v>
      </c>
      <c r="G4" s="49" t="s">
        <v>182</v>
      </c>
      <c r="H4" s="49" t="s">
        <v>183</v>
      </c>
      <c r="I4" s="49" t="s">
        <v>184</v>
      </c>
      <c r="J4" s="50" t="s">
        <v>185</v>
      </c>
      <c r="K4" s="50" t="s">
        <v>186</v>
      </c>
      <c r="L4" s="50" t="s">
        <v>187</v>
      </c>
      <c r="M4" s="50" t="s">
        <v>188</v>
      </c>
      <c r="N4" s="50" t="s">
        <v>189</v>
      </c>
      <c r="O4" s="50" t="s">
        <v>190</v>
      </c>
      <c r="P4" s="49" t="s">
        <v>184</v>
      </c>
      <c r="Q4" s="49" t="s">
        <v>191</v>
      </c>
      <c r="R4" s="241"/>
    </row>
    <row r="5" spans="1:27">
      <c r="A5" s="243">
        <v>1</v>
      </c>
      <c r="B5" s="243"/>
      <c r="C5" s="243"/>
      <c r="D5" s="20">
        <v>2</v>
      </c>
      <c r="E5" s="49" t="s">
        <v>7</v>
      </c>
      <c r="F5" s="51" t="s">
        <v>8</v>
      </c>
      <c r="G5" s="49" t="s">
        <v>213</v>
      </c>
      <c r="H5" s="51" t="s">
        <v>214</v>
      </c>
      <c r="I5" s="49" t="s">
        <v>215</v>
      </c>
      <c r="J5" s="51" t="s">
        <v>216</v>
      </c>
      <c r="K5" s="51" t="s">
        <v>217</v>
      </c>
      <c r="L5" s="51" t="s">
        <v>13</v>
      </c>
      <c r="M5" s="51" t="s">
        <v>218</v>
      </c>
      <c r="N5" s="51" t="s">
        <v>219</v>
      </c>
      <c r="O5" s="51" t="s">
        <v>220</v>
      </c>
      <c r="P5" s="49" t="s">
        <v>221</v>
      </c>
      <c r="Q5" s="49" t="s">
        <v>222</v>
      </c>
      <c r="R5" s="51" t="s">
        <v>223</v>
      </c>
    </row>
    <row r="6" spans="1:27" ht="12.75" customHeight="1">
      <c r="A6" s="232" t="s">
        <v>193</v>
      </c>
      <c r="B6" s="233"/>
      <c r="C6" s="233"/>
      <c r="D6" s="5">
        <v>1</v>
      </c>
      <c r="E6" s="52">
        <v>6404839100</v>
      </c>
      <c r="F6" s="52">
        <v>3504346432</v>
      </c>
      <c r="G6" s="52">
        <v>0</v>
      </c>
      <c r="H6" s="52">
        <v>12243740</v>
      </c>
      <c r="I6" s="52">
        <v>665305348</v>
      </c>
      <c r="J6" s="52">
        <v>3898631590</v>
      </c>
      <c r="K6" s="52">
        <v>0</v>
      </c>
      <c r="L6" s="52">
        <v>460923205</v>
      </c>
      <c r="M6" s="52">
        <v>-19919748</v>
      </c>
      <c r="N6" s="52">
        <v>1562034830</v>
      </c>
      <c r="O6" s="52">
        <v>0</v>
      </c>
      <c r="P6" s="52">
        <v>0</v>
      </c>
      <c r="Q6" s="52">
        <v>0</v>
      </c>
      <c r="R6" s="53">
        <f>SUM(E6:Q6)</f>
        <v>16488404497</v>
      </c>
    </row>
    <row r="7" spans="1:27" ht="30" customHeight="1">
      <c r="A7" s="239" t="s">
        <v>194</v>
      </c>
      <c r="B7" s="240"/>
      <c r="C7" s="240"/>
      <c r="D7" s="5">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c r="A8" s="232" t="s">
        <v>195</v>
      </c>
      <c r="B8" s="233"/>
      <c r="C8" s="233"/>
      <c r="D8" s="5">
        <v>3</v>
      </c>
      <c r="E8" s="52">
        <v>0</v>
      </c>
      <c r="F8" s="52">
        <v>0</v>
      </c>
      <c r="G8" s="52">
        <v>0</v>
      </c>
      <c r="H8" s="52">
        <v>0</v>
      </c>
      <c r="I8" s="52">
        <v>0</v>
      </c>
      <c r="J8" s="52">
        <v>0</v>
      </c>
      <c r="K8" s="52">
        <v>0</v>
      </c>
      <c r="L8" s="52">
        <v>0</v>
      </c>
      <c r="M8" s="52">
        <v>0</v>
      </c>
      <c r="N8" s="52">
        <v>0</v>
      </c>
      <c r="O8" s="52">
        <v>0</v>
      </c>
      <c r="P8" s="52">
        <v>0</v>
      </c>
      <c r="Q8" s="52">
        <v>0</v>
      </c>
      <c r="R8" s="53">
        <f>SUM(E8:Q8)</f>
        <v>0</v>
      </c>
    </row>
    <row r="9" spans="1:27" ht="18" customHeight="1">
      <c r="A9" s="239" t="s">
        <v>196</v>
      </c>
      <c r="B9" s="240"/>
      <c r="C9" s="240"/>
      <c r="D9" s="5">
        <v>4</v>
      </c>
      <c r="E9" s="53">
        <f>E6+E7+E8</f>
        <v>6404839100</v>
      </c>
      <c r="F9" s="53">
        <f t="shared" ref="F9:Q9" si="1">F6+F7+F8</f>
        <v>3504346432</v>
      </c>
      <c r="G9" s="53">
        <f t="shared" si="1"/>
        <v>0</v>
      </c>
      <c r="H9" s="53">
        <f t="shared" si="1"/>
        <v>12243740</v>
      </c>
      <c r="I9" s="53">
        <f t="shared" si="1"/>
        <v>665305348</v>
      </c>
      <c r="J9" s="53">
        <f t="shared" si="1"/>
        <v>3898631590</v>
      </c>
      <c r="K9" s="53">
        <f t="shared" si="1"/>
        <v>0</v>
      </c>
      <c r="L9" s="53">
        <f t="shared" si="1"/>
        <v>460923205</v>
      </c>
      <c r="M9" s="53">
        <f t="shared" si="1"/>
        <v>-19919748</v>
      </c>
      <c r="N9" s="53">
        <f t="shared" si="1"/>
        <v>1562034830</v>
      </c>
      <c r="O9" s="53">
        <f t="shared" si="1"/>
        <v>0</v>
      </c>
      <c r="P9" s="53">
        <f t="shared" si="1"/>
        <v>0</v>
      </c>
      <c r="Q9" s="53">
        <f t="shared" si="1"/>
        <v>0</v>
      </c>
      <c r="R9" s="53">
        <f t="shared" si="0"/>
        <v>16488404497</v>
      </c>
    </row>
    <row r="10" spans="1:27" ht="33" customHeight="1">
      <c r="A10" s="239" t="s">
        <v>197</v>
      </c>
      <c r="B10" s="240"/>
      <c r="C10" s="240"/>
      <c r="D10" s="5">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c r="A11" s="239" t="s">
        <v>198</v>
      </c>
      <c r="B11" s="240"/>
      <c r="C11" s="240"/>
      <c r="D11" s="5">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c r="A12" s="239" t="s">
        <v>199</v>
      </c>
      <c r="B12" s="240"/>
      <c r="C12" s="240"/>
      <c r="D12" s="5">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c r="A13" s="232" t="s">
        <v>200</v>
      </c>
      <c r="B13" s="233"/>
      <c r="C13" s="233"/>
      <c r="D13" s="5">
        <v>8</v>
      </c>
      <c r="E13" s="52">
        <v>0</v>
      </c>
      <c r="F13" s="52">
        <v>0</v>
      </c>
      <c r="G13" s="52">
        <v>0</v>
      </c>
      <c r="H13" s="52">
        <v>0</v>
      </c>
      <c r="I13" s="52">
        <v>0</v>
      </c>
      <c r="J13" s="52">
        <v>0</v>
      </c>
      <c r="K13" s="52">
        <v>0</v>
      </c>
      <c r="L13" s="52">
        <v>0</v>
      </c>
      <c r="M13" s="52">
        <v>0</v>
      </c>
      <c r="N13" s="52">
        <v>0</v>
      </c>
      <c r="O13" s="52">
        <v>0</v>
      </c>
      <c r="P13" s="52">
        <v>0</v>
      </c>
      <c r="Q13" s="52">
        <v>0</v>
      </c>
      <c r="R13" s="53">
        <f t="shared" si="0"/>
        <v>0</v>
      </c>
    </row>
    <row r="14" spans="1:27" ht="12.75" customHeight="1">
      <c r="A14" s="239" t="s">
        <v>201</v>
      </c>
      <c r="B14" s="240"/>
      <c r="C14" s="240"/>
      <c r="D14" s="5">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c r="A15" s="232" t="s">
        <v>202</v>
      </c>
      <c r="B15" s="233"/>
      <c r="C15" s="233"/>
      <c r="D15" s="5">
        <v>10</v>
      </c>
      <c r="E15" s="52">
        <v>0</v>
      </c>
      <c r="F15" s="52">
        <v>-1800682</v>
      </c>
      <c r="G15" s="52">
        <v>0</v>
      </c>
      <c r="H15" s="52">
        <v>0</v>
      </c>
      <c r="I15" s="52">
        <v>0</v>
      </c>
      <c r="J15" s="52">
        <v>0</v>
      </c>
      <c r="K15" s="52">
        <v>0</v>
      </c>
      <c r="L15" s="52">
        <v>0</v>
      </c>
      <c r="M15" s="52">
        <v>0</v>
      </c>
      <c r="N15" s="52">
        <v>0</v>
      </c>
      <c r="O15" s="52">
        <v>0</v>
      </c>
      <c r="P15" s="52">
        <v>0</v>
      </c>
      <c r="Q15" s="52">
        <v>0</v>
      </c>
      <c r="R15" s="53">
        <f t="shared" si="0"/>
        <v>-1800682</v>
      </c>
    </row>
    <row r="16" spans="1:27" ht="12.75" customHeight="1">
      <c r="A16" s="239" t="s">
        <v>203</v>
      </c>
      <c r="B16" s="240"/>
      <c r="C16" s="240"/>
      <c r="D16" s="5">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c r="A17" s="239" t="s">
        <v>21</v>
      </c>
      <c r="B17" s="240"/>
      <c r="C17" s="240"/>
      <c r="D17" s="5">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c r="A18" s="239" t="s">
        <v>204</v>
      </c>
      <c r="B18" s="240"/>
      <c r="C18" s="240"/>
      <c r="D18" s="5">
        <v>13</v>
      </c>
      <c r="E18" s="52">
        <v>0</v>
      </c>
      <c r="F18" s="52">
        <v>0</v>
      </c>
      <c r="G18" s="52">
        <v>0</v>
      </c>
      <c r="H18" s="52">
        <v>0</v>
      </c>
      <c r="I18" s="52">
        <v>0</v>
      </c>
      <c r="J18" s="52">
        <v>0</v>
      </c>
      <c r="K18" s="52">
        <v>0</v>
      </c>
      <c r="L18" s="52">
        <v>0</v>
      </c>
      <c r="M18" s="52">
        <v>12101568</v>
      </c>
      <c r="N18" s="52">
        <v>0</v>
      </c>
      <c r="O18" s="52">
        <v>0</v>
      </c>
      <c r="P18" s="52">
        <v>0</v>
      </c>
      <c r="Q18" s="52">
        <v>0</v>
      </c>
      <c r="R18" s="53">
        <f t="shared" si="0"/>
        <v>12101568</v>
      </c>
    </row>
    <row r="19" spans="1:18" ht="24" customHeight="1">
      <c r="A19" s="239" t="s">
        <v>205</v>
      </c>
      <c r="B19" s="240"/>
      <c r="C19" s="240"/>
      <c r="D19" s="5">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c r="A20" s="239" t="s">
        <v>206</v>
      </c>
      <c r="B20" s="240"/>
      <c r="C20" s="240"/>
      <c r="D20" s="5">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c r="A21" s="232" t="s">
        <v>207</v>
      </c>
      <c r="B21" s="233"/>
      <c r="C21" s="233"/>
      <c r="D21" s="5">
        <v>16</v>
      </c>
      <c r="E21" s="52">
        <v>0</v>
      </c>
      <c r="F21" s="52">
        <v>0</v>
      </c>
      <c r="G21" s="52">
        <v>0</v>
      </c>
      <c r="H21" s="52">
        <v>0</v>
      </c>
      <c r="I21" s="52">
        <v>0</v>
      </c>
      <c r="J21" s="30">
        <v>1562034830</v>
      </c>
      <c r="K21" s="52">
        <v>0</v>
      </c>
      <c r="L21" s="52">
        <v>0</v>
      </c>
      <c r="M21" s="52">
        <v>0</v>
      </c>
      <c r="N21" s="30">
        <v>-1562034830</v>
      </c>
      <c r="O21" s="52">
        <v>0</v>
      </c>
      <c r="P21" s="52">
        <v>0</v>
      </c>
      <c r="Q21" s="52">
        <v>0</v>
      </c>
      <c r="R21" s="53">
        <f t="shared" si="0"/>
        <v>0</v>
      </c>
    </row>
    <row r="22" spans="1:18" ht="20.25" customHeight="1">
      <c r="A22" s="232" t="s">
        <v>209</v>
      </c>
      <c r="B22" s="233"/>
      <c r="C22" s="233"/>
      <c r="D22" s="5">
        <v>17</v>
      </c>
      <c r="E22" s="52">
        <v>0</v>
      </c>
      <c r="F22" s="52">
        <v>0</v>
      </c>
      <c r="G22" s="52">
        <v>0</v>
      </c>
      <c r="H22" s="52">
        <v>-7854159</v>
      </c>
      <c r="I22" s="52">
        <v>0</v>
      </c>
      <c r="J22" s="52">
        <v>0</v>
      </c>
      <c r="K22" s="52">
        <v>0</v>
      </c>
      <c r="L22" s="52">
        <v>0</v>
      </c>
      <c r="M22" s="52">
        <v>0</v>
      </c>
      <c r="N22" s="52">
        <v>0</v>
      </c>
      <c r="O22" s="52">
        <v>0</v>
      </c>
      <c r="P22" s="52">
        <v>0</v>
      </c>
      <c r="Q22" s="52">
        <v>0</v>
      </c>
      <c r="R22" s="53">
        <f t="shared" si="0"/>
        <v>-7854159</v>
      </c>
    </row>
    <row r="23" spans="1:18" ht="20.25" customHeight="1">
      <c r="A23" s="232" t="s">
        <v>210</v>
      </c>
      <c r="B23" s="233"/>
      <c r="C23" s="233"/>
      <c r="D23" s="5">
        <v>18</v>
      </c>
      <c r="E23" s="52">
        <v>0</v>
      </c>
      <c r="F23" s="52">
        <v>0</v>
      </c>
      <c r="G23" s="52">
        <v>0</v>
      </c>
      <c r="H23" s="52">
        <v>0</v>
      </c>
      <c r="I23" s="52">
        <v>0</v>
      </c>
      <c r="J23" s="52">
        <v>1108391</v>
      </c>
      <c r="K23" s="52">
        <v>0</v>
      </c>
      <c r="L23" s="52">
        <v>0</v>
      </c>
      <c r="M23" s="52">
        <v>0</v>
      </c>
      <c r="N23" s="52">
        <v>0</v>
      </c>
      <c r="O23" s="52">
        <v>0</v>
      </c>
      <c r="P23" s="52">
        <v>0</v>
      </c>
      <c r="Q23" s="52">
        <v>0</v>
      </c>
      <c r="R23" s="53">
        <f t="shared" si="0"/>
        <v>1108391</v>
      </c>
    </row>
    <row r="24" spans="1:18" ht="20.25" customHeight="1">
      <c r="A24" s="232" t="s">
        <v>211</v>
      </c>
      <c r="B24" s="233"/>
      <c r="C24" s="233"/>
      <c r="D24" s="5">
        <v>19</v>
      </c>
      <c r="E24" s="52">
        <v>0</v>
      </c>
      <c r="F24" s="52">
        <v>0</v>
      </c>
      <c r="G24" s="52">
        <v>0</v>
      </c>
      <c r="H24" s="52">
        <v>0</v>
      </c>
      <c r="I24" s="30">
        <v>-206987550</v>
      </c>
      <c r="J24" s="30">
        <v>0</v>
      </c>
      <c r="K24" s="52">
        <v>0</v>
      </c>
      <c r="L24" s="52">
        <v>0</v>
      </c>
      <c r="M24" s="52">
        <v>0</v>
      </c>
      <c r="N24" s="30">
        <v>874742395</v>
      </c>
      <c r="O24" s="52">
        <v>0</v>
      </c>
      <c r="P24" s="52">
        <v>0</v>
      </c>
      <c r="Q24" s="52">
        <v>0</v>
      </c>
      <c r="R24" s="53">
        <f t="shared" si="0"/>
        <v>667754845</v>
      </c>
    </row>
    <row r="25" spans="1:18" ht="20.25" customHeight="1">
      <c r="A25" s="232" t="s">
        <v>208</v>
      </c>
      <c r="B25" s="233"/>
      <c r="C25" s="233"/>
      <c r="D25" s="5">
        <v>20</v>
      </c>
      <c r="E25" s="52">
        <v>0</v>
      </c>
      <c r="F25" s="52">
        <v>0</v>
      </c>
      <c r="G25" s="52">
        <v>0</v>
      </c>
      <c r="H25" s="52">
        <v>0</v>
      </c>
      <c r="I25" s="52">
        <v>0</v>
      </c>
      <c r="J25" s="52">
        <v>0</v>
      </c>
      <c r="K25" s="52">
        <v>0</v>
      </c>
      <c r="L25" s="52">
        <v>0</v>
      </c>
      <c r="M25" s="52">
        <v>0</v>
      </c>
      <c r="N25" s="52">
        <v>0</v>
      </c>
      <c r="O25" s="52">
        <v>0</v>
      </c>
      <c r="P25" s="52">
        <v>0</v>
      </c>
      <c r="Q25" s="52">
        <v>0</v>
      </c>
      <c r="R25" s="53">
        <f t="shared" si="0"/>
        <v>0</v>
      </c>
    </row>
    <row r="26" spans="1:18" ht="21" customHeight="1">
      <c r="A26" s="232" t="s">
        <v>212</v>
      </c>
      <c r="B26" s="233"/>
      <c r="C26" s="233"/>
      <c r="D26" s="5">
        <v>21</v>
      </c>
      <c r="E26" s="53">
        <f>SUM(E9:E25)</f>
        <v>6404839100</v>
      </c>
      <c r="F26" s="53">
        <f t="shared" ref="F26:Q26" si="2">SUM(F9:F25)</f>
        <v>3502545750</v>
      </c>
      <c r="G26" s="53">
        <f t="shared" si="2"/>
        <v>0</v>
      </c>
      <c r="H26" s="53">
        <f t="shared" si="2"/>
        <v>4389581</v>
      </c>
      <c r="I26" s="53">
        <f t="shared" si="2"/>
        <v>458317798</v>
      </c>
      <c r="J26" s="53">
        <f t="shared" si="2"/>
        <v>5461774811</v>
      </c>
      <c r="K26" s="53">
        <f t="shared" si="2"/>
        <v>0</v>
      </c>
      <c r="L26" s="53">
        <f t="shared" si="2"/>
        <v>460923205</v>
      </c>
      <c r="M26" s="53">
        <f t="shared" si="2"/>
        <v>-7818180</v>
      </c>
      <c r="N26" s="53">
        <f t="shared" si="2"/>
        <v>874742395</v>
      </c>
      <c r="O26" s="53">
        <f t="shared" si="2"/>
        <v>0</v>
      </c>
      <c r="P26" s="53">
        <f t="shared" si="2"/>
        <v>0</v>
      </c>
      <c r="Q26" s="53">
        <f t="shared" si="2"/>
        <v>0</v>
      </c>
      <c r="R26" s="53">
        <f t="shared" si="0"/>
        <v>17159714460</v>
      </c>
    </row>
    <row r="27" spans="1:18" ht="21" customHeight="1">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244" t="s">
        <v>260</v>
      </c>
      <c r="B1" s="245"/>
      <c r="C1" s="245"/>
      <c r="D1" s="245"/>
      <c r="E1" s="245"/>
      <c r="F1" s="245"/>
      <c r="G1" s="245"/>
      <c r="H1" s="245"/>
      <c r="I1" s="245"/>
    </row>
    <row r="2" spans="1:9">
      <c r="A2" s="245"/>
      <c r="B2" s="245"/>
      <c r="C2" s="245"/>
      <c r="D2" s="245"/>
      <c r="E2" s="245"/>
      <c r="F2" s="245"/>
      <c r="G2" s="245"/>
      <c r="H2" s="245"/>
      <c r="I2" s="245"/>
    </row>
    <row r="3" spans="1:9">
      <c r="A3" s="245"/>
      <c r="B3" s="245"/>
      <c r="C3" s="245"/>
      <c r="D3" s="245"/>
      <c r="E3" s="245"/>
      <c r="F3" s="245"/>
      <c r="G3" s="245"/>
      <c r="H3" s="245"/>
      <c r="I3" s="245"/>
    </row>
    <row r="4" spans="1:9">
      <c r="A4" s="245"/>
      <c r="B4" s="245"/>
      <c r="C4" s="245"/>
      <c r="D4" s="245"/>
      <c r="E4" s="245"/>
      <c r="F4" s="245"/>
      <c r="G4" s="245"/>
      <c r="H4" s="245"/>
      <c r="I4" s="245"/>
    </row>
    <row r="5" spans="1:9">
      <c r="A5" s="245"/>
      <c r="B5" s="245"/>
      <c r="C5" s="245"/>
      <c r="D5" s="245"/>
      <c r="E5" s="245"/>
      <c r="F5" s="245"/>
      <c r="G5" s="245"/>
      <c r="H5" s="245"/>
      <c r="I5" s="245"/>
    </row>
    <row r="6" spans="1:9">
      <c r="A6" s="245"/>
      <c r="B6" s="245"/>
      <c r="C6" s="245"/>
      <c r="D6" s="245"/>
      <c r="E6" s="245"/>
      <c r="F6" s="245"/>
      <c r="G6" s="245"/>
      <c r="H6" s="245"/>
      <c r="I6" s="245"/>
    </row>
    <row r="7" spans="1:9">
      <c r="A7" s="245"/>
      <c r="B7" s="245"/>
      <c r="C7" s="245"/>
      <c r="D7" s="245"/>
      <c r="E7" s="245"/>
      <c r="F7" s="245"/>
      <c r="G7" s="245"/>
      <c r="H7" s="245"/>
      <c r="I7" s="245"/>
    </row>
    <row r="8" spans="1:9">
      <c r="A8" s="245"/>
      <c r="B8" s="245"/>
      <c r="C8" s="245"/>
      <c r="D8" s="245"/>
      <c r="E8" s="245"/>
      <c r="F8" s="245"/>
      <c r="G8" s="245"/>
      <c r="H8" s="245"/>
      <c r="I8" s="245"/>
    </row>
    <row r="9" spans="1:9">
      <c r="A9" s="245"/>
      <c r="B9" s="245"/>
      <c r="C9" s="245"/>
      <c r="D9" s="245"/>
      <c r="E9" s="245"/>
      <c r="F9" s="245"/>
      <c r="G9" s="245"/>
      <c r="H9" s="245"/>
      <c r="I9" s="245"/>
    </row>
    <row r="10" spans="1:9">
      <c r="A10" s="245"/>
      <c r="B10" s="245"/>
      <c r="C10" s="245"/>
      <c r="D10" s="245"/>
      <c r="E10" s="245"/>
      <c r="F10" s="245"/>
      <c r="G10" s="245"/>
      <c r="H10" s="245"/>
      <c r="I10" s="245"/>
    </row>
    <row r="11" spans="1:9">
      <c r="A11" s="245"/>
      <c r="B11" s="245"/>
      <c r="C11" s="245"/>
      <c r="D11" s="245"/>
      <c r="E11" s="245"/>
      <c r="F11" s="245"/>
      <c r="G11" s="245"/>
      <c r="H11" s="245"/>
      <c r="I11" s="245"/>
    </row>
    <row r="12" spans="1:9">
      <c r="A12" s="245"/>
      <c r="B12" s="245"/>
      <c r="C12" s="245"/>
      <c r="D12" s="245"/>
      <c r="E12" s="245"/>
      <c r="F12" s="245"/>
      <c r="G12" s="245"/>
      <c r="H12" s="245"/>
      <c r="I12" s="245"/>
    </row>
    <row r="13" spans="1:9">
      <c r="A13" s="245"/>
      <c r="B13" s="245"/>
      <c r="C13" s="245"/>
      <c r="D13" s="245"/>
      <c r="E13" s="245"/>
      <c r="F13" s="245"/>
      <c r="G13" s="245"/>
      <c r="H13" s="245"/>
      <c r="I13" s="245"/>
    </row>
    <row r="14" spans="1:9">
      <c r="A14" s="245"/>
      <c r="B14" s="245"/>
      <c r="C14" s="245"/>
      <c r="D14" s="245"/>
      <c r="E14" s="245"/>
      <c r="F14" s="245"/>
      <c r="G14" s="245"/>
      <c r="H14" s="245"/>
      <c r="I14" s="245"/>
    </row>
    <row r="15" spans="1:9">
      <c r="A15" s="245"/>
      <c r="B15" s="245"/>
      <c r="C15" s="245"/>
      <c r="D15" s="245"/>
      <c r="E15" s="245"/>
      <c r="F15" s="245"/>
      <c r="G15" s="245"/>
      <c r="H15" s="245"/>
      <c r="I15" s="245"/>
    </row>
    <row r="16" spans="1:9">
      <c r="A16" s="245"/>
      <c r="B16" s="245"/>
      <c r="C16" s="245"/>
      <c r="D16" s="245"/>
      <c r="E16" s="245"/>
      <c r="F16" s="245"/>
      <c r="G16" s="245"/>
      <c r="H16" s="245"/>
      <c r="I16" s="245"/>
    </row>
    <row r="17" spans="1:9">
      <c r="A17" s="245"/>
      <c r="B17" s="245"/>
      <c r="C17" s="245"/>
      <c r="D17" s="245"/>
      <c r="E17" s="245"/>
      <c r="F17" s="245"/>
      <c r="G17" s="245"/>
      <c r="H17" s="245"/>
      <c r="I17" s="245"/>
    </row>
    <row r="18" spans="1:9">
      <c r="A18" s="245"/>
      <c r="B18" s="245"/>
      <c r="C18" s="245"/>
      <c r="D18" s="245"/>
      <c r="E18" s="245"/>
      <c r="F18" s="245"/>
      <c r="G18" s="245"/>
      <c r="H18" s="245"/>
      <c r="I18" s="245"/>
    </row>
    <row r="19" spans="1:9">
      <c r="A19" s="245"/>
      <c r="B19" s="245"/>
      <c r="C19" s="245"/>
      <c r="D19" s="245"/>
      <c r="E19" s="245"/>
      <c r="F19" s="245"/>
      <c r="G19" s="245"/>
      <c r="H19" s="245"/>
      <c r="I19" s="245"/>
    </row>
    <row r="20" spans="1:9">
      <c r="A20" s="245"/>
      <c r="B20" s="245"/>
      <c r="C20" s="245"/>
      <c r="D20" s="245"/>
      <c r="E20" s="245"/>
      <c r="F20" s="245"/>
      <c r="G20" s="245"/>
      <c r="H20" s="245"/>
      <c r="I20" s="245"/>
    </row>
    <row r="21" spans="1:9">
      <c r="A21" s="245"/>
      <c r="B21" s="245"/>
      <c r="C21" s="245"/>
      <c r="D21" s="245"/>
      <c r="E21" s="245"/>
      <c r="F21" s="245"/>
      <c r="G21" s="245"/>
      <c r="H21" s="245"/>
      <c r="I21" s="245"/>
    </row>
    <row r="22" spans="1:9">
      <c r="A22" s="245"/>
      <c r="B22" s="245"/>
      <c r="C22" s="245"/>
      <c r="D22" s="245"/>
      <c r="E22" s="245"/>
      <c r="F22" s="245"/>
      <c r="G22" s="245"/>
      <c r="H22" s="245"/>
      <c r="I22" s="245"/>
    </row>
    <row r="23" spans="1:9">
      <c r="A23" s="245"/>
      <c r="B23" s="245"/>
      <c r="C23" s="245"/>
      <c r="D23" s="245"/>
      <c r="E23" s="245"/>
      <c r="F23" s="245"/>
      <c r="G23" s="245"/>
      <c r="H23" s="245"/>
      <c r="I23" s="245"/>
    </row>
    <row r="24" spans="1:9">
      <c r="A24" s="245"/>
      <c r="B24" s="245"/>
      <c r="C24" s="245"/>
      <c r="D24" s="245"/>
      <c r="E24" s="245"/>
      <c r="F24" s="245"/>
      <c r="G24" s="245"/>
      <c r="H24" s="245"/>
      <c r="I24" s="245"/>
    </row>
    <row r="25" spans="1:9">
      <c r="A25" s="245"/>
      <c r="B25" s="245"/>
      <c r="C25" s="245"/>
      <c r="D25" s="245"/>
      <c r="E25" s="245"/>
      <c r="F25" s="245"/>
      <c r="G25" s="245"/>
      <c r="H25" s="245"/>
      <c r="I25" s="245"/>
    </row>
    <row r="26" spans="1:9">
      <c r="A26" s="245"/>
      <c r="B26" s="245"/>
      <c r="C26" s="245"/>
      <c r="D26" s="245"/>
      <c r="E26" s="245"/>
      <c r="F26" s="245"/>
      <c r="G26" s="245"/>
      <c r="H26" s="245"/>
      <c r="I26" s="245"/>
    </row>
    <row r="27" spans="1:9">
      <c r="A27" s="245"/>
      <c r="B27" s="245"/>
      <c r="C27" s="245"/>
      <c r="D27" s="245"/>
      <c r="E27" s="245"/>
      <c r="F27" s="245"/>
      <c r="G27" s="245"/>
      <c r="H27" s="245"/>
      <c r="I27" s="245"/>
    </row>
    <row r="28" spans="1:9">
      <c r="A28" s="245"/>
      <c r="B28" s="245"/>
      <c r="C28" s="245"/>
      <c r="D28" s="245"/>
      <c r="E28" s="245"/>
      <c r="F28" s="245"/>
      <c r="G28" s="245"/>
      <c r="H28" s="245"/>
      <c r="I28" s="245"/>
    </row>
    <row r="29" spans="1:9">
      <c r="A29" s="245"/>
      <c r="B29" s="245"/>
      <c r="C29" s="245"/>
      <c r="D29" s="245"/>
      <c r="E29" s="245"/>
      <c r="F29" s="245"/>
      <c r="G29" s="245"/>
      <c r="H29" s="245"/>
      <c r="I29" s="245"/>
    </row>
    <row r="30" spans="1:9">
      <c r="A30" s="245"/>
      <c r="B30" s="245"/>
      <c r="C30" s="245"/>
      <c r="D30" s="245"/>
      <c r="E30" s="245"/>
      <c r="F30" s="245"/>
      <c r="G30" s="245"/>
      <c r="H30" s="245"/>
      <c r="I30" s="245"/>
    </row>
    <row r="31" spans="1:9">
      <c r="A31" s="245"/>
      <c r="B31" s="245"/>
      <c r="C31" s="245"/>
      <c r="D31" s="245"/>
      <c r="E31" s="245"/>
      <c r="F31" s="245"/>
      <c r="G31" s="245"/>
      <c r="H31" s="245"/>
      <c r="I31" s="245"/>
    </row>
    <row r="32" spans="1:9">
      <c r="A32" s="245"/>
      <c r="B32" s="245"/>
      <c r="C32" s="245"/>
      <c r="D32" s="245"/>
      <c r="E32" s="245"/>
      <c r="F32" s="245"/>
      <c r="G32" s="245"/>
      <c r="H32" s="245"/>
      <c r="I32" s="245"/>
    </row>
    <row r="33" spans="1:9">
      <c r="A33" s="245"/>
      <c r="B33" s="245"/>
      <c r="C33" s="245"/>
      <c r="D33" s="245"/>
      <c r="E33" s="245"/>
      <c r="F33" s="245"/>
      <c r="G33" s="245"/>
      <c r="H33" s="245"/>
      <c r="I33" s="245"/>
    </row>
    <row r="34" spans="1:9">
      <c r="A34" s="245"/>
      <c r="B34" s="245"/>
      <c r="C34" s="245"/>
      <c r="D34" s="245"/>
      <c r="E34" s="245"/>
      <c r="F34" s="245"/>
      <c r="G34" s="245"/>
      <c r="H34" s="245"/>
      <c r="I34" s="245"/>
    </row>
    <row r="35" spans="1:9">
      <c r="A35" s="245"/>
      <c r="B35" s="245"/>
      <c r="C35" s="245"/>
      <c r="D35" s="245"/>
      <c r="E35" s="245"/>
      <c r="F35" s="245"/>
      <c r="G35" s="245"/>
      <c r="H35" s="245"/>
      <c r="I35" s="245"/>
    </row>
    <row r="36" spans="1:9">
      <c r="A36" s="245"/>
      <c r="B36" s="245"/>
      <c r="C36" s="245"/>
      <c r="D36" s="245"/>
      <c r="E36" s="245"/>
      <c r="F36" s="245"/>
      <c r="G36" s="245"/>
      <c r="H36" s="245"/>
      <c r="I36" s="245"/>
    </row>
    <row r="37" spans="1:9">
      <c r="A37" s="245"/>
      <c r="B37" s="245"/>
      <c r="C37" s="245"/>
      <c r="D37" s="245"/>
      <c r="E37" s="245"/>
      <c r="F37" s="245"/>
      <c r="G37" s="245"/>
      <c r="H37" s="245"/>
      <c r="I37" s="245"/>
    </row>
    <row r="38" spans="1:9">
      <c r="A38" s="245"/>
      <c r="B38" s="245"/>
      <c r="C38" s="245"/>
      <c r="D38" s="245"/>
      <c r="E38" s="245"/>
      <c r="F38" s="245"/>
      <c r="G38" s="245"/>
      <c r="H38" s="245"/>
      <c r="I38" s="245"/>
    </row>
    <row r="39" spans="1:9">
      <c r="A39" s="245"/>
      <c r="B39" s="245"/>
      <c r="C39" s="245"/>
      <c r="D39" s="245"/>
      <c r="E39" s="245"/>
      <c r="F39" s="245"/>
      <c r="G39" s="245"/>
      <c r="H39" s="245"/>
      <c r="I39" s="245"/>
    </row>
    <row r="40" spans="1:9">
      <c r="A40" s="245"/>
      <c r="B40" s="245"/>
      <c r="C40" s="245"/>
      <c r="D40" s="245"/>
      <c r="E40" s="245"/>
      <c r="F40" s="245"/>
      <c r="G40" s="245"/>
      <c r="H40" s="245"/>
      <c r="I40" s="245"/>
    </row>
  </sheetData>
  <mergeCells count="1">
    <mergeCell ref="A1:I4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FC670-F99A-4D88-9C52-F9782A557F2D}">
  <ds:schemaRefs>
    <ds:schemaRef ds:uri="22baa3bd-a2fa-4ea9-9ebb-3a9c6a55952b"/>
    <ds:schemaRef ds:uri="http://purl.org/dc/elements/1.1/"/>
    <ds:schemaRef ds:uri="http://purl.org/dc/dcmitype/"/>
    <ds:schemaRef ds:uri="http://schemas.microsoft.com/office/2006/documentManagement/types"/>
    <ds:schemaRef ds:uri="http://schemas.microsoft.com/office/infopath/2007/PartnerControls"/>
    <ds:schemaRef ds:uri="d8745bc5-821e-4205-946a-621c2da728c8"/>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2020-02-06T12:15:23Z</cp:lastPrinted>
  <dcterms:created xsi:type="dcterms:W3CDTF">2008-10-17T11:51:54Z</dcterms:created>
  <dcterms:modified xsi:type="dcterms:W3CDTF">2020-10-28T09:45:50Z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2020-02-06T10:19:06.4453492Z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6ec04667-ce88-4a21-a604-49387c113d17</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2020-02-06T10:19:06.4453492Z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6ec04667-ce88-4a21-a604-49387c113d17</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ies>
</file>