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aveExternalLinkValues="0" codeName="ThisWorkbook" defaultThemeVersion="124226"/>
  <mc:AlternateContent xmlns:mc="http://schemas.openxmlformats.org/markup-compatibility/2006">
    <mc:Choice Requires="x15">
      <x15ac:absPath xmlns:x15ac="http://schemas.microsoft.com/office/spreadsheetml/2010/11/ac" url="\\parbfs02.zaba.zbo\podaci06\RRI\Izvještavanje\Javna objava i prezentacija\Javna objava\2024\3Q\Grupa\TFI-KI Grupa\"/>
    </mc:Choice>
  </mc:AlternateContent>
  <xr:revisionPtr revIDLastSave="0" documentId="13_ncr:1_{126A47B2-3C25-4D6D-B899-85C1911AEA49}"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45" yWindow="-16320" windowWidth="29040" windowHeight="15840" activeTab="5"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Hlk117180434" localSheetId="5">Bilješke!$A$51</definedName>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0" i="27" l="1"/>
  <c r="R25" i="29"/>
  <c r="R24" i="29"/>
  <c r="R23" i="29"/>
  <c r="R22" i="29"/>
  <c r="R20" i="29"/>
  <c r="R19" i="29"/>
  <c r="R18" i="29"/>
  <c r="R17" i="29"/>
  <c r="R16" i="29"/>
  <c r="R15" i="29"/>
  <c r="R14" i="29"/>
  <c r="R13" i="29"/>
  <c r="R12" i="29"/>
  <c r="R11" i="29"/>
  <c r="R10" i="29"/>
  <c r="Q9" i="29"/>
  <c r="Q26" i="29" s="1"/>
  <c r="P9" i="29"/>
  <c r="P26" i="29" s="1"/>
  <c r="O9" i="29"/>
  <c r="O26" i="29" s="1"/>
  <c r="N9" i="29"/>
  <c r="M9" i="29"/>
  <c r="M26" i="29" s="1"/>
  <c r="L9" i="29"/>
  <c r="L26" i="29" s="1"/>
  <c r="K9" i="29"/>
  <c r="K26" i="29" s="1"/>
  <c r="J9" i="29"/>
  <c r="I9" i="29"/>
  <c r="I26" i="29" s="1"/>
  <c r="H9" i="29"/>
  <c r="H26" i="29" s="1"/>
  <c r="G9" i="29"/>
  <c r="G26" i="29" s="1"/>
  <c r="F9" i="29"/>
  <c r="F26" i="29" s="1"/>
  <c r="E9" i="29"/>
  <c r="E26" i="29" s="1"/>
  <c r="R8" i="29"/>
  <c r="R7" i="29"/>
  <c r="R6" i="29"/>
  <c r="I59" i="28"/>
  <c r="H59" i="28"/>
  <c r="I51" i="28"/>
  <c r="H51" i="28"/>
  <c r="I44" i="28"/>
  <c r="H44" i="28"/>
  <c r="J48" i="27"/>
  <c r="K48"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R21" i="29" l="1"/>
  <c r="J47" i="27"/>
  <c r="J42" i="27"/>
  <c r="J46" i="27" s="1"/>
  <c r="H63" i="26"/>
  <c r="H78" i="26" s="1"/>
  <c r="H42" i="27"/>
  <c r="H46" i="27" s="1"/>
  <c r="I42" i="27"/>
  <c r="I46" i="27" s="1"/>
  <c r="K42" i="27"/>
  <c r="K46" i="27" s="1"/>
  <c r="K47" i="27"/>
  <c r="I47" i="27"/>
  <c r="H47" i="27"/>
  <c r="I40" i="26"/>
  <c r="H40" i="26"/>
  <c r="I63" i="26"/>
  <c r="I78" i="26" s="1"/>
  <c r="H60" i="28"/>
  <c r="H63" i="28" s="1"/>
  <c r="I60" i="28"/>
  <c r="I63" i="28" s="1"/>
  <c r="R9" i="29"/>
  <c r="J69" i="27" l="1"/>
  <c r="N26" i="29"/>
  <c r="J26" i="29"/>
  <c r="H69" i="27"/>
  <c r="I69" i="27"/>
  <c r="K69" i="27"/>
  <c r="R26" i="29" l="1"/>
</calcChain>
</file>

<file path=xl/sharedStrings.xml><?xml version="1.0" encoding="utf-8"?>
<sst xmlns="http://schemas.openxmlformats.org/spreadsheetml/2006/main" count="376" uniqueCount="336">
  <si>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</si>
  <si>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</si>
  <si>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</si>
  <si>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</si>
  <si>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</si>
  <si>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</si>
  <si>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</si>
  <si>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</si>
  <si>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</si>
  <si>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</si>
  <si>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</si>
  <si>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</si>
  <si>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</si>
  <si>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</si>
  <si>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</si>
  <si>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</si>
  <si>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</si>
  <si>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</si>
  <si>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</si>
  <si>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</si>
  <si>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</si>
  <si>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</si>
  <si>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</si>
  <si>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</si>
  <si>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</si>
  <si>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</si>
  <si>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</si>
  <si>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</si>
  <si>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</si>
  <si>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</si>
  <si>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</si>
  <si>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</si>
  <si>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</si>
  <si>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</si>
  <si>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</si>
  <si>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</si>
  <si>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</si>
  <si>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</si>
  <si>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</si>
  <si>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</si>
  <si>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</si>
  <si>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</si>
  <si>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</si>
  <si>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</si>
  <si>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</si>
  <si>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</si>
  <si>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</si>
  <si>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</si>
  <si>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</si>
  <si>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</si>
  <si>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</si>
  <si>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</si>
  <si>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</si>
  <si>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</si>
  <si>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</si>
  <si>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</si>
  <si>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</si>
  <si>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</si>
  <si>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</si>
  <si>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</si>
  <si>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</si>
  <si>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</si>
  <si>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</si>
  <si>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</si>
  <si>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</si>
  <si>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</si>
  <si>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</si>
  <si>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</si>
  <si>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</si>
  <si>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</si>
  <si>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</si>
  <si>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</si>
  <si>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</si>
  <si>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</si>
  <si>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</si>
  <si>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</si>
  <si>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</si>
  <si>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</si>
  <si>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</si>
  <si>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</si>
  <si>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</si>
  <si>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</si>
  <si>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</si>
  <si>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</si>
  <si>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</si>
  <si>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</si>
  <si>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</si>
  <si>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</si>
  <si>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</si>
  <si>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</si>
  <si>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</si>
  <si>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</si>
  <si>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</si>
  <si>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</si>
  <si>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</si>
  <si>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</si>
  <si>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</si>
  <si>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</si>
  <si>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</si>
  <si>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</si>
  <si>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</si>
  <si>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</si>
  <si>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</si>
  <si>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</si>
  <si>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</si>
  <si>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</si>
  <si>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</si>
  <si>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</si>
  <si>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</si>
  <si>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</si>
  <si>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</si>
  <si>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</si>
  <si>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</si>
  <si>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</si>
  <si>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</si>
  <si>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</si>
  <si>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</si>
  <si>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</si>
  <si>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</si>
  <si>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</si>
  <si>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</si>
  <si>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</si>
  <si>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</si>
  <si>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</si>
  <si>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</si>
  <si>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</si>
  <si>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</si>
  <si>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</si>
  <si>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</si>
  <si>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</si>
  <si>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</si>
  <si>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</si>
  <si>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</si>
  <si>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</si>
  <si>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</si>
  <si>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</si>
  <si>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</si>
  <si>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</si>
  <si>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</si>
  <si>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</si>
  <si>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</si>
  <si>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</si>
  <si>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</si>
  <si>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</si>
  <si>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</si>
  <si>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</si>
  <si>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</si>
  <si>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</si>
  <si>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</si>
  <si>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</si>
  <si>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</si>
  <si>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</si>
  <si>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</si>
  <si>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</si>
  <si>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</si>
  <si>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</si>
  <si>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</si>
  <si>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</si>
  <si>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</si>
  <si>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</si>
  <si>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</si>
  <si>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</si>
  <si>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</si>
  <si>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</si>
  <si>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</si>
  <si>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</si>
  <si>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</si>
  <si>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</si>
  <si>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</si>
  <si>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</si>
  <si>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</si>
  <si>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</si>
  <si>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</si>
  <si>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</si>
  <si>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</si>
  <si>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</si>
  <si>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</si>
  <si>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</si>
  <si>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</si>
  <si>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</si>
  <si>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</si>
  <si>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</si>
  <si>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</si>
  <si>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</si>
  <si>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</si>
  <si>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</si>
  <si>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</si>
  <si>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</si>
  <si>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</si>
  <si>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</si>
  <si>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</si>
  <si>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</si>
  <si>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</si>
  <si>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</si>
  <si>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</si>
  <si>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</si>
  <si>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</si>
  <si>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</si>
  <si>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</si>
  <si>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</si>
  <si>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</si>
  <si>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</si>
  <si>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</si>
  <si>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</si>
  <si>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</si>
  <si>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</si>
  <si>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</si>
  <si>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</si>
  <si>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</si>
  <si>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</si>
  <si>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</si>
  <si>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</si>
  <si>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</si>
  <si>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</si>
  <si>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</si>
  <si>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</si>
  <si>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</si>
  <si>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</si>
  <si>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</si>
  <si>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</si>
  <si>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</si>
  <si>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</si>
  <si>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</si>
  <si>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</si>
  <si>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</si>
  <si>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</si>
  <si>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</si>
  <si>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</si>
  <si>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</si>
  <si>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</si>
  <si>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</si>
  <si>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</si>
  <si>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</si>
  <si>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</si>
  <si>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</si>
  <si>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</si>
  <si>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</si>
  <si>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</si>
  <si>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</si>
  <si>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</si>
  <si>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</si>
  <si>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</si>
  <si>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</si>
  <si>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</si>
  <si>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</si>
  <si>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</si>
  <si>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</si>
  <si>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</si>
  <si>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</si>
  <si>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</si>
  <si>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</si>
  <si>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</si>
  <si>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</si>
  <si>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</si>
  <si>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</si>
  <si>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</si>
  <si>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</si>
  <si>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</si>
  <si>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</si>
  <si>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</si>
  <si>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</si>
  <si>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</si>
  <si>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</si>
  <si>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</si>
  <si>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</si>
  <si>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</si>
  <si>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</si>
  <si>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</si>
  <si>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</si>
  <si>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</si>
  <si>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</si>
  <si>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</si>
  <si>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</si>
  <si>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</si>
  <si>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</si>
  <si>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</si>
  <si>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</si>
  <si>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</si>
  <si>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</si>
  <si>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</si>
  <si>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</si>
  <si>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</si>
  <si>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</si>
  <si>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3234495</t>
  </si>
  <si>
    <t>HR</t>
  </si>
  <si>
    <t>80000014</t>
  </si>
  <si>
    <t>92963223473</t>
  </si>
  <si>
    <t>307</t>
  </si>
  <si>
    <t>PRNXTNXHBI0TSY1V8P17</t>
  </si>
  <si>
    <t>Zagrebačka banka d.d.</t>
  </si>
  <si>
    <t>Zagreb</t>
  </si>
  <si>
    <t>Trg bana Josipa Jelačića 10</t>
  </si>
  <si>
    <t>zaba@unicreditgroup.zaba.hr</t>
  </si>
  <si>
    <t>www.zaba.hr</t>
  </si>
  <si>
    <t>UniCredit Leasing Croatia d.o.o.</t>
  </si>
  <si>
    <t>UniCredit Bank d.d.</t>
  </si>
  <si>
    <t>Kardinala Stepinca bb, 88000 Mostar</t>
  </si>
  <si>
    <t>Allianz ZB d.o.o., Zagreb</t>
  </si>
  <si>
    <t>Heinzelova 70, 10000 Zagreb</t>
  </si>
  <si>
    <t>Ferizović Antica</t>
  </si>
  <si>
    <t>antica.ferizović@unicreditgroup.zaba.hr</t>
  </si>
  <si>
    <t>Obveznik: Zagrebačka banka d.d.</t>
  </si>
  <si>
    <t>a) Objašnjenje poslovnih događaja značajnih za razumijevanje promjena u izvještajima o financijskom položaju i poslovnim rezultatima nalazi se u  Izjavi poslovodstva o</t>
  </si>
  <si>
    <t xml:space="preserve">Financijski izvještaji sastavljeni su u skladu s Međunarodnim standardim financijskog izvještavanja koje je usvojila Europska unija (MSFI), po načelu povijesnog troška izuzevši </t>
  </si>
  <si>
    <t xml:space="preserve">b) Pristup posljednjim godišnjim izvještajima (Stranica burze) i </t>
  </si>
  <si>
    <t xml:space="preserve">Financijski izvještaji Izdavatelja dostupni su na uslužnoj web stranici: </t>
  </si>
  <si>
    <r>
      <t xml:space="preserve">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b/>
        <i/>
        <sz val="10"/>
        <rFont val="Arial"/>
        <family val="2"/>
        <charset val="238"/>
      </rPr>
      <t>Prilikom sastavljanja ovih financijskih izvještaja za izvještajno tromjesečno razdoblje primjenjuju se iste računovodstvene politike kao i u posljednjim godišnjim revidiranim izvještajima</t>
    </r>
    <r>
      <rPr>
        <b/>
        <sz val="10"/>
        <rFont val="Arial"/>
        <family val="2"/>
        <charset val="238"/>
      </rPr>
      <t>.</t>
    </r>
  </si>
  <si>
    <r>
      <t xml:space="preserve">d) objašnjenje poslovnih rezultata u slučaju da izdavatelj obavlja djelatnost sezonske prirode (točke 37. i 38. MRS 34- Financijsko izvještavanje za razdoblja tijekom godine) 
</t>
    </r>
    <r>
      <rPr>
        <b/>
        <i/>
        <sz val="10"/>
        <rFont val="Arial"/>
        <family val="2"/>
        <charset val="238"/>
      </rPr>
      <t xml:space="preserve">Društvo ne obavlja djelatnost sezonske prirode. </t>
    </r>
  </si>
  <si>
    <r>
      <t xml:space="preserve">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b/>
        <i/>
        <sz val="10"/>
        <rFont val="Arial"/>
        <family val="2"/>
        <charset val="238"/>
      </rPr>
      <t xml:space="preserve">Naziv, sjedište (adresa) izdavatelja, pravni oblik izdavatelja, država osnivanja, matični broj subjekta, osobni identifikacijski broj objavljeni su na stranici Opći podaci u sklopu ovog dokumenta. </t>
    </r>
    <r>
      <rPr>
        <i/>
        <sz val="10"/>
        <rFont val="Arial"/>
        <family val="2"/>
        <charset val="238"/>
      </rPr>
      <t xml:space="preserve">
</t>
    </r>
    <r>
      <rPr>
        <sz val="10"/>
        <rFont val="Arial"/>
        <family val="2"/>
        <charset val="238"/>
      </rPr>
      <t xml:space="preserve">
</t>
    </r>
  </si>
  <si>
    <r>
      <t xml:space="preserve">2. usvojene računovodstvene politike (samo naznaku je li došlo do promjene u odnosu na prethodno razdoblje)
</t>
    </r>
    <r>
      <rPr>
        <b/>
        <i/>
        <sz val="10"/>
        <rFont val="Arial"/>
        <family val="2"/>
        <charset val="238"/>
      </rPr>
      <t xml:space="preserve">Usvojene računovodstvne politike se nisu mijenjale u odnosu na prethodno razdoblje. </t>
    </r>
    <r>
      <rPr>
        <sz val="10"/>
        <rFont val="Arial"/>
        <family val="2"/>
        <charset val="238"/>
      </rPr>
      <t xml:space="preserve">
</t>
    </r>
  </si>
  <si>
    <r>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b/>
        <i/>
        <sz val="10"/>
        <rFont val="Arial"/>
        <family val="2"/>
        <charset val="238"/>
      </rPr>
      <t>Društo nije imalo aranžmana koji koji nisu uključeni u bilancu a kod kojih bi rizici ili koristi koji proizlaze iz takvih aranžmana bili materijalni.</t>
    </r>
    <r>
      <rPr>
        <b/>
        <sz val="10"/>
        <rFont val="Arial"/>
        <family val="2"/>
        <charset val="238"/>
      </rPr>
      <t xml:space="preserve"> </t>
    </r>
    <r>
      <rPr>
        <sz val="10"/>
        <rFont val="Arial"/>
        <family val="2"/>
        <charset val="238"/>
      </rPr>
      <t xml:space="preserve">
</t>
    </r>
  </si>
  <si>
    <r>
      <t xml:space="preserve">b) informacije gdje je omogućen pristup posljednjim godišnjim financijskim izvještajima, radi razumijevanja informacija objavljenih u bilješkama uz financijske izvještaje sastavljene za izvještajno tromjesečno razdoblje, 
</t>
    </r>
    <r>
      <rPr>
        <b/>
        <i/>
        <sz val="10"/>
        <rFont val="Arial"/>
        <family val="2"/>
        <charset val="238"/>
      </rPr>
      <t xml:space="preserve">Pristup posljednjim godišnjim financijskim izvještajima dostupni su na stranici burze </t>
    </r>
    <r>
      <rPr>
        <b/>
        <i/>
        <sz val="10"/>
        <color theme="3" tint="0.39997558519241921"/>
        <rFont val="Arial"/>
        <family val="2"/>
        <charset val="238"/>
      </rPr>
      <t>https://zse.hr</t>
    </r>
    <r>
      <rPr>
        <b/>
        <i/>
        <sz val="10"/>
        <rFont val="Arial"/>
        <family val="2"/>
        <charset val="238"/>
      </rPr>
      <t xml:space="preserve"> i  na službenoj web stranici: </t>
    </r>
    <r>
      <rPr>
        <b/>
        <i/>
        <sz val="10"/>
        <color theme="3" tint="0.39997558519241921"/>
        <rFont val="Arial"/>
        <family val="2"/>
        <charset val="238"/>
      </rPr>
      <t>www.zaba.hr</t>
    </r>
  </si>
  <si>
    <r>
      <t xml:space="preserve">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b/>
        <sz val="10"/>
        <rFont val="Arial"/>
        <family val="2"/>
        <charset val="238"/>
      </rPr>
      <t>Banka nema  financijskih obveza, jamstava ili nepredviđenih izdataka koji nisu uključeni u bilancu ove vrste.</t>
    </r>
  </si>
  <si>
    <r>
      <t xml:space="preserve">4. iznos i prirodu pojedinih stavki prihoda ili rashoda izuzetne veličine ili pojave
</t>
    </r>
    <r>
      <rPr>
        <i/>
        <sz val="10"/>
        <rFont val="Arial"/>
        <family val="2"/>
        <charset val="238"/>
      </rPr>
      <t xml:space="preserve">
</t>
    </r>
    <r>
      <rPr>
        <b/>
        <i/>
        <sz val="10"/>
        <rFont val="Arial"/>
        <family val="2"/>
        <charset val="238"/>
      </rPr>
      <t>Pregled prihoda i rashoda prikazan je u donjoj tablici.</t>
    </r>
  </si>
  <si>
    <r>
      <t xml:space="preserve">5. iznose koje poduzetnik duguje i koji dospijevaju nakon više od pet godina, kao i ukupna dugovanja poduzetnika pokrivena vrijednim osiguranjem koje je dao poduzetnik, uz naznaku vrste i oblika osiguranja
</t>
    </r>
    <r>
      <rPr>
        <b/>
        <i/>
        <sz val="10"/>
        <rFont val="Arial"/>
        <family val="2"/>
        <charset val="238"/>
      </rPr>
      <t>Banka nema dugovanja koja dospjevaju nakon više od pet godina.
Na datum bilance nema dugovanja koja su pokrivena vrijednim osiguranjem koje je izdala Banka.</t>
    </r>
  </si>
  <si>
    <r>
      <t xml:space="preserve">8. ako su u bilanci priznata rezerviranja za odgođeni porez, stanja odgođenog poreza na kraju poslovne godine i kretanja tih stanja tijekom poslovne godine
</t>
    </r>
    <r>
      <rPr>
        <b/>
        <i/>
        <sz val="10"/>
        <rFont val="Arial"/>
        <family val="2"/>
        <charset val="238"/>
      </rPr>
      <t>Priznavanje odgođenog poreza provodi se u skladu s  Računovodstvenim politikama objavljenim u posljednjem godišnjem financijskom izvještaju.</t>
    </r>
    <r>
      <rPr>
        <sz val="10"/>
        <rFont val="Arial"/>
        <family val="2"/>
        <charset val="238"/>
      </rPr>
      <t xml:space="preserve">
</t>
    </r>
    <r>
      <rPr>
        <i/>
        <sz val="10"/>
        <color rgb="FFFF0000"/>
        <rFont val="Arial"/>
        <family val="2"/>
        <charset val="238"/>
      </rPr>
      <t xml:space="preserve">
</t>
    </r>
  </si>
  <si>
    <r>
      <t xml:space="preserve">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b/>
        <i/>
        <sz val="10"/>
        <rFont val="Arial"/>
        <family val="2"/>
        <charset val="238"/>
      </rPr>
      <t xml:space="preserve">Struktura Grupe Zafrebačke banke javno je objavljena na službenoj web stranici: </t>
    </r>
    <r>
      <rPr>
        <b/>
        <i/>
        <sz val="10"/>
        <color theme="3" tint="0.39997558519241921"/>
        <rFont val="Arial"/>
        <family val="2"/>
        <charset val="238"/>
      </rPr>
      <t>www.zaba.hr</t>
    </r>
    <r>
      <rPr>
        <b/>
        <i/>
        <sz val="10"/>
        <rFont val="Arial"/>
        <family val="2"/>
        <charset val="238"/>
      </rPr>
      <t>. Financijski izvještaji podružnica javno se objavljuju i dostupni su u skladu sa zakonskim i računovodstvenim zahtjevima.</t>
    </r>
  </si>
  <si>
    <r>
      <t xml:space="preserve">10. broj i nominalnu vrijednost, ili ako ne postoji nominalna vrijednost, knjigovodstvenu vrijednost dionica ili udjela upisanih tijekom poslovne godine u okviru odobrenog kapitala. 
</t>
    </r>
    <r>
      <rPr>
        <b/>
        <sz val="10"/>
        <rFont val="Arial"/>
        <family val="2"/>
        <charset val="238"/>
      </rPr>
      <t>Banka izdaje redovne dionice koje nose glasačka prava na skupštinama dioničara, pri čemu je je potrebno imati najmanje jednu dionicu. Banka nema preferencijalnih dionica. U donjoj tablici je prikazan broj i nominalnu vrijednost dionica.</t>
    </r>
  </si>
  <si>
    <r>
      <t xml:space="preserve">12. naziv, sjedište te pravni oblik svakog poduzetnika u kojemu poduzetnik ima neograničenu odgovornost
</t>
    </r>
    <r>
      <rPr>
        <b/>
        <i/>
        <sz val="10"/>
        <rFont val="Arial"/>
        <family val="2"/>
        <charset val="238"/>
      </rPr>
      <t xml:space="preserve">Banka nema udjela u društvima s neograničenom odgovornosti. </t>
    </r>
    <r>
      <rPr>
        <b/>
        <sz val="10"/>
        <rFont val="Arial"/>
        <family val="2"/>
        <charset val="238"/>
      </rPr>
      <t xml:space="preserve"> </t>
    </r>
  </si>
  <si>
    <r>
      <t xml:space="preserve">13. naziv i sjedište poduzetnika koji sastavlja tromjesečni konsolidirani financijski izvještaj najveće grupe poduzetnika u kojoj poduzetnik sudjeluje kao kontrolirani član grupe
</t>
    </r>
    <r>
      <rPr>
        <b/>
        <sz val="10"/>
        <rFont val="Arial"/>
        <family val="2"/>
        <charset val="238"/>
      </rPr>
      <t>Banka sudjeluje kao kontrolirani član UniCredit S.p.A. grupe sa sjedištem u Italiji, Milano, Piazza Gae Aulenti 3.</t>
    </r>
    <r>
      <rPr>
        <sz val="10"/>
        <rFont val="Arial"/>
        <family val="2"/>
        <charset val="238"/>
      </rPr>
      <t xml:space="preserve">
</t>
    </r>
  </si>
  <si>
    <r>
      <t xml:space="preserve">14. naziv i sjedište poduzetnika koji sastavlja tromjesečni konsolidirani financijski izvještaj najmanje grupe poduzetnika u kojoj poduzetnik sudjeluje kao kontrolirani član i koji je također uključen u grupu poduzetnika iz točke 13. 
</t>
    </r>
    <r>
      <rPr>
        <b/>
        <sz val="10"/>
        <rFont val="Arial"/>
        <family val="2"/>
        <charset val="238"/>
      </rPr>
      <t>Banka sudjeluje kao kontrolirani član samo u UniCredit S.p.A. grupi sa sjedištem u Italiji, Milano, Piazza Gae Aulenti 3.</t>
    </r>
    <r>
      <rPr>
        <sz val="10"/>
        <rFont val="Arial"/>
        <family val="2"/>
        <charset val="238"/>
      </rPr>
      <t xml:space="preserve">
</t>
    </r>
  </si>
  <si>
    <r>
      <t xml:space="preserve">
15. mjesto na kojem je moguće dobiti primjerke tromjesečnih konsolidiranih financijskih izvještaja iz točaka 13. i 14., pod uvjetom da su dostupni
</t>
    </r>
    <r>
      <rPr>
        <b/>
        <sz val="10"/>
        <rFont val="Arial"/>
        <family val="2"/>
        <charset val="238"/>
      </rPr>
      <t>Pristup tromjesečnim konsolidiranim financijskim izvještajima dostupni su na na službenoj web stranici UniCredit S.p.A. grupe: www.unicreditgroup.eu.</t>
    </r>
  </si>
  <si>
    <r>
      <t xml:space="preserve">17. prirodu i financijski učinak značajnih događaja koji su nastupili nakon datuma bilance i nisu odraženi u računu dobiti i gubitka ili bilanci
</t>
    </r>
    <r>
      <rPr>
        <b/>
        <sz val="10"/>
        <rFont val="Arial"/>
        <family val="2"/>
        <charset val="238"/>
      </rPr>
      <t xml:space="preserve">
Nakon izvještajnog razdoblja nije bilo značajnih izvještajnih događaja.</t>
    </r>
  </si>
  <si>
    <r>
      <t xml:space="preserve">e) ostale objave koje propisuje MRS 34- Financijsko izvještavanje za razdoblja tijekom godine te
</t>
    </r>
    <r>
      <rPr>
        <b/>
        <i/>
        <sz val="10"/>
        <rFont val="Arial"/>
        <family val="2"/>
        <charset val="238"/>
      </rPr>
      <t xml:space="preserve">Pregled dobiti (gubitka) te imovine i obveze po poslovnim segmentima za razdoblje tjekom godine prikazana je u slijedećoj tablici: </t>
    </r>
  </si>
  <si>
    <t>KPMG d.o.o.</t>
  </si>
  <si>
    <r>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b/>
        <i/>
        <sz val="10"/>
        <rFont val="Arial"/>
        <family val="2"/>
        <charset val="238"/>
      </rPr>
      <t>Grupa Zagrebačke banke ne kapitalizira trošak plaća.</t>
    </r>
  </si>
  <si>
    <t>01.01.2024.</t>
  </si>
  <si>
    <t>Samoborska cesta 145, 10000 Zagreb</t>
  </si>
  <si>
    <t>ZB eplus</t>
  </si>
  <si>
    <t>30.09.2024.</t>
  </si>
  <si>
    <t>stanje na dan 30.09.2024.</t>
  </si>
  <si>
    <t>u razdoblju 01.01.2024. do 30.09.2024.</t>
  </si>
  <si>
    <r>
      <t xml:space="preserve">BILJEŠKE UZ FINANCIJSKE IZVJEŠTAJE - TFI
(koji se sastavljaju za tromjesečna razdoblja)
Naziv izdavatelja:   </t>
    </r>
    <r>
      <rPr>
        <u/>
        <sz val="10"/>
        <rFont val="Arial"/>
        <family val="2"/>
        <charset val="238"/>
      </rPr>
      <t xml:space="preserve">ZAGREBAČKA BANKA D.D.
</t>
    </r>
    <r>
      <rPr>
        <sz val="10"/>
        <rFont val="Arial"/>
        <family val="2"/>
        <charset val="238"/>
      </rPr>
      <t xml:space="preserve">
OIB:   </t>
    </r>
    <r>
      <rPr>
        <u/>
        <sz val="10"/>
        <rFont val="Arial"/>
        <family val="2"/>
        <charset val="238"/>
      </rPr>
      <t>92963223473</t>
    </r>
    <r>
      <rPr>
        <sz val="10"/>
        <rFont val="Arial"/>
        <family val="2"/>
        <charset val="238"/>
      </rPr>
      <t xml:space="preserve">
Izvještajno razdoblje: </t>
    </r>
    <r>
      <rPr>
        <u/>
        <sz val="10"/>
        <rFont val="Arial"/>
        <family val="2"/>
        <charset val="238"/>
      </rPr>
      <t>1.1.2024-30.9.2024</t>
    </r>
    <r>
      <rPr>
        <sz val="10"/>
        <rFont val="Arial"/>
        <family val="2"/>
        <charset val="238"/>
      </rPr>
      <t xml:space="preserve">
Bilješke uz financijske izvještaje za tromjesečna razdoblja uključuju:
</t>
    </r>
  </si>
  <si>
    <r>
      <t xml:space="preserve">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t>
    </r>
    <r>
      <rPr>
        <b/>
        <i/>
        <sz val="10"/>
        <rFont val="Arial"/>
        <family val="2"/>
        <charset val="238"/>
      </rPr>
      <t>Objašnjenje poslovnih događaja značajnih za razumijevanje promjena u izvještajima o financijskom položaju i poslovnim rezultatima nalazi se u Izvještaju poslovodstva za razdoblje od 01. siječnja do 30. rujna 2024. godine
Financijski izvještaji sastavljeni su u skladu s Međunarodnim standardim financijskog izvještavanja koje je usvojila Europska unija (MSFI) i daju cjelovit i istinit prikaz imovine i obveza, dobitaka i gubitaka, financijskog položaja i poslovanja Grupe Zagrebačke banke d.d.</t>
    </r>
  </si>
  <si>
    <r>
      <t xml:space="preserve">6. prosječan broj zaposlenih tijekom tekućeg razdoblja
</t>
    </r>
    <r>
      <rPr>
        <b/>
        <i/>
        <sz val="10"/>
        <rFont val="Arial"/>
        <family val="2"/>
        <charset val="238"/>
      </rPr>
      <t>Prosječan broj zaposlenih tijekom izvještajnog razdoblja iznosi 4.577</t>
    </r>
  </si>
  <si>
    <r>
      <t xml:space="preserve">11. postojanje bilo kakvih potvrda o sudjelovanju, konvertibilnih zadužnica, jamstava, opcija ili sličnih vrijednosnica ili prava, s naznakom njihovog broja i prava koja daju 
</t>
    </r>
    <r>
      <rPr>
        <b/>
        <i/>
        <sz val="10"/>
        <rFont val="Arial"/>
        <family val="2"/>
        <charset val="238"/>
      </rPr>
      <t>Banka nema potvrde o sudjelovanju, konvertibilnih zadužnica, jamstava, opcija ili sličnih vrijednosnica ili prava.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</si>
</sst>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u/>
      <sz val="10"/>
      <name val="Arial"/>
      <family val="2"/>
      <charset val="238"/>
    </font>
    <font>
      <b/>
      <i/>
      <sz val="10"/>
      <name val="Arial"/>
      <family val="2"/>
      <charset val="238"/>
    </font>
    <font>
      <b/>
      <i/>
      <sz val="10"/>
      <color theme="3" tint="0.39997558519241921"/>
      <name val="Arial"/>
      <family val="2"/>
      <charset val="238"/>
    </font>
    <font>
      <i/>
      <sz val="10"/>
      <name val="Arial"/>
      <family val="2"/>
      <charset val="238"/>
    </font>
    <font>
      <i/>
      <sz val="10"/>
      <color rgb="FFFF000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theme="0" tint="-0.14996795556505021"/>
      </right>
      <top/>
      <bottom/>
      <diagonal/>
    </border>
    <border>
      <left style="thin">
        <color theme="0" tint="-0.14996795556505021"/>
      </left>
      <right/>
      <top/>
      <bottom/>
      <diagonal/>
    </border>
    <border>
      <left/>
      <right/>
      <top/>
      <bottom style="thin">
        <color theme="0"/>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0" fontId="1" fillId="0" borderId="0"/>
  </cellStyleXfs>
  <cellXfs count="275">
    <xf numFmtId="0" fontId="0" fillId="0" borderId="0" xfId="0"/>
    <xf numFmtId="3" fontId="7" fillId="0" borderId="0" xfId="1" applyNumberFormat="1" applyFont="1" applyFill="1" applyBorder="1" applyAlignment="1" applyProtection="1">
      <alignment horizontal="center" vertical="center"/>
    </xf>
    <xf numFmtId="0" fontId="20" fillId="9" borderId="6" xfId="4" applyFont="1" applyFill="1" applyBorder="1"/>
    <xf numFmtId="0" fontId="2" fillId="9" borderId="7" xfId="4" applyFill="1" applyBorder="1"/>
    <xf numFmtId="0" fontId="2" fillId="0" borderId="0" xfId="4"/>
    <xf numFmtId="0" fontId="6" fillId="9" borderId="11" xfId="4" applyFont="1" applyFill="1" applyBorder="1" applyAlignment="1">
      <alignment vertical="center"/>
    </xf>
    <xf numFmtId="0" fontId="25" fillId="0" borderId="0" xfId="4" applyFont="1" applyFill="1"/>
    <xf numFmtId="0" fontId="5" fillId="9" borderId="0" xfId="4" applyFont="1" applyFill="1" applyBorder="1" applyAlignment="1">
      <alignment horizontal="right" vertical="center" wrapText="1"/>
    </xf>
    <xf numFmtId="14" fontId="5" fillId="11" borderId="0" xfId="4" applyNumberFormat="1" applyFont="1" applyFill="1" applyBorder="1" applyAlignment="1" applyProtection="1">
      <alignment horizontal="center" vertical="center"/>
      <protection locked="0"/>
    </xf>
    <xf numFmtId="1" fontId="5" fillId="11" borderId="0" xfId="4" applyNumberFormat="1" applyFont="1" applyFill="1" applyBorder="1" applyAlignment="1" applyProtection="1">
      <alignment horizontal="center" vertical="center"/>
      <protection locked="0"/>
    </xf>
    <xf numFmtId="0" fontId="6" fillId="9" borderId="9" xfId="4" applyFont="1" applyFill="1" applyBorder="1" applyAlignment="1">
      <alignment vertical="center"/>
    </xf>
    <xf numFmtId="14" fontId="5" fillId="12" borderId="0" xfId="4" applyNumberFormat="1" applyFont="1" applyFill="1" applyBorder="1" applyAlignment="1" applyProtection="1">
      <alignment horizontal="center" vertical="center"/>
      <protection locked="0"/>
    </xf>
    <xf numFmtId="0" fontId="2" fillId="13" borderId="0" xfId="4" applyFill="1"/>
    <xf numFmtId="1" fontId="5" fillId="10" borderId="10" xfId="4" applyNumberFormat="1" applyFont="1" applyFill="1" applyBorder="1" applyAlignment="1" applyProtection="1">
      <alignment horizontal="center" vertical="center"/>
      <protection locked="0"/>
    </xf>
    <xf numFmtId="1" fontId="5" fillId="12" borderId="0" xfId="4" applyNumberFormat="1" applyFont="1" applyFill="1" applyBorder="1" applyAlignment="1" applyProtection="1">
      <alignment horizontal="center" vertical="center"/>
      <protection locked="0"/>
    </xf>
    <xf numFmtId="0" fontId="2" fillId="9" borderId="9" xfId="4" applyFill="1" applyBorder="1"/>
    <xf numFmtId="0" fontId="23" fillId="9" borderId="9" xfId="4" applyFont="1" applyFill="1" applyBorder="1" applyAlignment="1">
      <alignment wrapText="1"/>
    </xf>
    <xf numFmtId="0" fontId="23" fillId="9" borderId="8" xfId="4" applyFont="1" applyFill="1" applyBorder="1"/>
    <xf numFmtId="0" fontId="23" fillId="9" borderId="9" xfId="4" applyFont="1" applyFill="1" applyBorder="1"/>
    <xf numFmtId="0" fontId="24" fillId="9" borderId="9" xfId="4" applyFont="1" applyFill="1" applyBorder="1" applyAlignment="1">
      <alignment vertical="center"/>
    </xf>
    <xf numFmtId="0" fontId="5" fillId="10" borderId="10" xfId="4" applyFont="1" applyFill="1" applyBorder="1" applyAlignment="1" applyProtection="1">
      <alignment horizontal="center" vertical="center"/>
      <protection locked="0"/>
    </xf>
    <xf numFmtId="0" fontId="5" fillId="9" borderId="0" xfId="4" applyFont="1" applyFill="1" applyBorder="1" applyAlignment="1">
      <alignment vertical="center"/>
    </xf>
    <xf numFmtId="0" fontId="23" fillId="9" borderId="0" xfId="4" applyFont="1" applyFill="1" applyBorder="1" applyAlignment="1">
      <alignment vertical="center"/>
    </xf>
    <xf numFmtId="0" fontId="23" fillId="9" borderId="9" xfId="4" applyFont="1" applyFill="1" applyBorder="1" applyAlignment="1">
      <alignment vertical="center"/>
    </xf>
    <xf numFmtId="0" fontId="23" fillId="9" borderId="0" xfId="4" applyFont="1" applyFill="1" applyBorder="1" applyAlignment="1"/>
    <xf numFmtId="0" fontId="26" fillId="9" borderId="0" xfId="4" applyFont="1" applyFill="1" applyBorder="1" applyAlignment="1">
      <alignment vertical="center"/>
    </xf>
    <xf numFmtId="0" fontId="26" fillId="9" borderId="9" xfId="4" applyFont="1" applyFill="1" applyBorder="1" applyAlignment="1">
      <alignment vertical="center"/>
    </xf>
    <xf numFmtId="0" fontId="5" fillId="9" borderId="0" xfId="4" applyFont="1" applyFill="1" applyBorder="1" applyAlignment="1">
      <alignment horizontal="center" vertical="center"/>
    </xf>
    <xf numFmtId="0" fontId="23" fillId="9" borderId="8" xfId="4" applyFont="1" applyFill="1" applyBorder="1" applyAlignment="1">
      <alignment vertical="top"/>
    </xf>
    <xf numFmtId="0" fontId="26" fillId="9" borderId="9" xfId="4" applyFont="1" applyFill="1" applyBorder="1"/>
    <xf numFmtId="0" fontId="2" fillId="9" borderId="13" xfId="4" applyFill="1" applyBorder="1"/>
    <xf numFmtId="0" fontId="2" fillId="9" borderId="14" xfId="4" applyFill="1" applyBorder="1"/>
    <xf numFmtId="0" fontId="2" fillId="9" borderId="12" xfId="4" applyFill="1" applyBorder="1"/>
    <xf numFmtId="49" fontId="5" fillId="10" borderId="10" xfId="4" applyNumberFormat="1" applyFont="1" applyFill="1" applyBorder="1" applyAlignment="1" applyProtection="1">
      <alignment horizontal="center" vertical="center"/>
      <protection locked="0"/>
    </xf>
    <xf numFmtId="0" fontId="15" fillId="3" borderId="1" xfId="3" applyFont="1" applyFill="1" applyBorder="1" applyAlignment="1" applyProtection="1">
      <alignment horizontal="center" vertical="center"/>
    </xf>
    <xf numFmtId="3" fontId="15" fillId="3" borderId="1" xfId="3" applyNumberFormat="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3" fontId="3" fillId="0" borderId="0" xfId="5" applyNumberFormat="1" applyProtection="1"/>
    <xf numFmtId="0" fontId="3" fillId="0" borderId="0" xfId="5" applyProtection="1"/>
    <xf numFmtId="0" fontId="5" fillId="3" borderId="3" xfId="5" applyFont="1" applyFill="1" applyBorder="1" applyAlignment="1" applyProtection="1">
      <alignment horizontal="center" vertical="center" wrapText="1"/>
    </xf>
    <xf numFmtId="3" fontId="15" fillId="3" borderId="4" xfId="5" applyNumberFormat="1" applyFont="1" applyFill="1" applyBorder="1" applyAlignment="1" applyProtection="1">
      <alignment horizontal="center" vertical="center" wrapText="1"/>
    </xf>
    <xf numFmtId="3" fontId="15" fillId="3" borderId="3" xfId="5" applyNumberFormat="1" applyFont="1" applyFill="1" applyBorder="1" applyAlignment="1" applyProtection="1">
      <alignment horizontal="center" vertical="center" wrapText="1"/>
    </xf>
    <xf numFmtId="0" fontId="15" fillId="3" borderId="2" xfId="5" applyFont="1" applyFill="1" applyBorder="1" applyAlignment="1" applyProtection="1">
      <alignment horizontal="center" vertical="center"/>
    </xf>
    <xf numFmtId="3" fontId="15" fillId="3" borderId="2" xfId="5" applyNumberFormat="1" applyFont="1" applyFill="1" applyBorder="1" applyAlignment="1" applyProtection="1">
      <alignment horizontal="center" vertical="center" wrapText="1"/>
    </xf>
    <xf numFmtId="164" fontId="15" fillId="14" borderId="1" xfId="5" applyNumberFormat="1" applyFont="1" applyFill="1" applyBorder="1" applyAlignment="1" applyProtection="1">
      <alignment horizontal="center" vertical="center"/>
    </xf>
    <xf numFmtId="3" fontId="27" fillId="14" borderId="1" xfId="5" applyNumberFormat="1" applyFont="1" applyFill="1" applyBorder="1" applyAlignment="1" applyProtection="1">
      <alignment horizontal="right" vertical="center" shrinkToFit="1"/>
    </xf>
    <xf numFmtId="164" fontId="15" fillId="0" borderId="1" xfId="5" applyNumberFormat="1" applyFont="1" applyFill="1" applyBorder="1" applyAlignment="1" applyProtection="1">
      <alignment horizontal="center" vertical="center"/>
    </xf>
    <xf numFmtId="3" fontId="4" fillId="0" borderId="1" xfId="5" applyNumberFormat="1" applyFont="1" applyFill="1" applyBorder="1" applyAlignment="1" applyProtection="1">
      <alignment horizontal="right" vertical="center" shrinkToFit="1"/>
      <protection locked="0"/>
    </xf>
    <xf numFmtId="3" fontId="18" fillId="14" borderId="1" xfId="5" applyNumberFormat="1" applyFont="1" applyFill="1" applyBorder="1" applyAlignment="1" applyProtection="1">
      <alignment horizontal="right" vertical="center" shrinkToFit="1"/>
    </xf>
    <xf numFmtId="3" fontId="15" fillId="14" borderId="1" xfId="5" applyNumberFormat="1" applyFont="1" applyFill="1" applyBorder="1" applyAlignment="1" applyProtection="1">
      <alignment horizontal="right" vertical="center" shrinkToFit="1"/>
    </xf>
    <xf numFmtId="3" fontId="3" fillId="0" borderId="0" xfId="6" applyNumberFormat="1" applyProtection="1"/>
    <xf numFmtId="0" fontId="3" fillId="0" borderId="0" xfId="6" applyProtection="1"/>
    <xf numFmtId="0" fontId="15" fillId="3" borderId="1" xfId="6" applyFont="1" applyFill="1" applyBorder="1" applyAlignment="1" applyProtection="1">
      <alignment horizontal="center" vertical="center"/>
    </xf>
    <xf numFmtId="3" fontId="15" fillId="3" borderId="1" xfId="6" applyNumberFormat="1" applyFont="1" applyFill="1" applyBorder="1" applyAlignment="1" applyProtection="1">
      <alignment horizontal="center" vertical="center" wrapText="1"/>
    </xf>
    <xf numFmtId="164" fontId="15" fillId="0" borderId="1" xfId="6" applyNumberFormat="1" applyFont="1" applyFill="1" applyBorder="1" applyAlignment="1" applyProtection="1">
      <alignment horizontal="center" vertical="center"/>
    </xf>
    <xf numFmtId="3" fontId="6" fillId="0" borderId="1" xfId="6" applyNumberFormat="1" applyFont="1" applyFill="1" applyBorder="1" applyAlignment="1" applyProtection="1">
      <alignment vertical="center" shrinkToFit="1"/>
      <protection locked="0"/>
    </xf>
    <xf numFmtId="164" fontId="15" fillId="14" borderId="1" xfId="6" applyNumberFormat="1" applyFont="1" applyFill="1" applyBorder="1" applyAlignment="1" applyProtection="1">
      <alignment horizontal="center" vertical="center"/>
    </xf>
    <xf numFmtId="3" fontId="27" fillId="14" borderId="1" xfId="6" applyNumberFormat="1" applyFont="1" applyFill="1" applyBorder="1" applyAlignment="1" applyProtection="1">
      <alignment vertical="center" shrinkToFit="1"/>
    </xf>
    <xf numFmtId="0" fontId="3" fillId="0" borderId="0" xfId="6" applyFont="1" applyProtection="1"/>
    <xf numFmtId="3" fontId="6" fillId="0" borderId="1" xfId="6" applyNumberFormat="1" applyFont="1" applyFill="1" applyBorder="1" applyAlignment="1" applyProtection="1">
      <alignment vertical="center" shrinkToFit="1"/>
    </xf>
    <xf numFmtId="3" fontId="18" fillId="0" borderId="1" xfId="6" applyNumberFormat="1" applyFont="1" applyFill="1" applyBorder="1" applyAlignment="1" applyProtection="1">
      <alignment vertical="center" shrinkToFit="1"/>
      <protection locked="0"/>
    </xf>
    <xf numFmtId="3" fontId="18" fillId="14" borderId="1" xfId="6" applyNumberFormat="1" applyFont="1" applyFill="1" applyBorder="1" applyAlignment="1" applyProtection="1">
      <alignment vertical="center" shrinkToFit="1"/>
    </xf>
    <xf numFmtId="3" fontId="18" fillId="6" borderId="1" xfId="6" applyNumberFormat="1" applyFont="1" applyFill="1" applyBorder="1" applyAlignment="1" applyProtection="1">
      <alignment horizontal="right" vertical="center" shrinkToFit="1"/>
      <protection locked="0"/>
    </xf>
    <xf numFmtId="0" fontId="5" fillId="3" borderId="1" xfId="6" applyFont="1" applyFill="1" applyBorder="1" applyAlignment="1" applyProtection="1">
      <alignment horizontal="center" vertical="center" wrapText="1"/>
    </xf>
    <xf numFmtId="3" fontId="4" fillId="0" borderId="1" xfId="6" applyNumberFormat="1" applyFont="1" applyFill="1" applyBorder="1" applyAlignment="1" applyProtection="1">
      <alignment horizontal="right" vertical="center" shrinkToFit="1"/>
      <protection locked="0"/>
    </xf>
    <xf numFmtId="3" fontId="17" fillId="7" borderId="1" xfId="6" applyNumberFormat="1" applyFont="1" applyFill="1" applyBorder="1" applyAlignment="1" applyProtection="1">
      <alignment horizontal="right" vertical="center" shrinkToFit="1"/>
    </xf>
    <xf numFmtId="3" fontId="17" fillId="7" borderId="1" xfId="6" applyNumberFormat="1" applyFont="1" applyFill="1" applyBorder="1" applyAlignment="1" applyProtection="1">
      <alignment horizontal="right" vertical="center" shrinkToFit="1"/>
      <protection locked="0"/>
    </xf>
    <xf numFmtId="3" fontId="3" fillId="0" borderId="0" xfId="1" applyNumberFormat="1" applyFont="1" applyAlignment="1" applyProtection="1">
      <alignment wrapText="1"/>
    </xf>
    <xf numFmtId="3" fontId="3" fillId="0" borderId="0" xfId="6" applyNumberFormat="1" applyFont="1" applyProtection="1"/>
    <xf numFmtId="0" fontId="3" fillId="0" borderId="0" xfId="6" applyFont="1" applyBorder="1" applyAlignment="1" applyProtection="1">
      <alignment horizontal="center" vertical="center" wrapText="1"/>
    </xf>
    <xf numFmtId="14" fontId="7" fillId="2" borderId="0" xfId="1" applyNumberFormat="1" applyFont="1" applyFill="1" applyBorder="1" applyAlignment="1" applyProtection="1">
      <alignment horizontal="center" vertical="center"/>
    </xf>
    <xf numFmtId="3" fontId="3" fillId="0" borderId="0" xfId="6" applyNumberFormat="1" applyFont="1" applyBorder="1" applyAlignment="1" applyProtection="1">
      <alignment horizontal="center" vertical="center" wrapText="1"/>
    </xf>
    <xf numFmtId="3" fontId="3" fillId="0" borderId="0" xfId="1" applyNumberFormat="1" applyFont="1" applyBorder="1" applyAlignment="1" applyProtection="1">
      <alignment wrapText="1"/>
    </xf>
    <xf numFmtId="3" fontId="28" fillId="3" borderId="1" xfId="6" applyNumberFormat="1" applyFont="1" applyFill="1" applyBorder="1" applyAlignment="1" applyProtection="1">
      <alignment horizontal="center" vertical="center" wrapText="1"/>
    </xf>
    <xf numFmtId="3" fontId="30" fillId="3" borderId="1" xfId="6" applyNumberFormat="1" applyFont="1" applyFill="1" applyBorder="1" applyAlignment="1" applyProtection="1">
      <alignment horizontal="center" vertical="center" wrapText="1"/>
    </xf>
    <xf numFmtId="3" fontId="10" fillId="3" borderId="1" xfId="6" applyNumberFormat="1" applyFont="1" applyFill="1" applyBorder="1" applyAlignment="1" applyProtection="1">
      <alignment horizontal="center" vertical="center" wrapText="1"/>
    </xf>
    <xf numFmtId="49" fontId="10" fillId="3" borderId="1" xfId="6" applyNumberFormat="1" applyFont="1" applyFill="1" applyBorder="1" applyAlignment="1" applyProtection="1">
      <alignment horizontal="center" vertical="center"/>
    </xf>
    <xf numFmtId="3" fontId="10" fillId="3" borderId="1" xfId="6" applyNumberFormat="1" applyFont="1" applyFill="1" applyBorder="1" applyAlignment="1" applyProtection="1">
      <alignment horizontal="center" vertical="center"/>
    </xf>
    <xf numFmtId="3" fontId="6" fillId="0" borderId="1" xfId="6" applyNumberFormat="1" applyFont="1" applyFill="1" applyBorder="1" applyAlignment="1" applyProtection="1">
      <alignment horizontal="right" vertical="center" shrinkToFit="1"/>
      <protection locked="0"/>
    </xf>
    <xf numFmtId="3" fontId="18" fillId="14" borderId="1" xfId="6" applyNumberFormat="1" applyFont="1" applyFill="1" applyBorder="1" applyAlignment="1" applyProtection="1">
      <alignment horizontal="right" vertical="center" shrinkToFit="1"/>
    </xf>
    <xf numFmtId="3" fontId="27" fillId="14" borderId="1" xfId="6" applyNumberFormat="1" applyFont="1" applyFill="1" applyBorder="1" applyAlignment="1" applyProtection="1">
      <alignment horizontal="right" vertical="center" shrinkToFit="1"/>
    </xf>
    <xf numFmtId="0" fontId="15" fillId="0" borderId="0" xfId="6" applyFont="1" applyFill="1" applyBorder="1" applyAlignment="1" applyProtection="1">
      <alignment horizontal="left" vertical="center" wrapText="1"/>
    </xf>
    <xf numFmtId="0" fontId="15" fillId="0" borderId="0" xfId="6" applyFont="1" applyBorder="1" applyAlignment="1" applyProtection="1">
      <alignment horizontal="left" vertical="center" wrapText="1"/>
    </xf>
    <xf numFmtId="165" fontId="5" fillId="0" borderId="0" xfId="6" applyNumberFormat="1" applyFont="1" applyFill="1" applyBorder="1" applyAlignment="1" applyProtection="1">
      <alignment horizontal="center" vertical="center"/>
    </xf>
    <xf numFmtId="3" fontId="18" fillId="0" borderId="0" xfId="6" applyNumberFormat="1" applyFont="1" applyFill="1" applyBorder="1" applyAlignment="1" applyProtection="1">
      <alignment horizontal="right" vertical="center" shrinkToFit="1"/>
    </xf>
    <xf numFmtId="0" fontId="5" fillId="10" borderId="10" xfId="7" applyFont="1" applyFill="1" applyBorder="1" applyAlignment="1" applyProtection="1">
      <alignment horizontal="center" vertical="center"/>
      <protection locked="0"/>
    </xf>
    <xf numFmtId="0" fontId="3" fillId="0" borderId="0" xfId="0" applyFont="1"/>
    <xf numFmtId="0" fontId="22" fillId="9" borderId="8" xfId="4" applyFont="1" applyFill="1" applyBorder="1" applyAlignment="1">
      <alignment horizontal="center" vertical="center"/>
    </xf>
    <xf numFmtId="0" fontId="22" fillId="9" borderId="0" xfId="4" applyFont="1" applyFill="1" applyBorder="1" applyAlignment="1">
      <alignment horizontal="center" vertical="center"/>
    </xf>
    <xf numFmtId="0" fontId="22" fillId="9" borderId="9" xfId="4" applyFont="1" applyFill="1" applyBorder="1" applyAlignment="1">
      <alignment horizontal="center" vertical="center"/>
    </xf>
    <xf numFmtId="0" fontId="5" fillId="9" borderId="8" xfId="4" applyFont="1" applyFill="1" applyBorder="1" applyAlignment="1">
      <alignment vertical="center" wrapText="1"/>
    </xf>
    <xf numFmtId="0" fontId="5" fillId="9" borderId="0" xfId="4" applyFont="1" applyFill="1" applyBorder="1" applyAlignment="1">
      <alignment vertical="center" wrapText="1"/>
    </xf>
    <xf numFmtId="0" fontId="6" fillId="9" borderId="8" xfId="4" applyFont="1" applyFill="1" applyBorder="1" applyAlignment="1">
      <alignment horizontal="right" vertical="center" wrapText="1"/>
    </xf>
    <xf numFmtId="0" fontId="23" fillId="9" borderId="8" xfId="4" applyFont="1" applyFill="1" applyBorder="1" applyAlignment="1">
      <alignment wrapText="1"/>
    </xf>
    <xf numFmtId="0" fontId="23" fillId="9" borderId="0" xfId="4" applyFont="1" applyFill="1" applyBorder="1" applyAlignment="1">
      <alignment wrapText="1"/>
    </xf>
    <xf numFmtId="0" fontId="23" fillId="9" borderId="0" xfId="4" applyFont="1" applyFill="1" applyBorder="1"/>
    <xf numFmtId="0" fontId="6" fillId="9" borderId="0" xfId="4" applyFont="1" applyFill="1" applyBorder="1" applyAlignment="1">
      <alignment horizontal="right" vertical="center" wrapText="1"/>
    </xf>
    <xf numFmtId="0" fontId="24" fillId="9" borderId="0" xfId="4" applyFont="1" applyFill="1" applyBorder="1" applyAlignment="1">
      <alignment vertical="center"/>
    </xf>
    <xf numFmtId="0" fontId="6" fillId="9" borderId="0" xfId="4" applyFont="1" applyFill="1" applyBorder="1" applyAlignment="1">
      <alignment horizontal="center" vertical="center"/>
    </xf>
    <xf numFmtId="0" fontId="23" fillId="9" borderId="0" xfId="4" applyFont="1" applyFill="1" applyBorder="1" applyAlignment="1">
      <alignment vertical="top" wrapText="1"/>
    </xf>
    <xf numFmtId="0" fontId="23" fillId="9" borderId="0" xfId="4" applyFont="1" applyFill="1" applyBorder="1" applyAlignment="1">
      <alignment vertical="top"/>
    </xf>
    <xf numFmtId="0" fontId="6" fillId="9" borderId="9" xfId="4" applyFont="1" applyFill="1" applyBorder="1" applyAlignment="1">
      <alignment horizontal="center" vertical="center"/>
    </xf>
    <xf numFmtId="0" fontId="19" fillId="9" borderId="5" xfId="4" applyFont="1" applyFill="1" applyBorder="1" applyAlignment="1">
      <alignment vertical="center"/>
    </xf>
    <xf numFmtId="0" fontId="19" fillId="9" borderId="6" xfId="4" applyFont="1" applyFill="1" applyBorder="1" applyAlignment="1">
      <alignment vertical="center"/>
    </xf>
    <xf numFmtId="0" fontId="22" fillId="9" borderId="8" xfId="4" applyFont="1" applyFill="1" applyBorder="1" applyAlignment="1">
      <alignment horizontal="center" vertical="center"/>
    </xf>
    <xf numFmtId="0" fontId="22" fillId="9" borderId="0" xfId="4" applyFont="1" applyFill="1" applyBorder="1" applyAlignment="1">
      <alignment horizontal="center" vertical="center"/>
    </xf>
    <xf numFmtId="0" fontId="22" fillId="9" borderId="9" xfId="4" applyFont="1" applyFill="1" applyBorder="1" applyAlignment="1">
      <alignment horizontal="center" vertical="center"/>
    </xf>
    <xf numFmtId="0" fontId="5" fillId="9" borderId="8" xfId="4" applyFont="1" applyFill="1" applyBorder="1" applyAlignment="1">
      <alignment vertical="center" wrapText="1"/>
    </xf>
    <xf numFmtId="0" fontId="5" fillId="9" borderId="0" xfId="4" applyFont="1" applyFill="1" applyBorder="1" applyAlignment="1">
      <alignment vertical="center" wrapText="1"/>
    </xf>
    <xf numFmtId="14" fontId="5" fillId="10" borderId="13" xfId="4" applyNumberFormat="1" applyFont="1" applyFill="1" applyBorder="1" applyAlignment="1" applyProtection="1">
      <alignment horizontal="center" vertical="center"/>
      <protection locked="0"/>
    </xf>
    <xf numFmtId="14" fontId="5" fillId="10" borderId="12" xfId="4" applyNumberFormat="1" applyFont="1" applyFill="1" applyBorder="1" applyAlignment="1" applyProtection="1">
      <alignment horizontal="center" vertical="center"/>
      <protection locked="0"/>
    </xf>
    <xf numFmtId="0" fontId="5" fillId="0" borderId="8"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9" xfId="4" applyFont="1" applyFill="1" applyBorder="1" applyAlignment="1">
      <alignment horizontal="center" vertical="center" wrapText="1"/>
    </xf>
    <xf numFmtId="0" fontId="6" fillId="9" borderId="8" xfId="4" applyFont="1" applyFill="1" applyBorder="1" applyAlignment="1">
      <alignment horizontal="right" vertical="center" wrapText="1"/>
    </xf>
    <xf numFmtId="0" fontId="6" fillId="9" borderId="9" xfId="4" applyFont="1" applyFill="1" applyBorder="1" applyAlignment="1">
      <alignment horizontal="right" vertical="center" wrapText="1"/>
    </xf>
    <xf numFmtId="49" fontId="5" fillId="10" borderId="13" xfId="4" applyNumberFormat="1" applyFont="1" applyFill="1" applyBorder="1" applyAlignment="1" applyProtection="1">
      <alignment horizontal="center" vertical="center"/>
      <protection locked="0"/>
    </xf>
    <xf numFmtId="49" fontId="5" fillId="10" borderId="12" xfId="4" applyNumberFormat="1" applyFont="1" applyFill="1" applyBorder="1" applyAlignment="1" applyProtection="1">
      <alignment horizontal="center" vertical="center"/>
      <protection locked="0"/>
    </xf>
    <xf numFmtId="0" fontId="23" fillId="9" borderId="8" xfId="4" applyFont="1" applyFill="1" applyBorder="1" applyAlignment="1">
      <alignment wrapText="1"/>
    </xf>
    <xf numFmtId="0" fontId="23" fillId="9" borderId="0" xfId="4" applyFont="1" applyFill="1" applyBorder="1" applyAlignment="1">
      <alignment wrapText="1"/>
    </xf>
    <xf numFmtId="0" fontId="23" fillId="9" borderId="0" xfId="4" applyFont="1" applyFill="1" applyBorder="1"/>
    <xf numFmtId="0" fontId="21" fillId="9" borderId="8" xfId="4" applyFont="1" applyFill="1" applyBorder="1" applyAlignment="1">
      <alignment horizontal="center" vertical="center" wrapText="1"/>
    </xf>
    <xf numFmtId="0" fontId="21" fillId="9" borderId="0" xfId="4" applyFont="1" applyFill="1" applyBorder="1" applyAlignment="1">
      <alignment horizontal="center" vertical="center" wrapText="1"/>
    </xf>
    <xf numFmtId="0" fontId="6" fillId="9" borderId="8" xfId="4" applyFont="1" applyFill="1" applyBorder="1" applyAlignment="1">
      <alignment horizontal="right" vertical="center"/>
    </xf>
    <xf numFmtId="0" fontId="6" fillId="9" borderId="9" xfId="4" applyFont="1" applyFill="1" applyBorder="1" applyAlignment="1">
      <alignment horizontal="right" vertical="center"/>
    </xf>
    <xf numFmtId="0" fontId="6" fillId="9" borderId="0" xfId="4" applyFont="1" applyFill="1" applyBorder="1" applyAlignment="1">
      <alignment horizontal="right" vertical="center" wrapText="1"/>
    </xf>
    <xf numFmtId="0" fontId="5" fillId="10" borderId="13" xfId="4" applyFont="1" applyFill="1" applyBorder="1" applyAlignment="1" applyProtection="1">
      <alignment horizontal="center" vertical="center"/>
      <protection locked="0"/>
    </xf>
    <xf numFmtId="0" fontId="5" fillId="10" borderId="12" xfId="4" applyFont="1" applyFill="1" applyBorder="1" applyAlignment="1" applyProtection="1">
      <alignment horizontal="center" vertical="center"/>
      <protection locked="0"/>
    </xf>
    <xf numFmtId="0" fontId="23" fillId="9" borderId="8" xfId="4" applyFont="1" applyFill="1" applyBorder="1" applyAlignment="1">
      <alignment vertical="center" wrapText="1"/>
    </xf>
    <xf numFmtId="0" fontId="23" fillId="9" borderId="0" xfId="4" applyFont="1" applyFill="1" applyBorder="1" applyAlignment="1">
      <alignment vertical="center" wrapText="1"/>
    </xf>
    <xf numFmtId="0" fontId="6" fillId="9" borderId="0" xfId="4" applyFont="1" applyFill="1" applyBorder="1" applyAlignment="1">
      <alignment horizontal="right" vertical="center"/>
    </xf>
    <xf numFmtId="0" fontId="5" fillId="10" borderId="13" xfId="4" applyFont="1" applyFill="1" applyBorder="1" applyAlignment="1" applyProtection="1">
      <alignment vertical="center"/>
      <protection locked="0"/>
    </xf>
    <xf numFmtId="0" fontId="5" fillId="10" borderId="14" xfId="4" applyFont="1" applyFill="1" applyBorder="1" applyAlignment="1" applyProtection="1">
      <alignment vertical="center"/>
      <protection locked="0"/>
    </xf>
    <xf numFmtId="0" fontId="5" fillId="10" borderId="12" xfId="4" applyFont="1" applyFill="1" applyBorder="1" applyAlignment="1" applyProtection="1">
      <alignment vertical="center"/>
      <protection locked="0"/>
    </xf>
    <xf numFmtId="0" fontId="24" fillId="9" borderId="8" xfId="4" applyFont="1" applyFill="1" applyBorder="1" applyAlignment="1">
      <alignment vertical="center"/>
    </xf>
    <xf numFmtId="0" fontId="24" fillId="9" borderId="0" xfId="4" applyFont="1" applyFill="1" applyBorder="1" applyAlignment="1">
      <alignment vertical="center"/>
    </xf>
    <xf numFmtId="0" fontId="6" fillId="9" borderId="8" xfId="4" applyFont="1" applyFill="1" applyBorder="1" applyAlignment="1">
      <alignment horizontal="left" vertical="center" wrapText="1"/>
    </xf>
    <xf numFmtId="0" fontId="6" fillId="9" borderId="0" xfId="4" applyFont="1" applyFill="1" applyBorder="1" applyAlignment="1">
      <alignment horizontal="left" vertical="center"/>
    </xf>
    <xf numFmtId="0" fontId="6" fillId="9" borderId="0" xfId="4" applyFont="1" applyFill="1" applyBorder="1" applyAlignment="1">
      <alignment vertical="center"/>
    </xf>
    <xf numFmtId="0" fontId="23" fillId="10" borderId="13" xfId="4" applyFont="1" applyFill="1" applyBorder="1" applyProtection="1">
      <protection locked="0"/>
    </xf>
    <xf numFmtId="0" fontId="23" fillId="10" borderId="14" xfId="4" applyFont="1" applyFill="1" applyBorder="1" applyProtection="1">
      <protection locked="0"/>
    </xf>
    <xf numFmtId="0" fontId="23" fillId="10" borderId="12" xfId="4" applyFont="1" applyFill="1" applyBorder="1" applyProtection="1">
      <protection locked="0"/>
    </xf>
    <xf numFmtId="0" fontId="6" fillId="9" borderId="8" xfId="4" applyFont="1" applyFill="1" applyBorder="1" applyAlignment="1">
      <alignment horizontal="center" vertical="center"/>
    </xf>
    <xf numFmtId="0" fontId="6" fillId="9" borderId="0" xfId="4" applyFont="1" applyFill="1" applyBorder="1" applyAlignment="1">
      <alignment horizontal="center" vertical="center"/>
    </xf>
    <xf numFmtId="0" fontId="5" fillId="10" borderId="13" xfId="7" applyFont="1" applyFill="1" applyBorder="1" applyAlignment="1" applyProtection="1">
      <alignment horizontal="right" vertical="center"/>
      <protection locked="0"/>
    </xf>
    <xf numFmtId="0" fontId="5" fillId="10" borderId="14" xfId="7" applyFont="1" applyFill="1" applyBorder="1" applyAlignment="1" applyProtection="1">
      <alignment horizontal="right" vertical="center"/>
      <protection locked="0"/>
    </xf>
    <xf numFmtId="0" fontId="5" fillId="10" borderId="12" xfId="7" applyFont="1" applyFill="1" applyBorder="1" applyAlignment="1" applyProtection="1">
      <alignment horizontal="right" vertical="center"/>
      <protection locked="0"/>
    </xf>
    <xf numFmtId="0" fontId="23" fillId="9" borderId="0" xfId="4" applyFont="1" applyFill="1" applyBorder="1" applyAlignment="1">
      <alignment vertical="top" wrapText="1"/>
    </xf>
    <xf numFmtId="0" fontId="5" fillId="10" borderId="13" xfId="4" applyFont="1" applyFill="1" applyBorder="1" applyAlignment="1" applyProtection="1">
      <alignment horizontal="right" vertical="center"/>
      <protection locked="0"/>
    </xf>
    <xf numFmtId="0" fontId="5" fillId="10" borderId="14" xfId="4" applyFont="1" applyFill="1" applyBorder="1" applyAlignment="1" applyProtection="1">
      <alignment horizontal="right" vertical="center"/>
      <protection locked="0"/>
    </xf>
    <xf numFmtId="0" fontId="5" fillId="10" borderId="12" xfId="4" applyFont="1" applyFill="1" applyBorder="1" applyAlignment="1" applyProtection="1">
      <alignment horizontal="right" vertical="center"/>
      <protection locked="0"/>
    </xf>
    <xf numFmtId="0" fontId="23" fillId="9" borderId="0" xfId="4" applyFont="1" applyFill="1" applyBorder="1" applyAlignment="1">
      <alignment vertical="top"/>
    </xf>
    <xf numFmtId="0" fontId="23" fillId="9" borderId="0" xfId="4" applyFont="1" applyFill="1" applyBorder="1" applyProtection="1">
      <protection locked="0"/>
    </xf>
    <xf numFmtId="0" fontId="5" fillId="10" borderId="13" xfId="7" applyFont="1" applyFill="1" applyBorder="1" applyAlignment="1" applyProtection="1">
      <alignment vertical="center"/>
      <protection locked="0"/>
    </xf>
    <xf numFmtId="0" fontId="5" fillId="10" borderId="14" xfId="7" applyFont="1" applyFill="1" applyBorder="1" applyAlignment="1" applyProtection="1">
      <alignment vertical="center"/>
      <protection locked="0"/>
    </xf>
    <xf numFmtId="0" fontId="5" fillId="10" borderId="12" xfId="7" applyFont="1" applyFill="1" applyBorder="1" applyAlignment="1" applyProtection="1">
      <alignment vertical="center"/>
      <protection locked="0"/>
    </xf>
    <xf numFmtId="49" fontId="5" fillId="10" borderId="13" xfId="7" applyNumberFormat="1" applyFont="1" applyFill="1" applyBorder="1" applyAlignment="1" applyProtection="1">
      <alignment vertical="center"/>
      <protection locked="0"/>
    </xf>
    <xf numFmtId="49" fontId="5" fillId="10" borderId="14" xfId="7" applyNumberFormat="1" applyFont="1" applyFill="1" applyBorder="1" applyAlignment="1" applyProtection="1">
      <alignment vertical="center"/>
      <protection locked="0"/>
    </xf>
    <xf numFmtId="49" fontId="5" fillId="10" borderId="12" xfId="7" applyNumberFormat="1" applyFont="1" applyFill="1" applyBorder="1" applyAlignment="1" applyProtection="1">
      <alignment vertical="center"/>
      <protection locked="0"/>
    </xf>
    <xf numFmtId="0" fontId="6" fillId="9" borderId="9" xfId="4" applyFont="1" applyFill="1" applyBorder="1" applyAlignment="1">
      <alignment horizontal="center" vertical="center"/>
    </xf>
    <xf numFmtId="0" fontId="6" fillId="9" borderId="8" xfId="4" applyFont="1" applyFill="1" applyBorder="1" applyAlignment="1">
      <alignment horizontal="left" vertical="center"/>
    </xf>
    <xf numFmtId="0" fontId="6" fillId="9" borderId="0" xfId="4" applyFont="1" applyFill="1" applyBorder="1" applyAlignment="1">
      <alignment vertical="top"/>
    </xf>
    <xf numFmtId="0" fontId="23" fillId="10" borderId="13" xfId="4" applyFont="1" applyFill="1" applyBorder="1" applyAlignment="1" applyProtection="1">
      <alignment vertical="center"/>
      <protection locked="0"/>
    </xf>
    <xf numFmtId="0" fontId="23" fillId="10" borderId="14" xfId="4" applyFont="1" applyFill="1" applyBorder="1" applyAlignment="1" applyProtection="1">
      <alignment vertical="center"/>
      <protection locked="0"/>
    </xf>
    <xf numFmtId="0" fontId="23" fillId="10" borderId="12" xfId="4" applyFont="1" applyFill="1" applyBorder="1" applyAlignment="1" applyProtection="1">
      <alignment vertical="center"/>
      <protection locked="0"/>
    </xf>
    <xf numFmtId="0" fontId="6" fillId="9" borderId="6" xfId="4" applyFont="1" applyFill="1" applyBorder="1" applyAlignment="1">
      <alignment horizontal="left" vertical="center" wrapText="1"/>
    </xf>
    <xf numFmtId="0" fontId="6" fillId="9" borderId="15" xfId="4" applyFont="1" applyFill="1" applyBorder="1" applyAlignment="1">
      <alignment horizontal="left" vertical="center" wrapText="1"/>
    </xf>
    <xf numFmtId="0" fontId="23" fillId="10" borderId="13" xfId="7" applyFont="1" applyFill="1" applyBorder="1" applyAlignment="1" applyProtection="1">
      <alignment vertical="center"/>
      <protection locked="0"/>
    </xf>
    <xf numFmtId="0" fontId="23" fillId="10" borderId="14" xfId="7" applyFont="1" applyFill="1" applyBorder="1" applyAlignment="1" applyProtection="1">
      <alignment vertical="center"/>
      <protection locked="0"/>
    </xf>
    <xf numFmtId="0" fontId="23" fillId="10" borderId="12" xfId="7" applyFont="1" applyFill="1" applyBorder="1" applyAlignment="1" applyProtection="1">
      <alignment vertical="center"/>
      <protection locked="0"/>
    </xf>
    <xf numFmtId="49" fontId="5" fillId="14" borderId="1" xfId="5" applyNumberFormat="1" applyFont="1" applyFill="1" applyBorder="1" applyAlignment="1" applyProtection="1">
      <alignment horizontal="left" vertical="center" wrapText="1"/>
    </xf>
    <xf numFmtId="49" fontId="6" fillId="14" borderId="1" xfId="5" applyNumberFormat="1" applyFont="1" applyFill="1" applyBorder="1" applyAlignment="1" applyProtection="1">
      <alignment horizontal="left" vertical="center" wrapText="1"/>
    </xf>
    <xf numFmtId="49" fontId="6" fillId="0" borderId="1" xfId="5" applyNumberFormat="1" applyFont="1" applyBorder="1" applyAlignment="1" applyProtection="1">
      <alignment horizontal="left" vertical="center" wrapText="1" indent="1"/>
    </xf>
    <xf numFmtId="49" fontId="5" fillId="0" borderId="1" xfId="5" applyNumberFormat="1" applyFont="1" applyBorder="1" applyAlignment="1" applyProtection="1">
      <alignment horizontal="left" vertical="center" wrapText="1" indent="1"/>
    </xf>
    <xf numFmtId="0" fontId="5" fillId="4" borderId="1" xfId="5" applyFont="1" applyFill="1" applyBorder="1" applyAlignment="1" applyProtection="1">
      <alignment horizontal="left" vertical="center" wrapText="1"/>
    </xf>
    <xf numFmtId="0" fontId="6" fillId="4" borderId="1" xfId="5" applyFont="1" applyFill="1" applyBorder="1" applyAlignment="1" applyProtection="1">
      <alignment vertical="center"/>
    </xf>
    <xf numFmtId="49" fontId="5" fillId="14" borderId="1" xfId="5" applyNumberFormat="1" applyFont="1" applyFill="1" applyBorder="1" applyAlignment="1" applyProtection="1">
      <alignment horizontal="left" vertical="center" wrapText="1" indent="1"/>
    </xf>
    <xf numFmtId="49" fontId="6" fillId="14" borderId="1" xfId="5" applyNumberFormat="1" applyFont="1" applyFill="1" applyBorder="1" applyAlignment="1" applyProtection="1">
      <alignment horizontal="left" vertical="center" wrapText="1" indent="1"/>
    </xf>
    <xf numFmtId="0" fontId="6" fillId="4" borderId="1" xfId="5" applyFont="1" applyFill="1" applyBorder="1" applyAlignment="1" applyProtection="1">
      <alignment horizontal="left" vertical="center" wrapText="1"/>
    </xf>
    <xf numFmtId="0" fontId="3" fillId="4" borderId="15" xfId="5" applyFont="1" applyFill="1" applyBorder="1" applyAlignment="1" applyProtection="1">
      <alignment horizontal="left" vertical="center" wrapText="1"/>
    </xf>
    <xf numFmtId="0" fontId="3" fillId="0" borderId="15" xfId="5" applyBorder="1" applyAlignment="1" applyProtection="1"/>
    <xf numFmtId="0" fontId="5" fillId="14" borderId="1" xfId="5" applyNumberFormat="1" applyFont="1" applyFill="1" applyBorder="1" applyAlignment="1" applyProtection="1">
      <alignment horizontal="left" vertical="center" wrapText="1" indent="1"/>
    </xf>
    <xf numFmtId="49" fontId="6" fillId="0" borderId="1" xfId="5" applyNumberFormat="1" applyFont="1" applyBorder="1" applyAlignment="1" applyProtection="1">
      <alignment horizontal="left" vertical="center" wrapText="1" indent="2"/>
    </xf>
    <xf numFmtId="49" fontId="6" fillId="0" borderId="1" xfId="5" applyNumberFormat="1" applyFont="1" applyFill="1" applyBorder="1" applyAlignment="1" applyProtection="1">
      <alignment horizontal="left" vertical="center" wrapText="1" indent="1"/>
    </xf>
    <xf numFmtId="0" fontId="15" fillId="3" borderId="14" xfId="5" applyFont="1" applyFill="1" applyBorder="1" applyAlignment="1" applyProtection="1">
      <alignment horizontal="center" vertical="center"/>
    </xf>
    <xf numFmtId="0" fontId="3" fillId="0" borderId="14" xfId="5" applyBorder="1" applyAlignment="1" applyProtection="1">
      <alignment horizontal="center" vertical="center"/>
    </xf>
    <xf numFmtId="0" fontId="3" fillId="0" borderId="12"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Font="1" applyBorder="1" applyAlignment="1" applyProtection="1">
      <alignment horizontal="right" vertical="top" wrapText="1"/>
    </xf>
    <xf numFmtId="0" fontId="3" fillId="0" borderId="0" xfId="5" applyAlignment="1" applyProtection="1"/>
    <xf numFmtId="0" fontId="7" fillId="2" borderId="13" xfId="5" applyFont="1" applyFill="1" applyBorder="1" applyAlignment="1" applyProtection="1">
      <alignment vertical="center" wrapText="1"/>
      <protection locked="0"/>
    </xf>
    <xf numFmtId="0" fontId="3" fillId="0" borderId="14" xfId="5" applyBorder="1" applyAlignment="1" applyProtection="1">
      <alignment vertical="center" wrapText="1"/>
      <protection locked="0"/>
    </xf>
    <xf numFmtId="0" fontId="3" fillId="0" borderId="14" xfId="5" applyBorder="1" applyAlignment="1" applyProtection="1">
      <protection locked="0"/>
    </xf>
    <xf numFmtId="0" fontId="5" fillId="3" borderId="5" xfId="5" applyFont="1" applyFill="1" applyBorder="1" applyAlignment="1" applyProtection="1">
      <alignment horizontal="center" vertical="center" wrapText="1"/>
    </xf>
    <xf numFmtId="0" fontId="3" fillId="0" borderId="6" xfId="5" applyBorder="1" applyAlignment="1" applyProtection="1">
      <alignment horizontal="center" vertical="center" wrapText="1"/>
    </xf>
    <xf numFmtId="0" fontId="3" fillId="0" borderId="7" xfId="5" applyBorder="1" applyAlignment="1" applyProtection="1">
      <alignment horizontal="center" vertical="center" wrapText="1"/>
    </xf>
    <xf numFmtId="3" fontId="15"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15"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49" fontId="6" fillId="0" borderId="1" xfId="6" applyNumberFormat="1" applyFont="1" applyBorder="1" applyAlignment="1" applyProtection="1">
      <alignment horizontal="left" vertical="center" wrapText="1" indent="1"/>
    </xf>
    <xf numFmtId="49" fontId="5" fillId="14" borderId="1" xfId="6" applyNumberFormat="1" applyFont="1" applyFill="1" applyBorder="1" applyAlignment="1" applyProtection="1">
      <alignment horizontal="left" vertical="center" wrapText="1" indent="1"/>
    </xf>
    <xf numFmtId="49" fontId="5" fillId="0" borderId="1" xfId="6" applyNumberFormat="1" applyFont="1" applyBorder="1" applyAlignment="1" applyProtection="1">
      <alignment horizontal="left" vertical="center" wrapText="1" indent="1"/>
    </xf>
    <xf numFmtId="49" fontId="6" fillId="0" borderId="1" xfId="6" applyNumberFormat="1" applyFont="1" applyBorder="1" applyAlignment="1" applyProtection="1">
      <alignment horizontal="left" vertical="center" wrapText="1" indent="3"/>
    </xf>
    <xf numFmtId="49" fontId="6" fillId="0" borderId="1" xfId="6" applyNumberFormat="1" applyFont="1" applyBorder="1" applyAlignment="1" applyProtection="1">
      <alignment horizontal="left" vertical="center" wrapText="1"/>
    </xf>
    <xf numFmtId="49" fontId="5" fillId="0" borderId="1" xfId="6" applyNumberFormat="1" applyFont="1" applyBorder="1" applyAlignment="1" applyProtection="1">
      <alignment horizontal="left" vertical="center" wrapText="1"/>
    </xf>
    <xf numFmtId="0" fontId="13" fillId="4" borderId="5" xfId="6" applyFont="1" applyFill="1" applyBorder="1" applyAlignment="1" applyProtection="1">
      <alignment horizontal="left" vertical="center" wrapText="1"/>
    </xf>
    <xf numFmtId="0" fontId="13" fillId="4" borderId="6" xfId="6" applyFont="1" applyFill="1" applyBorder="1" applyAlignment="1" applyProtection="1">
      <alignment horizontal="left" vertical="center" wrapText="1"/>
    </xf>
    <xf numFmtId="0" fontId="14" fillId="4" borderId="6" xfId="6" applyFont="1" applyFill="1" applyBorder="1" applyAlignment="1" applyProtection="1">
      <alignment horizontal="left" vertical="center" wrapText="1"/>
    </xf>
    <xf numFmtId="0" fontId="0" fillId="0" borderId="6" xfId="0" applyBorder="1" applyAlignment="1"/>
    <xf numFmtId="0" fontId="3" fillId="0" borderId="0" xfId="6" applyFont="1" applyFill="1" applyBorder="1" applyAlignment="1" applyProtection="1">
      <alignment horizontal="right" vertical="top" wrapText="1"/>
    </xf>
    <xf numFmtId="0" fontId="3" fillId="0" borderId="0" xfId="6" applyAlignment="1" applyProtection="1"/>
    <xf numFmtId="0" fontId="0" fillId="0" borderId="0" xfId="0" applyAlignment="1"/>
    <xf numFmtId="0" fontId="7" fillId="5" borderId="13" xfId="6" applyFont="1" applyFill="1" applyBorder="1" applyAlignment="1" applyProtection="1">
      <alignment vertical="center" wrapText="1"/>
      <protection locked="0"/>
    </xf>
    <xf numFmtId="0" fontId="3" fillId="0" borderId="14" xfId="6" applyBorder="1" applyAlignment="1" applyProtection="1">
      <protection locked="0"/>
    </xf>
    <xf numFmtId="0" fontId="0" fillId="0" borderId="14" xfId="0" applyBorder="1" applyAlignment="1"/>
    <xf numFmtId="0" fontId="5"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49" fontId="5" fillId="14" borderId="1" xfId="6" applyNumberFormat="1" applyFont="1" applyFill="1" applyBorder="1" applyAlignment="1" applyProtection="1">
      <alignment horizontal="left" vertical="center" wrapText="1"/>
    </xf>
    <xf numFmtId="49" fontId="6" fillId="14" borderId="1" xfId="6" applyNumberFormat="1" applyFont="1" applyFill="1" applyBorder="1" applyAlignment="1" applyProtection="1">
      <alignment horizontal="left" vertical="center" wrapText="1"/>
    </xf>
    <xf numFmtId="0" fontId="9" fillId="0" borderId="0" xfId="6" applyFont="1" applyFill="1" applyBorder="1" applyAlignment="1" applyProtection="1">
      <alignment horizontal="center" vertical="center" wrapText="1"/>
    </xf>
    <xf numFmtId="0" fontId="3" fillId="0" borderId="0" xfId="6" applyAlignment="1" applyProtection="1">
      <alignment horizontal="center" vertical="center" wrapText="1"/>
    </xf>
    <xf numFmtId="0" fontId="7" fillId="0" borderId="0" xfId="6" applyFont="1" applyFill="1" applyBorder="1" applyAlignment="1" applyProtection="1">
      <alignment horizontal="center" vertical="top" wrapText="1"/>
      <protection locked="0"/>
    </xf>
    <xf numFmtId="0" fontId="3" fillId="0" borderId="0" xfId="6" applyAlignment="1" applyProtection="1">
      <alignment horizontal="center" wrapText="1"/>
      <protection locked="0"/>
    </xf>
    <xf numFmtId="0" fontId="5" fillId="0" borderId="1" xfId="6" applyFont="1" applyBorder="1" applyAlignment="1" applyProtection="1">
      <alignment horizontal="left" vertical="center" wrapText="1"/>
    </xf>
    <xf numFmtId="0" fontId="6" fillId="0" borderId="1" xfId="6" applyFont="1" applyBorder="1" applyAlignment="1" applyProtection="1">
      <alignment horizontal="left" vertical="center" wrapText="1"/>
    </xf>
    <xf numFmtId="0" fontId="5" fillId="0" borderId="1" xfId="6" applyFont="1" applyFill="1" applyBorder="1" applyAlignment="1" applyProtection="1">
      <alignment horizontal="left" vertical="center" wrapText="1"/>
    </xf>
    <xf numFmtId="0" fontId="6" fillId="0" borderId="1" xfId="6" applyFont="1" applyFill="1" applyBorder="1" applyAlignment="1" applyProtection="1">
      <alignment horizontal="left" vertical="center" wrapText="1"/>
    </xf>
    <xf numFmtId="0" fontId="13" fillId="8" borderId="1" xfId="6" applyFont="1" applyFill="1" applyBorder="1" applyAlignment="1" applyProtection="1">
      <alignment horizontal="left" vertical="center" shrinkToFit="1"/>
    </xf>
    <xf numFmtId="0" fontId="6" fillId="8" borderId="1" xfId="6" applyFont="1" applyFill="1" applyBorder="1" applyAlignment="1" applyProtection="1">
      <alignment horizontal="left" vertical="center" shrinkToFit="1"/>
    </xf>
    <xf numFmtId="0" fontId="15" fillId="3" borderId="1" xfId="6" applyFont="1" applyFill="1" applyBorder="1" applyAlignment="1" applyProtection="1">
      <alignment horizontal="center" vertical="center" wrapText="1"/>
    </xf>
    <xf numFmtId="0" fontId="3" fillId="0" borderId="1" xfId="6" applyBorder="1" applyAlignment="1" applyProtection="1">
      <alignment horizontal="center" vertical="center" wrapText="1"/>
    </xf>
    <xf numFmtId="0" fontId="3" fillId="0" borderId="0" xfId="6" applyAlignment="1" applyProtection="1">
      <alignment horizontal="center" wrapText="1"/>
    </xf>
    <xf numFmtId="0" fontId="3" fillId="0" borderId="0" xfId="6" applyFont="1" applyBorder="1" applyAlignment="1" applyProtection="1">
      <alignment horizontal="right" vertical="top" wrapText="1"/>
    </xf>
    <xf numFmtId="0" fontId="3" fillId="0" borderId="0" xfId="6" applyFont="1" applyBorder="1" applyAlignment="1" applyProtection="1">
      <alignment horizontal="right"/>
    </xf>
    <xf numFmtId="0" fontId="15" fillId="2" borderId="13" xfId="6" applyFont="1" applyFill="1" applyBorder="1" applyAlignment="1" applyProtection="1">
      <alignment vertical="center" wrapText="1"/>
      <protection locked="0"/>
    </xf>
    <xf numFmtId="0" fontId="3" fillId="0" borderId="14" xfId="6" applyBorder="1" applyAlignment="1" applyProtection="1">
      <alignment vertical="center" wrapText="1"/>
      <protection locked="0"/>
    </xf>
    <xf numFmtId="0" fontId="5" fillId="3" borderId="1" xfId="6" applyFont="1" applyFill="1" applyBorder="1" applyAlignment="1" applyProtection="1">
      <alignment horizontal="center" vertical="center" wrapText="1"/>
    </xf>
    <xf numFmtId="0" fontId="15" fillId="0" borderId="1" xfId="6" applyFont="1" applyFill="1" applyBorder="1" applyAlignment="1" applyProtection="1">
      <alignment horizontal="left" vertical="center" wrapText="1"/>
    </xf>
    <xf numFmtId="0" fontId="15" fillId="0" borderId="1" xfId="6" applyFont="1" applyBorder="1" applyAlignment="1" applyProtection="1">
      <alignment horizontal="left" vertical="center" wrapText="1"/>
    </xf>
    <xf numFmtId="0" fontId="15" fillId="14" borderId="1" xfId="6" applyFont="1" applyFill="1" applyBorder="1" applyAlignment="1" applyProtection="1">
      <alignment horizontal="left" vertical="center" wrapText="1"/>
    </xf>
    <xf numFmtId="0" fontId="4" fillId="0" borderId="1" xfId="6" applyFont="1" applyFill="1" applyBorder="1" applyAlignment="1" applyProtection="1">
      <alignment horizontal="left" vertical="center" wrapText="1"/>
    </xf>
    <xf numFmtId="0" fontId="4" fillId="0" borderId="1" xfId="6" applyFont="1" applyBorder="1" applyAlignment="1" applyProtection="1">
      <alignment horizontal="left" vertical="center" wrapText="1"/>
    </xf>
    <xf numFmtId="3" fontId="10" fillId="3" borderId="1" xfId="6" applyNumberFormat="1" applyFont="1" applyFill="1" applyBorder="1" applyAlignment="1" applyProtection="1">
      <alignment horizontal="center" vertical="center" wrapText="1"/>
    </xf>
    <xf numFmtId="49" fontId="10" fillId="3" borderId="1" xfId="6" applyNumberFormat="1" applyFont="1" applyFill="1" applyBorder="1" applyAlignment="1" applyProtection="1">
      <alignment horizontal="center" vertical="center" wrapText="1"/>
    </xf>
    <xf numFmtId="3" fontId="3" fillId="0" borderId="1" xfId="6" applyNumberFormat="1" applyBorder="1" applyAlignment="1" applyProtection="1">
      <alignment horizontal="center" vertical="center" wrapText="1"/>
    </xf>
    <xf numFmtId="0" fontId="4" fillId="14" borderId="1" xfId="6"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3" fillId="0" borderId="0" xfId="6"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28" fillId="3" borderId="1" xfId="6" applyFont="1" applyFill="1" applyBorder="1" applyAlignment="1" applyProtection="1">
      <alignment horizontal="center" vertical="center" wrapText="1"/>
    </xf>
    <xf numFmtId="0" fontId="29" fillId="0" borderId="1" xfId="6" applyFont="1" applyBorder="1" applyAlignment="1" applyProtection="1">
      <alignment horizontal="center" vertical="center" wrapText="1"/>
    </xf>
    <xf numFmtId="0" fontId="29" fillId="0" borderId="1" xfId="6" applyFont="1" applyBorder="1" applyProtection="1"/>
    <xf numFmtId="3" fontId="28" fillId="3" borderId="1" xfId="6" applyNumberFormat="1" applyFont="1" applyFill="1" applyBorder="1" applyAlignment="1" applyProtection="1">
      <alignment horizontal="center" vertical="center" wrapText="1"/>
    </xf>
    <xf numFmtId="3" fontId="31" fillId="0" borderId="1" xfId="6" applyNumberFormat="1" applyFont="1" applyBorder="1" applyAlignment="1" applyProtection="1">
      <alignment horizontal="center" vertical="center" wrapText="1"/>
    </xf>
    <xf numFmtId="0" fontId="3" fillId="0" borderId="17" xfId="0" applyFont="1" applyBorder="1" applyAlignment="1">
      <alignment horizontal="left" vertical="top" wrapText="1"/>
    </xf>
    <xf numFmtId="0" fontId="3" fillId="0" borderId="0" xfId="0" applyFont="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9" borderId="17" xfId="0" applyFont="1" applyFill="1" applyBorder="1" applyAlignment="1">
      <alignment horizontal="left" vertical="top" wrapText="1"/>
    </xf>
    <xf numFmtId="0" fontId="3" fillId="9" borderId="0" xfId="0" applyFont="1" applyFill="1" applyAlignment="1">
      <alignment horizontal="left" vertical="top"/>
    </xf>
    <xf numFmtId="0" fontId="3" fillId="9" borderId="16" xfId="0" applyFont="1" applyFill="1" applyBorder="1" applyAlignment="1">
      <alignment horizontal="left" vertical="top"/>
    </xf>
    <xf numFmtId="0" fontId="3" fillId="9" borderId="17" xfId="0" applyFont="1" applyFill="1" applyBorder="1" applyAlignment="1">
      <alignment horizontal="left" vertical="top"/>
    </xf>
    <xf numFmtId="0" fontId="3" fillId="9" borderId="19" xfId="0" applyFont="1" applyFill="1" applyBorder="1" applyAlignment="1">
      <alignment horizontal="left" vertical="top"/>
    </xf>
    <xf numFmtId="0" fontId="3" fillId="9" borderId="20" xfId="0" applyFont="1" applyFill="1" applyBorder="1" applyAlignment="1">
      <alignment horizontal="left" vertical="top"/>
    </xf>
    <xf numFmtId="0" fontId="3" fillId="9" borderId="21" xfId="0" applyFont="1" applyFill="1" applyBorder="1" applyAlignment="1">
      <alignment horizontal="left" vertical="top"/>
    </xf>
    <xf numFmtId="0" fontId="3" fillId="0" borderId="0" xfId="0" applyFont="1" applyAlignment="1">
      <alignment horizontal="left" vertical="top" wrapText="1"/>
    </xf>
    <xf numFmtId="0" fontId="3" fillId="0" borderId="18" xfId="0" applyFont="1" applyBorder="1" applyAlignment="1">
      <alignment horizontal="left" vertical="top"/>
    </xf>
    <xf numFmtId="0" fontId="3" fillId="9" borderId="0" xfId="0" applyFont="1" applyFill="1" applyAlignment="1">
      <alignment horizontal="left" vertical="top" wrapText="1"/>
    </xf>
    <xf numFmtId="0" fontId="3" fillId="0" borderId="0" xfId="0" applyFont="1" applyBorder="1" applyAlignment="1">
      <alignment horizontal="left" vertical="top" wrapText="1"/>
    </xf>
    <xf numFmtId="0" fontId="3" fillId="0" borderId="16" xfId="0" applyFont="1" applyBorder="1" applyAlignment="1">
      <alignment horizontal="left" vertical="top" wrapText="1"/>
    </xf>
  </cellXfs>
  <cellStyles count="8">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3 3" xfId="7" xr:uid="{5C37F7CB-2A8E-4D3B-8242-1F8BDC3BE9CE}"/>
    <cellStyle name="Normal 4" xfId="5" xr:uid="{00000000-0005-0000-0000-000005000000}"/>
    <cellStyle name="Style 1" xfId="1" xr:uid="{00000000-0005-0000-0000-000006000000}"/>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181769</xdr:colOff>
      <xdr:row>22</xdr:row>
      <xdr:rowOff>241167</xdr:rowOff>
    </xdr:from>
    <xdr:to>
      <xdr:col>8</xdr:col>
      <xdr:colOff>1327890</xdr:colOff>
      <xdr:row>23</xdr:row>
      <xdr:rowOff>1678781</xdr:rowOff>
    </xdr:to>
    <xdr:pic>
      <xdr:nvPicPr>
        <xdr:cNvPr id="2" name="Picture 1">
          <a:extLst>
            <a:ext uri="{FF2B5EF4-FFF2-40B4-BE49-F238E27FC236}">
              <a16:creationId xmlns:a16="http://schemas.microsoft.com/office/drawing/2014/main" id="{9843D0AB-FBB9-0C14-6280-7B14649A46C0}"/>
            </a:ext>
          </a:extLst>
        </xdr:cNvPr>
        <xdr:cNvPicPr>
          <a:picLocks noChangeAspect="1"/>
        </xdr:cNvPicPr>
      </xdr:nvPicPr>
      <xdr:blipFill>
        <a:blip xmlns:r="http://schemas.openxmlformats.org/officeDocument/2006/relationships" r:embed="rId1"/>
        <a:stretch>
          <a:fillRect/>
        </a:stretch>
      </xdr:blipFill>
      <xdr:spPr>
        <a:xfrm>
          <a:off x="181769" y="7194417"/>
          <a:ext cx="6003871" cy="5616708"/>
        </a:xfrm>
        <a:prstGeom prst="rect">
          <a:avLst/>
        </a:prstGeom>
      </xdr:spPr>
    </xdr:pic>
    <xdr:clientData/>
  </xdr:twoCellAnchor>
  <xdr:twoCellAnchor editAs="oneCell">
    <xdr:from>
      <xdr:col>0</xdr:col>
      <xdr:colOff>1</xdr:colOff>
      <xdr:row>36</xdr:row>
      <xdr:rowOff>0</xdr:rowOff>
    </xdr:from>
    <xdr:to>
      <xdr:col>8</xdr:col>
      <xdr:colOff>1071563</xdr:colOff>
      <xdr:row>39</xdr:row>
      <xdr:rowOff>4456758</xdr:rowOff>
    </xdr:to>
    <xdr:pic>
      <xdr:nvPicPr>
        <xdr:cNvPr id="6" name="Picture 5">
          <a:extLst>
            <a:ext uri="{FF2B5EF4-FFF2-40B4-BE49-F238E27FC236}">
              <a16:creationId xmlns:a16="http://schemas.microsoft.com/office/drawing/2014/main" id="{089BBEF0-3B90-2542-32B9-7386E4973F13}"/>
            </a:ext>
          </a:extLst>
        </xdr:cNvPr>
        <xdr:cNvPicPr>
          <a:picLocks noChangeAspect="1"/>
        </xdr:cNvPicPr>
      </xdr:nvPicPr>
      <xdr:blipFill>
        <a:blip xmlns:r="http://schemas.openxmlformats.org/officeDocument/2006/relationships" r:embed="rId2"/>
        <a:stretch>
          <a:fillRect/>
        </a:stretch>
      </xdr:blipFill>
      <xdr:spPr>
        <a:xfrm>
          <a:off x="1" y="15775781"/>
          <a:ext cx="5929312" cy="7338071"/>
        </a:xfrm>
        <a:prstGeom prst="rect">
          <a:avLst/>
        </a:prstGeom>
      </xdr:spPr>
    </xdr:pic>
    <xdr:clientData/>
  </xdr:twoCellAnchor>
  <xdr:twoCellAnchor editAs="oneCell">
    <xdr:from>
      <xdr:col>0</xdr:col>
      <xdr:colOff>59531</xdr:colOff>
      <xdr:row>63</xdr:row>
      <xdr:rowOff>424197</xdr:rowOff>
    </xdr:from>
    <xdr:to>
      <xdr:col>8</xdr:col>
      <xdr:colOff>2274093</xdr:colOff>
      <xdr:row>63</xdr:row>
      <xdr:rowOff>1426224</xdr:rowOff>
    </xdr:to>
    <xdr:pic>
      <xdr:nvPicPr>
        <xdr:cNvPr id="7" name="Picture 6">
          <a:extLst>
            <a:ext uri="{FF2B5EF4-FFF2-40B4-BE49-F238E27FC236}">
              <a16:creationId xmlns:a16="http://schemas.microsoft.com/office/drawing/2014/main" id="{261A5BBA-68F2-B161-1CE0-E34E52461EE0}"/>
            </a:ext>
          </a:extLst>
        </xdr:cNvPr>
        <xdr:cNvPicPr>
          <a:picLocks noChangeAspect="1"/>
        </xdr:cNvPicPr>
      </xdr:nvPicPr>
      <xdr:blipFill>
        <a:blip xmlns:r="http://schemas.openxmlformats.org/officeDocument/2006/relationships" r:embed="rId3"/>
        <a:stretch>
          <a:fillRect/>
        </a:stretch>
      </xdr:blipFill>
      <xdr:spPr>
        <a:xfrm>
          <a:off x="59531" y="29415916"/>
          <a:ext cx="7072312" cy="1002027"/>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zoomScale="85" zoomScaleNormal="85" workbookViewId="0">
      <selection activeCell="E12" sqref="E12:F12"/>
    </sheetView>
  </sheetViews>
  <sheetFormatPr defaultColWidth="9.1796875" defaultRowHeight="14.5" x14ac:dyDescent="0.35"/>
  <cols>
    <col min="1" max="1" width="9.1796875" style="4"/>
    <col min="2" max="2" width="10.453125" style="4" customWidth="1"/>
    <col min="3" max="8" width="9.1796875" style="4"/>
    <col min="9" max="9" width="13.453125" style="4" customWidth="1"/>
    <col min="10" max="16384" width="9.1796875" style="4"/>
  </cols>
  <sheetData>
    <row r="1" spans="1:10" ht="15.5" x14ac:dyDescent="0.35">
      <c r="A1" s="102" t="s">
        <v>197</v>
      </c>
      <c r="B1" s="103"/>
      <c r="C1" s="103"/>
      <c r="D1" s="2"/>
      <c r="E1" s="2"/>
      <c r="F1" s="2"/>
      <c r="G1" s="2"/>
      <c r="H1" s="2"/>
      <c r="I1" s="2"/>
      <c r="J1" s="3"/>
    </row>
    <row r="2" spans="1:10" ht="14.5" customHeight="1" x14ac:dyDescent="0.35">
      <c r="A2" s="104" t="s">
        <v>213</v>
      </c>
      <c r="B2" s="105"/>
      <c r="C2" s="105"/>
      <c r="D2" s="105"/>
      <c r="E2" s="105"/>
      <c r="F2" s="105"/>
      <c r="G2" s="105"/>
      <c r="H2" s="105"/>
      <c r="I2" s="105"/>
      <c r="J2" s="106"/>
    </row>
    <row r="3" spans="1:10" x14ac:dyDescent="0.35">
      <c r="A3" s="87"/>
      <c r="B3" s="88"/>
      <c r="C3" s="88"/>
      <c r="D3" s="88"/>
      <c r="E3" s="88"/>
      <c r="F3" s="88"/>
      <c r="G3" s="88"/>
      <c r="H3" s="88"/>
      <c r="I3" s="88"/>
      <c r="J3" s="89"/>
    </row>
    <row r="4" spans="1:10" ht="33.65" customHeight="1" x14ac:dyDescent="0.35">
      <c r="A4" s="107" t="s">
        <v>198</v>
      </c>
      <c r="B4" s="108"/>
      <c r="C4" s="108"/>
      <c r="D4" s="108"/>
      <c r="E4" s="109" t="s">
        <v>326</v>
      </c>
      <c r="F4" s="110"/>
      <c r="G4" s="98" t="s">
        <v>0</v>
      </c>
      <c r="H4" s="109" t="s">
        <v>329</v>
      </c>
      <c r="I4" s="110"/>
      <c r="J4" s="5"/>
    </row>
    <row r="5" spans="1:10" s="6" customFormat="1" ht="10.15" customHeight="1" x14ac:dyDescent="0.35">
      <c r="A5" s="111"/>
      <c r="B5" s="112"/>
      <c r="C5" s="112"/>
      <c r="D5" s="112"/>
      <c r="E5" s="112"/>
      <c r="F5" s="112"/>
      <c r="G5" s="112"/>
      <c r="H5" s="112"/>
      <c r="I5" s="112"/>
      <c r="J5" s="113"/>
    </row>
    <row r="6" spans="1:10" ht="20.5" customHeight="1" x14ac:dyDescent="0.35">
      <c r="A6" s="90"/>
      <c r="B6" s="7" t="s">
        <v>218</v>
      </c>
      <c r="C6" s="91"/>
      <c r="D6" s="91"/>
      <c r="E6" s="13">
        <v>2024</v>
      </c>
      <c r="F6" s="8"/>
      <c r="G6" s="98"/>
      <c r="H6" s="8"/>
      <c r="I6" s="9"/>
      <c r="J6" s="10"/>
    </row>
    <row r="7" spans="1:10" s="12" customFormat="1" ht="10.9" customHeight="1" x14ac:dyDescent="0.35">
      <c r="A7" s="90"/>
      <c r="B7" s="91"/>
      <c r="C7" s="91"/>
      <c r="D7" s="91"/>
      <c r="E7" s="11"/>
      <c r="F7" s="11"/>
      <c r="G7" s="98"/>
      <c r="H7" s="8"/>
      <c r="I7" s="9"/>
      <c r="J7" s="10"/>
    </row>
    <row r="8" spans="1:10" ht="20.5" customHeight="1" x14ac:dyDescent="0.35">
      <c r="A8" s="90"/>
      <c r="B8" s="7" t="s">
        <v>219</v>
      </c>
      <c r="C8" s="91"/>
      <c r="D8" s="91"/>
      <c r="E8" s="13">
        <v>3</v>
      </c>
      <c r="F8" s="8"/>
      <c r="G8" s="98"/>
      <c r="H8" s="8"/>
      <c r="I8" s="9"/>
      <c r="J8" s="10"/>
    </row>
    <row r="9" spans="1:10" s="12" customFormat="1" ht="10.9" customHeight="1" x14ac:dyDescent="0.35">
      <c r="A9" s="90"/>
      <c r="B9" s="91"/>
      <c r="C9" s="91"/>
      <c r="D9" s="91"/>
      <c r="E9" s="11"/>
      <c r="F9" s="11"/>
      <c r="G9" s="98"/>
      <c r="H9" s="11"/>
      <c r="I9" s="14"/>
      <c r="J9" s="10"/>
    </row>
    <row r="10" spans="1:10" ht="37.9" customHeight="1" x14ac:dyDescent="0.35">
      <c r="A10" s="121" t="s">
        <v>220</v>
      </c>
      <c r="B10" s="122"/>
      <c r="C10" s="122"/>
      <c r="D10" s="122"/>
      <c r="E10" s="122"/>
      <c r="F10" s="122"/>
      <c r="G10" s="122"/>
      <c r="H10" s="122"/>
      <c r="I10" s="122"/>
      <c r="J10" s="15"/>
    </row>
    <row r="11" spans="1:10" ht="24.65" customHeight="1" x14ac:dyDescent="0.35">
      <c r="A11" s="123" t="s">
        <v>199</v>
      </c>
      <c r="B11" s="124"/>
      <c r="C11" s="116" t="s">
        <v>283</v>
      </c>
      <c r="D11" s="117"/>
      <c r="E11" s="93"/>
      <c r="F11" s="125" t="s">
        <v>221</v>
      </c>
      <c r="G11" s="115"/>
      <c r="H11" s="126" t="s">
        <v>284</v>
      </c>
      <c r="I11" s="127"/>
      <c r="J11" s="16"/>
    </row>
    <row r="12" spans="1:10" ht="14.5" customHeight="1" x14ac:dyDescent="0.35">
      <c r="A12" s="17"/>
      <c r="B12" s="95"/>
      <c r="C12" s="95"/>
      <c r="D12" s="95"/>
      <c r="E12" s="119"/>
      <c r="F12" s="119"/>
      <c r="G12" s="119"/>
      <c r="H12" s="119"/>
      <c r="I12" s="94"/>
      <c r="J12" s="16"/>
    </row>
    <row r="13" spans="1:10" ht="21" customHeight="1" x14ac:dyDescent="0.35">
      <c r="A13" s="114" t="s">
        <v>214</v>
      </c>
      <c r="B13" s="115"/>
      <c r="C13" s="116" t="s">
        <v>285</v>
      </c>
      <c r="D13" s="117"/>
      <c r="E13" s="118"/>
      <c r="F13" s="119"/>
      <c r="G13" s="119"/>
      <c r="H13" s="119"/>
      <c r="I13" s="94"/>
      <c r="J13" s="16"/>
    </row>
    <row r="14" spans="1:10" ht="10.9" customHeight="1" x14ac:dyDescent="0.35">
      <c r="A14" s="93"/>
      <c r="B14" s="94"/>
      <c r="C14" s="95"/>
      <c r="D14" s="95"/>
      <c r="E14" s="120"/>
      <c r="F14" s="120"/>
      <c r="G14" s="120"/>
      <c r="H14" s="120"/>
      <c r="I14" s="95"/>
      <c r="J14" s="18"/>
    </row>
    <row r="15" spans="1:10" ht="22.9" customHeight="1" x14ac:dyDescent="0.35">
      <c r="A15" s="114" t="s">
        <v>200</v>
      </c>
      <c r="B15" s="115"/>
      <c r="C15" s="116" t="s">
        <v>286</v>
      </c>
      <c r="D15" s="117"/>
      <c r="E15" s="134"/>
      <c r="F15" s="135"/>
      <c r="G15" s="96" t="s">
        <v>222</v>
      </c>
      <c r="H15" s="126" t="s">
        <v>288</v>
      </c>
      <c r="I15" s="127"/>
      <c r="J15" s="19"/>
    </row>
    <row r="16" spans="1:10" ht="10.9" customHeight="1" x14ac:dyDescent="0.35">
      <c r="A16" s="93"/>
      <c r="B16" s="94"/>
      <c r="C16" s="95"/>
      <c r="D16" s="95"/>
      <c r="E16" s="120"/>
      <c r="F16" s="120"/>
      <c r="G16" s="120"/>
      <c r="H16" s="120"/>
      <c r="I16" s="95"/>
      <c r="J16" s="18"/>
    </row>
    <row r="17" spans="1:10" ht="22.9" customHeight="1" x14ac:dyDescent="0.35">
      <c r="A17" s="92"/>
      <c r="B17" s="96" t="s">
        <v>223</v>
      </c>
      <c r="C17" s="116" t="s">
        <v>287</v>
      </c>
      <c r="D17" s="117"/>
      <c r="E17" s="97"/>
      <c r="F17" s="97"/>
      <c r="G17" s="97"/>
      <c r="H17" s="97"/>
      <c r="I17" s="97"/>
      <c r="J17" s="19"/>
    </row>
    <row r="18" spans="1:10" x14ac:dyDescent="0.35">
      <c r="A18" s="128"/>
      <c r="B18" s="129"/>
      <c r="C18" s="120"/>
      <c r="D18" s="120"/>
      <c r="E18" s="120"/>
      <c r="F18" s="120"/>
      <c r="G18" s="120"/>
      <c r="H18" s="120"/>
      <c r="I18" s="95"/>
      <c r="J18" s="18"/>
    </row>
    <row r="19" spans="1:10" x14ac:dyDescent="0.35">
      <c r="A19" s="123" t="s">
        <v>201</v>
      </c>
      <c r="B19" s="130"/>
      <c r="C19" s="131" t="s">
        <v>289</v>
      </c>
      <c r="D19" s="132"/>
      <c r="E19" s="132"/>
      <c r="F19" s="132"/>
      <c r="G19" s="132"/>
      <c r="H19" s="132"/>
      <c r="I19" s="132"/>
      <c r="J19" s="133"/>
    </row>
    <row r="20" spans="1:10" x14ac:dyDescent="0.35">
      <c r="A20" s="17"/>
      <c r="B20" s="95"/>
      <c r="C20" s="100"/>
      <c r="D20" s="95"/>
      <c r="E20" s="120"/>
      <c r="F20" s="120"/>
      <c r="G20" s="120"/>
      <c r="H20" s="120"/>
      <c r="I20" s="95"/>
      <c r="J20" s="18"/>
    </row>
    <row r="21" spans="1:10" x14ac:dyDescent="0.35">
      <c r="A21" s="123" t="s">
        <v>202</v>
      </c>
      <c r="B21" s="130"/>
      <c r="C21" s="126">
        <v>10000</v>
      </c>
      <c r="D21" s="127"/>
      <c r="E21" s="120"/>
      <c r="F21" s="120"/>
      <c r="G21" s="131" t="s">
        <v>290</v>
      </c>
      <c r="H21" s="132"/>
      <c r="I21" s="132"/>
      <c r="J21" s="133"/>
    </row>
    <row r="22" spans="1:10" x14ac:dyDescent="0.35">
      <c r="A22" s="17"/>
      <c r="B22" s="95"/>
      <c r="C22" s="95"/>
      <c r="D22" s="95"/>
      <c r="E22" s="120"/>
      <c r="F22" s="120"/>
      <c r="G22" s="120"/>
      <c r="H22" s="120"/>
      <c r="I22" s="95"/>
      <c r="J22" s="18"/>
    </row>
    <row r="23" spans="1:10" x14ac:dyDescent="0.35">
      <c r="A23" s="123" t="s">
        <v>203</v>
      </c>
      <c r="B23" s="130"/>
      <c r="C23" s="131" t="s">
        <v>291</v>
      </c>
      <c r="D23" s="132"/>
      <c r="E23" s="132"/>
      <c r="F23" s="132"/>
      <c r="G23" s="132"/>
      <c r="H23" s="132"/>
      <c r="I23" s="132"/>
      <c r="J23" s="133"/>
    </row>
    <row r="24" spans="1:10" x14ac:dyDescent="0.35">
      <c r="A24" s="17"/>
      <c r="B24" s="95"/>
      <c r="C24" s="95"/>
      <c r="D24" s="95"/>
      <c r="E24" s="120"/>
      <c r="F24" s="120"/>
      <c r="G24" s="120"/>
      <c r="H24" s="120"/>
      <c r="I24" s="95"/>
      <c r="J24" s="18"/>
    </row>
    <row r="25" spans="1:10" x14ac:dyDescent="0.35">
      <c r="A25" s="123" t="s">
        <v>204</v>
      </c>
      <c r="B25" s="130"/>
      <c r="C25" s="139" t="s">
        <v>292</v>
      </c>
      <c r="D25" s="140"/>
      <c r="E25" s="140"/>
      <c r="F25" s="140"/>
      <c r="G25" s="140"/>
      <c r="H25" s="140"/>
      <c r="I25" s="140"/>
      <c r="J25" s="141"/>
    </row>
    <row r="26" spans="1:10" x14ac:dyDescent="0.35">
      <c r="A26" s="17"/>
      <c r="B26" s="95"/>
      <c r="C26" s="100"/>
      <c r="D26" s="95"/>
      <c r="E26" s="120"/>
      <c r="F26" s="120"/>
      <c r="G26" s="120"/>
      <c r="H26" s="120"/>
      <c r="I26" s="95"/>
      <c r="J26" s="18"/>
    </row>
    <row r="27" spans="1:10" x14ac:dyDescent="0.35">
      <c r="A27" s="123" t="s">
        <v>205</v>
      </c>
      <c r="B27" s="130"/>
      <c r="C27" s="139" t="s">
        <v>293</v>
      </c>
      <c r="D27" s="140"/>
      <c r="E27" s="140"/>
      <c r="F27" s="140"/>
      <c r="G27" s="140"/>
      <c r="H27" s="140"/>
      <c r="I27" s="140"/>
      <c r="J27" s="141"/>
    </row>
    <row r="28" spans="1:10" ht="13.9" customHeight="1" x14ac:dyDescent="0.35">
      <c r="A28" s="17"/>
      <c r="B28" s="95"/>
      <c r="C28" s="100"/>
      <c r="D28" s="95"/>
      <c r="E28" s="120"/>
      <c r="F28" s="120"/>
      <c r="G28" s="120"/>
      <c r="H28" s="120"/>
      <c r="I28" s="95"/>
      <c r="J28" s="18"/>
    </row>
    <row r="29" spans="1:10" ht="22.9" customHeight="1" x14ac:dyDescent="0.35">
      <c r="A29" s="136" t="s">
        <v>215</v>
      </c>
      <c r="B29" s="137"/>
      <c r="C29" s="20">
        <v>4488</v>
      </c>
      <c r="D29" s="21"/>
      <c r="E29" s="138"/>
      <c r="F29" s="138"/>
      <c r="G29" s="138"/>
      <c r="H29" s="138"/>
      <c r="I29" s="22"/>
      <c r="J29" s="23"/>
    </row>
    <row r="30" spans="1:10" x14ac:dyDescent="0.35">
      <c r="A30" s="17"/>
      <c r="B30" s="95"/>
      <c r="C30" s="95"/>
      <c r="D30" s="95"/>
      <c r="E30" s="120"/>
      <c r="F30" s="120"/>
      <c r="G30" s="120"/>
      <c r="H30" s="120"/>
      <c r="I30" s="22"/>
      <c r="J30" s="23"/>
    </row>
    <row r="31" spans="1:10" x14ac:dyDescent="0.35">
      <c r="A31" s="123" t="s">
        <v>206</v>
      </c>
      <c r="B31" s="130"/>
      <c r="C31" s="33" t="s">
        <v>226</v>
      </c>
      <c r="D31" s="142" t="s">
        <v>224</v>
      </c>
      <c r="E31" s="143"/>
      <c r="F31" s="143"/>
      <c r="G31" s="143"/>
      <c r="H31" s="24"/>
      <c r="I31" s="25" t="s">
        <v>225</v>
      </c>
      <c r="J31" s="26" t="s">
        <v>226</v>
      </c>
    </row>
    <row r="32" spans="1:10" x14ac:dyDescent="0.35">
      <c r="A32" s="123"/>
      <c r="B32" s="130"/>
      <c r="C32" s="27"/>
      <c r="D32" s="98"/>
      <c r="E32" s="135"/>
      <c r="F32" s="135"/>
      <c r="G32" s="135"/>
      <c r="H32" s="135"/>
      <c r="I32" s="22"/>
      <c r="J32" s="23"/>
    </row>
    <row r="33" spans="1:10" x14ac:dyDescent="0.35">
      <c r="A33" s="123" t="s">
        <v>216</v>
      </c>
      <c r="B33" s="130"/>
      <c r="C33" s="20" t="s">
        <v>228</v>
      </c>
      <c r="D33" s="142" t="s">
        <v>227</v>
      </c>
      <c r="E33" s="143"/>
      <c r="F33" s="143"/>
      <c r="G33" s="143"/>
      <c r="H33" s="97"/>
      <c r="I33" s="25" t="s">
        <v>228</v>
      </c>
      <c r="J33" s="26" t="s">
        <v>229</v>
      </c>
    </row>
    <row r="34" spans="1:10" x14ac:dyDescent="0.35">
      <c r="A34" s="17"/>
      <c r="B34" s="95"/>
      <c r="C34" s="95"/>
      <c r="D34" s="95"/>
      <c r="E34" s="120"/>
      <c r="F34" s="120"/>
      <c r="G34" s="120"/>
      <c r="H34" s="120"/>
      <c r="I34" s="95"/>
      <c r="J34" s="18"/>
    </row>
    <row r="35" spans="1:10" x14ac:dyDescent="0.35">
      <c r="A35" s="142" t="s">
        <v>217</v>
      </c>
      <c r="B35" s="143"/>
      <c r="C35" s="143"/>
      <c r="D35" s="143"/>
      <c r="E35" s="143" t="s">
        <v>207</v>
      </c>
      <c r="F35" s="143"/>
      <c r="G35" s="143"/>
      <c r="H35" s="143"/>
      <c r="I35" s="143"/>
      <c r="J35" s="101" t="s">
        <v>208</v>
      </c>
    </row>
    <row r="36" spans="1:10" x14ac:dyDescent="0.35">
      <c r="A36" s="17"/>
      <c r="B36" s="95"/>
      <c r="C36" s="95"/>
      <c r="D36" s="95"/>
      <c r="E36" s="120"/>
      <c r="F36" s="120"/>
      <c r="G36" s="120"/>
      <c r="H36" s="120"/>
      <c r="I36" s="95"/>
      <c r="J36" s="23"/>
    </row>
    <row r="37" spans="1:10" x14ac:dyDescent="0.35">
      <c r="A37" s="144" t="s">
        <v>294</v>
      </c>
      <c r="B37" s="145"/>
      <c r="C37" s="145"/>
      <c r="D37" s="146"/>
      <c r="E37" s="144" t="s">
        <v>327</v>
      </c>
      <c r="F37" s="145"/>
      <c r="G37" s="145"/>
      <c r="H37" s="145"/>
      <c r="I37" s="146"/>
      <c r="J37" s="85">
        <v>1329162</v>
      </c>
    </row>
    <row r="38" spans="1:10" x14ac:dyDescent="0.35">
      <c r="A38" s="17"/>
      <c r="B38" s="95"/>
      <c r="C38" s="100"/>
      <c r="D38" s="147"/>
      <c r="E38" s="147"/>
      <c r="F38" s="147"/>
      <c r="G38" s="147"/>
      <c r="H38" s="147"/>
      <c r="I38" s="147"/>
      <c r="J38" s="18"/>
    </row>
    <row r="39" spans="1:10" x14ac:dyDescent="0.35">
      <c r="A39" s="144" t="s">
        <v>295</v>
      </c>
      <c r="B39" s="145"/>
      <c r="C39" s="145"/>
      <c r="D39" s="146"/>
      <c r="E39" s="144" t="s">
        <v>296</v>
      </c>
      <c r="F39" s="145"/>
      <c r="G39" s="145"/>
      <c r="H39" s="145"/>
      <c r="I39" s="146"/>
      <c r="J39" s="85">
        <v>7700822</v>
      </c>
    </row>
    <row r="40" spans="1:10" x14ac:dyDescent="0.35">
      <c r="A40" s="17"/>
      <c r="B40" s="95"/>
      <c r="C40" s="100"/>
      <c r="D40" s="99"/>
      <c r="E40" s="147"/>
      <c r="F40" s="147"/>
      <c r="G40" s="147"/>
      <c r="H40" s="147"/>
      <c r="I40" s="94"/>
      <c r="J40" s="18"/>
    </row>
    <row r="41" spans="1:10" x14ac:dyDescent="0.35">
      <c r="A41" s="144" t="s">
        <v>297</v>
      </c>
      <c r="B41" s="145"/>
      <c r="C41" s="145"/>
      <c r="D41" s="146"/>
      <c r="E41" s="144" t="s">
        <v>298</v>
      </c>
      <c r="F41" s="145"/>
      <c r="G41" s="145"/>
      <c r="H41" s="145"/>
      <c r="I41" s="146"/>
      <c r="J41" s="85">
        <v>1581864</v>
      </c>
    </row>
    <row r="42" spans="1:10" x14ac:dyDescent="0.35">
      <c r="A42" s="17"/>
      <c r="B42" s="95"/>
      <c r="C42" s="100"/>
      <c r="D42" s="99"/>
      <c r="E42" s="147"/>
      <c r="F42" s="147"/>
      <c r="G42" s="147"/>
      <c r="H42" s="147"/>
      <c r="I42" s="94"/>
      <c r="J42" s="18"/>
    </row>
    <row r="43" spans="1:10" x14ac:dyDescent="0.35">
      <c r="A43" s="144" t="s">
        <v>328</v>
      </c>
      <c r="B43" s="145"/>
      <c r="C43" s="145"/>
      <c r="D43" s="146"/>
      <c r="E43" s="144" t="s">
        <v>327</v>
      </c>
      <c r="F43" s="145"/>
      <c r="G43" s="145"/>
      <c r="H43" s="145"/>
      <c r="I43" s="146"/>
      <c r="J43" s="85">
        <v>1500937</v>
      </c>
    </row>
    <row r="44" spans="1:10" x14ac:dyDescent="0.35">
      <c r="A44" s="28"/>
      <c r="B44" s="100"/>
      <c r="C44" s="151"/>
      <c r="D44" s="151"/>
      <c r="E44" s="120"/>
      <c r="F44" s="120"/>
      <c r="G44" s="151"/>
      <c r="H44" s="151"/>
      <c r="I44" s="151"/>
      <c r="J44" s="18"/>
    </row>
    <row r="45" spans="1:10" x14ac:dyDescent="0.35">
      <c r="A45" s="144"/>
      <c r="B45" s="145"/>
      <c r="C45" s="145"/>
      <c r="D45" s="146"/>
      <c r="E45" s="144"/>
      <c r="F45" s="145"/>
      <c r="G45" s="145"/>
      <c r="H45" s="145"/>
      <c r="I45" s="146"/>
      <c r="J45" s="85"/>
    </row>
    <row r="46" spans="1:10" x14ac:dyDescent="0.35">
      <c r="A46" s="28"/>
      <c r="B46" s="100"/>
      <c r="C46" s="100"/>
      <c r="D46" s="95"/>
      <c r="E46" s="152"/>
      <c r="F46" s="152"/>
      <c r="G46" s="151"/>
      <c r="H46" s="151"/>
      <c r="I46" s="95"/>
      <c r="J46" s="18"/>
    </row>
    <row r="47" spans="1:10" x14ac:dyDescent="0.35">
      <c r="A47" s="148"/>
      <c r="B47" s="149"/>
      <c r="C47" s="149"/>
      <c r="D47" s="150"/>
      <c r="E47" s="148"/>
      <c r="F47" s="149"/>
      <c r="G47" s="149"/>
      <c r="H47" s="149"/>
      <c r="I47" s="150"/>
      <c r="J47" s="20"/>
    </row>
    <row r="48" spans="1:10" x14ac:dyDescent="0.35">
      <c r="A48" s="28"/>
      <c r="B48" s="100"/>
      <c r="C48" s="100"/>
      <c r="D48" s="95"/>
      <c r="E48" s="120"/>
      <c r="F48" s="120"/>
      <c r="G48" s="151"/>
      <c r="H48" s="151"/>
      <c r="I48" s="95"/>
      <c r="J48" s="29" t="s">
        <v>230</v>
      </c>
    </row>
    <row r="49" spans="1:10" x14ac:dyDescent="0.35">
      <c r="A49" s="28"/>
      <c r="B49" s="100"/>
      <c r="C49" s="100"/>
      <c r="D49" s="95"/>
      <c r="E49" s="120"/>
      <c r="F49" s="120"/>
      <c r="G49" s="151"/>
      <c r="H49" s="151"/>
      <c r="I49" s="95"/>
      <c r="J49" s="29" t="s">
        <v>231</v>
      </c>
    </row>
    <row r="50" spans="1:10" ht="14.5" customHeight="1" x14ac:dyDescent="0.35">
      <c r="A50" s="114" t="s">
        <v>209</v>
      </c>
      <c r="B50" s="125"/>
      <c r="C50" s="126" t="s">
        <v>231</v>
      </c>
      <c r="D50" s="127"/>
      <c r="E50" s="160" t="s">
        <v>232</v>
      </c>
      <c r="F50" s="137"/>
      <c r="G50" s="131"/>
      <c r="H50" s="132"/>
      <c r="I50" s="132"/>
      <c r="J50" s="133"/>
    </row>
    <row r="51" spans="1:10" x14ac:dyDescent="0.35">
      <c r="A51" s="28"/>
      <c r="B51" s="100"/>
      <c r="C51" s="151"/>
      <c r="D51" s="151"/>
      <c r="E51" s="120"/>
      <c r="F51" s="120"/>
      <c r="G51" s="161" t="s">
        <v>233</v>
      </c>
      <c r="H51" s="161"/>
      <c r="I51" s="161"/>
      <c r="J51" s="10"/>
    </row>
    <row r="52" spans="1:10" ht="13.9" customHeight="1" x14ac:dyDescent="0.35">
      <c r="A52" s="114" t="s">
        <v>210</v>
      </c>
      <c r="B52" s="125"/>
      <c r="C52" s="153" t="s">
        <v>299</v>
      </c>
      <c r="D52" s="154"/>
      <c r="E52" s="154"/>
      <c r="F52" s="154"/>
      <c r="G52" s="154"/>
      <c r="H52" s="154"/>
      <c r="I52" s="154"/>
      <c r="J52" s="155"/>
    </row>
    <row r="53" spans="1:10" x14ac:dyDescent="0.35">
      <c r="A53" s="17"/>
      <c r="B53" s="95"/>
      <c r="C53" s="138" t="s">
        <v>211</v>
      </c>
      <c r="D53" s="138"/>
      <c r="E53" s="138"/>
      <c r="F53" s="138"/>
      <c r="G53" s="138"/>
      <c r="H53" s="138"/>
      <c r="I53" s="138"/>
      <c r="J53" s="18"/>
    </row>
    <row r="54" spans="1:10" x14ac:dyDescent="0.35">
      <c r="A54" s="114" t="s">
        <v>212</v>
      </c>
      <c r="B54" s="125"/>
      <c r="C54" s="156"/>
      <c r="D54" s="157"/>
      <c r="E54" s="158"/>
      <c r="F54" s="120"/>
      <c r="G54" s="120"/>
      <c r="H54" s="143"/>
      <c r="I54" s="143"/>
      <c r="J54" s="159"/>
    </row>
    <row r="55" spans="1:10" x14ac:dyDescent="0.35">
      <c r="A55" s="17"/>
      <c r="B55" s="95"/>
      <c r="C55" s="100"/>
      <c r="D55" s="95"/>
      <c r="E55" s="120"/>
      <c r="F55" s="120"/>
      <c r="G55" s="120"/>
      <c r="H55" s="120"/>
      <c r="I55" s="95"/>
      <c r="J55" s="18"/>
    </row>
    <row r="56" spans="1:10" ht="14.5" customHeight="1" x14ac:dyDescent="0.35">
      <c r="A56" s="114" t="s">
        <v>204</v>
      </c>
      <c r="B56" s="125"/>
      <c r="C56" s="167" t="s">
        <v>300</v>
      </c>
      <c r="D56" s="168"/>
      <c r="E56" s="168"/>
      <c r="F56" s="168"/>
      <c r="G56" s="168"/>
      <c r="H56" s="168"/>
      <c r="I56" s="168"/>
      <c r="J56" s="169"/>
    </row>
    <row r="57" spans="1:10" x14ac:dyDescent="0.35">
      <c r="A57" s="17"/>
      <c r="B57" s="95"/>
      <c r="C57" s="95"/>
      <c r="D57" s="95"/>
      <c r="E57" s="120"/>
      <c r="F57" s="120"/>
      <c r="G57" s="120"/>
      <c r="H57" s="120"/>
      <c r="I57" s="95"/>
      <c r="J57" s="18"/>
    </row>
    <row r="58" spans="1:10" x14ac:dyDescent="0.35">
      <c r="A58" s="114" t="s">
        <v>234</v>
      </c>
      <c r="B58" s="125"/>
      <c r="C58" s="162" t="s">
        <v>324</v>
      </c>
      <c r="D58" s="163"/>
      <c r="E58" s="163"/>
      <c r="F58" s="163"/>
      <c r="G58" s="163"/>
      <c r="H58" s="163"/>
      <c r="I58" s="163"/>
      <c r="J58" s="164"/>
    </row>
    <row r="59" spans="1:10" ht="14.5" customHeight="1" x14ac:dyDescent="0.35">
      <c r="A59" s="17"/>
      <c r="B59" s="95"/>
      <c r="C59" s="165" t="s">
        <v>235</v>
      </c>
      <c r="D59" s="165"/>
      <c r="E59" s="165"/>
      <c r="F59" s="165"/>
      <c r="G59" s="95"/>
      <c r="H59" s="95"/>
      <c r="I59" s="95"/>
      <c r="J59" s="18"/>
    </row>
    <row r="60" spans="1:10" x14ac:dyDescent="0.35">
      <c r="A60" s="114" t="s">
        <v>236</v>
      </c>
      <c r="B60" s="125"/>
      <c r="C60" s="162"/>
      <c r="D60" s="163"/>
      <c r="E60" s="163"/>
      <c r="F60" s="163"/>
      <c r="G60" s="163"/>
      <c r="H60" s="163"/>
      <c r="I60" s="163"/>
      <c r="J60" s="164"/>
    </row>
    <row r="61" spans="1:10" ht="14.5" customHeight="1" x14ac:dyDescent="0.35">
      <c r="A61" s="30"/>
      <c r="B61" s="31"/>
      <c r="C61" s="166" t="s">
        <v>237</v>
      </c>
      <c r="D61" s="166"/>
      <c r="E61" s="166"/>
      <c r="F61" s="166"/>
      <c r="G61" s="166"/>
      <c r="H61" s="31"/>
      <c r="I61" s="31"/>
      <c r="J61" s="32"/>
    </row>
    <row r="68" ht="27" customHeight="1" x14ac:dyDescent="0.35"/>
    <row r="72" ht="38.5" customHeight="1" x14ac:dyDescent="0.35"/>
  </sheetData>
  <sheetProtection algorithmName="SHA-512" hashValue="exHZ0Fh/GipS4xt66gAcar/u3RbROMc2b6Q70mj917YzpDi7qCeQIkoZi8nhss8RYUut6RnI78JqAYlboLQYow==" saltValue="UKwpfqLuiKebVsWIUWsqhQ=="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disablePrompts="1"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topLeftCell="A43" zoomScale="115" zoomScaleNormal="115" zoomScaleSheetLayoutView="100" workbookViewId="0">
      <selection activeCell="I51" sqref="I51"/>
    </sheetView>
  </sheetViews>
  <sheetFormatPr defaultColWidth="8.81640625" defaultRowHeight="12.5" x14ac:dyDescent="0.25"/>
  <cols>
    <col min="1" max="5" width="8.81640625" style="38"/>
    <col min="6" max="6" width="16.453125" style="38" customWidth="1"/>
    <col min="7" max="7" width="8.81640625" style="38"/>
    <col min="8" max="8" width="11.1796875" style="37" customWidth="1"/>
    <col min="9" max="9" width="13.26953125" style="37" customWidth="1"/>
    <col min="10" max="16384" width="8.81640625" style="38"/>
  </cols>
  <sheetData>
    <row r="1" spans="1:9" x14ac:dyDescent="0.25">
      <c r="A1" s="187" t="s">
        <v>1</v>
      </c>
      <c r="B1" s="188"/>
      <c r="C1" s="188"/>
      <c r="D1" s="188"/>
      <c r="E1" s="188"/>
      <c r="F1" s="188"/>
      <c r="G1" s="188"/>
      <c r="H1" s="188"/>
    </row>
    <row r="2" spans="1:9" x14ac:dyDescent="0.25">
      <c r="A2" s="189" t="s">
        <v>330</v>
      </c>
      <c r="B2" s="190"/>
      <c r="C2" s="190"/>
      <c r="D2" s="190"/>
      <c r="E2" s="190"/>
      <c r="F2" s="190"/>
      <c r="G2" s="190"/>
      <c r="H2" s="190"/>
    </row>
    <row r="3" spans="1:9" x14ac:dyDescent="0.25">
      <c r="A3" s="191" t="s">
        <v>282</v>
      </c>
      <c r="B3" s="192"/>
      <c r="C3" s="192"/>
      <c r="D3" s="192"/>
      <c r="E3" s="192"/>
      <c r="F3" s="192"/>
      <c r="G3" s="192"/>
      <c r="H3" s="192"/>
      <c r="I3" s="193"/>
    </row>
    <row r="4" spans="1:9" x14ac:dyDescent="0.25">
      <c r="A4" s="194" t="s">
        <v>301</v>
      </c>
      <c r="B4" s="195"/>
      <c r="C4" s="195"/>
      <c r="D4" s="195"/>
      <c r="E4" s="195"/>
      <c r="F4" s="195"/>
      <c r="G4" s="195"/>
      <c r="H4" s="195"/>
      <c r="I4" s="196"/>
    </row>
    <row r="5" spans="1:9" ht="42.5" thickBot="1" x14ac:dyDescent="0.3">
      <c r="A5" s="197" t="s">
        <v>2</v>
      </c>
      <c r="B5" s="198"/>
      <c r="C5" s="198"/>
      <c r="D5" s="198"/>
      <c r="E5" s="198"/>
      <c r="F5" s="199"/>
      <c r="G5" s="39" t="s">
        <v>3</v>
      </c>
      <c r="H5" s="40" t="s">
        <v>193</v>
      </c>
      <c r="I5" s="41" t="s">
        <v>190</v>
      </c>
    </row>
    <row r="6" spans="1:9" x14ac:dyDescent="0.25">
      <c r="A6" s="184">
        <v>1</v>
      </c>
      <c r="B6" s="185"/>
      <c r="C6" s="185"/>
      <c r="D6" s="185"/>
      <c r="E6" s="185"/>
      <c r="F6" s="186"/>
      <c r="G6" s="42">
        <v>2</v>
      </c>
      <c r="H6" s="43">
        <v>3</v>
      </c>
      <c r="I6" s="43">
        <v>4</v>
      </c>
    </row>
    <row r="7" spans="1:9" x14ac:dyDescent="0.25">
      <c r="A7" s="179"/>
      <c r="B7" s="179"/>
      <c r="C7" s="179"/>
      <c r="D7" s="179"/>
      <c r="E7" s="179"/>
      <c r="F7" s="179"/>
      <c r="G7" s="179"/>
      <c r="H7" s="179"/>
      <c r="I7" s="180"/>
    </row>
    <row r="8" spans="1:9" x14ac:dyDescent="0.25">
      <c r="A8" s="174" t="s">
        <v>11</v>
      </c>
      <c r="B8" s="178"/>
      <c r="C8" s="178"/>
      <c r="D8" s="178"/>
      <c r="E8" s="178"/>
      <c r="F8" s="178"/>
      <c r="G8" s="178"/>
      <c r="H8" s="178"/>
      <c r="I8" s="178"/>
    </row>
    <row r="9" spans="1:9" ht="28.5" customHeight="1" x14ac:dyDescent="0.25">
      <c r="A9" s="181" t="s">
        <v>18</v>
      </c>
      <c r="B9" s="181"/>
      <c r="C9" s="181"/>
      <c r="D9" s="181"/>
      <c r="E9" s="181"/>
      <c r="F9" s="181"/>
      <c r="G9" s="44">
        <v>1</v>
      </c>
      <c r="H9" s="45">
        <f>H10+H11+H12</f>
        <v>6202080797</v>
      </c>
      <c r="I9" s="45">
        <f>I10+I11+I12</f>
        <v>4517468545</v>
      </c>
    </row>
    <row r="10" spans="1:9" x14ac:dyDescent="0.25">
      <c r="A10" s="182" t="s">
        <v>19</v>
      </c>
      <c r="B10" s="182"/>
      <c r="C10" s="182"/>
      <c r="D10" s="182"/>
      <c r="E10" s="182"/>
      <c r="F10" s="182"/>
      <c r="G10" s="46">
        <v>2</v>
      </c>
      <c r="H10" s="47">
        <v>516971153</v>
      </c>
      <c r="I10" s="47">
        <v>604225770</v>
      </c>
    </row>
    <row r="11" spans="1:9" x14ac:dyDescent="0.25">
      <c r="A11" s="182" t="s">
        <v>240</v>
      </c>
      <c r="B11" s="182"/>
      <c r="C11" s="182"/>
      <c r="D11" s="182"/>
      <c r="E11" s="182"/>
      <c r="F11" s="182"/>
      <c r="G11" s="46">
        <v>3</v>
      </c>
      <c r="H11" s="47">
        <v>5394029505</v>
      </c>
      <c r="I11" s="47">
        <v>3554443686</v>
      </c>
    </row>
    <row r="12" spans="1:9" x14ac:dyDescent="0.25">
      <c r="A12" s="183" t="s">
        <v>20</v>
      </c>
      <c r="B12" s="183"/>
      <c r="C12" s="183"/>
      <c r="D12" s="183"/>
      <c r="E12" s="183"/>
      <c r="F12" s="183"/>
      <c r="G12" s="46">
        <v>4</v>
      </c>
      <c r="H12" s="47">
        <v>291080139</v>
      </c>
      <c r="I12" s="47">
        <v>358799089</v>
      </c>
    </row>
    <row r="13" spans="1:9" x14ac:dyDescent="0.25">
      <c r="A13" s="176" t="s">
        <v>21</v>
      </c>
      <c r="B13" s="176"/>
      <c r="C13" s="176"/>
      <c r="D13" s="176"/>
      <c r="E13" s="176"/>
      <c r="F13" s="176"/>
      <c r="G13" s="44">
        <v>5</v>
      </c>
      <c r="H13" s="45">
        <f>H14+H15+H16+H17</f>
        <v>137352636</v>
      </c>
      <c r="I13" s="45">
        <f>I14+I15+I16+I17</f>
        <v>58175150</v>
      </c>
    </row>
    <row r="14" spans="1:9" x14ac:dyDescent="0.25">
      <c r="A14" s="172" t="s">
        <v>22</v>
      </c>
      <c r="B14" s="172"/>
      <c r="C14" s="172"/>
      <c r="D14" s="172"/>
      <c r="E14" s="172"/>
      <c r="F14" s="172"/>
      <c r="G14" s="46">
        <v>6</v>
      </c>
      <c r="H14" s="47">
        <v>136845847</v>
      </c>
      <c r="I14" s="47">
        <v>57349336</v>
      </c>
    </row>
    <row r="15" spans="1:9" x14ac:dyDescent="0.25">
      <c r="A15" s="172" t="s">
        <v>23</v>
      </c>
      <c r="B15" s="172"/>
      <c r="C15" s="172"/>
      <c r="D15" s="172"/>
      <c r="E15" s="172"/>
      <c r="F15" s="172"/>
      <c r="G15" s="46">
        <v>7</v>
      </c>
      <c r="H15" s="47">
        <v>506789</v>
      </c>
      <c r="I15" s="47">
        <v>825814</v>
      </c>
    </row>
    <row r="16" spans="1:9" x14ac:dyDescent="0.25">
      <c r="A16" s="172" t="s">
        <v>24</v>
      </c>
      <c r="B16" s="172"/>
      <c r="C16" s="172"/>
      <c r="D16" s="172"/>
      <c r="E16" s="172"/>
      <c r="F16" s="172"/>
      <c r="G16" s="46">
        <v>8</v>
      </c>
      <c r="H16" s="47">
        <v>0</v>
      </c>
      <c r="I16" s="47">
        <v>0</v>
      </c>
    </row>
    <row r="17" spans="1:9" x14ac:dyDescent="0.25">
      <c r="A17" s="172" t="s">
        <v>25</v>
      </c>
      <c r="B17" s="172"/>
      <c r="C17" s="172"/>
      <c r="D17" s="172"/>
      <c r="E17" s="172"/>
      <c r="F17" s="172"/>
      <c r="G17" s="46">
        <v>9</v>
      </c>
      <c r="H17" s="47">
        <v>0</v>
      </c>
      <c r="I17" s="47">
        <v>0</v>
      </c>
    </row>
    <row r="18" spans="1:9" ht="25.9" customHeight="1" x14ac:dyDescent="0.25">
      <c r="A18" s="176" t="s">
        <v>26</v>
      </c>
      <c r="B18" s="176"/>
      <c r="C18" s="176"/>
      <c r="D18" s="176"/>
      <c r="E18" s="176"/>
      <c r="F18" s="176"/>
      <c r="G18" s="44">
        <v>10</v>
      </c>
      <c r="H18" s="45">
        <f>H19+H20+H21</f>
        <v>91821219</v>
      </c>
      <c r="I18" s="45">
        <f>I19+I20+I21</f>
        <v>127310604</v>
      </c>
    </row>
    <row r="19" spans="1:9" x14ac:dyDescent="0.25">
      <c r="A19" s="172" t="s">
        <v>23</v>
      </c>
      <c r="B19" s="172"/>
      <c r="C19" s="172"/>
      <c r="D19" s="172"/>
      <c r="E19" s="172"/>
      <c r="F19" s="172"/>
      <c r="G19" s="46">
        <v>11</v>
      </c>
      <c r="H19" s="47">
        <v>7986025</v>
      </c>
      <c r="I19" s="47">
        <v>7592584</v>
      </c>
    </row>
    <row r="20" spans="1:9" x14ac:dyDescent="0.25">
      <c r="A20" s="172" t="s">
        <v>24</v>
      </c>
      <c r="B20" s="172"/>
      <c r="C20" s="172"/>
      <c r="D20" s="172"/>
      <c r="E20" s="172"/>
      <c r="F20" s="172"/>
      <c r="G20" s="46">
        <v>12</v>
      </c>
      <c r="H20" s="47">
        <v>83835194</v>
      </c>
      <c r="I20" s="47">
        <v>119718020</v>
      </c>
    </row>
    <row r="21" spans="1:9" x14ac:dyDescent="0.25">
      <c r="A21" s="172" t="s">
        <v>25</v>
      </c>
      <c r="B21" s="172"/>
      <c r="C21" s="172"/>
      <c r="D21" s="172"/>
      <c r="E21" s="172"/>
      <c r="F21" s="172"/>
      <c r="G21" s="46">
        <v>13</v>
      </c>
      <c r="H21" s="47">
        <v>0</v>
      </c>
      <c r="I21" s="47">
        <v>0</v>
      </c>
    </row>
    <row r="22" spans="1:9" x14ac:dyDescent="0.25">
      <c r="A22" s="176" t="s">
        <v>27</v>
      </c>
      <c r="B22" s="176"/>
      <c r="C22" s="176"/>
      <c r="D22" s="176"/>
      <c r="E22" s="176"/>
      <c r="F22" s="176"/>
      <c r="G22" s="44">
        <v>14</v>
      </c>
      <c r="H22" s="45">
        <f>H23+H24</f>
        <v>0</v>
      </c>
      <c r="I22" s="45">
        <f>I23+I24</f>
        <v>0</v>
      </c>
    </row>
    <row r="23" spans="1:9" x14ac:dyDescent="0.25">
      <c r="A23" s="172" t="s">
        <v>24</v>
      </c>
      <c r="B23" s="172"/>
      <c r="C23" s="172"/>
      <c r="D23" s="172"/>
      <c r="E23" s="172"/>
      <c r="F23" s="172"/>
      <c r="G23" s="46">
        <v>15</v>
      </c>
      <c r="H23" s="47">
        <v>0</v>
      </c>
      <c r="I23" s="47">
        <v>0</v>
      </c>
    </row>
    <row r="24" spans="1:9" x14ac:dyDescent="0.25">
      <c r="A24" s="172" t="s">
        <v>25</v>
      </c>
      <c r="B24" s="172"/>
      <c r="C24" s="172"/>
      <c r="D24" s="172"/>
      <c r="E24" s="172"/>
      <c r="F24" s="172"/>
      <c r="G24" s="46">
        <v>16</v>
      </c>
      <c r="H24" s="47">
        <v>0</v>
      </c>
      <c r="I24" s="47">
        <v>0</v>
      </c>
    </row>
    <row r="25" spans="1:9" ht="25.9" customHeight="1" x14ac:dyDescent="0.25">
      <c r="A25" s="176" t="s">
        <v>28</v>
      </c>
      <c r="B25" s="176"/>
      <c r="C25" s="176"/>
      <c r="D25" s="176"/>
      <c r="E25" s="176"/>
      <c r="F25" s="176"/>
      <c r="G25" s="44">
        <v>17</v>
      </c>
      <c r="H25" s="45">
        <f>H26+H27+H28</f>
        <v>1004931258</v>
      </c>
      <c r="I25" s="45">
        <f>I26+I27+I28</f>
        <v>1093531555</v>
      </c>
    </row>
    <row r="26" spans="1:9" x14ac:dyDescent="0.25">
      <c r="A26" s="172" t="s">
        <v>23</v>
      </c>
      <c r="B26" s="172"/>
      <c r="C26" s="172"/>
      <c r="D26" s="172"/>
      <c r="E26" s="172"/>
      <c r="F26" s="172"/>
      <c r="G26" s="46">
        <v>18</v>
      </c>
      <c r="H26" s="47">
        <v>733256</v>
      </c>
      <c r="I26" s="47">
        <v>692601</v>
      </c>
    </row>
    <row r="27" spans="1:9" x14ac:dyDescent="0.25">
      <c r="A27" s="172" t="s">
        <v>24</v>
      </c>
      <c r="B27" s="172"/>
      <c r="C27" s="172"/>
      <c r="D27" s="172"/>
      <c r="E27" s="172"/>
      <c r="F27" s="172"/>
      <c r="G27" s="46">
        <v>19</v>
      </c>
      <c r="H27" s="47">
        <v>1004198002</v>
      </c>
      <c r="I27" s="47">
        <v>1092838954</v>
      </c>
    </row>
    <row r="28" spans="1:9" x14ac:dyDescent="0.25">
      <c r="A28" s="172" t="s">
        <v>25</v>
      </c>
      <c r="B28" s="172"/>
      <c r="C28" s="172"/>
      <c r="D28" s="172"/>
      <c r="E28" s="172"/>
      <c r="F28" s="172"/>
      <c r="G28" s="46">
        <v>20</v>
      </c>
      <c r="H28" s="47">
        <v>0</v>
      </c>
      <c r="I28" s="47">
        <v>0</v>
      </c>
    </row>
    <row r="29" spans="1:9" x14ac:dyDescent="0.25">
      <c r="A29" s="176" t="s">
        <v>29</v>
      </c>
      <c r="B29" s="176"/>
      <c r="C29" s="176"/>
      <c r="D29" s="176"/>
      <c r="E29" s="176"/>
      <c r="F29" s="176"/>
      <c r="G29" s="44">
        <v>21</v>
      </c>
      <c r="H29" s="45">
        <f>H30+H31</f>
        <v>16506216104</v>
      </c>
      <c r="I29" s="45">
        <f>I30+I31</f>
        <v>18906957604</v>
      </c>
    </row>
    <row r="30" spans="1:9" x14ac:dyDescent="0.25">
      <c r="A30" s="172" t="s">
        <v>24</v>
      </c>
      <c r="B30" s="172"/>
      <c r="C30" s="172"/>
      <c r="D30" s="172"/>
      <c r="E30" s="172"/>
      <c r="F30" s="172"/>
      <c r="G30" s="46">
        <v>22</v>
      </c>
      <c r="H30" s="47">
        <v>1717598088</v>
      </c>
      <c r="I30" s="47">
        <v>1762189512</v>
      </c>
    </row>
    <row r="31" spans="1:9" x14ac:dyDescent="0.25">
      <c r="A31" s="172" t="s">
        <v>25</v>
      </c>
      <c r="B31" s="172"/>
      <c r="C31" s="172"/>
      <c r="D31" s="172"/>
      <c r="E31" s="172"/>
      <c r="F31" s="172"/>
      <c r="G31" s="46">
        <v>23</v>
      </c>
      <c r="H31" s="47">
        <v>14788618016</v>
      </c>
      <c r="I31" s="47">
        <v>17144768092</v>
      </c>
    </row>
    <row r="32" spans="1:9" x14ac:dyDescent="0.25">
      <c r="A32" s="172" t="s">
        <v>30</v>
      </c>
      <c r="B32" s="172"/>
      <c r="C32" s="172"/>
      <c r="D32" s="172"/>
      <c r="E32" s="172"/>
      <c r="F32" s="172"/>
      <c r="G32" s="46">
        <v>24</v>
      </c>
      <c r="H32" s="47">
        <v>76967101</v>
      </c>
      <c r="I32" s="47">
        <v>85966509</v>
      </c>
    </row>
    <row r="33" spans="1:9" ht="28.9" customHeight="1" x14ac:dyDescent="0.25">
      <c r="A33" s="172" t="s">
        <v>31</v>
      </c>
      <c r="B33" s="172"/>
      <c r="C33" s="172"/>
      <c r="D33" s="172"/>
      <c r="E33" s="172"/>
      <c r="F33" s="172"/>
      <c r="G33" s="46">
        <v>25</v>
      </c>
      <c r="H33" s="47">
        <v>3248246</v>
      </c>
      <c r="I33" s="47">
        <v>21182798</v>
      </c>
    </row>
    <row r="34" spans="1:9" x14ac:dyDescent="0.25">
      <c r="A34" s="172" t="s">
        <v>32</v>
      </c>
      <c r="B34" s="172"/>
      <c r="C34" s="172"/>
      <c r="D34" s="172"/>
      <c r="E34" s="172"/>
      <c r="F34" s="172"/>
      <c r="G34" s="46">
        <v>26</v>
      </c>
      <c r="H34" s="47">
        <v>17808584</v>
      </c>
      <c r="I34" s="47">
        <v>20086157</v>
      </c>
    </row>
    <row r="35" spans="1:9" x14ac:dyDescent="0.25">
      <c r="A35" s="172" t="s">
        <v>33</v>
      </c>
      <c r="B35" s="172"/>
      <c r="C35" s="172"/>
      <c r="D35" s="172"/>
      <c r="E35" s="172"/>
      <c r="F35" s="172"/>
      <c r="G35" s="46">
        <v>27</v>
      </c>
      <c r="H35" s="47">
        <v>307325247</v>
      </c>
      <c r="I35" s="47">
        <v>362162171</v>
      </c>
    </row>
    <row r="36" spans="1:9" x14ac:dyDescent="0.25">
      <c r="A36" s="172" t="s">
        <v>34</v>
      </c>
      <c r="B36" s="172"/>
      <c r="C36" s="172"/>
      <c r="D36" s="172"/>
      <c r="E36" s="172"/>
      <c r="F36" s="172"/>
      <c r="G36" s="46">
        <v>28</v>
      </c>
      <c r="H36" s="47">
        <v>63452032</v>
      </c>
      <c r="I36" s="47">
        <v>55995329</v>
      </c>
    </row>
    <row r="37" spans="1:9" x14ac:dyDescent="0.25">
      <c r="A37" s="172" t="s">
        <v>35</v>
      </c>
      <c r="B37" s="172"/>
      <c r="C37" s="172"/>
      <c r="D37" s="172"/>
      <c r="E37" s="172"/>
      <c r="F37" s="172"/>
      <c r="G37" s="46">
        <v>29</v>
      </c>
      <c r="H37" s="47">
        <v>86135089</v>
      </c>
      <c r="I37" s="47">
        <v>71797774</v>
      </c>
    </row>
    <row r="38" spans="1:9" x14ac:dyDescent="0.25">
      <c r="A38" s="172" t="s">
        <v>36</v>
      </c>
      <c r="B38" s="172"/>
      <c r="C38" s="172"/>
      <c r="D38" s="172"/>
      <c r="E38" s="172"/>
      <c r="F38" s="172"/>
      <c r="G38" s="46">
        <v>30</v>
      </c>
      <c r="H38" s="47">
        <v>94338476</v>
      </c>
      <c r="I38" s="47">
        <v>109102036</v>
      </c>
    </row>
    <row r="39" spans="1:9" ht="27.65" customHeight="1" x14ac:dyDescent="0.25">
      <c r="A39" s="172" t="s">
        <v>37</v>
      </c>
      <c r="B39" s="172"/>
      <c r="C39" s="172"/>
      <c r="D39" s="172"/>
      <c r="E39" s="172"/>
      <c r="F39" s="172"/>
      <c r="G39" s="46">
        <v>31</v>
      </c>
      <c r="H39" s="47">
        <v>0</v>
      </c>
      <c r="I39" s="47">
        <v>0</v>
      </c>
    </row>
    <row r="40" spans="1:9" x14ac:dyDescent="0.25">
      <c r="A40" s="170" t="s">
        <v>38</v>
      </c>
      <c r="B40" s="170"/>
      <c r="C40" s="170"/>
      <c r="D40" s="170"/>
      <c r="E40" s="170"/>
      <c r="F40" s="170"/>
      <c r="G40" s="44">
        <v>32</v>
      </c>
      <c r="H40" s="48">
        <f>H9+H13+H18+H22+H25+H29+H32+H33+H34+H35+H36+H37+H38+H39</f>
        <v>24591676789</v>
      </c>
      <c r="I40" s="48">
        <f>I9+I13+I18+I22+I25+I29+I32+I33+I34+I35+I36+I37+I38+I39</f>
        <v>25429736232</v>
      </c>
    </row>
    <row r="41" spans="1:9" x14ac:dyDescent="0.25">
      <c r="A41" s="174" t="s">
        <v>12</v>
      </c>
      <c r="B41" s="178"/>
      <c r="C41" s="178"/>
      <c r="D41" s="178"/>
      <c r="E41" s="178"/>
      <c r="F41" s="178"/>
      <c r="G41" s="178"/>
      <c r="H41" s="178"/>
      <c r="I41" s="178"/>
    </row>
    <row r="42" spans="1:9" x14ac:dyDescent="0.25">
      <c r="A42" s="176" t="s">
        <v>39</v>
      </c>
      <c r="B42" s="177"/>
      <c r="C42" s="177"/>
      <c r="D42" s="177"/>
      <c r="E42" s="177"/>
      <c r="F42" s="177"/>
      <c r="G42" s="44">
        <v>33</v>
      </c>
      <c r="H42" s="45">
        <f>H43+H44+H45+H46+H47</f>
        <v>127566532</v>
      </c>
      <c r="I42" s="45">
        <f>I43+I44+I45+I46+I47</f>
        <v>51225374</v>
      </c>
    </row>
    <row r="43" spans="1:9" x14ac:dyDescent="0.25">
      <c r="A43" s="172" t="s">
        <v>40</v>
      </c>
      <c r="B43" s="172"/>
      <c r="C43" s="172"/>
      <c r="D43" s="172"/>
      <c r="E43" s="172"/>
      <c r="F43" s="172"/>
      <c r="G43" s="46">
        <v>34</v>
      </c>
      <c r="H43" s="47">
        <v>127566532</v>
      </c>
      <c r="I43" s="47">
        <v>51225374</v>
      </c>
    </row>
    <row r="44" spans="1:9" x14ac:dyDescent="0.25">
      <c r="A44" s="172" t="s">
        <v>41</v>
      </c>
      <c r="B44" s="172"/>
      <c r="C44" s="172"/>
      <c r="D44" s="172"/>
      <c r="E44" s="172"/>
      <c r="F44" s="172"/>
      <c r="G44" s="46">
        <v>35</v>
      </c>
      <c r="H44" s="47">
        <v>0</v>
      </c>
      <c r="I44" s="47">
        <v>0</v>
      </c>
    </row>
    <row r="45" spans="1:9" x14ac:dyDescent="0.25">
      <c r="A45" s="172" t="s">
        <v>42</v>
      </c>
      <c r="B45" s="172"/>
      <c r="C45" s="172"/>
      <c r="D45" s="172"/>
      <c r="E45" s="172"/>
      <c r="F45" s="172"/>
      <c r="G45" s="46">
        <v>36</v>
      </c>
      <c r="H45" s="47">
        <v>0</v>
      </c>
      <c r="I45" s="47">
        <v>0</v>
      </c>
    </row>
    <row r="46" spans="1:9" x14ac:dyDescent="0.25">
      <c r="A46" s="172" t="s">
        <v>43</v>
      </c>
      <c r="B46" s="172"/>
      <c r="C46" s="172"/>
      <c r="D46" s="172"/>
      <c r="E46" s="172"/>
      <c r="F46" s="172"/>
      <c r="G46" s="46">
        <v>37</v>
      </c>
      <c r="H46" s="47">
        <v>0</v>
      </c>
      <c r="I46" s="47">
        <v>0</v>
      </c>
    </row>
    <row r="47" spans="1:9" x14ac:dyDescent="0.25">
      <c r="A47" s="172" t="s">
        <v>44</v>
      </c>
      <c r="B47" s="172"/>
      <c r="C47" s="172"/>
      <c r="D47" s="172"/>
      <c r="E47" s="172"/>
      <c r="F47" s="172"/>
      <c r="G47" s="46">
        <v>38</v>
      </c>
      <c r="H47" s="47">
        <v>0</v>
      </c>
      <c r="I47" s="47">
        <v>0</v>
      </c>
    </row>
    <row r="48" spans="1:9" ht="27.65" customHeight="1" x14ac:dyDescent="0.25">
      <c r="A48" s="176" t="s">
        <v>45</v>
      </c>
      <c r="B48" s="177"/>
      <c r="C48" s="177"/>
      <c r="D48" s="177"/>
      <c r="E48" s="177"/>
      <c r="F48" s="177"/>
      <c r="G48" s="44">
        <v>39</v>
      </c>
      <c r="H48" s="45">
        <f>H49+H50+H51</f>
        <v>174136305</v>
      </c>
      <c r="I48" s="45">
        <f>I49+I50+I51</f>
        <v>123658815</v>
      </c>
    </row>
    <row r="49" spans="1:9" x14ac:dyDescent="0.25">
      <c r="A49" s="172" t="s">
        <v>42</v>
      </c>
      <c r="B49" s="172"/>
      <c r="C49" s="172"/>
      <c r="D49" s="172"/>
      <c r="E49" s="172"/>
      <c r="F49" s="172"/>
      <c r="G49" s="46">
        <v>40</v>
      </c>
      <c r="H49" s="47">
        <v>0</v>
      </c>
      <c r="I49" s="47">
        <v>0</v>
      </c>
    </row>
    <row r="50" spans="1:9" x14ac:dyDescent="0.25">
      <c r="A50" s="172" t="s">
        <v>43</v>
      </c>
      <c r="B50" s="172"/>
      <c r="C50" s="172"/>
      <c r="D50" s="172"/>
      <c r="E50" s="172"/>
      <c r="F50" s="172"/>
      <c r="G50" s="46">
        <v>41</v>
      </c>
      <c r="H50" s="47">
        <v>0</v>
      </c>
      <c r="I50" s="47">
        <v>0</v>
      </c>
    </row>
    <row r="51" spans="1:9" x14ac:dyDescent="0.25">
      <c r="A51" s="172" t="s">
        <v>44</v>
      </c>
      <c r="B51" s="172"/>
      <c r="C51" s="172"/>
      <c r="D51" s="172"/>
      <c r="E51" s="172"/>
      <c r="F51" s="172"/>
      <c r="G51" s="46">
        <v>42</v>
      </c>
      <c r="H51" s="47">
        <v>174136305</v>
      </c>
      <c r="I51" s="47">
        <v>123658815</v>
      </c>
    </row>
    <row r="52" spans="1:9" x14ac:dyDescent="0.25">
      <c r="A52" s="176" t="s">
        <v>46</v>
      </c>
      <c r="B52" s="177"/>
      <c r="C52" s="177"/>
      <c r="D52" s="177"/>
      <c r="E52" s="177"/>
      <c r="F52" s="177"/>
      <c r="G52" s="44">
        <v>43</v>
      </c>
      <c r="H52" s="45">
        <f>H53+H54+H55</f>
        <v>20980281921</v>
      </c>
      <c r="I52" s="45">
        <f>I53+I54+I55</f>
        <v>21901721719</v>
      </c>
    </row>
    <row r="53" spans="1:9" x14ac:dyDescent="0.25">
      <c r="A53" s="172" t="s">
        <v>42</v>
      </c>
      <c r="B53" s="172"/>
      <c r="C53" s="172"/>
      <c r="D53" s="172"/>
      <c r="E53" s="172"/>
      <c r="F53" s="172"/>
      <c r="G53" s="46">
        <v>44</v>
      </c>
      <c r="H53" s="47">
        <v>20731604669</v>
      </c>
      <c r="I53" s="47">
        <v>21218271454</v>
      </c>
    </row>
    <row r="54" spans="1:9" x14ac:dyDescent="0.25">
      <c r="A54" s="172" t="s">
        <v>43</v>
      </c>
      <c r="B54" s="172"/>
      <c r="C54" s="172"/>
      <c r="D54" s="172"/>
      <c r="E54" s="172"/>
      <c r="F54" s="172"/>
      <c r="G54" s="46">
        <v>45</v>
      </c>
      <c r="H54" s="47">
        <v>151294125</v>
      </c>
      <c r="I54" s="47">
        <v>595003623</v>
      </c>
    </row>
    <row r="55" spans="1:9" x14ac:dyDescent="0.25">
      <c r="A55" s="172" t="s">
        <v>44</v>
      </c>
      <c r="B55" s="172"/>
      <c r="C55" s="172"/>
      <c r="D55" s="172"/>
      <c r="E55" s="172"/>
      <c r="F55" s="172"/>
      <c r="G55" s="46">
        <v>46</v>
      </c>
      <c r="H55" s="47">
        <v>97383127</v>
      </c>
      <c r="I55" s="47">
        <v>88446642</v>
      </c>
    </row>
    <row r="56" spans="1:9" x14ac:dyDescent="0.25">
      <c r="A56" s="172" t="s">
        <v>47</v>
      </c>
      <c r="B56" s="172"/>
      <c r="C56" s="172"/>
      <c r="D56" s="172"/>
      <c r="E56" s="172"/>
      <c r="F56" s="172"/>
      <c r="G56" s="46">
        <v>47</v>
      </c>
      <c r="H56" s="47">
        <v>127340776</v>
      </c>
      <c r="I56" s="47">
        <v>152332716</v>
      </c>
    </row>
    <row r="57" spans="1:9" ht="24" customHeight="1" x14ac:dyDescent="0.25">
      <c r="A57" s="173" t="s">
        <v>48</v>
      </c>
      <c r="B57" s="173"/>
      <c r="C57" s="173"/>
      <c r="D57" s="173"/>
      <c r="E57" s="173"/>
      <c r="F57" s="173"/>
      <c r="G57" s="46">
        <v>48</v>
      </c>
      <c r="H57" s="47">
        <v>-16298277</v>
      </c>
      <c r="I57" s="47">
        <v>5292249</v>
      </c>
    </row>
    <row r="58" spans="1:9" x14ac:dyDescent="0.25">
      <c r="A58" s="173" t="s">
        <v>241</v>
      </c>
      <c r="B58" s="173"/>
      <c r="C58" s="173"/>
      <c r="D58" s="173"/>
      <c r="E58" s="173"/>
      <c r="F58" s="173"/>
      <c r="G58" s="46">
        <v>49</v>
      </c>
      <c r="H58" s="47">
        <v>239533624</v>
      </c>
      <c r="I58" s="47">
        <v>215844566</v>
      </c>
    </row>
    <row r="59" spans="1:9" x14ac:dyDescent="0.25">
      <c r="A59" s="173" t="s">
        <v>49</v>
      </c>
      <c r="B59" s="172"/>
      <c r="C59" s="172"/>
      <c r="D59" s="172"/>
      <c r="E59" s="172"/>
      <c r="F59" s="172"/>
      <c r="G59" s="46">
        <v>50</v>
      </c>
      <c r="H59" s="47">
        <v>37814597</v>
      </c>
      <c r="I59" s="47">
        <v>22998638</v>
      </c>
    </row>
    <row r="60" spans="1:9" x14ac:dyDescent="0.25">
      <c r="A60" s="173" t="s">
        <v>50</v>
      </c>
      <c r="B60" s="173"/>
      <c r="C60" s="173"/>
      <c r="D60" s="173"/>
      <c r="E60" s="173"/>
      <c r="F60" s="173"/>
      <c r="G60" s="46">
        <v>51</v>
      </c>
      <c r="H60" s="47">
        <v>0</v>
      </c>
      <c r="I60" s="47">
        <v>0</v>
      </c>
    </row>
    <row r="61" spans="1:9" x14ac:dyDescent="0.25">
      <c r="A61" s="173" t="s">
        <v>51</v>
      </c>
      <c r="B61" s="173"/>
      <c r="C61" s="173"/>
      <c r="D61" s="173"/>
      <c r="E61" s="173"/>
      <c r="F61" s="173"/>
      <c r="G61" s="46">
        <v>52</v>
      </c>
      <c r="H61" s="47">
        <v>240487375</v>
      </c>
      <c r="I61" s="47">
        <v>250074640</v>
      </c>
    </row>
    <row r="62" spans="1:9" ht="31.15" customHeight="1" x14ac:dyDescent="0.25">
      <c r="A62" s="173" t="s">
        <v>52</v>
      </c>
      <c r="B62" s="173"/>
      <c r="C62" s="173"/>
      <c r="D62" s="173"/>
      <c r="E62" s="173"/>
      <c r="F62" s="173"/>
      <c r="G62" s="46">
        <v>53</v>
      </c>
      <c r="H62" s="47">
        <v>0</v>
      </c>
      <c r="I62" s="47">
        <v>0</v>
      </c>
    </row>
    <row r="63" spans="1:9" x14ac:dyDescent="0.25">
      <c r="A63" s="170" t="s">
        <v>53</v>
      </c>
      <c r="B63" s="171"/>
      <c r="C63" s="171"/>
      <c r="D63" s="171"/>
      <c r="E63" s="171"/>
      <c r="F63" s="171"/>
      <c r="G63" s="44">
        <v>54</v>
      </c>
      <c r="H63" s="49">
        <f>H42+H48+H52+H56+H57+H58+H59+H60+H61+H62</f>
        <v>21910862853</v>
      </c>
      <c r="I63" s="49">
        <f>I42+I48+I52+I56+I57+I58+I59+I60+I61+I62</f>
        <v>22723148717</v>
      </c>
    </row>
    <row r="64" spans="1:9" x14ac:dyDescent="0.25">
      <c r="A64" s="174" t="s">
        <v>13</v>
      </c>
      <c r="B64" s="175"/>
      <c r="C64" s="175"/>
      <c r="D64" s="175"/>
      <c r="E64" s="175"/>
      <c r="F64" s="175"/>
      <c r="G64" s="175"/>
      <c r="H64" s="175"/>
      <c r="I64" s="175"/>
    </row>
    <row r="65" spans="1:9" x14ac:dyDescent="0.25">
      <c r="A65" s="172" t="s">
        <v>242</v>
      </c>
      <c r="B65" s="172"/>
      <c r="C65" s="172"/>
      <c r="D65" s="172"/>
      <c r="E65" s="172"/>
      <c r="F65" s="172"/>
      <c r="G65" s="46">
        <v>55</v>
      </c>
      <c r="H65" s="47">
        <v>850068233</v>
      </c>
      <c r="I65" s="47">
        <v>850068233</v>
      </c>
    </row>
    <row r="66" spans="1:9" x14ac:dyDescent="0.25">
      <c r="A66" s="172" t="s">
        <v>54</v>
      </c>
      <c r="B66" s="172"/>
      <c r="C66" s="172"/>
      <c r="D66" s="172"/>
      <c r="E66" s="172"/>
      <c r="F66" s="172"/>
      <c r="G66" s="46">
        <v>56</v>
      </c>
      <c r="H66" s="47">
        <v>464975040</v>
      </c>
      <c r="I66" s="47">
        <v>465253748</v>
      </c>
    </row>
    <row r="67" spans="1:9" x14ac:dyDescent="0.25">
      <c r="A67" s="172" t="s">
        <v>243</v>
      </c>
      <c r="B67" s="172"/>
      <c r="C67" s="172"/>
      <c r="D67" s="172"/>
      <c r="E67" s="172"/>
      <c r="F67" s="172"/>
      <c r="G67" s="46">
        <v>57</v>
      </c>
      <c r="H67" s="47">
        <v>0</v>
      </c>
      <c r="I67" s="47">
        <v>0</v>
      </c>
    </row>
    <row r="68" spans="1:9" x14ac:dyDescent="0.25">
      <c r="A68" s="172" t="s">
        <v>244</v>
      </c>
      <c r="B68" s="172"/>
      <c r="C68" s="172"/>
      <c r="D68" s="172"/>
      <c r="E68" s="172"/>
      <c r="F68" s="172"/>
      <c r="G68" s="46">
        <v>58</v>
      </c>
      <c r="H68" s="47">
        <v>1284521</v>
      </c>
      <c r="I68" s="47">
        <v>420906</v>
      </c>
    </row>
    <row r="69" spans="1:9" x14ac:dyDescent="0.25">
      <c r="A69" s="172" t="s">
        <v>55</v>
      </c>
      <c r="B69" s="172"/>
      <c r="C69" s="172"/>
      <c r="D69" s="172"/>
      <c r="E69" s="172"/>
      <c r="F69" s="172"/>
      <c r="G69" s="46">
        <v>59</v>
      </c>
      <c r="H69" s="47">
        <v>-36487890</v>
      </c>
      <c r="I69" s="47">
        <v>-17638891</v>
      </c>
    </row>
    <row r="70" spans="1:9" x14ac:dyDescent="0.25">
      <c r="A70" s="172" t="s">
        <v>56</v>
      </c>
      <c r="B70" s="172"/>
      <c r="C70" s="172"/>
      <c r="D70" s="172"/>
      <c r="E70" s="172"/>
      <c r="F70" s="172"/>
      <c r="G70" s="46">
        <v>60</v>
      </c>
      <c r="H70" s="47">
        <v>829394077</v>
      </c>
      <c r="I70" s="47">
        <v>888096246</v>
      </c>
    </row>
    <row r="71" spans="1:9" x14ac:dyDescent="0.25">
      <c r="A71" s="172" t="s">
        <v>57</v>
      </c>
      <c r="B71" s="172"/>
      <c r="C71" s="172"/>
      <c r="D71" s="172"/>
      <c r="E71" s="172"/>
      <c r="F71" s="172"/>
      <c r="G71" s="46">
        <v>61</v>
      </c>
      <c r="H71" s="47">
        <v>0</v>
      </c>
      <c r="I71" s="47">
        <v>0</v>
      </c>
    </row>
    <row r="72" spans="1:9" x14ac:dyDescent="0.25">
      <c r="A72" s="172" t="s">
        <v>58</v>
      </c>
      <c r="B72" s="172"/>
      <c r="C72" s="172"/>
      <c r="D72" s="172"/>
      <c r="E72" s="172"/>
      <c r="F72" s="172"/>
      <c r="G72" s="46">
        <v>62</v>
      </c>
      <c r="H72" s="47">
        <v>61175022</v>
      </c>
      <c r="I72" s="47">
        <v>61175022</v>
      </c>
    </row>
    <row r="73" spans="1:9" x14ac:dyDescent="0.25">
      <c r="A73" s="172" t="s">
        <v>59</v>
      </c>
      <c r="B73" s="172"/>
      <c r="C73" s="172"/>
      <c r="D73" s="172"/>
      <c r="E73" s="172"/>
      <c r="F73" s="172"/>
      <c r="G73" s="46">
        <v>63</v>
      </c>
      <c r="H73" s="47">
        <v>-853349.35</v>
      </c>
      <c r="I73" s="47">
        <v>-268443</v>
      </c>
    </row>
    <row r="74" spans="1:9" x14ac:dyDescent="0.25">
      <c r="A74" s="172" t="s">
        <v>60</v>
      </c>
      <c r="B74" s="172"/>
      <c r="C74" s="172"/>
      <c r="D74" s="172"/>
      <c r="E74" s="172"/>
      <c r="F74" s="172"/>
      <c r="G74" s="46">
        <v>64</v>
      </c>
      <c r="H74" s="47">
        <v>508063887</v>
      </c>
      <c r="I74" s="47">
        <v>455692701</v>
      </c>
    </row>
    <row r="75" spans="1:9" x14ac:dyDescent="0.25">
      <c r="A75" s="172" t="s">
        <v>61</v>
      </c>
      <c r="B75" s="172"/>
      <c r="C75" s="172"/>
      <c r="D75" s="172"/>
      <c r="E75" s="172"/>
      <c r="F75" s="172"/>
      <c r="G75" s="46">
        <v>65</v>
      </c>
      <c r="H75" s="47">
        <v>0</v>
      </c>
      <c r="I75" s="47">
        <v>0</v>
      </c>
    </row>
    <row r="76" spans="1:9" x14ac:dyDescent="0.25">
      <c r="A76" s="172" t="s">
        <v>62</v>
      </c>
      <c r="B76" s="172"/>
      <c r="C76" s="172"/>
      <c r="D76" s="172"/>
      <c r="E76" s="172"/>
      <c r="F76" s="172"/>
      <c r="G76" s="46">
        <v>66</v>
      </c>
      <c r="H76" s="47">
        <v>3194395</v>
      </c>
      <c r="I76" s="47">
        <v>3787993</v>
      </c>
    </row>
    <row r="77" spans="1:9" x14ac:dyDescent="0.25">
      <c r="A77" s="170" t="s">
        <v>63</v>
      </c>
      <c r="B77" s="170"/>
      <c r="C77" s="170"/>
      <c r="D77" s="170"/>
      <c r="E77" s="170"/>
      <c r="F77" s="170"/>
      <c r="G77" s="44">
        <v>67</v>
      </c>
      <c r="H77" s="48">
        <f>H65+H66+H67+H68+H69+H70+H71+H72+H73+H74+H75+H76</f>
        <v>2680813935.6500001</v>
      </c>
      <c r="I77" s="48">
        <f>I65+I66+I67+I68+I69+I70+I71+I72+I73+I74+I75+I76</f>
        <v>2706587515</v>
      </c>
    </row>
    <row r="78" spans="1:9" x14ac:dyDescent="0.25">
      <c r="A78" s="170" t="s">
        <v>64</v>
      </c>
      <c r="B78" s="171"/>
      <c r="C78" s="171"/>
      <c r="D78" s="171"/>
      <c r="E78" s="171"/>
      <c r="F78" s="171"/>
      <c r="G78" s="44">
        <v>68</v>
      </c>
      <c r="H78" s="48">
        <f>H63+H77</f>
        <v>24591676788.650002</v>
      </c>
      <c r="I78" s="48">
        <f>I63+I77</f>
        <v>25429736232</v>
      </c>
    </row>
  </sheetData>
  <sheetProtection algorithmName="SHA-512" hashValue="+nAg2dBb8i3R1aGpNRRDjQ+FG/ED158NfiKH/v5VwhYwTqSyFTPCFGMiiOVvK7B/ax3EtfBEJcHAL9ygPsnPzw==" saltValue="omEjeDpnu/MBEwkqK1cUcA==" spinCount="100000" sheet="1" objects="1" scenarios="1"/>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topLeftCell="A39" zoomScale="90" zoomScaleNormal="90" zoomScaleSheetLayoutView="110" workbookViewId="0">
      <selection activeCell="J52" sqref="J52"/>
    </sheetView>
  </sheetViews>
  <sheetFormatPr defaultRowHeight="12.5" x14ac:dyDescent="0.25"/>
  <cols>
    <col min="1" max="7" width="9.1796875" style="51"/>
    <col min="8" max="8" width="11.7265625" style="50" customWidth="1"/>
    <col min="9" max="9" width="14.54296875" style="50" customWidth="1"/>
    <col min="10" max="10" width="15.1796875" style="51" customWidth="1"/>
    <col min="11" max="11" width="13.26953125" style="51" customWidth="1"/>
    <col min="12" max="260" width="9.1796875" style="51"/>
    <col min="261" max="261" width="9.81640625" style="51" bestFit="1" customWidth="1"/>
    <col min="262" max="262" width="11.7265625" style="51" bestFit="1" customWidth="1"/>
    <col min="263" max="516" width="9.1796875" style="51"/>
    <col min="517" max="517" width="9.81640625" style="51" bestFit="1" customWidth="1"/>
    <col min="518" max="518" width="11.7265625" style="51" bestFit="1" customWidth="1"/>
    <col min="519" max="772" width="9.1796875" style="51"/>
    <col min="773" max="773" width="9.81640625" style="51" bestFit="1" customWidth="1"/>
    <col min="774" max="774" width="11.7265625" style="51" bestFit="1" customWidth="1"/>
    <col min="775" max="1028" width="9.1796875" style="51"/>
    <col min="1029" max="1029" width="9.81640625" style="51" bestFit="1" customWidth="1"/>
    <col min="1030" max="1030" width="11.7265625" style="51" bestFit="1" customWidth="1"/>
    <col min="1031" max="1284" width="9.1796875" style="51"/>
    <col min="1285" max="1285" width="9.81640625" style="51" bestFit="1" customWidth="1"/>
    <col min="1286" max="1286" width="11.7265625" style="51" bestFit="1" customWidth="1"/>
    <col min="1287" max="1540" width="9.1796875" style="51"/>
    <col min="1541" max="1541" width="9.81640625" style="51" bestFit="1" customWidth="1"/>
    <col min="1542" max="1542" width="11.7265625" style="51" bestFit="1" customWidth="1"/>
    <col min="1543" max="1796" width="9.1796875" style="51"/>
    <col min="1797" max="1797" width="9.81640625" style="51" bestFit="1" customWidth="1"/>
    <col min="1798" max="1798" width="11.7265625" style="51" bestFit="1" customWidth="1"/>
    <col min="1799" max="2052" width="9.1796875" style="51"/>
    <col min="2053" max="2053" width="9.81640625" style="51" bestFit="1" customWidth="1"/>
    <col min="2054" max="2054" width="11.7265625" style="51" bestFit="1" customWidth="1"/>
    <col min="2055" max="2308" width="9.1796875" style="51"/>
    <col min="2309" max="2309" width="9.81640625" style="51" bestFit="1" customWidth="1"/>
    <col min="2310" max="2310" width="11.7265625" style="51" bestFit="1" customWidth="1"/>
    <col min="2311" max="2564" width="9.1796875" style="51"/>
    <col min="2565" max="2565" width="9.81640625" style="51" bestFit="1" customWidth="1"/>
    <col min="2566" max="2566" width="11.7265625" style="51" bestFit="1" customWidth="1"/>
    <col min="2567" max="2820" width="9.1796875" style="51"/>
    <col min="2821" max="2821" width="9.81640625" style="51" bestFit="1" customWidth="1"/>
    <col min="2822" max="2822" width="11.7265625" style="51" bestFit="1" customWidth="1"/>
    <col min="2823" max="3076" width="9.1796875" style="51"/>
    <col min="3077" max="3077" width="9.81640625" style="51" bestFit="1" customWidth="1"/>
    <col min="3078" max="3078" width="11.7265625" style="51" bestFit="1" customWidth="1"/>
    <col min="3079" max="3332" width="9.1796875" style="51"/>
    <col min="3333" max="3333" width="9.81640625" style="51" bestFit="1" customWidth="1"/>
    <col min="3334" max="3334" width="11.7265625" style="51" bestFit="1" customWidth="1"/>
    <col min="3335" max="3588" width="9.1796875" style="51"/>
    <col min="3589" max="3589" width="9.81640625" style="51" bestFit="1" customWidth="1"/>
    <col min="3590" max="3590" width="11.7265625" style="51" bestFit="1" customWidth="1"/>
    <col min="3591" max="3844" width="9.1796875" style="51"/>
    <col min="3845" max="3845" width="9.81640625" style="51" bestFit="1" customWidth="1"/>
    <col min="3846" max="3846" width="11.7265625" style="51" bestFit="1" customWidth="1"/>
    <col min="3847" max="4100" width="9.1796875" style="51"/>
    <col min="4101" max="4101" width="9.81640625" style="51" bestFit="1" customWidth="1"/>
    <col min="4102" max="4102" width="11.7265625" style="51" bestFit="1" customWidth="1"/>
    <col min="4103" max="4356" width="9.1796875" style="51"/>
    <col min="4357" max="4357" width="9.81640625" style="51" bestFit="1" customWidth="1"/>
    <col min="4358" max="4358" width="11.7265625" style="51" bestFit="1" customWidth="1"/>
    <col min="4359" max="4612" width="9.1796875" style="51"/>
    <col min="4613" max="4613" width="9.81640625" style="51" bestFit="1" customWidth="1"/>
    <col min="4614" max="4614" width="11.7265625" style="51" bestFit="1" customWidth="1"/>
    <col min="4615" max="4868" width="9.1796875" style="51"/>
    <col min="4869" max="4869" width="9.81640625" style="51" bestFit="1" customWidth="1"/>
    <col min="4870" max="4870" width="11.7265625" style="51" bestFit="1" customWidth="1"/>
    <col min="4871" max="5124" width="9.1796875" style="51"/>
    <col min="5125" max="5125" width="9.81640625" style="51" bestFit="1" customWidth="1"/>
    <col min="5126" max="5126" width="11.7265625" style="51" bestFit="1" customWidth="1"/>
    <col min="5127" max="5380" width="9.1796875" style="51"/>
    <col min="5381" max="5381" width="9.81640625" style="51" bestFit="1" customWidth="1"/>
    <col min="5382" max="5382" width="11.7265625" style="51" bestFit="1" customWidth="1"/>
    <col min="5383" max="5636" width="9.1796875" style="51"/>
    <col min="5637" max="5637" width="9.81640625" style="51" bestFit="1" customWidth="1"/>
    <col min="5638" max="5638" width="11.7265625" style="51" bestFit="1" customWidth="1"/>
    <col min="5639" max="5892" width="9.1796875" style="51"/>
    <col min="5893" max="5893" width="9.81640625" style="51" bestFit="1" customWidth="1"/>
    <col min="5894" max="5894" width="11.7265625" style="51" bestFit="1" customWidth="1"/>
    <col min="5895" max="6148" width="9.1796875" style="51"/>
    <col min="6149" max="6149" width="9.81640625" style="51" bestFit="1" customWidth="1"/>
    <col min="6150" max="6150" width="11.7265625" style="51" bestFit="1" customWidth="1"/>
    <col min="6151" max="6404" width="9.1796875" style="51"/>
    <col min="6405" max="6405" width="9.81640625" style="51" bestFit="1" customWidth="1"/>
    <col min="6406" max="6406" width="11.7265625" style="51" bestFit="1" customWidth="1"/>
    <col min="6407" max="6660" width="9.1796875" style="51"/>
    <col min="6661" max="6661" width="9.81640625" style="51" bestFit="1" customWidth="1"/>
    <col min="6662" max="6662" width="11.7265625" style="51" bestFit="1" customWidth="1"/>
    <col min="6663" max="6916" width="9.1796875" style="51"/>
    <col min="6917" max="6917" width="9.81640625" style="51" bestFit="1" customWidth="1"/>
    <col min="6918" max="6918" width="11.7265625" style="51" bestFit="1" customWidth="1"/>
    <col min="6919" max="7172" width="9.1796875" style="51"/>
    <col min="7173" max="7173" width="9.81640625" style="51" bestFit="1" customWidth="1"/>
    <col min="7174" max="7174" width="11.7265625" style="51" bestFit="1" customWidth="1"/>
    <col min="7175" max="7428" width="9.1796875" style="51"/>
    <col min="7429" max="7429" width="9.81640625" style="51" bestFit="1" customWidth="1"/>
    <col min="7430" max="7430" width="11.7265625" style="51" bestFit="1" customWidth="1"/>
    <col min="7431" max="7684" width="9.1796875" style="51"/>
    <col min="7685" max="7685" width="9.81640625" style="51" bestFit="1" customWidth="1"/>
    <col min="7686" max="7686" width="11.7265625" style="51" bestFit="1" customWidth="1"/>
    <col min="7687" max="7940" width="9.1796875" style="51"/>
    <col min="7941" max="7941" width="9.81640625" style="51" bestFit="1" customWidth="1"/>
    <col min="7942" max="7942" width="11.7265625" style="51" bestFit="1" customWidth="1"/>
    <col min="7943" max="8196" width="9.1796875" style="51"/>
    <col min="8197" max="8197" width="9.81640625" style="51" bestFit="1" customWidth="1"/>
    <col min="8198" max="8198" width="11.7265625" style="51" bestFit="1" customWidth="1"/>
    <col min="8199" max="8452" width="9.1796875" style="51"/>
    <col min="8453" max="8453" width="9.81640625" style="51" bestFit="1" customWidth="1"/>
    <col min="8454" max="8454" width="11.7265625" style="51" bestFit="1" customWidth="1"/>
    <col min="8455" max="8708" width="9.1796875" style="51"/>
    <col min="8709" max="8709" width="9.81640625" style="51" bestFit="1" customWidth="1"/>
    <col min="8710" max="8710" width="11.7265625" style="51" bestFit="1" customWidth="1"/>
    <col min="8711" max="8964" width="9.1796875" style="51"/>
    <col min="8965" max="8965" width="9.81640625" style="51" bestFit="1" customWidth="1"/>
    <col min="8966" max="8966" width="11.7265625" style="51" bestFit="1" customWidth="1"/>
    <col min="8967" max="9220" width="9.1796875" style="51"/>
    <col min="9221" max="9221" width="9.81640625" style="51" bestFit="1" customWidth="1"/>
    <col min="9222" max="9222" width="11.7265625" style="51" bestFit="1" customWidth="1"/>
    <col min="9223" max="9476" width="9.1796875" style="51"/>
    <col min="9477" max="9477" width="9.81640625" style="51" bestFit="1" customWidth="1"/>
    <col min="9478" max="9478" width="11.7265625" style="51" bestFit="1" customWidth="1"/>
    <col min="9479" max="9732" width="9.1796875" style="51"/>
    <col min="9733" max="9733" width="9.81640625" style="51" bestFit="1" customWidth="1"/>
    <col min="9734" max="9734" width="11.7265625" style="51" bestFit="1" customWidth="1"/>
    <col min="9735" max="9988" width="9.1796875" style="51"/>
    <col min="9989" max="9989" width="9.81640625" style="51" bestFit="1" customWidth="1"/>
    <col min="9990" max="9990" width="11.7265625" style="51" bestFit="1" customWidth="1"/>
    <col min="9991" max="10244" width="9.1796875" style="51"/>
    <col min="10245" max="10245" width="9.81640625" style="51" bestFit="1" customWidth="1"/>
    <col min="10246" max="10246" width="11.7265625" style="51" bestFit="1" customWidth="1"/>
    <col min="10247" max="10500" width="9.1796875" style="51"/>
    <col min="10501" max="10501" width="9.81640625" style="51" bestFit="1" customWidth="1"/>
    <col min="10502" max="10502" width="11.7265625" style="51" bestFit="1" customWidth="1"/>
    <col min="10503" max="10756" width="9.1796875" style="51"/>
    <col min="10757" max="10757" width="9.81640625" style="51" bestFit="1" customWidth="1"/>
    <col min="10758" max="10758" width="11.7265625" style="51" bestFit="1" customWidth="1"/>
    <col min="10759" max="11012" width="9.1796875" style="51"/>
    <col min="11013" max="11013" width="9.81640625" style="51" bestFit="1" customWidth="1"/>
    <col min="11014" max="11014" width="11.7265625" style="51" bestFit="1" customWidth="1"/>
    <col min="11015" max="11268" width="9.1796875" style="51"/>
    <col min="11269" max="11269" width="9.81640625" style="51" bestFit="1" customWidth="1"/>
    <col min="11270" max="11270" width="11.7265625" style="51" bestFit="1" customWidth="1"/>
    <col min="11271" max="11524" width="9.1796875" style="51"/>
    <col min="11525" max="11525" width="9.81640625" style="51" bestFit="1" customWidth="1"/>
    <col min="11526" max="11526" width="11.7265625" style="51" bestFit="1" customWidth="1"/>
    <col min="11527" max="11780" width="9.1796875" style="51"/>
    <col min="11781" max="11781" width="9.81640625" style="51" bestFit="1" customWidth="1"/>
    <col min="11782" max="11782" width="11.7265625" style="51" bestFit="1" customWidth="1"/>
    <col min="11783" max="12036" width="9.1796875" style="51"/>
    <col min="12037" max="12037" width="9.81640625" style="51" bestFit="1" customWidth="1"/>
    <col min="12038" max="12038" width="11.7265625" style="51" bestFit="1" customWidth="1"/>
    <col min="12039" max="12292" width="9.1796875" style="51"/>
    <col min="12293" max="12293" width="9.81640625" style="51" bestFit="1" customWidth="1"/>
    <col min="12294" max="12294" width="11.7265625" style="51" bestFit="1" customWidth="1"/>
    <col min="12295" max="12548" width="9.1796875" style="51"/>
    <col min="12549" max="12549" width="9.81640625" style="51" bestFit="1" customWidth="1"/>
    <col min="12550" max="12550" width="11.7265625" style="51" bestFit="1" customWidth="1"/>
    <col min="12551" max="12804" width="9.1796875" style="51"/>
    <col min="12805" max="12805" width="9.81640625" style="51" bestFit="1" customWidth="1"/>
    <col min="12806" max="12806" width="11.7265625" style="51" bestFit="1" customWidth="1"/>
    <col min="12807" max="13060" width="9.1796875" style="51"/>
    <col min="13061" max="13061" width="9.81640625" style="51" bestFit="1" customWidth="1"/>
    <col min="13062" max="13062" width="11.7265625" style="51" bestFit="1" customWidth="1"/>
    <col min="13063" max="13316" width="9.1796875" style="51"/>
    <col min="13317" max="13317" width="9.81640625" style="51" bestFit="1" customWidth="1"/>
    <col min="13318" max="13318" width="11.7265625" style="51" bestFit="1" customWidth="1"/>
    <col min="13319" max="13572" width="9.1796875" style="51"/>
    <col min="13573" max="13573" width="9.81640625" style="51" bestFit="1" customWidth="1"/>
    <col min="13574" max="13574" width="11.7265625" style="51" bestFit="1" customWidth="1"/>
    <col min="13575" max="13828" width="9.1796875" style="51"/>
    <col min="13829" max="13829" width="9.81640625" style="51" bestFit="1" customWidth="1"/>
    <col min="13830" max="13830" width="11.7265625" style="51" bestFit="1" customWidth="1"/>
    <col min="13831" max="14084" width="9.1796875" style="51"/>
    <col min="14085" max="14085" width="9.81640625" style="51" bestFit="1" customWidth="1"/>
    <col min="14086" max="14086" width="11.7265625" style="51" bestFit="1" customWidth="1"/>
    <col min="14087" max="14340" width="9.1796875" style="51"/>
    <col min="14341" max="14341" width="9.81640625" style="51" bestFit="1" customWidth="1"/>
    <col min="14342" max="14342" width="11.7265625" style="51" bestFit="1" customWidth="1"/>
    <col min="14343" max="14596" width="9.1796875" style="51"/>
    <col min="14597" max="14597" width="9.81640625" style="51" bestFit="1" customWidth="1"/>
    <col min="14598" max="14598" width="11.7265625" style="51" bestFit="1" customWidth="1"/>
    <col min="14599" max="14852" width="9.1796875" style="51"/>
    <col min="14853" max="14853" width="9.81640625" style="51" bestFit="1" customWidth="1"/>
    <col min="14854" max="14854" width="11.7265625" style="51" bestFit="1" customWidth="1"/>
    <col min="14855" max="15108" width="9.1796875" style="51"/>
    <col min="15109" max="15109" width="9.81640625" style="51" bestFit="1" customWidth="1"/>
    <col min="15110" max="15110" width="11.7265625" style="51" bestFit="1" customWidth="1"/>
    <col min="15111" max="15364" width="9.1796875" style="51"/>
    <col min="15365" max="15365" width="9.81640625" style="51" bestFit="1" customWidth="1"/>
    <col min="15366" max="15366" width="11.7265625" style="51" bestFit="1" customWidth="1"/>
    <col min="15367" max="15620" width="9.1796875" style="51"/>
    <col min="15621" max="15621" width="9.81640625" style="51" bestFit="1" customWidth="1"/>
    <col min="15622" max="15622" width="11.7265625" style="51" bestFit="1" customWidth="1"/>
    <col min="15623" max="15876" width="9.1796875" style="51"/>
    <col min="15877" max="15877" width="9.81640625" style="51" bestFit="1" customWidth="1"/>
    <col min="15878" max="15878" width="11.7265625" style="51" bestFit="1" customWidth="1"/>
    <col min="15879" max="16132" width="9.1796875" style="51"/>
    <col min="16133" max="16133" width="9.81640625" style="51" bestFit="1" customWidth="1"/>
    <col min="16134" max="16134" width="11.7265625" style="51" bestFit="1" customWidth="1"/>
    <col min="16135" max="16384" width="9.1796875" style="51"/>
  </cols>
  <sheetData>
    <row r="1" spans="1:11" x14ac:dyDescent="0.25">
      <c r="A1" s="224" t="s">
        <v>4</v>
      </c>
      <c r="B1" s="225"/>
      <c r="C1" s="225"/>
      <c r="D1" s="225"/>
      <c r="E1" s="225"/>
      <c r="F1" s="225"/>
      <c r="G1" s="225"/>
      <c r="H1" s="225"/>
    </row>
    <row r="2" spans="1:11" x14ac:dyDescent="0.25">
      <c r="A2" s="226" t="s">
        <v>331</v>
      </c>
      <c r="B2" s="227"/>
      <c r="C2" s="227"/>
      <c r="D2" s="227"/>
      <c r="E2" s="227"/>
      <c r="F2" s="227"/>
      <c r="G2" s="227"/>
      <c r="H2" s="227"/>
    </row>
    <row r="3" spans="1:11" x14ac:dyDescent="0.25">
      <c r="A3" s="214" t="s">
        <v>282</v>
      </c>
      <c r="B3" s="215"/>
      <c r="C3" s="215"/>
      <c r="D3" s="215"/>
      <c r="E3" s="215"/>
      <c r="F3" s="215"/>
      <c r="G3" s="215"/>
      <c r="H3" s="215"/>
      <c r="I3" s="215"/>
      <c r="J3" s="216"/>
      <c r="K3" s="216"/>
    </row>
    <row r="4" spans="1:11" x14ac:dyDescent="0.25">
      <c r="A4" s="217" t="s">
        <v>301</v>
      </c>
      <c r="B4" s="218"/>
      <c r="C4" s="218"/>
      <c r="D4" s="218"/>
      <c r="E4" s="218"/>
      <c r="F4" s="218"/>
      <c r="G4" s="218"/>
      <c r="H4" s="218"/>
      <c r="I4" s="218"/>
      <c r="J4" s="219"/>
      <c r="K4" s="219"/>
    </row>
    <row r="5" spans="1:11" x14ac:dyDescent="0.25">
      <c r="A5" s="220" t="s">
        <v>2</v>
      </c>
      <c r="B5" s="221"/>
      <c r="C5" s="221"/>
      <c r="D5" s="221"/>
      <c r="E5" s="221"/>
      <c r="F5" s="221"/>
      <c r="G5" s="220" t="s">
        <v>5</v>
      </c>
      <c r="H5" s="200" t="s">
        <v>194</v>
      </c>
      <c r="I5" s="201"/>
      <c r="J5" s="200" t="s">
        <v>190</v>
      </c>
      <c r="K5" s="201"/>
    </row>
    <row r="6" spans="1:11" x14ac:dyDescent="0.25">
      <c r="A6" s="221"/>
      <c r="B6" s="221"/>
      <c r="C6" s="221"/>
      <c r="D6" s="221"/>
      <c r="E6" s="221"/>
      <c r="F6" s="221"/>
      <c r="G6" s="221"/>
      <c r="H6" s="35" t="s">
        <v>191</v>
      </c>
      <c r="I6" s="35" t="s">
        <v>192</v>
      </c>
      <c r="J6" s="35" t="s">
        <v>191</v>
      </c>
      <c r="K6" s="35" t="s">
        <v>192</v>
      </c>
    </row>
    <row r="7" spans="1:11" x14ac:dyDescent="0.25">
      <c r="A7" s="202">
        <v>1</v>
      </c>
      <c r="B7" s="203"/>
      <c r="C7" s="203"/>
      <c r="D7" s="203"/>
      <c r="E7" s="203"/>
      <c r="F7" s="203"/>
      <c r="G7" s="34">
        <v>2</v>
      </c>
      <c r="H7" s="35">
        <v>3</v>
      </c>
      <c r="I7" s="35">
        <v>4</v>
      </c>
      <c r="J7" s="35">
        <v>5</v>
      </c>
      <c r="K7" s="35">
        <v>6</v>
      </c>
    </row>
    <row r="8" spans="1:11" x14ac:dyDescent="0.25">
      <c r="A8" s="208" t="s">
        <v>66</v>
      </c>
      <c r="B8" s="208"/>
      <c r="C8" s="208"/>
      <c r="D8" s="208"/>
      <c r="E8" s="208"/>
      <c r="F8" s="208"/>
      <c r="G8" s="54">
        <v>1</v>
      </c>
      <c r="H8" s="55">
        <v>583636985</v>
      </c>
      <c r="I8" s="55">
        <v>223420025</v>
      </c>
      <c r="J8" s="55">
        <v>717862395</v>
      </c>
      <c r="K8" s="55">
        <v>241830087</v>
      </c>
    </row>
    <row r="9" spans="1:11" x14ac:dyDescent="0.25">
      <c r="A9" s="208" t="s">
        <v>65</v>
      </c>
      <c r="B9" s="208"/>
      <c r="C9" s="208"/>
      <c r="D9" s="208"/>
      <c r="E9" s="208"/>
      <c r="F9" s="208"/>
      <c r="G9" s="54">
        <v>2</v>
      </c>
      <c r="H9" s="55">
        <v>80690444</v>
      </c>
      <c r="I9" s="55">
        <v>34413240</v>
      </c>
      <c r="J9" s="55">
        <v>173685622</v>
      </c>
      <c r="K9" s="55">
        <v>59433127</v>
      </c>
    </row>
    <row r="10" spans="1:11" x14ac:dyDescent="0.25">
      <c r="A10" s="208" t="s">
        <v>67</v>
      </c>
      <c r="B10" s="208"/>
      <c r="C10" s="208"/>
      <c r="D10" s="208"/>
      <c r="E10" s="208"/>
      <c r="F10" s="208"/>
      <c r="G10" s="54">
        <v>3</v>
      </c>
      <c r="H10" s="55">
        <v>0</v>
      </c>
      <c r="I10" s="55">
        <v>0</v>
      </c>
      <c r="J10" s="55">
        <v>0</v>
      </c>
      <c r="K10" s="55">
        <v>0</v>
      </c>
    </row>
    <row r="11" spans="1:11" x14ac:dyDescent="0.25">
      <c r="A11" s="208" t="s">
        <v>68</v>
      </c>
      <c r="B11" s="208"/>
      <c r="C11" s="208"/>
      <c r="D11" s="208"/>
      <c r="E11" s="208"/>
      <c r="F11" s="208"/>
      <c r="G11" s="54">
        <v>4</v>
      </c>
      <c r="H11" s="55">
        <v>877094</v>
      </c>
      <c r="I11" s="55">
        <v>11471</v>
      </c>
      <c r="J11" s="55">
        <v>1159681</v>
      </c>
      <c r="K11" s="55">
        <v>13174</v>
      </c>
    </row>
    <row r="12" spans="1:11" x14ac:dyDescent="0.25">
      <c r="A12" s="208" t="s">
        <v>69</v>
      </c>
      <c r="B12" s="208"/>
      <c r="C12" s="208"/>
      <c r="D12" s="208"/>
      <c r="E12" s="208"/>
      <c r="F12" s="208"/>
      <c r="G12" s="54">
        <v>5</v>
      </c>
      <c r="H12" s="55">
        <v>194277470</v>
      </c>
      <c r="I12" s="55">
        <v>72290147</v>
      </c>
      <c r="J12" s="55">
        <v>211285395</v>
      </c>
      <c r="K12" s="55">
        <v>76355720</v>
      </c>
    </row>
    <row r="13" spans="1:11" ht="12.65" customHeight="1" x14ac:dyDescent="0.25">
      <c r="A13" s="208" t="s">
        <v>70</v>
      </c>
      <c r="B13" s="208"/>
      <c r="C13" s="208"/>
      <c r="D13" s="208"/>
      <c r="E13" s="208"/>
      <c r="F13" s="208"/>
      <c r="G13" s="54">
        <v>6</v>
      </c>
      <c r="H13" s="55">
        <v>32022804</v>
      </c>
      <c r="I13" s="55">
        <v>14165607</v>
      </c>
      <c r="J13" s="55">
        <v>38426251</v>
      </c>
      <c r="K13" s="55">
        <v>18116286</v>
      </c>
    </row>
    <row r="14" spans="1:11" ht="35.5" customHeight="1" x14ac:dyDescent="0.25">
      <c r="A14" s="208" t="s">
        <v>71</v>
      </c>
      <c r="B14" s="208"/>
      <c r="C14" s="208"/>
      <c r="D14" s="208"/>
      <c r="E14" s="208"/>
      <c r="F14" s="208"/>
      <c r="G14" s="54">
        <v>7</v>
      </c>
      <c r="H14" s="55">
        <v>-243551</v>
      </c>
      <c r="I14" s="55">
        <v>-247815</v>
      </c>
      <c r="J14" s="55">
        <v>-1191679</v>
      </c>
      <c r="K14" s="55">
        <v>-1191679</v>
      </c>
    </row>
    <row r="15" spans="1:11" ht="28.9" customHeight="1" x14ac:dyDescent="0.25">
      <c r="A15" s="208" t="s">
        <v>72</v>
      </c>
      <c r="B15" s="208"/>
      <c r="C15" s="208"/>
      <c r="D15" s="208"/>
      <c r="E15" s="208"/>
      <c r="F15" s="208"/>
      <c r="G15" s="54">
        <v>8</v>
      </c>
      <c r="H15" s="55">
        <v>23553990</v>
      </c>
      <c r="I15" s="55">
        <v>12735962</v>
      </c>
      <c r="J15" s="55">
        <v>13082336</v>
      </c>
      <c r="K15" s="55">
        <v>7950899</v>
      </c>
    </row>
    <row r="16" spans="1:11" ht="28.9" customHeight="1" x14ac:dyDescent="0.25">
      <c r="A16" s="208" t="s">
        <v>73</v>
      </c>
      <c r="B16" s="208"/>
      <c r="C16" s="208"/>
      <c r="D16" s="208"/>
      <c r="E16" s="208"/>
      <c r="F16" s="208"/>
      <c r="G16" s="54">
        <v>9</v>
      </c>
      <c r="H16" s="55">
        <v>1733018</v>
      </c>
      <c r="I16" s="55">
        <v>-866295</v>
      </c>
      <c r="J16" s="55">
        <v>-554425</v>
      </c>
      <c r="K16" s="55">
        <v>235442</v>
      </c>
    </row>
    <row r="17" spans="1:11" ht="28.9" customHeight="1" x14ac:dyDescent="0.25">
      <c r="A17" s="208" t="s">
        <v>245</v>
      </c>
      <c r="B17" s="208"/>
      <c r="C17" s="208"/>
      <c r="D17" s="208"/>
      <c r="E17" s="208"/>
      <c r="F17" s="208"/>
      <c r="G17" s="54">
        <v>10</v>
      </c>
      <c r="H17" s="55">
        <v>0</v>
      </c>
      <c r="I17" s="55">
        <v>0</v>
      </c>
      <c r="J17" s="55">
        <v>0</v>
      </c>
      <c r="K17" s="55">
        <v>0</v>
      </c>
    </row>
    <row r="18" spans="1:11" x14ac:dyDescent="0.25">
      <c r="A18" s="208" t="s">
        <v>74</v>
      </c>
      <c r="B18" s="208"/>
      <c r="C18" s="208"/>
      <c r="D18" s="208"/>
      <c r="E18" s="208"/>
      <c r="F18" s="208"/>
      <c r="G18" s="54">
        <v>11</v>
      </c>
      <c r="H18" s="55">
        <v>-1170773</v>
      </c>
      <c r="I18" s="55">
        <v>-5564</v>
      </c>
      <c r="J18" s="55">
        <v>221335</v>
      </c>
      <c r="K18" s="55">
        <v>104560</v>
      </c>
    </row>
    <row r="19" spans="1:11" x14ac:dyDescent="0.25">
      <c r="A19" s="208" t="s">
        <v>75</v>
      </c>
      <c r="B19" s="208"/>
      <c r="C19" s="208"/>
      <c r="D19" s="208"/>
      <c r="E19" s="208"/>
      <c r="F19" s="208"/>
      <c r="G19" s="54">
        <v>12</v>
      </c>
      <c r="H19" s="55">
        <v>-3068260</v>
      </c>
      <c r="I19" s="55">
        <v>-5413463</v>
      </c>
      <c r="J19" s="55">
        <v>4484171</v>
      </c>
      <c r="K19" s="55">
        <v>-1778838</v>
      </c>
    </row>
    <row r="20" spans="1:11" ht="25.5" customHeight="1" x14ac:dyDescent="0.25">
      <c r="A20" s="208" t="s">
        <v>246</v>
      </c>
      <c r="B20" s="208"/>
      <c r="C20" s="208"/>
      <c r="D20" s="208"/>
      <c r="E20" s="208"/>
      <c r="F20" s="208"/>
      <c r="G20" s="54">
        <v>13</v>
      </c>
      <c r="H20" s="55">
        <v>416822</v>
      </c>
      <c r="I20" s="55">
        <v>0</v>
      </c>
      <c r="J20" s="55">
        <v>0</v>
      </c>
      <c r="K20" s="55">
        <v>0</v>
      </c>
    </row>
    <row r="21" spans="1:11" ht="25.5" customHeight="1" x14ac:dyDescent="0.25">
      <c r="A21" s="208" t="s">
        <v>76</v>
      </c>
      <c r="B21" s="208"/>
      <c r="C21" s="208"/>
      <c r="D21" s="208"/>
      <c r="E21" s="208"/>
      <c r="F21" s="208"/>
      <c r="G21" s="54">
        <v>14</v>
      </c>
      <c r="H21" s="55">
        <v>900668</v>
      </c>
      <c r="I21" s="55">
        <v>479291</v>
      </c>
      <c r="J21" s="55">
        <v>925495</v>
      </c>
      <c r="K21" s="55">
        <v>328676</v>
      </c>
    </row>
    <row r="22" spans="1:11" x14ac:dyDescent="0.25">
      <c r="A22" s="208" t="s">
        <v>77</v>
      </c>
      <c r="B22" s="208"/>
      <c r="C22" s="208"/>
      <c r="D22" s="208"/>
      <c r="E22" s="208"/>
      <c r="F22" s="208"/>
      <c r="G22" s="54">
        <v>15</v>
      </c>
      <c r="H22" s="55">
        <v>29678997</v>
      </c>
      <c r="I22" s="55">
        <v>11164419</v>
      </c>
      <c r="J22" s="55">
        <v>57082112</v>
      </c>
      <c r="K22" s="55">
        <v>21363665</v>
      </c>
    </row>
    <row r="23" spans="1:11" x14ac:dyDescent="0.25">
      <c r="A23" s="208" t="s">
        <v>78</v>
      </c>
      <c r="B23" s="208"/>
      <c r="C23" s="208"/>
      <c r="D23" s="208"/>
      <c r="E23" s="208"/>
      <c r="F23" s="208"/>
      <c r="G23" s="54">
        <v>16</v>
      </c>
      <c r="H23" s="55">
        <v>7497109</v>
      </c>
      <c r="I23" s="55">
        <v>2449001</v>
      </c>
      <c r="J23" s="55">
        <v>9588811</v>
      </c>
      <c r="K23" s="55">
        <v>1516789</v>
      </c>
    </row>
    <row r="24" spans="1:11" ht="25.15" customHeight="1" x14ac:dyDescent="0.25">
      <c r="A24" s="222" t="s">
        <v>247</v>
      </c>
      <c r="B24" s="222"/>
      <c r="C24" s="222"/>
      <c r="D24" s="222"/>
      <c r="E24" s="222"/>
      <c r="F24" s="222"/>
      <c r="G24" s="56">
        <v>17</v>
      </c>
      <c r="H24" s="57">
        <f>H8-H9-H10+H11+H12-H13+H14+H15+H16+H17+H18+H19+H20+H22-H23+H21</f>
        <v>710382103</v>
      </c>
      <c r="I24" s="57">
        <f>I8-I9-I10+I11+I12-I13+I14+I15+I16+I17+I18+I19+I20+I22-I23+I21</f>
        <v>262540330</v>
      </c>
      <c r="J24" s="57">
        <f t="shared" ref="J24:K24" si="0">J8-J9-J10+J11+J12-J13+J14+J15+J16+J17+J18+J19+J20+J22-J23+J21</f>
        <v>782656132</v>
      </c>
      <c r="K24" s="57">
        <f t="shared" si="0"/>
        <v>266145504</v>
      </c>
    </row>
    <row r="25" spans="1:11" x14ac:dyDescent="0.25">
      <c r="A25" s="208" t="s">
        <v>79</v>
      </c>
      <c r="B25" s="208"/>
      <c r="C25" s="208"/>
      <c r="D25" s="208"/>
      <c r="E25" s="208"/>
      <c r="F25" s="208"/>
      <c r="G25" s="54">
        <v>18</v>
      </c>
      <c r="H25" s="55">
        <v>199224996</v>
      </c>
      <c r="I25" s="55">
        <v>65446011</v>
      </c>
      <c r="J25" s="55">
        <v>211608073</v>
      </c>
      <c r="K25" s="55">
        <v>70859158</v>
      </c>
    </row>
    <row r="26" spans="1:11" ht="24" customHeight="1" x14ac:dyDescent="0.25">
      <c r="A26" s="208" t="s">
        <v>238</v>
      </c>
      <c r="B26" s="208"/>
      <c r="C26" s="208"/>
      <c r="D26" s="208"/>
      <c r="E26" s="208"/>
      <c r="F26" s="208"/>
      <c r="G26" s="54">
        <v>19</v>
      </c>
      <c r="H26" s="55">
        <v>5674203</v>
      </c>
      <c r="I26" s="55">
        <v>1940751</v>
      </c>
      <c r="J26" s="55">
        <v>6310704</v>
      </c>
      <c r="K26" s="55">
        <v>2123524</v>
      </c>
    </row>
    <row r="27" spans="1:11" x14ac:dyDescent="0.25">
      <c r="A27" s="208" t="s">
        <v>80</v>
      </c>
      <c r="B27" s="208"/>
      <c r="C27" s="208"/>
      <c r="D27" s="208"/>
      <c r="E27" s="208"/>
      <c r="F27" s="208"/>
      <c r="G27" s="54">
        <v>20</v>
      </c>
      <c r="H27" s="55">
        <v>45371089</v>
      </c>
      <c r="I27" s="55">
        <v>16431871</v>
      </c>
      <c r="J27" s="55">
        <v>45672520</v>
      </c>
      <c r="K27" s="55">
        <v>16381332</v>
      </c>
    </row>
    <row r="28" spans="1:11" x14ac:dyDescent="0.25">
      <c r="A28" s="208" t="s">
        <v>81</v>
      </c>
      <c r="B28" s="208"/>
      <c r="C28" s="208"/>
      <c r="D28" s="208"/>
      <c r="E28" s="208"/>
      <c r="F28" s="208"/>
      <c r="G28" s="54">
        <v>21</v>
      </c>
      <c r="H28" s="55">
        <v>0</v>
      </c>
      <c r="I28" s="55">
        <v>0</v>
      </c>
      <c r="J28" s="55">
        <v>0</v>
      </c>
      <c r="K28" s="55">
        <v>0</v>
      </c>
    </row>
    <row r="29" spans="1:11" x14ac:dyDescent="0.25">
      <c r="A29" s="208" t="s">
        <v>248</v>
      </c>
      <c r="B29" s="208"/>
      <c r="C29" s="208"/>
      <c r="D29" s="208"/>
      <c r="E29" s="208"/>
      <c r="F29" s="208"/>
      <c r="G29" s="54">
        <v>22</v>
      </c>
      <c r="H29" s="55">
        <v>12725670</v>
      </c>
      <c r="I29" s="55">
        <v>134399</v>
      </c>
      <c r="J29" s="55">
        <v>-3982111</v>
      </c>
      <c r="K29" s="55">
        <v>3512155</v>
      </c>
    </row>
    <row r="30" spans="1:11" ht="35.25" customHeight="1" x14ac:dyDescent="0.25">
      <c r="A30" s="208" t="s">
        <v>249</v>
      </c>
      <c r="B30" s="208"/>
      <c r="C30" s="208"/>
      <c r="D30" s="208"/>
      <c r="E30" s="208"/>
      <c r="F30" s="208"/>
      <c r="G30" s="54">
        <v>23</v>
      </c>
      <c r="H30" s="55">
        <v>-37067861</v>
      </c>
      <c r="I30" s="55">
        <v>-7070401</v>
      </c>
      <c r="J30" s="55">
        <v>-20388889</v>
      </c>
      <c r="K30" s="55">
        <v>-7106594</v>
      </c>
    </row>
    <row r="31" spans="1:11" ht="26.5" customHeight="1" x14ac:dyDescent="0.25">
      <c r="A31" s="208" t="s">
        <v>82</v>
      </c>
      <c r="B31" s="208"/>
      <c r="C31" s="208"/>
      <c r="D31" s="208"/>
      <c r="E31" s="208"/>
      <c r="F31" s="208"/>
      <c r="G31" s="54">
        <v>24</v>
      </c>
      <c r="H31" s="55">
        <v>0</v>
      </c>
      <c r="I31" s="55">
        <v>0</v>
      </c>
      <c r="J31" s="55">
        <v>343021</v>
      </c>
      <c r="K31" s="55">
        <v>0</v>
      </c>
    </row>
    <row r="32" spans="1:11" ht="26.5" customHeight="1" x14ac:dyDescent="0.25">
      <c r="A32" s="208" t="s">
        <v>83</v>
      </c>
      <c r="B32" s="208"/>
      <c r="C32" s="208"/>
      <c r="D32" s="208"/>
      <c r="E32" s="208"/>
      <c r="F32" s="208"/>
      <c r="G32" s="54">
        <v>25</v>
      </c>
      <c r="H32" s="55">
        <v>-33217</v>
      </c>
      <c r="I32" s="55">
        <v>151309</v>
      </c>
      <c r="J32" s="55">
        <v>-253515</v>
      </c>
      <c r="K32" s="55">
        <v>87155</v>
      </c>
    </row>
    <row r="33" spans="1:11" ht="14.5" customHeight="1" x14ac:dyDescent="0.25">
      <c r="A33" s="208" t="s">
        <v>84</v>
      </c>
      <c r="B33" s="208"/>
      <c r="C33" s="208"/>
      <c r="D33" s="208"/>
      <c r="E33" s="208"/>
      <c r="F33" s="208"/>
      <c r="G33" s="54">
        <v>26</v>
      </c>
      <c r="H33" s="55">
        <v>0</v>
      </c>
      <c r="I33" s="55">
        <v>0</v>
      </c>
      <c r="J33" s="55">
        <v>0</v>
      </c>
      <c r="K33" s="55">
        <v>0</v>
      </c>
    </row>
    <row r="34" spans="1:11" ht="25.5" customHeight="1" x14ac:dyDescent="0.25">
      <c r="A34" s="208" t="s">
        <v>250</v>
      </c>
      <c r="B34" s="208"/>
      <c r="C34" s="208"/>
      <c r="D34" s="208"/>
      <c r="E34" s="208"/>
      <c r="F34" s="208"/>
      <c r="G34" s="54">
        <v>27</v>
      </c>
      <c r="H34" s="55">
        <v>3247436</v>
      </c>
      <c r="I34" s="55">
        <v>1093543</v>
      </c>
      <c r="J34" s="55">
        <v>4515129</v>
      </c>
      <c r="K34" s="55">
        <v>1966181</v>
      </c>
    </row>
    <row r="35" spans="1:11" ht="37.5" customHeight="1" x14ac:dyDescent="0.25">
      <c r="A35" s="208" t="s">
        <v>85</v>
      </c>
      <c r="B35" s="208"/>
      <c r="C35" s="208"/>
      <c r="D35" s="208"/>
      <c r="E35" s="208"/>
      <c r="F35" s="208"/>
      <c r="G35" s="54">
        <v>28</v>
      </c>
      <c r="H35" s="55">
        <v>0</v>
      </c>
      <c r="I35" s="55">
        <v>0</v>
      </c>
      <c r="J35" s="55">
        <v>0</v>
      </c>
      <c r="K35" s="55">
        <v>0</v>
      </c>
    </row>
    <row r="36" spans="1:11" ht="27.75" customHeight="1" x14ac:dyDescent="0.25">
      <c r="A36" s="223" t="s">
        <v>251</v>
      </c>
      <c r="B36" s="223"/>
      <c r="C36" s="223"/>
      <c r="D36" s="223"/>
      <c r="E36" s="223"/>
      <c r="F36" s="223"/>
      <c r="G36" s="56">
        <v>29</v>
      </c>
      <c r="H36" s="57">
        <f>H24-H25-H26+H28-H27-H29-H30-H31-H32+H33+H34+H35</f>
        <v>487734659</v>
      </c>
      <c r="I36" s="57">
        <f>I24-I25-I26+I28-I27-I29-I30-I31-I32+I33+I34+I35</f>
        <v>186599933</v>
      </c>
      <c r="J36" s="57">
        <f t="shared" ref="J36:K36" si="1">J24-J25-J26+J28-J27-J29-J30-J31-J32+J33+J34+J35</f>
        <v>547861458</v>
      </c>
      <c r="K36" s="57">
        <f t="shared" si="1"/>
        <v>182254955</v>
      </c>
    </row>
    <row r="37" spans="1:11" ht="25.5" customHeight="1" x14ac:dyDescent="0.25">
      <c r="A37" s="208" t="s">
        <v>252</v>
      </c>
      <c r="B37" s="208"/>
      <c r="C37" s="208"/>
      <c r="D37" s="208"/>
      <c r="E37" s="208"/>
      <c r="F37" s="208"/>
      <c r="G37" s="54">
        <v>30</v>
      </c>
      <c r="H37" s="55">
        <v>83130332</v>
      </c>
      <c r="I37" s="55">
        <v>31866475</v>
      </c>
      <c r="J37" s="55">
        <v>91636099</v>
      </c>
      <c r="K37" s="55">
        <v>30629705</v>
      </c>
    </row>
    <row r="38" spans="1:11" ht="26.25" customHeight="1" x14ac:dyDescent="0.25">
      <c r="A38" s="223" t="s">
        <v>253</v>
      </c>
      <c r="B38" s="223"/>
      <c r="C38" s="223"/>
      <c r="D38" s="223"/>
      <c r="E38" s="223"/>
      <c r="F38" s="223"/>
      <c r="G38" s="56">
        <v>31</v>
      </c>
      <c r="H38" s="57">
        <f>H36-H37</f>
        <v>404604327</v>
      </c>
      <c r="I38" s="57">
        <f>I36-I37</f>
        <v>154733458</v>
      </c>
      <c r="J38" s="57">
        <f t="shared" ref="J38:K38" si="2">J36-J37</f>
        <v>456225359</v>
      </c>
      <c r="K38" s="57">
        <f t="shared" si="2"/>
        <v>151625250</v>
      </c>
    </row>
    <row r="39" spans="1:11" ht="29.25" customHeight="1" x14ac:dyDescent="0.25">
      <c r="A39" s="223" t="s">
        <v>254</v>
      </c>
      <c r="B39" s="223"/>
      <c r="C39" s="223"/>
      <c r="D39" s="223"/>
      <c r="E39" s="223"/>
      <c r="F39" s="223"/>
      <c r="G39" s="56">
        <v>32</v>
      </c>
      <c r="H39" s="57">
        <f>H40-H41</f>
        <v>0</v>
      </c>
      <c r="I39" s="57">
        <f>I40-I41</f>
        <v>0</v>
      </c>
      <c r="J39" s="57">
        <f t="shared" ref="J39:K39" si="3">J40-J41</f>
        <v>0</v>
      </c>
      <c r="K39" s="57">
        <f t="shared" si="3"/>
        <v>0</v>
      </c>
    </row>
    <row r="40" spans="1:11" ht="27.75" customHeight="1" x14ac:dyDescent="0.25">
      <c r="A40" s="208" t="s">
        <v>86</v>
      </c>
      <c r="B40" s="208"/>
      <c r="C40" s="208"/>
      <c r="D40" s="208"/>
      <c r="E40" s="208"/>
      <c r="F40" s="208"/>
      <c r="G40" s="54">
        <v>33</v>
      </c>
      <c r="H40" s="55">
        <v>0</v>
      </c>
      <c r="I40" s="55">
        <v>0</v>
      </c>
      <c r="J40" s="55">
        <v>0</v>
      </c>
      <c r="K40" s="55">
        <v>0</v>
      </c>
    </row>
    <row r="41" spans="1:11" ht="22.9" customHeight="1" x14ac:dyDescent="0.25">
      <c r="A41" s="208" t="s">
        <v>87</v>
      </c>
      <c r="B41" s="208"/>
      <c r="C41" s="208"/>
      <c r="D41" s="208"/>
      <c r="E41" s="208"/>
      <c r="F41" s="208"/>
      <c r="G41" s="54">
        <v>34</v>
      </c>
      <c r="H41" s="55">
        <v>0</v>
      </c>
      <c r="I41" s="55">
        <v>0</v>
      </c>
      <c r="J41" s="55">
        <v>0</v>
      </c>
      <c r="K41" s="55">
        <v>0</v>
      </c>
    </row>
    <row r="42" spans="1:11" x14ac:dyDescent="0.25">
      <c r="A42" s="223" t="s">
        <v>255</v>
      </c>
      <c r="B42" s="223"/>
      <c r="C42" s="223"/>
      <c r="D42" s="223"/>
      <c r="E42" s="223"/>
      <c r="F42" s="223"/>
      <c r="G42" s="56">
        <v>35</v>
      </c>
      <c r="H42" s="57">
        <f>H38+H39</f>
        <v>404604327</v>
      </c>
      <c r="I42" s="57">
        <f>I38+I39</f>
        <v>154733458</v>
      </c>
      <c r="J42" s="57">
        <f t="shared" ref="J42:K42" si="4">J38+J39</f>
        <v>456225359</v>
      </c>
      <c r="K42" s="57">
        <f t="shared" si="4"/>
        <v>151625250</v>
      </c>
    </row>
    <row r="43" spans="1:11" x14ac:dyDescent="0.25">
      <c r="A43" s="208" t="s">
        <v>88</v>
      </c>
      <c r="B43" s="208"/>
      <c r="C43" s="208"/>
      <c r="D43" s="208"/>
      <c r="E43" s="208"/>
      <c r="F43" s="208"/>
      <c r="G43" s="54">
        <v>36</v>
      </c>
      <c r="H43" s="55">
        <v>427395</v>
      </c>
      <c r="I43" s="55">
        <v>152406</v>
      </c>
      <c r="J43" s="55">
        <v>532658</v>
      </c>
      <c r="K43" s="55">
        <v>173476</v>
      </c>
    </row>
    <row r="44" spans="1:11" x14ac:dyDescent="0.25">
      <c r="A44" s="208" t="s">
        <v>89</v>
      </c>
      <c r="B44" s="208"/>
      <c r="C44" s="208"/>
      <c r="D44" s="208"/>
      <c r="E44" s="208"/>
      <c r="F44" s="208"/>
      <c r="G44" s="54">
        <v>37</v>
      </c>
      <c r="H44" s="55">
        <v>404176932</v>
      </c>
      <c r="I44" s="55">
        <v>154581052</v>
      </c>
      <c r="J44" s="55">
        <v>455692701</v>
      </c>
      <c r="K44" s="55">
        <v>151451774</v>
      </c>
    </row>
    <row r="45" spans="1:11" x14ac:dyDescent="0.25">
      <c r="A45" s="210" t="s">
        <v>14</v>
      </c>
      <c r="B45" s="211"/>
      <c r="C45" s="211"/>
      <c r="D45" s="211"/>
      <c r="E45" s="211"/>
      <c r="F45" s="211"/>
      <c r="G45" s="212"/>
      <c r="H45" s="212"/>
      <c r="I45" s="212"/>
      <c r="J45" s="213"/>
      <c r="K45" s="213"/>
    </row>
    <row r="46" spans="1:11" x14ac:dyDescent="0.25">
      <c r="A46" s="209" t="s">
        <v>90</v>
      </c>
      <c r="B46" s="209"/>
      <c r="C46" s="209"/>
      <c r="D46" s="209"/>
      <c r="E46" s="209"/>
      <c r="F46" s="209"/>
      <c r="G46" s="54">
        <v>38</v>
      </c>
      <c r="H46" s="59">
        <f>H42</f>
        <v>404604327</v>
      </c>
      <c r="I46" s="59">
        <f>I42</f>
        <v>154733458</v>
      </c>
      <c r="J46" s="59">
        <f t="shared" ref="J46:K46" si="5">J42</f>
        <v>456225359</v>
      </c>
      <c r="K46" s="59">
        <f t="shared" si="5"/>
        <v>151625250</v>
      </c>
    </row>
    <row r="47" spans="1:11" x14ac:dyDescent="0.25">
      <c r="A47" s="222" t="s">
        <v>256</v>
      </c>
      <c r="B47" s="222"/>
      <c r="C47" s="222"/>
      <c r="D47" s="222"/>
      <c r="E47" s="222"/>
      <c r="F47" s="222"/>
      <c r="G47" s="56">
        <v>39</v>
      </c>
      <c r="H47" s="57">
        <f>H48+H60</f>
        <v>3916886</v>
      </c>
      <c r="I47" s="57">
        <f>I48+I60</f>
        <v>-3701667</v>
      </c>
      <c r="J47" s="57">
        <f t="shared" ref="J47:K47" si="6">J48+J60</f>
        <v>18848999</v>
      </c>
      <c r="K47" s="57">
        <f t="shared" si="6"/>
        <v>22172074</v>
      </c>
    </row>
    <row r="48" spans="1:11" ht="24.75" customHeight="1" x14ac:dyDescent="0.25">
      <c r="A48" s="205" t="s">
        <v>257</v>
      </c>
      <c r="B48" s="205"/>
      <c r="C48" s="205"/>
      <c r="D48" s="205"/>
      <c r="E48" s="205"/>
      <c r="F48" s="205"/>
      <c r="G48" s="56">
        <v>40</v>
      </c>
      <c r="H48" s="57">
        <f>SUM(H49:H55)+H58+H59</f>
        <v>1558627</v>
      </c>
      <c r="I48" s="57">
        <f>SUM(I49:I55)+I58+I59</f>
        <v>-105125</v>
      </c>
      <c r="J48" s="57">
        <f t="shared" ref="J48:K48" si="7">SUM(J49:J55)+J58+J59</f>
        <v>838772</v>
      </c>
      <c r="K48" s="57">
        <f t="shared" si="7"/>
        <v>-38243</v>
      </c>
    </row>
    <row r="49" spans="1:11" x14ac:dyDescent="0.25">
      <c r="A49" s="207" t="s">
        <v>91</v>
      </c>
      <c r="B49" s="207"/>
      <c r="C49" s="207"/>
      <c r="D49" s="207"/>
      <c r="E49" s="207"/>
      <c r="F49" s="207"/>
      <c r="G49" s="54">
        <v>41</v>
      </c>
      <c r="H49" s="60">
        <v>1804004</v>
      </c>
      <c r="I49" s="60">
        <v>-87069</v>
      </c>
      <c r="J49" s="60">
        <v>948562</v>
      </c>
      <c r="K49" s="60">
        <v>-48826</v>
      </c>
    </row>
    <row r="50" spans="1:11" x14ac:dyDescent="0.25">
      <c r="A50" s="207" t="s">
        <v>92</v>
      </c>
      <c r="B50" s="207"/>
      <c r="C50" s="207"/>
      <c r="D50" s="207"/>
      <c r="E50" s="207"/>
      <c r="F50" s="207"/>
      <c r="G50" s="54">
        <v>42</v>
      </c>
      <c r="H50" s="60">
        <v>0</v>
      </c>
      <c r="I50" s="60">
        <v>0</v>
      </c>
      <c r="J50" s="60">
        <v>0</v>
      </c>
      <c r="K50" s="60">
        <v>0</v>
      </c>
    </row>
    <row r="51" spans="1:11" ht="23.5" customHeight="1" x14ac:dyDescent="0.25">
      <c r="A51" s="207" t="s">
        <v>258</v>
      </c>
      <c r="B51" s="207"/>
      <c r="C51" s="207"/>
      <c r="D51" s="207"/>
      <c r="E51" s="207"/>
      <c r="F51" s="207"/>
      <c r="G51" s="54">
        <v>43</v>
      </c>
      <c r="H51" s="60">
        <v>0</v>
      </c>
      <c r="I51" s="60">
        <v>0</v>
      </c>
      <c r="J51" s="60">
        <v>0</v>
      </c>
      <c r="K51" s="60">
        <v>0</v>
      </c>
    </row>
    <row r="52" spans="1:11" ht="27" customHeight="1" x14ac:dyDescent="0.25">
      <c r="A52" s="207" t="s">
        <v>93</v>
      </c>
      <c r="B52" s="207"/>
      <c r="C52" s="207"/>
      <c r="D52" s="207"/>
      <c r="E52" s="207"/>
      <c r="F52" s="207"/>
      <c r="G52" s="54">
        <v>44</v>
      </c>
      <c r="H52" s="60">
        <v>0</v>
      </c>
      <c r="I52" s="60">
        <v>0</v>
      </c>
      <c r="J52" s="60">
        <v>0</v>
      </c>
      <c r="K52" s="60">
        <v>0</v>
      </c>
    </row>
    <row r="53" spans="1:11" ht="27" customHeight="1" x14ac:dyDescent="0.25">
      <c r="A53" s="207" t="s">
        <v>259</v>
      </c>
      <c r="B53" s="207"/>
      <c r="C53" s="207"/>
      <c r="D53" s="207"/>
      <c r="E53" s="207"/>
      <c r="F53" s="207"/>
      <c r="G53" s="54">
        <v>45</v>
      </c>
      <c r="H53" s="60">
        <v>0</v>
      </c>
      <c r="I53" s="60">
        <v>0</v>
      </c>
      <c r="J53" s="60">
        <v>0</v>
      </c>
      <c r="K53" s="60">
        <v>0</v>
      </c>
    </row>
    <row r="54" spans="1:11" ht="27.65" customHeight="1" x14ac:dyDescent="0.25">
      <c r="A54" s="207" t="s">
        <v>260</v>
      </c>
      <c r="B54" s="207"/>
      <c r="C54" s="207"/>
      <c r="D54" s="207"/>
      <c r="E54" s="207"/>
      <c r="F54" s="207"/>
      <c r="G54" s="54">
        <v>46</v>
      </c>
      <c r="H54" s="60">
        <v>731</v>
      </c>
      <c r="I54" s="60">
        <v>-39917</v>
      </c>
      <c r="J54" s="60">
        <v>21426</v>
      </c>
      <c r="K54" s="60">
        <v>3142</v>
      </c>
    </row>
    <row r="55" spans="1:11" ht="44.25" customHeight="1" x14ac:dyDescent="0.25">
      <c r="A55" s="204" t="s">
        <v>239</v>
      </c>
      <c r="B55" s="204"/>
      <c r="C55" s="204"/>
      <c r="D55" s="204"/>
      <c r="E55" s="204"/>
      <c r="F55" s="204"/>
      <c r="G55" s="54">
        <v>47</v>
      </c>
      <c r="H55" s="60">
        <v>0</v>
      </c>
      <c r="I55" s="60">
        <v>0</v>
      </c>
      <c r="J55" s="60">
        <v>0</v>
      </c>
      <c r="K55" s="60">
        <v>0</v>
      </c>
    </row>
    <row r="56" spans="1:11" ht="33" customHeight="1" x14ac:dyDescent="0.25">
      <c r="A56" s="204" t="s">
        <v>261</v>
      </c>
      <c r="B56" s="204"/>
      <c r="C56" s="204"/>
      <c r="D56" s="204"/>
      <c r="E56" s="204"/>
      <c r="F56" s="204"/>
      <c r="G56" s="54">
        <v>48</v>
      </c>
      <c r="H56" s="60">
        <v>0</v>
      </c>
      <c r="I56" s="60">
        <v>0</v>
      </c>
      <c r="J56" s="60">
        <v>0</v>
      </c>
      <c r="K56" s="60">
        <v>0</v>
      </c>
    </row>
    <row r="57" spans="1:11" ht="28.5" customHeight="1" x14ac:dyDescent="0.25">
      <c r="A57" s="204" t="s">
        <v>262</v>
      </c>
      <c r="B57" s="204"/>
      <c r="C57" s="204"/>
      <c r="D57" s="204"/>
      <c r="E57" s="204"/>
      <c r="F57" s="204"/>
      <c r="G57" s="54">
        <v>49</v>
      </c>
      <c r="H57" s="60">
        <v>0</v>
      </c>
      <c r="I57" s="60">
        <v>0</v>
      </c>
      <c r="J57" s="60">
        <v>0</v>
      </c>
      <c r="K57" s="60">
        <v>0</v>
      </c>
    </row>
    <row r="58" spans="1:11" ht="39" customHeight="1" x14ac:dyDescent="0.25">
      <c r="A58" s="204" t="s">
        <v>263</v>
      </c>
      <c r="B58" s="204"/>
      <c r="C58" s="204"/>
      <c r="D58" s="204"/>
      <c r="E58" s="204"/>
      <c r="F58" s="204"/>
      <c r="G58" s="54">
        <v>50</v>
      </c>
      <c r="H58" s="60">
        <v>0</v>
      </c>
      <c r="I58" s="60">
        <v>0</v>
      </c>
      <c r="J58" s="60">
        <v>0</v>
      </c>
      <c r="K58" s="60">
        <v>0</v>
      </c>
    </row>
    <row r="59" spans="1:11" ht="24" customHeight="1" x14ac:dyDescent="0.25">
      <c r="A59" s="204" t="s">
        <v>264</v>
      </c>
      <c r="B59" s="204"/>
      <c r="C59" s="204"/>
      <c r="D59" s="204"/>
      <c r="E59" s="204"/>
      <c r="F59" s="204"/>
      <c r="G59" s="54">
        <v>51</v>
      </c>
      <c r="H59" s="60">
        <v>-246108</v>
      </c>
      <c r="I59" s="60">
        <v>21861</v>
      </c>
      <c r="J59" s="60">
        <v>-131216</v>
      </c>
      <c r="K59" s="60">
        <v>7441</v>
      </c>
    </row>
    <row r="60" spans="1:11" ht="25.15" customHeight="1" x14ac:dyDescent="0.25">
      <c r="A60" s="205" t="s">
        <v>265</v>
      </c>
      <c r="B60" s="205"/>
      <c r="C60" s="205"/>
      <c r="D60" s="205"/>
      <c r="E60" s="205"/>
      <c r="F60" s="205"/>
      <c r="G60" s="56">
        <v>52</v>
      </c>
      <c r="H60" s="57">
        <f>SUM(H61:H68)</f>
        <v>2358259</v>
      </c>
      <c r="I60" s="57">
        <f>SUM(I61:I68)</f>
        <v>-3596542</v>
      </c>
      <c r="J60" s="57">
        <f t="shared" ref="J60:K60" si="8">SUM(J61:J68)</f>
        <v>18010227</v>
      </c>
      <c r="K60" s="57">
        <f t="shared" si="8"/>
        <v>22210317</v>
      </c>
    </row>
    <row r="61" spans="1:11" ht="12.75" customHeight="1" x14ac:dyDescent="0.25">
      <c r="A61" s="204" t="s">
        <v>94</v>
      </c>
      <c r="B61" s="204"/>
      <c r="C61" s="204"/>
      <c r="D61" s="204"/>
      <c r="E61" s="204"/>
      <c r="F61" s="204"/>
      <c r="G61" s="54">
        <v>53</v>
      </c>
      <c r="H61" s="60">
        <v>0</v>
      </c>
      <c r="I61" s="60">
        <v>0</v>
      </c>
      <c r="J61" s="60">
        <v>0</v>
      </c>
      <c r="K61" s="60">
        <v>0</v>
      </c>
    </row>
    <row r="62" spans="1:11" ht="12.75" customHeight="1" x14ac:dyDescent="0.25">
      <c r="A62" s="204" t="s">
        <v>266</v>
      </c>
      <c r="B62" s="204"/>
      <c r="C62" s="204"/>
      <c r="D62" s="204"/>
      <c r="E62" s="204"/>
      <c r="F62" s="204"/>
      <c r="G62" s="54">
        <v>54</v>
      </c>
      <c r="H62" s="60">
        <v>62364</v>
      </c>
      <c r="I62" s="60">
        <v>0</v>
      </c>
      <c r="J62" s="60">
        <v>0</v>
      </c>
      <c r="K62" s="60">
        <v>0</v>
      </c>
    </row>
    <row r="63" spans="1:11" ht="12.75" customHeight="1" x14ac:dyDescent="0.25">
      <c r="A63" s="204" t="s">
        <v>267</v>
      </c>
      <c r="B63" s="204"/>
      <c r="C63" s="204"/>
      <c r="D63" s="204"/>
      <c r="E63" s="204"/>
      <c r="F63" s="204"/>
      <c r="G63" s="54">
        <v>55</v>
      </c>
      <c r="H63" s="60">
        <v>0</v>
      </c>
      <c r="I63" s="60">
        <v>0</v>
      </c>
      <c r="J63" s="60">
        <v>8944083</v>
      </c>
      <c r="K63" s="60">
        <v>18032585</v>
      </c>
    </row>
    <row r="64" spans="1:11" ht="12.75" customHeight="1" x14ac:dyDescent="0.25">
      <c r="A64" s="204" t="s">
        <v>95</v>
      </c>
      <c r="B64" s="204"/>
      <c r="C64" s="204"/>
      <c r="D64" s="204"/>
      <c r="E64" s="204"/>
      <c r="F64" s="204"/>
      <c r="G64" s="54">
        <v>56</v>
      </c>
      <c r="H64" s="60">
        <v>1025037</v>
      </c>
      <c r="I64" s="60">
        <v>-6331599</v>
      </c>
      <c r="J64" s="60">
        <v>0</v>
      </c>
      <c r="K64" s="60">
        <v>0</v>
      </c>
    </row>
    <row r="65" spans="1:11" ht="25.5" customHeight="1" x14ac:dyDescent="0.25">
      <c r="A65" s="204" t="s">
        <v>96</v>
      </c>
      <c r="B65" s="204"/>
      <c r="C65" s="204"/>
      <c r="D65" s="204"/>
      <c r="E65" s="204"/>
      <c r="F65" s="204"/>
      <c r="G65" s="54">
        <v>57</v>
      </c>
      <c r="H65" s="60">
        <v>1276032</v>
      </c>
      <c r="I65" s="60">
        <v>1780793</v>
      </c>
      <c r="J65" s="60">
        <v>12172794</v>
      </c>
      <c r="K65" s="60">
        <v>8354323</v>
      </c>
    </row>
    <row r="66" spans="1:11" ht="12.75" customHeight="1" x14ac:dyDescent="0.25">
      <c r="A66" s="204" t="s">
        <v>93</v>
      </c>
      <c r="B66" s="204"/>
      <c r="C66" s="204"/>
      <c r="D66" s="204"/>
      <c r="E66" s="204"/>
      <c r="F66" s="204"/>
      <c r="G66" s="54">
        <v>58</v>
      </c>
      <c r="H66" s="60">
        <v>0</v>
      </c>
      <c r="I66" s="60">
        <v>0</v>
      </c>
      <c r="J66" s="60">
        <v>0</v>
      </c>
      <c r="K66" s="60">
        <v>0</v>
      </c>
    </row>
    <row r="67" spans="1:11" ht="24.75" customHeight="1" x14ac:dyDescent="0.25">
      <c r="A67" s="204" t="s">
        <v>97</v>
      </c>
      <c r="B67" s="204"/>
      <c r="C67" s="204"/>
      <c r="D67" s="204"/>
      <c r="E67" s="204"/>
      <c r="F67" s="204"/>
      <c r="G67" s="54">
        <v>59</v>
      </c>
      <c r="H67" s="60">
        <v>0</v>
      </c>
      <c r="I67" s="60">
        <v>0</v>
      </c>
      <c r="J67" s="60">
        <v>0</v>
      </c>
      <c r="K67" s="60">
        <v>0</v>
      </c>
    </row>
    <row r="68" spans="1:11" ht="22.9" customHeight="1" x14ac:dyDescent="0.25">
      <c r="A68" s="204" t="s">
        <v>98</v>
      </c>
      <c r="B68" s="204"/>
      <c r="C68" s="204"/>
      <c r="D68" s="204"/>
      <c r="E68" s="204"/>
      <c r="F68" s="204"/>
      <c r="G68" s="54">
        <v>60</v>
      </c>
      <c r="H68" s="60">
        <v>-5174</v>
      </c>
      <c r="I68" s="60">
        <v>954264</v>
      </c>
      <c r="J68" s="60">
        <v>-3106650</v>
      </c>
      <c r="K68" s="60">
        <v>-4176591</v>
      </c>
    </row>
    <row r="69" spans="1:11" ht="12.75" customHeight="1" x14ac:dyDescent="0.25">
      <c r="A69" s="205" t="s">
        <v>268</v>
      </c>
      <c r="B69" s="205"/>
      <c r="C69" s="205"/>
      <c r="D69" s="205"/>
      <c r="E69" s="205"/>
      <c r="F69" s="205"/>
      <c r="G69" s="56">
        <v>61</v>
      </c>
      <c r="H69" s="61">
        <f>H46+H47</f>
        <v>408521213</v>
      </c>
      <c r="I69" s="61">
        <f>I46+I47</f>
        <v>151031791</v>
      </c>
      <c r="J69" s="61">
        <f t="shared" ref="J69:K69" si="9">J46+J47</f>
        <v>475074358</v>
      </c>
      <c r="K69" s="61">
        <f t="shared" si="9"/>
        <v>173797324</v>
      </c>
    </row>
    <row r="70" spans="1:11" ht="12.75" customHeight="1" x14ac:dyDescent="0.25">
      <c r="A70" s="206" t="s">
        <v>99</v>
      </c>
      <c r="B70" s="206"/>
      <c r="C70" s="206"/>
      <c r="D70" s="206"/>
      <c r="E70" s="206"/>
      <c r="F70" s="206"/>
      <c r="G70" s="54">
        <v>62</v>
      </c>
      <c r="H70" s="55">
        <v>517928</v>
      </c>
      <c r="I70" s="55">
        <v>209541</v>
      </c>
      <c r="J70" s="55">
        <v>598206</v>
      </c>
      <c r="K70" s="55">
        <v>219087</v>
      </c>
    </row>
    <row r="71" spans="1:11" x14ac:dyDescent="0.25">
      <c r="A71" s="209" t="s">
        <v>100</v>
      </c>
      <c r="B71" s="209"/>
      <c r="C71" s="209"/>
      <c r="D71" s="209"/>
      <c r="E71" s="209"/>
      <c r="F71" s="209"/>
      <c r="G71" s="54">
        <v>63</v>
      </c>
      <c r="H71" s="60">
        <v>408003285</v>
      </c>
      <c r="I71" s="62">
        <v>150822250</v>
      </c>
      <c r="J71" s="62">
        <v>474476152</v>
      </c>
      <c r="K71" s="62">
        <v>173578237</v>
      </c>
    </row>
  </sheetData>
  <sheetProtection algorithmName="SHA-512" hashValue="4boXwFaR9UqRKfOUnPLbyfeEHO4v/vtqOs7I7z8dPcTVqy0hIoBjKyRbafBlnWKsS1Ijla/a6mN7MN+dS1aHQw==" saltValue="4ORv18M/J2GRcgr71DGcBA==" spinCount="100000" sheet="1" objects="1" scenarios="1"/>
  <mergeCells count="73">
    <mergeCell ref="A13:F13"/>
    <mergeCell ref="A1:H1"/>
    <mergeCell ref="A2:H2"/>
    <mergeCell ref="A8:F8"/>
    <mergeCell ref="A9:F9"/>
    <mergeCell ref="A10:F10"/>
    <mergeCell ref="A11:F11"/>
    <mergeCell ref="A12:F12"/>
    <mergeCell ref="A25:F25"/>
    <mergeCell ref="A14:F14"/>
    <mergeCell ref="A15:F15"/>
    <mergeCell ref="A16:F16"/>
    <mergeCell ref="A17:F17"/>
    <mergeCell ref="A18:F18"/>
    <mergeCell ref="A19:F19"/>
    <mergeCell ref="A20:F20"/>
    <mergeCell ref="A21:F21"/>
    <mergeCell ref="A22:F22"/>
    <mergeCell ref="A23:F23"/>
    <mergeCell ref="A24:F24"/>
    <mergeCell ref="A37:F37"/>
    <mergeCell ref="A26:F26"/>
    <mergeCell ref="A27:F27"/>
    <mergeCell ref="A28:F28"/>
    <mergeCell ref="A29:F29"/>
    <mergeCell ref="A30:F30"/>
    <mergeCell ref="A31:F31"/>
    <mergeCell ref="A32:F32"/>
    <mergeCell ref="A33:F33"/>
    <mergeCell ref="A34:F34"/>
    <mergeCell ref="A35:F35"/>
    <mergeCell ref="A36:F36"/>
    <mergeCell ref="A47:F47"/>
    <mergeCell ref="A48:F48"/>
    <mergeCell ref="A49:F49"/>
    <mergeCell ref="A38:F38"/>
    <mergeCell ref="A39:F39"/>
    <mergeCell ref="A40:F40"/>
    <mergeCell ref="A41:F41"/>
    <mergeCell ref="A42:F42"/>
    <mergeCell ref="A43:F43"/>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4803149606299213" right="0.15748031496062992" top="0.98425196850393704" bottom="0.98425196850393704" header="0.51181102362204722" footer="0.51181102362204722"/>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topLeftCell="A45" zoomScaleNormal="100" zoomScaleSheetLayoutView="100" workbookViewId="0">
      <selection activeCell="A51" sqref="A51:F51"/>
    </sheetView>
  </sheetViews>
  <sheetFormatPr defaultRowHeight="12.5" x14ac:dyDescent="0.25"/>
  <cols>
    <col min="1" max="7" width="9.1796875" style="51"/>
    <col min="8" max="8" width="9.81640625" style="50" customWidth="1"/>
    <col min="9" max="9" width="12" style="50" customWidth="1"/>
    <col min="10" max="10" width="10.26953125" style="51" bestFit="1" customWidth="1"/>
    <col min="11" max="11" width="12.26953125" style="51" bestFit="1" customWidth="1"/>
    <col min="12" max="262" width="9.1796875" style="51"/>
    <col min="263" max="264" width="9.81640625" style="51" bestFit="1" customWidth="1"/>
    <col min="265" max="265" width="12" style="51" bestFit="1" customWidth="1"/>
    <col min="266" max="266" width="10.26953125" style="51" bestFit="1" customWidth="1"/>
    <col min="267" max="267" width="12.26953125" style="51" bestFit="1" customWidth="1"/>
    <col min="268" max="518" width="9.1796875" style="51"/>
    <col min="519" max="520" width="9.81640625" style="51" bestFit="1" customWidth="1"/>
    <col min="521" max="521" width="12" style="51" bestFit="1" customWidth="1"/>
    <col min="522" max="522" width="10.26953125" style="51" bestFit="1" customWidth="1"/>
    <col min="523" max="523" width="12.26953125" style="51" bestFit="1" customWidth="1"/>
    <col min="524" max="774" width="9.1796875" style="51"/>
    <col min="775" max="776" width="9.81640625" style="51" bestFit="1" customWidth="1"/>
    <col min="777" max="777" width="12" style="51" bestFit="1" customWidth="1"/>
    <col min="778" max="778" width="10.26953125" style="51" bestFit="1" customWidth="1"/>
    <col min="779" max="779" width="12.26953125" style="51" bestFit="1" customWidth="1"/>
    <col min="780" max="1030" width="9.1796875" style="51"/>
    <col min="1031" max="1032" width="9.81640625" style="51" bestFit="1" customWidth="1"/>
    <col min="1033" max="1033" width="12" style="51" bestFit="1" customWidth="1"/>
    <col min="1034" max="1034" width="10.26953125" style="51" bestFit="1" customWidth="1"/>
    <col min="1035" max="1035" width="12.26953125" style="51" bestFit="1" customWidth="1"/>
    <col min="1036" max="1286" width="9.1796875" style="51"/>
    <col min="1287" max="1288" width="9.81640625" style="51" bestFit="1" customWidth="1"/>
    <col min="1289" max="1289" width="12" style="51" bestFit="1" customWidth="1"/>
    <col min="1290" max="1290" width="10.26953125" style="51" bestFit="1" customWidth="1"/>
    <col min="1291" max="1291" width="12.26953125" style="51" bestFit="1" customWidth="1"/>
    <col min="1292" max="1542" width="9.1796875" style="51"/>
    <col min="1543" max="1544" width="9.81640625" style="51" bestFit="1" customWidth="1"/>
    <col min="1545" max="1545" width="12" style="51" bestFit="1" customWidth="1"/>
    <col min="1546" max="1546" width="10.26953125" style="51" bestFit="1" customWidth="1"/>
    <col min="1547" max="1547" width="12.26953125" style="51" bestFit="1" customWidth="1"/>
    <col min="1548" max="1798" width="9.1796875" style="51"/>
    <col min="1799" max="1800" width="9.81640625" style="51" bestFit="1" customWidth="1"/>
    <col min="1801" max="1801" width="12" style="51" bestFit="1" customWidth="1"/>
    <col min="1802" max="1802" width="10.26953125" style="51" bestFit="1" customWidth="1"/>
    <col min="1803" max="1803" width="12.26953125" style="51" bestFit="1" customWidth="1"/>
    <col min="1804" max="2054" width="9.1796875" style="51"/>
    <col min="2055" max="2056" width="9.81640625" style="51" bestFit="1" customWidth="1"/>
    <col min="2057" max="2057" width="12" style="51" bestFit="1" customWidth="1"/>
    <col min="2058" max="2058" width="10.26953125" style="51" bestFit="1" customWidth="1"/>
    <col min="2059" max="2059" width="12.26953125" style="51" bestFit="1" customWidth="1"/>
    <col min="2060" max="2310" width="9.1796875" style="51"/>
    <col min="2311" max="2312" width="9.81640625" style="51" bestFit="1" customWidth="1"/>
    <col min="2313" max="2313" width="12" style="51" bestFit="1" customWidth="1"/>
    <col min="2314" max="2314" width="10.26953125" style="51" bestFit="1" customWidth="1"/>
    <col min="2315" max="2315" width="12.26953125" style="51" bestFit="1" customWidth="1"/>
    <col min="2316" max="2566" width="9.1796875" style="51"/>
    <col min="2567" max="2568" width="9.81640625" style="51" bestFit="1" customWidth="1"/>
    <col min="2569" max="2569" width="12" style="51" bestFit="1" customWidth="1"/>
    <col min="2570" max="2570" width="10.26953125" style="51" bestFit="1" customWidth="1"/>
    <col min="2571" max="2571" width="12.26953125" style="51" bestFit="1" customWidth="1"/>
    <col min="2572" max="2822" width="9.1796875" style="51"/>
    <col min="2823" max="2824" width="9.81640625" style="51" bestFit="1" customWidth="1"/>
    <col min="2825" max="2825" width="12" style="51" bestFit="1" customWidth="1"/>
    <col min="2826" max="2826" width="10.26953125" style="51" bestFit="1" customWidth="1"/>
    <col min="2827" max="2827" width="12.26953125" style="51" bestFit="1" customWidth="1"/>
    <col min="2828" max="3078" width="9.1796875" style="51"/>
    <col min="3079" max="3080" width="9.81640625" style="51" bestFit="1" customWidth="1"/>
    <col min="3081" max="3081" width="12" style="51" bestFit="1" customWidth="1"/>
    <col min="3082" max="3082" width="10.26953125" style="51" bestFit="1" customWidth="1"/>
    <col min="3083" max="3083" width="12.26953125" style="51" bestFit="1" customWidth="1"/>
    <col min="3084" max="3334" width="9.1796875" style="51"/>
    <col min="3335" max="3336" width="9.81640625" style="51" bestFit="1" customWidth="1"/>
    <col min="3337" max="3337" width="12" style="51" bestFit="1" customWidth="1"/>
    <col min="3338" max="3338" width="10.26953125" style="51" bestFit="1" customWidth="1"/>
    <col min="3339" max="3339" width="12.26953125" style="51" bestFit="1" customWidth="1"/>
    <col min="3340" max="3590" width="9.1796875" style="51"/>
    <col min="3591" max="3592" width="9.81640625" style="51" bestFit="1" customWidth="1"/>
    <col min="3593" max="3593" width="12" style="51" bestFit="1" customWidth="1"/>
    <col min="3594" max="3594" width="10.26953125" style="51" bestFit="1" customWidth="1"/>
    <col min="3595" max="3595" width="12.26953125" style="51" bestFit="1" customWidth="1"/>
    <col min="3596" max="3846" width="9.1796875" style="51"/>
    <col min="3847" max="3848" width="9.81640625" style="51" bestFit="1" customWidth="1"/>
    <col min="3849" max="3849" width="12" style="51" bestFit="1" customWidth="1"/>
    <col min="3850" max="3850" width="10.26953125" style="51" bestFit="1" customWidth="1"/>
    <col min="3851" max="3851" width="12.26953125" style="51" bestFit="1" customWidth="1"/>
    <col min="3852" max="4102" width="9.1796875" style="51"/>
    <col min="4103" max="4104" width="9.81640625" style="51" bestFit="1" customWidth="1"/>
    <col min="4105" max="4105" width="12" style="51" bestFit="1" customWidth="1"/>
    <col min="4106" max="4106" width="10.26953125" style="51" bestFit="1" customWidth="1"/>
    <col min="4107" max="4107" width="12.26953125" style="51" bestFit="1" customWidth="1"/>
    <col min="4108" max="4358" width="9.1796875" style="51"/>
    <col min="4359" max="4360" width="9.81640625" style="51" bestFit="1" customWidth="1"/>
    <col min="4361" max="4361" width="12" style="51" bestFit="1" customWidth="1"/>
    <col min="4362" max="4362" width="10.26953125" style="51" bestFit="1" customWidth="1"/>
    <col min="4363" max="4363" width="12.26953125" style="51" bestFit="1" customWidth="1"/>
    <col min="4364" max="4614" width="9.1796875" style="51"/>
    <col min="4615" max="4616" width="9.81640625" style="51" bestFit="1" customWidth="1"/>
    <col min="4617" max="4617" width="12" style="51" bestFit="1" customWidth="1"/>
    <col min="4618" max="4618" width="10.26953125" style="51" bestFit="1" customWidth="1"/>
    <col min="4619" max="4619" width="12.26953125" style="51" bestFit="1" customWidth="1"/>
    <col min="4620" max="4870" width="9.1796875" style="51"/>
    <col min="4871" max="4872" width="9.81640625" style="51" bestFit="1" customWidth="1"/>
    <col min="4873" max="4873" width="12" style="51" bestFit="1" customWidth="1"/>
    <col min="4874" max="4874" width="10.26953125" style="51" bestFit="1" customWidth="1"/>
    <col min="4875" max="4875" width="12.26953125" style="51" bestFit="1" customWidth="1"/>
    <col min="4876" max="5126" width="9.1796875" style="51"/>
    <col min="5127" max="5128" width="9.81640625" style="51" bestFit="1" customWidth="1"/>
    <col min="5129" max="5129" width="12" style="51" bestFit="1" customWidth="1"/>
    <col min="5130" max="5130" width="10.26953125" style="51" bestFit="1" customWidth="1"/>
    <col min="5131" max="5131" width="12.26953125" style="51" bestFit="1" customWidth="1"/>
    <col min="5132" max="5382" width="9.1796875" style="51"/>
    <col min="5383" max="5384" width="9.81640625" style="51" bestFit="1" customWidth="1"/>
    <col min="5385" max="5385" width="12" style="51" bestFit="1" customWidth="1"/>
    <col min="5386" max="5386" width="10.26953125" style="51" bestFit="1" customWidth="1"/>
    <col min="5387" max="5387" width="12.26953125" style="51" bestFit="1" customWidth="1"/>
    <col min="5388" max="5638" width="9.1796875" style="51"/>
    <col min="5639" max="5640" width="9.81640625" style="51" bestFit="1" customWidth="1"/>
    <col min="5641" max="5641" width="12" style="51" bestFit="1" customWidth="1"/>
    <col min="5642" max="5642" width="10.26953125" style="51" bestFit="1" customWidth="1"/>
    <col min="5643" max="5643" width="12.26953125" style="51" bestFit="1" customWidth="1"/>
    <col min="5644" max="5894" width="9.1796875" style="51"/>
    <col min="5895" max="5896" width="9.81640625" style="51" bestFit="1" customWidth="1"/>
    <col min="5897" max="5897" width="12" style="51" bestFit="1" customWidth="1"/>
    <col min="5898" max="5898" width="10.26953125" style="51" bestFit="1" customWidth="1"/>
    <col min="5899" max="5899" width="12.26953125" style="51" bestFit="1" customWidth="1"/>
    <col min="5900" max="6150" width="9.1796875" style="51"/>
    <col min="6151" max="6152" width="9.81640625" style="51" bestFit="1" customWidth="1"/>
    <col min="6153" max="6153" width="12" style="51" bestFit="1" customWidth="1"/>
    <col min="6154" max="6154" width="10.26953125" style="51" bestFit="1" customWidth="1"/>
    <col min="6155" max="6155" width="12.26953125" style="51" bestFit="1" customWidth="1"/>
    <col min="6156" max="6406" width="9.1796875" style="51"/>
    <col min="6407" max="6408" width="9.81640625" style="51" bestFit="1" customWidth="1"/>
    <col min="6409" max="6409" width="12" style="51" bestFit="1" customWidth="1"/>
    <col min="6410" max="6410" width="10.26953125" style="51" bestFit="1" customWidth="1"/>
    <col min="6411" max="6411" width="12.26953125" style="51" bestFit="1" customWidth="1"/>
    <col min="6412" max="6662" width="9.1796875" style="51"/>
    <col min="6663" max="6664" width="9.81640625" style="51" bestFit="1" customWidth="1"/>
    <col min="6665" max="6665" width="12" style="51" bestFit="1" customWidth="1"/>
    <col min="6666" max="6666" width="10.26953125" style="51" bestFit="1" customWidth="1"/>
    <col min="6667" max="6667" width="12.26953125" style="51" bestFit="1" customWidth="1"/>
    <col min="6668" max="6918" width="9.1796875" style="51"/>
    <col min="6919" max="6920" width="9.81640625" style="51" bestFit="1" customWidth="1"/>
    <col min="6921" max="6921" width="12" style="51" bestFit="1" customWidth="1"/>
    <col min="6922" max="6922" width="10.26953125" style="51" bestFit="1" customWidth="1"/>
    <col min="6923" max="6923" width="12.26953125" style="51" bestFit="1" customWidth="1"/>
    <col min="6924" max="7174" width="9.1796875" style="51"/>
    <col min="7175" max="7176" width="9.81640625" style="51" bestFit="1" customWidth="1"/>
    <col min="7177" max="7177" width="12" style="51" bestFit="1" customWidth="1"/>
    <col min="7178" max="7178" width="10.26953125" style="51" bestFit="1" customWidth="1"/>
    <col min="7179" max="7179" width="12.26953125" style="51" bestFit="1" customWidth="1"/>
    <col min="7180" max="7430" width="9.1796875" style="51"/>
    <col min="7431" max="7432" width="9.81640625" style="51" bestFit="1" customWidth="1"/>
    <col min="7433" max="7433" width="12" style="51" bestFit="1" customWidth="1"/>
    <col min="7434" max="7434" width="10.26953125" style="51" bestFit="1" customWidth="1"/>
    <col min="7435" max="7435" width="12.26953125" style="51" bestFit="1" customWidth="1"/>
    <col min="7436" max="7686" width="9.1796875" style="51"/>
    <col min="7687" max="7688" width="9.81640625" style="51" bestFit="1" customWidth="1"/>
    <col min="7689" max="7689" width="12" style="51" bestFit="1" customWidth="1"/>
    <col min="7690" max="7690" width="10.26953125" style="51" bestFit="1" customWidth="1"/>
    <col min="7691" max="7691" width="12.26953125" style="51" bestFit="1" customWidth="1"/>
    <col min="7692" max="7942" width="9.1796875" style="51"/>
    <col min="7943" max="7944" width="9.81640625" style="51" bestFit="1" customWidth="1"/>
    <col min="7945" max="7945" width="12" style="51" bestFit="1" customWidth="1"/>
    <col min="7946" max="7946" width="10.26953125" style="51" bestFit="1" customWidth="1"/>
    <col min="7947" max="7947" width="12.26953125" style="51" bestFit="1" customWidth="1"/>
    <col min="7948" max="8198" width="9.1796875" style="51"/>
    <col min="8199" max="8200" width="9.81640625" style="51" bestFit="1" customWidth="1"/>
    <col min="8201" max="8201" width="12" style="51" bestFit="1" customWidth="1"/>
    <col min="8202" max="8202" width="10.26953125" style="51" bestFit="1" customWidth="1"/>
    <col min="8203" max="8203" width="12.26953125" style="51" bestFit="1" customWidth="1"/>
    <col min="8204" max="8454" width="9.1796875" style="51"/>
    <col min="8455" max="8456" width="9.81640625" style="51" bestFit="1" customWidth="1"/>
    <col min="8457" max="8457" width="12" style="51" bestFit="1" customWidth="1"/>
    <col min="8458" max="8458" width="10.26953125" style="51" bestFit="1" customWidth="1"/>
    <col min="8459" max="8459" width="12.26953125" style="51" bestFit="1" customWidth="1"/>
    <col min="8460" max="8710" width="9.1796875" style="51"/>
    <col min="8711" max="8712" width="9.81640625" style="51" bestFit="1" customWidth="1"/>
    <col min="8713" max="8713" width="12" style="51" bestFit="1" customWidth="1"/>
    <col min="8714" max="8714" width="10.26953125" style="51" bestFit="1" customWidth="1"/>
    <col min="8715" max="8715" width="12.26953125" style="51" bestFit="1" customWidth="1"/>
    <col min="8716" max="8966" width="9.1796875" style="51"/>
    <col min="8967" max="8968" width="9.81640625" style="51" bestFit="1" customWidth="1"/>
    <col min="8969" max="8969" width="12" style="51" bestFit="1" customWidth="1"/>
    <col min="8970" max="8970" width="10.26953125" style="51" bestFit="1" customWidth="1"/>
    <col min="8971" max="8971" width="12.26953125" style="51" bestFit="1" customWidth="1"/>
    <col min="8972" max="9222" width="9.1796875" style="51"/>
    <col min="9223" max="9224" width="9.81640625" style="51" bestFit="1" customWidth="1"/>
    <col min="9225" max="9225" width="12" style="51" bestFit="1" customWidth="1"/>
    <col min="9226" max="9226" width="10.26953125" style="51" bestFit="1" customWidth="1"/>
    <col min="9227" max="9227" width="12.26953125" style="51" bestFit="1" customWidth="1"/>
    <col min="9228" max="9478" width="9.1796875" style="51"/>
    <col min="9479" max="9480" width="9.81640625" style="51" bestFit="1" customWidth="1"/>
    <col min="9481" max="9481" width="12" style="51" bestFit="1" customWidth="1"/>
    <col min="9482" max="9482" width="10.26953125" style="51" bestFit="1" customWidth="1"/>
    <col min="9483" max="9483" width="12.26953125" style="51" bestFit="1" customWidth="1"/>
    <col min="9484" max="9734" width="9.1796875" style="51"/>
    <col min="9735" max="9736" width="9.81640625" style="51" bestFit="1" customWidth="1"/>
    <col min="9737" max="9737" width="12" style="51" bestFit="1" customWidth="1"/>
    <col min="9738" max="9738" width="10.26953125" style="51" bestFit="1" customWidth="1"/>
    <col min="9739" max="9739" width="12.26953125" style="51" bestFit="1" customWidth="1"/>
    <col min="9740" max="9990" width="9.1796875" style="51"/>
    <col min="9991" max="9992" width="9.81640625" style="51" bestFit="1" customWidth="1"/>
    <col min="9993" max="9993" width="12" style="51" bestFit="1" customWidth="1"/>
    <col min="9994" max="9994" width="10.26953125" style="51" bestFit="1" customWidth="1"/>
    <col min="9995" max="9995" width="12.26953125" style="51" bestFit="1" customWidth="1"/>
    <col min="9996" max="10246" width="9.1796875" style="51"/>
    <col min="10247" max="10248" width="9.81640625" style="51" bestFit="1" customWidth="1"/>
    <col min="10249" max="10249" width="12" style="51" bestFit="1" customWidth="1"/>
    <col min="10250" max="10250" width="10.26953125" style="51" bestFit="1" customWidth="1"/>
    <col min="10251" max="10251" width="12.26953125" style="51" bestFit="1" customWidth="1"/>
    <col min="10252" max="10502" width="9.1796875" style="51"/>
    <col min="10503" max="10504" width="9.81640625" style="51" bestFit="1" customWidth="1"/>
    <col min="10505" max="10505" width="12" style="51" bestFit="1" customWidth="1"/>
    <col min="10506" max="10506" width="10.26953125" style="51" bestFit="1" customWidth="1"/>
    <col min="10507" max="10507" width="12.26953125" style="51" bestFit="1" customWidth="1"/>
    <col min="10508" max="10758" width="9.1796875" style="51"/>
    <col min="10759" max="10760" width="9.81640625" style="51" bestFit="1" customWidth="1"/>
    <col min="10761" max="10761" width="12" style="51" bestFit="1" customWidth="1"/>
    <col min="10762" max="10762" width="10.26953125" style="51" bestFit="1" customWidth="1"/>
    <col min="10763" max="10763" width="12.26953125" style="51" bestFit="1" customWidth="1"/>
    <col min="10764" max="11014" width="9.1796875" style="51"/>
    <col min="11015" max="11016" width="9.81640625" style="51" bestFit="1" customWidth="1"/>
    <col min="11017" max="11017" width="12" style="51" bestFit="1" customWidth="1"/>
    <col min="11018" max="11018" width="10.26953125" style="51" bestFit="1" customWidth="1"/>
    <col min="11019" max="11019" width="12.26953125" style="51" bestFit="1" customWidth="1"/>
    <col min="11020" max="11270" width="9.1796875" style="51"/>
    <col min="11271" max="11272" width="9.81640625" style="51" bestFit="1" customWidth="1"/>
    <col min="11273" max="11273" width="12" style="51" bestFit="1" customWidth="1"/>
    <col min="11274" max="11274" width="10.26953125" style="51" bestFit="1" customWidth="1"/>
    <col min="11275" max="11275" width="12.26953125" style="51" bestFit="1" customWidth="1"/>
    <col min="11276" max="11526" width="9.1796875" style="51"/>
    <col min="11527" max="11528" width="9.81640625" style="51" bestFit="1" customWidth="1"/>
    <col min="11529" max="11529" width="12" style="51" bestFit="1" customWidth="1"/>
    <col min="11530" max="11530" width="10.26953125" style="51" bestFit="1" customWidth="1"/>
    <col min="11531" max="11531" width="12.26953125" style="51" bestFit="1" customWidth="1"/>
    <col min="11532" max="11782" width="9.1796875" style="51"/>
    <col min="11783" max="11784" width="9.81640625" style="51" bestFit="1" customWidth="1"/>
    <col min="11785" max="11785" width="12" style="51" bestFit="1" customWidth="1"/>
    <col min="11786" max="11786" width="10.26953125" style="51" bestFit="1" customWidth="1"/>
    <col min="11787" max="11787" width="12.26953125" style="51" bestFit="1" customWidth="1"/>
    <col min="11788" max="12038" width="9.1796875" style="51"/>
    <col min="12039" max="12040" width="9.81640625" style="51" bestFit="1" customWidth="1"/>
    <col min="12041" max="12041" width="12" style="51" bestFit="1" customWidth="1"/>
    <col min="12042" max="12042" width="10.26953125" style="51" bestFit="1" customWidth="1"/>
    <col min="12043" max="12043" width="12.26953125" style="51" bestFit="1" customWidth="1"/>
    <col min="12044" max="12294" width="9.1796875" style="51"/>
    <col min="12295" max="12296" width="9.81640625" style="51" bestFit="1" customWidth="1"/>
    <col min="12297" max="12297" width="12" style="51" bestFit="1" customWidth="1"/>
    <col min="12298" max="12298" width="10.26953125" style="51" bestFit="1" customWidth="1"/>
    <col min="12299" max="12299" width="12.26953125" style="51" bestFit="1" customWidth="1"/>
    <col min="12300" max="12550" width="9.1796875" style="51"/>
    <col min="12551" max="12552" width="9.81640625" style="51" bestFit="1" customWidth="1"/>
    <col min="12553" max="12553" width="12" style="51" bestFit="1" customWidth="1"/>
    <col min="12554" max="12554" width="10.26953125" style="51" bestFit="1" customWidth="1"/>
    <col min="12555" max="12555" width="12.26953125" style="51" bestFit="1" customWidth="1"/>
    <col min="12556" max="12806" width="9.1796875" style="51"/>
    <col min="12807" max="12808" width="9.81640625" style="51" bestFit="1" customWidth="1"/>
    <col min="12809" max="12809" width="12" style="51" bestFit="1" customWidth="1"/>
    <col min="12810" max="12810" width="10.26953125" style="51" bestFit="1" customWidth="1"/>
    <col min="12811" max="12811" width="12.26953125" style="51" bestFit="1" customWidth="1"/>
    <col min="12812" max="13062" width="9.1796875" style="51"/>
    <col min="13063" max="13064" width="9.81640625" style="51" bestFit="1" customWidth="1"/>
    <col min="13065" max="13065" width="12" style="51" bestFit="1" customWidth="1"/>
    <col min="13066" max="13066" width="10.26953125" style="51" bestFit="1" customWidth="1"/>
    <col min="13067" max="13067" width="12.26953125" style="51" bestFit="1" customWidth="1"/>
    <col min="13068" max="13318" width="9.1796875" style="51"/>
    <col min="13319" max="13320" width="9.81640625" style="51" bestFit="1" customWidth="1"/>
    <col min="13321" max="13321" width="12" style="51" bestFit="1" customWidth="1"/>
    <col min="13322" max="13322" width="10.26953125" style="51" bestFit="1" customWidth="1"/>
    <col min="13323" max="13323" width="12.26953125" style="51" bestFit="1" customWidth="1"/>
    <col min="13324" max="13574" width="9.1796875" style="51"/>
    <col min="13575" max="13576" width="9.81640625" style="51" bestFit="1" customWidth="1"/>
    <col min="13577" max="13577" width="12" style="51" bestFit="1" customWidth="1"/>
    <col min="13578" max="13578" width="10.26953125" style="51" bestFit="1" customWidth="1"/>
    <col min="13579" max="13579" width="12.26953125" style="51" bestFit="1" customWidth="1"/>
    <col min="13580" max="13830" width="9.1796875" style="51"/>
    <col min="13831" max="13832" width="9.81640625" style="51" bestFit="1" customWidth="1"/>
    <col min="13833" max="13833" width="12" style="51" bestFit="1" customWidth="1"/>
    <col min="13834" max="13834" width="10.26953125" style="51" bestFit="1" customWidth="1"/>
    <col min="13835" max="13835" width="12.26953125" style="51" bestFit="1" customWidth="1"/>
    <col min="13836" max="14086" width="9.1796875" style="51"/>
    <col min="14087" max="14088" width="9.81640625" style="51" bestFit="1" customWidth="1"/>
    <col min="14089" max="14089" width="12" style="51" bestFit="1" customWidth="1"/>
    <col min="14090" max="14090" width="10.26953125" style="51" bestFit="1" customWidth="1"/>
    <col min="14091" max="14091" width="12.26953125" style="51" bestFit="1" customWidth="1"/>
    <col min="14092" max="14342" width="9.1796875" style="51"/>
    <col min="14343" max="14344" width="9.81640625" style="51" bestFit="1" customWidth="1"/>
    <col min="14345" max="14345" width="12" style="51" bestFit="1" customWidth="1"/>
    <col min="14346" max="14346" width="10.26953125" style="51" bestFit="1" customWidth="1"/>
    <col min="14347" max="14347" width="12.26953125" style="51" bestFit="1" customWidth="1"/>
    <col min="14348" max="14598" width="9.1796875" style="51"/>
    <col min="14599" max="14600" width="9.81640625" style="51" bestFit="1" customWidth="1"/>
    <col min="14601" max="14601" width="12" style="51" bestFit="1" customWidth="1"/>
    <col min="14602" max="14602" width="10.26953125" style="51" bestFit="1" customWidth="1"/>
    <col min="14603" max="14603" width="12.26953125" style="51" bestFit="1" customWidth="1"/>
    <col min="14604" max="14854" width="9.1796875" style="51"/>
    <col min="14855" max="14856" width="9.81640625" style="51" bestFit="1" customWidth="1"/>
    <col min="14857" max="14857" width="12" style="51" bestFit="1" customWidth="1"/>
    <col min="14858" max="14858" width="10.26953125" style="51" bestFit="1" customWidth="1"/>
    <col min="14859" max="14859" width="12.26953125" style="51" bestFit="1" customWidth="1"/>
    <col min="14860" max="15110" width="9.1796875" style="51"/>
    <col min="15111" max="15112" width="9.81640625" style="51" bestFit="1" customWidth="1"/>
    <col min="15113" max="15113" width="12" style="51" bestFit="1" customWidth="1"/>
    <col min="15114" max="15114" width="10.26953125" style="51" bestFit="1" customWidth="1"/>
    <col min="15115" max="15115" width="12.26953125" style="51" bestFit="1" customWidth="1"/>
    <col min="15116" max="15366" width="9.1796875" style="51"/>
    <col min="15367" max="15368" width="9.81640625" style="51" bestFit="1" customWidth="1"/>
    <col min="15369" max="15369" width="12" style="51" bestFit="1" customWidth="1"/>
    <col min="15370" max="15370" width="10.26953125" style="51" bestFit="1" customWidth="1"/>
    <col min="15371" max="15371" width="12.26953125" style="51" bestFit="1" customWidth="1"/>
    <col min="15372" max="15622" width="9.1796875" style="51"/>
    <col min="15623" max="15624" width="9.81640625" style="51" bestFit="1" customWidth="1"/>
    <col min="15625" max="15625" width="12" style="51" bestFit="1" customWidth="1"/>
    <col min="15626" max="15626" width="10.26953125" style="51" bestFit="1" customWidth="1"/>
    <col min="15627" max="15627" width="12.26953125" style="51" bestFit="1" customWidth="1"/>
    <col min="15628" max="15878" width="9.1796875" style="51"/>
    <col min="15879" max="15880" width="9.81640625" style="51" bestFit="1" customWidth="1"/>
    <col min="15881" max="15881" width="12" style="51" bestFit="1" customWidth="1"/>
    <col min="15882" max="15882" width="10.26953125" style="51" bestFit="1" customWidth="1"/>
    <col min="15883" max="15883" width="12.26953125" style="51" bestFit="1" customWidth="1"/>
    <col min="15884" max="16134" width="9.1796875" style="51"/>
    <col min="16135" max="16136" width="9.81640625" style="51" bestFit="1" customWidth="1"/>
    <col min="16137" max="16137" width="12" style="51" bestFit="1" customWidth="1"/>
    <col min="16138" max="16138" width="10.26953125" style="51" bestFit="1" customWidth="1"/>
    <col min="16139" max="16139" width="12.26953125" style="51" bestFit="1" customWidth="1"/>
    <col min="16140" max="16384" width="9.1796875" style="51"/>
  </cols>
  <sheetData>
    <row r="1" spans="1:9" ht="12.75" customHeight="1" x14ac:dyDescent="0.25">
      <c r="A1" s="224" t="s">
        <v>154</v>
      </c>
      <c r="B1" s="236"/>
      <c r="C1" s="236"/>
      <c r="D1" s="236"/>
      <c r="E1" s="236"/>
      <c r="F1" s="236"/>
      <c r="G1" s="236"/>
      <c r="H1" s="236"/>
    </row>
    <row r="2" spans="1:9" ht="12.75" customHeight="1" x14ac:dyDescent="0.25">
      <c r="A2" s="226" t="s">
        <v>331</v>
      </c>
      <c r="B2" s="227"/>
      <c r="C2" s="227"/>
      <c r="D2" s="227"/>
      <c r="E2" s="227"/>
      <c r="F2" s="227"/>
      <c r="G2" s="227"/>
      <c r="H2" s="227"/>
    </row>
    <row r="3" spans="1:9" x14ac:dyDescent="0.25">
      <c r="A3" s="237" t="s">
        <v>282</v>
      </c>
      <c r="B3" s="238"/>
      <c r="C3" s="238"/>
      <c r="D3" s="238"/>
      <c r="E3" s="238"/>
      <c r="F3" s="238"/>
      <c r="G3" s="238"/>
      <c r="H3" s="238"/>
      <c r="I3" s="215"/>
    </row>
    <row r="4" spans="1:9" x14ac:dyDescent="0.25">
      <c r="A4" s="239" t="s">
        <v>301</v>
      </c>
      <c r="B4" s="240"/>
      <c r="C4" s="240"/>
      <c r="D4" s="240"/>
      <c r="E4" s="240"/>
      <c r="F4" s="240"/>
      <c r="G4" s="240"/>
      <c r="H4" s="240"/>
      <c r="I4" s="218"/>
    </row>
    <row r="5" spans="1:9" ht="42" x14ac:dyDescent="0.25">
      <c r="A5" s="241" t="s">
        <v>2</v>
      </c>
      <c r="B5" s="235"/>
      <c r="C5" s="235"/>
      <c r="D5" s="235"/>
      <c r="E5" s="235"/>
      <c r="F5" s="235"/>
      <c r="G5" s="63" t="s">
        <v>5</v>
      </c>
      <c r="H5" s="53" t="s">
        <v>194</v>
      </c>
      <c r="I5" s="53" t="s">
        <v>269</v>
      </c>
    </row>
    <row r="6" spans="1:9" x14ac:dyDescent="0.25">
      <c r="A6" s="234">
        <v>1</v>
      </c>
      <c r="B6" s="235"/>
      <c r="C6" s="235"/>
      <c r="D6" s="235"/>
      <c r="E6" s="235"/>
      <c r="F6" s="235"/>
      <c r="G6" s="52">
        <v>2</v>
      </c>
      <c r="H6" s="53" t="s">
        <v>6</v>
      </c>
      <c r="I6" s="53" t="s">
        <v>7</v>
      </c>
    </row>
    <row r="7" spans="1:9" x14ac:dyDescent="0.25">
      <c r="A7" s="232" t="s">
        <v>108</v>
      </c>
      <c r="B7" s="233"/>
      <c r="C7" s="233"/>
      <c r="D7" s="233"/>
      <c r="E7" s="233"/>
      <c r="F7" s="233"/>
      <c r="G7" s="233"/>
      <c r="H7" s="233"/>
      <c r="I7" s="233"/>
    </row>
    <row r="8" spans="1:9" x14ac:dyDescent="0.25">
      <c r="A8" s="229" t="s">
        <v>101</v>
      </c>
      <c r="B8" s="229"/>
      <c r="C8" s="229"/>
      <c r="D8" s="229"/>
      <c r="E8" s="229"/>
      <c r="F8" s="229"/>
      <c r="G8" s="54">
        <v>1</v>
      </c>
      <c r="H8" s="64">
        <v>0</v>
      </c>
      <c r="I8" s="64">
        <v>0</v>
      </c>
    </row>
    <row r="9" spans="1:9" x14ac:dyDescent="0.25">
      <c r="A9" s="229" t="s">
        <v>102</v>
      </c>
      <c r="B9" s="229"/>
      <c r="C9" s="229"/>
      <c r="D9" s="229"/>
      <c r="E9" s="229"/>
      <c r="F9" s="229"/>
      <c r="G9" s="54">
        <v>2</v>
      </c>
      <c r="H9" s="64">
        <v>0</v>
      </c>
      <c r="I9" s="64">
        <v>0</v>
      </c>
    </row>
    <row r="10" spans="1:9" x14ac:dyDescent="0.25">
      <c r="A10" s="229" t="s">
        <v>103</v>
      </c>
      <c r="B10" s="229"/>
      <c r="C10" s="229"/>
      <c r="D10" s="229"/>
      <c r="E10" s="229"/>
      <c r="F10" s="229"/>
      <c r="G10" s="54">
        <v>3</v>
      </c>
      <c r="H10" s="64">
        <v>0</v>
      </c>
      <c r="I10" s="64">
        <v>0</v>
      </c>
    </row>
    <row r="11" spans="1:9" x14ac:dyDescent="0.25">
      <c r="A11" s="229" t="s">
        <v>104</v>
      </c>
      <c r="B11" s="229"/>
      <c r="C11" s="229"/>
      <c r="D11" s="229"/>
      <c r="E11" s="229"/>
      <c r="F11" s="229"/>
      <c r="G11" s="54">
        <v>4</v>
      </c>
      <c r="H11" s="64">
        <v>0</v>
      </c>
      <c r="I11" s="64">
        <v>0</v>
      </c>
    </row>
    <row r="12" spans="1:9" x14ac:dyDescent="0.25">
      <c r="A12" s="229" t="s">
        <v>105</v>
      </c>
      <c r="B12" s="229"/>
      <c r="C12" s="229"/>
      <c r="D12" s="229"/>
      <c r="E12" s="229"/>
      <c r="F12" s="229"/>
      <c r="G12" s="54">
        <v>5</v>
      </c>
      <c r="H12" s="64">
        <v>0</v>
      </c>
      <c r="I12" s="64">
        <v>0</v>
      </c>
    </row>
    <row r="13" spans="1:9" ht="22.5" customHeight="1" x14ac:dyDescent="0.25">
      <c r="A13" s="229" t="s">
        <v>125</v>
      </c>
      <c r="B13" s="229"/>
      <c r="C13" s="229"/>
      <c r="D13" s="229"/>
      <c r="E13" s="229"/>
      <c r="F13" s="229"/>
      <c r="G13" s="54">
        <v>6</v>
      </c>
      <c r="H13" s="64">
        <v>0</v>
      </c>
      <c r="I13" s="64">
        <v>0</v>
      </c>
    </row>
    <row r="14" spans="1:9" x14ac:dyDescent="0.25">
      <c r="A14" s="229" t="s">
        <v>106</v>
      </c>
      <c r="B14" s="229"/>
      <c r="C14" s="229"/>
      <c r="D14" s="229"/>
      <c r="E14" s="229"/>
      <c r="F14" s="229"/>
      <c r="G14" s="54">
        <v>7</v>
      </c>
      <c r="H14" s="64">
        <v>0</v>
      </c>
      <c r="I14" s="64">
        <v>0</v>
      </c>
    </row>
    <row r="15" spans="1:9" x14ac:dyDescent="0.25">
      <c r="A15" s="229" t="s">
        <v>107</v>
      </c>
      <c r="B15" s="229"/>
      <c r="C15" s="229"/>
      <c r="D15" s="229"/>
      <c r="E15" s="229"/>
      <c r="F15" s="229"/>
      <c r="G15" s="54">
        <v>8</v>
      </c>
      <c r="H15" s="64">
        <v>0</v>
      </c>
      <c r="I15" s="64">
        <v>0</v>
      </c>
    </row>
    <row r="16" spans="1:9" x14ac:dyDescent="0.25">
      <c r="A16" s="232" t="s">
        <v>109</v>
      </c>
      <c r="B16" s="233"/>
      <c r="C16" s="233"/>
      <c r="D16" s="233"/>
      <c r="E16" s="233"/>
      <c r="F16" s="233"/>
      <c r="G16" s="233"/>
      <c r="H16" s="233"/>
      <c r="I16" s="233"/>
    </row>
    <row r="17" spans="1:9" x14ac:dyDescent="0.25">
      <c r="A17" s="229" t="s">
        <v>110</v>
      </c>
      <c r="B17" s="229"/>
      <c r="C17" s="229"/>
      <c r="D17" s="229"/>
      <c r="E17" s="229"/>
      <c r="F17" s="229"/>
      <c r="G17" s="54">
        <v>9</v>
      </c>
      <c r="H17" s="64">
        <v>487734659</v>
      </c>
      <c r="I17" s="64">
        <v>547861458</v>
      </c>
    </row>
    <row r="18" spans="1:9" x14ac:dyDescent="0.25">
      <c r="A18" s="229" t="s">
        <v>111</v>
      </c>
      <c r="B18" s="229"/>
      <c r="C18" s="229"/>
      <c r="D18" s="229"/>
      <c r="E18" s="229"/>
      <c r="F18" s="229"/>
      <c r="G18" s="54"/>
      <c r="H18" s="64">
        <v>0</v>
      </c>
      <c r="I18" s="64">
        <v>0</v>
      </c>
    </row>
    <row r="19" spans="1:9" x14ac:dyDescent="0.25">
      <c r="A19" s="229" t="s">
        <v>112</v>
      </c>
      <c r="B19" s="229"/>
      <c r="C19" s="229"/>
      <c r="D19" s="229"/>
      <c r="E19" s="229"/>
      <c r="F19" s="229"/>
      <c r="G19" s="54">
        <v>10</v>
      </c>
      <c r="H19" s="64">
        <v>-24375408</v>
      </c>
      <c r="I19" s="64">
        <v>-24624515</v>
      </c>
    </row>
    <row r="20" spans="1:9" x14ac:dyDescent="0.25">
      <c r="A20" s="229" t="s">
        <v>113</v>
      </c>
      <c r="B20" s="229"/>
      <c r="C20" s="229"/>
      <c r="D20" s="229"/>
      <c r="E20" s="229"/>
      <c r="F20" s="229"/>
      <c r="G20" s="54">
        <v>11</v>
      </c>
      <c r="H20" s="64">
        <v>45371089</v>
      </c>
      <c r="I20" s="64">
        <v>45672520</v>
      </c>
    </row>
    <row r="21" spans="1:9" ht="23.25" customHeight="1" x14ac:dyDescent="0.25">
      <c r="A21" s="229" t="s">
        <v>114</v>
      </c>
      <c r="B21" s="229"/>
      <c r="C21" s="229"/>
      <c r="D21" s="229"/>
      <c r="E21" s="229"/>
      <c r="F21" s="229"/>
      <c r="G21" s="54">
        <v>12</v>
      </c>
      <c r="H21" s="64">
        <v>396669</v>
      </c>
      <c r="I21" s="64">
        <v>3339529</v>
      </c>
    </row>
    <row r="22" spans="1:9" x14ac:dyDescent="0.25">
      <c r="A22" s="229" t="s">
        <v>115</v>
      </c>
      <c r="B22" s="229"/>
      <c r="C22" s="229"/>
      <c r="D22" s="229"/>
      <c r="E22" s="229"/>
      <c r="F22" s="229"/>
      <c r="G22" s="54">
        <v>13</v>
      </c>
      <c r="H22" s="64">
        <v>-131226</v>
      </c>
      <c r="I22" s="64">
        <v>57404100</v>
      </c>
    </row>
    <row r="23" spans="1:9" x14ac:dyDescent="0.25">
      <c r="A23" s="229" t="s">
        <v>116</v>
      </c>
      <c r="B23" s="229"/>
      <c r="C23" s="229"/>
      <c r="D23" s="229"/>
      <c r="E23" s="229"/>
      <c r="F23" s="229"/>
      <c r="G23" s="54">
        <v>14</v>
      </c>
      <c r="H23" s="64">
        <v>-503823635</v>
      </c>
      <c r="I23" s="64">
        <v>-540920306</v>
      </c>
    </row>
    <row r="24" spans="1:9" x14ac:dyDescent="0.25">
      <c r="A24" s="232" t="s">
        <v>117</v>
      </c>
      <c r="B24" s="233"/>
      <c r="C24" s="233"/>
      <c r="D24" s="233"/>
      <c r="E24" s="233"/>
      <c r="F24" s="233"/>
      <c r="G24" s="233"/>
      <c r="H24" s="233"/>
      <c r="I24" s="233"/>
    </row>
    <row r="25" spans="1:9" x14ac:dyDescent="0.25">
      <c r="A25" s="229" t="s">
        <v>118</v>
      </c>
      <c r="B25" s="229"/>
      <c r="C25" s="229"/>
      <c r="D25" s="229"/>
      <c r="E25" s="229"/>
      <c r="F25" s="229"/>
      <c r="G25" s="54">
        <v>15</v>
      </c>
      <c r="H25" s="64">
        <v>198689188</v>
      </c>
      <c r="I25" s="64">
        <v>-1157853789</v>
      </c>
    </row>
    <row r="26" spans="1:9" x14ac:dyDescent="0.25">
      <c r="A26" s="229" t="s">
        <v>119</v>
      </c>
      <c r="B26" s="229"/>
      <c r="C26" s="229"/>
      <c r="D26" s="229"/>
      <c r="E26" s="229"/>
      <c r="F26" s="229"/>
      <c r="G26" s="54">
        <v>16</v>
      </c>
      <c r="H26" s="64">
        <v>-527168020</v>
      </c>
      <c r="I26" s="64">
        <v>-269558050</v>
      </c>
    </row>
    <row r="27" spans="1:9" x14ac:dyDescent="0.25">
      <c r="A27" s="229" t="s">
        <v>120</v>
      </c>
      <c r="B27" s="229"/>
      <c r="C27" s="229"/>
      <c r="D27" s="229"/>
      <c r="E27" s="229"/>
      <c r="F27" s="229"/>
      <c r="G27" s="54">
        <v>17</v>
      </c>
      <c r="H27" s="64">
        <v>-498016196</v>
      </c>
      <c r="I27" s="64">
        <v>-883792926</v>
      </c>
    </row>
    <row r="28" spans="1:9" ht="25.5" customHeight="1" x14ac:dyDescent="0.25">
      <c r="A28" s="229" t="s">
        <v>121</v>
      </c>
      <c r="B28" s="229"/>
      <c r="C28" s="229"/>
      <c r="D28" s="229"/>
      <c r="E28" s="229"/>
      <c r="F28" s="229"/>
      <c r="G28" s="54">
        <v>18</v>
      </c>
      <c r="H28" s="64">
        <v>14411221</v>
      </c>
      <c r="I28" s="64">
        <v>-71194818</v>
      </c>
    </row>
    <row r="29" spans="1:9" ht="23.25" customHeight="1" x14ac:dyDescent="0.25">
      <c r="A29" s="229" t="s">
        <v>122</v>
      </c>
      <c r="B29" s="229"/>
      <c r="C29" s="229"/>
      <c r="D29" s="229"/>
      <c r="E29" s="229"/>
      <c r="F29" s="229"/>
      <c r="G29" s="54">
        <v>19</v>
      </c>
      <c r="H29" s="64">
        <v>204364</v>
      </c>
      <c r="I29" s="64">
        <v>-315047</v>
      </c>
    </row>
    <row r="30" spans="1:9" ht="27.75" customHeight="1" x14ac:dyDescent="0.25">
      <c r="A30" s="229" t="s">
        <v>123</v>
      </c>
      <c r="B30" s="229"/>
      <c r="C30" s="229"/>
      <c r="D30" s="229"/>
      <c r="E30" s="229"/>
      <c r="F30" s="229"/>
      <c r="G30" s="54">
        <v>20</v>
      </c>
      <c r="H30" s="64">
        <v>9009113</v>
      </c>
      <c r="I30" s="64">
        <v>-37616710</v>
      </c>
    </row>
    <row r="31" spans="1:9" ht="27.75" customHeight="1" x14ac:dyDescent="0.25">
      <c r="A31" s="229" t="s">
        <v>124</v>
      </c>
      <c r="B31" s="229"/>
      <c r="C31" s="229"/>
      <c r="D31" s="229"/>
      <c r="E31" s="229"/>
      <c r="F31" s="229"/>
      <c r="G31" s="54">
        <v>21</v>
      </c>
      <c r="H31" s="64">
        <v>0</v>
      </c>
      <c r="I31" s="64">
        <v>0</v>
      </c>
    </row>
    <row r="32" spans="1:9" ht="29.25" customHeight="1" x14ac:dyDescent="0.25">
      <c r="A32" s="229" t="s">
        <v>126</v>
      </c>
      <c r="B32" s="229"/>
      <c r="C32" s="229"/>
      <c r="D32" s="229"/>
      <c r="E32" s="229"/>
      <c r="F32" s="229"/>
      <c r="G32" s="54">
        <v>22</v>
      </c>
      <c r="H32" s="64">
        <v>-360268867</v>
      </c>
      <c r="I32" s="64">
        <v>-29728434</v>
      </c>
    </row>
    <row r="33" spans="1:9" x14ac:dyDescent="0.25">
      <c r="A33" s="229" t="s">
        <v>127</v>
      </c>
      <c r="B33" s="229"/>
      <c r="C33" s="229"/>
      <c r="D33" s="229"/>
      <c r="E33" s="229"/>
      <c r="F33" s="229"/>
      <c r="G33" s="54">
        <v>23</v>
      </c>
      <c r="H33" s="64">
        <v>32071596</v>
      </c>
      <c r="I33" s="64">
        <v>-15426640</v>
      </c>
    </row>
    <row r="34" spans="1:9" x14ac:dyDescent="0.25">
      <c r="A34" s="229" t="s">
        <v>128</v>
      </c>
      <c r="B34" s="229"/>
      <c r="C34" s="229"/>
      <c r="D34" s="229"/>
      <c r="E34" s="229"/>
      <c r="F34" s="229"/>
      <c r="G34" s="54">
        <v>24</v>
      </c>
      <c r="H34" s="64">
        <v>-211735446</v>
      </c>
      <c r="I34" s="64">
        <v>96054193</v>
      </c>
    </row>
    <row r="35" spans="1:9" x14ac:dyDescent="0.25">
      <c r="A35" s="229" t="s">
        <v>129</v>
      </c>
      <c r="B35" s="229"/>
      <c r="C35" s="229"/>
      <c r="D35" s="229"/>
      <c r="E35" s="229"/>
      <c r="F35" s="229"/>
      <c r="G35" s="54">
        <v>25</v>
      </c>
      <c r="H35" s="64">
        <v>83955985</v>
      </c>
      <c r="I35" s="64">
        <v>321717882</v>
      </c>
    </row>
    <row r="36" spans="1:9" x14ac:dyDescent="0.25">
      <c r="A36" s="229" t="s">
        <v>130</v>
      </c>
      <c r="B36" s="229"/>
      <c r="C36" s="229"/>
      <c r="D36" s="229"/>
      <c r="E36" s="229"/>
      <c r="F36" s="229"/>
      <c r="G36" s="54">
        <v>26</v>
      </c>
      <c r="H36" s="64">
        <v>43157677</v>
      </c>
      <c r="I36" s="64">
        <v>-303755301</v>
      </c>
    </row>
    <row r="37" spans="1:9" x14ac:dyDescent="0.25">
      <c r="A37" s="229" t="s">
        <v>131</v>
      </c>
      <c r="B37" s="229"/>
      <c r="C37" s="229"/>
      <c r="D37" s="229"/>
      <c r="E37" s="229"/>
      <c r="F37" s="229"/>
      <c r="G37" s="54">
        <v>27</v>
      </c>
      <c r="H37" s="64">
        <v>935587538</v>
      </c>
      <c r="I37" s="64">
        <v>355900442</v>
      </c>
    </row>
    <row r="38" spans="1:9" x14ac:dyDescent="0.25">
      <c r="A38" s="229" t="s">
        <v>132</v>
      </c>
      <c r="B38" s="229"/>
      <c r="C38" s="229"/>
      <c r="D38" s="229"/>
      <c r="E38" s="229"/>
      <c r="F38" s="229"/>
      <c r="G38" s="54">
        <v>28</v>
      </c>
      <c r="H38" s="64">
        <v>0</v>
      </c>
      <c r="I38" s="64">
        <v>0</v>
      </c>
    </row>
    <row r="39" spans="1:9" x14ac:dyDescent="0.25">
      <c r="A39" s="229" t="s">
        <v>133</v>
      </c>
      <c r="B39" s="229"/>
      <c r="C39" s="229"/>
      <c r="D39" s="229"/>
      <c r="E39" s="229"/>
      <c r="F39" s="229"/>
      <c r="G39" s="54">
        <v>29</v>
      </c>
      <c r="H39" s="64">
        <v>1186188</v>
      </c>
      <c r="I39" s="64">
        <v>-141432024</v>
      </c>
    </row>
    <row r="40" spans="1:9" x14ac:dyDescent="0.25">
      <c r="A40" s="229" t="s">
        <v>134</v>
      </c>
      <c r="B40" s="229"/>
      <c r="C40" s="229"/>
      <c r="D40" s="229"/>
      <c r="E40" s="229"/>
      <c r="F40" s="229"/>
      <c r="G40" s="54">
        <v>30</v>
      </c>
      <c r="H40" s="64">
        <v>508995340</v>
      </c>
      <c r="I40" s="64">
        <v>687899570</v>
      </c>
    </row>
    <row r="41" spans="1:9" x14ac:dyDescent="0.25">
      <c r="A41" s="229" t="s">
        <v>135</v>
      </c>
      <c r="B41" s="229"/>
      <c r="C41" s="229"/>
      <c r="D41" s="229"/>
      <c r="E41" s="229"/>
      <c r="F41" s="229"/>
      <c r="G41" s="54">
        <v>31</v>
      </c>
      <c r="H41" s="64">
        <v>0</v>
      </c>
      <c r="I41" s="64">
        <v>0</v>
      </c>
    </row>
    <row r="42" spans="1:9" x14ac:dyDescent="0.25">
      <c r="A42" s="229" t="s">
        <v>136</v>
      </c>
      <c r="B42" s="229"/>
      <c r="C42" s="229"/>
      <c r="D42" s="229"/>
      <c r="E42" s="229"/>
      <c r="F42" s="229"/>
      <c r="G42" s="54">
        <v>32</v>
      </c>
      <c r="H42" s="64">
        <v>-71307416</v>
      </c>
      <c r="I42" s="64">
        <v>-157851123</v>
      </c>
    </row>
    <row r="43" spans="1:9" x14ac:dyDescent="0.25">
      <c r="A43" s="229" t="s">
        <v>137</v>
      </c>
      <c r="B43" s="229"/>
      <c r="C43" s="229"/>
      <c r="D43" s="229"/>
      <c r="E43" s="229"/>
      <c r="F43" s="229"/>
      <c r="G43" s="54">
        <v>33</v>
      </c>
      <c r="H43" s="64">
        <v>-70654887</v>
      </c>
      <c r="I43" s="64">
        <v>-80011347</v>
      </c>
    </row>
    <row r="44" spans="1:9" ht="13.5" customHeight="1" x14ac:dyDescent="0.25">
      <c r="A44" s="228" t="s">
        <v>138</v>
      </c>
      <c r="B44" s="228"/>
      <c r="C44" s="228"/>
      <c r="D44" s="228"/>
      <c r="E44" s="228"/>
      <c r="F44" s="228"/>
      <c r="G44" s="54">
        <v>34</v>
      </c>
      <c r="H44" s="65">
        <f>SUM(H25:H43)+SUM(H17:H23)+SUM(H8:H15)</f>
        <v>93289526</v>
      </c>
      <c r="I44" s="65">
        <f>SUM(I25:I43)+SUM(I17:I23)+SUM(I8:I15)</f>
        <v>-1598231336</v>
      </c>
    </row>
    <row r="45" spans="1:9" x14ac:dyDescent="0.25">
      <c r="A45" s="232" t="s">
        <v>15</v>
      </c>
      <c r="B45" s="233"/>
      <c r="C45" s="233"/>
      <c r="D45" s="233"/>
      <c r="E45" s="233"/>
      <c r="F45" s="233"/>
      <c r="G45" s="233"/>
      <c r="H45" s="233"/>
      <c r="I45" s="233"/>
    </row>
    <row r="46" spans="1:9" ht="24.75" customHeight="1" x14ac:dyDescent="0.25">
      <c r="A46" s="229" t="s">
        <v>139</v>
      </c>
      <c r="B46" s="229"/>
      <c r="C46" s="229"/>
      <c r="D46" s="229"/>
      <c r="E46" s="229"/>
      <c r="F46" s="229"/>
      <c r="G46" s="54">
        <v>35</v>
      </c>
      <c r="H46" s="64">
        <v>-72425040</v>
      </c>
      <c r="I46" s="64">
        <v>-93359300</v>
      </c>
    </row>
    <row r="47" spans="1:9" ht="26.25" customHeight="1" x14ac:dyDescent="0.25">
      <c r="A47" s="229" t="s">
        <v>140</v>
      </c>
      <c r="B47" s="229"/>
      <c r="C47" s="229"/>
      <c r="D47" s="229"/>
      <c r="E47" s="229"/>
      <c r="F47" s="229"/>
      <c r="G47" s="54">
        <v>36</v>
      </c>
      <c r="H47" s="64">
        <v>0</v>
      </c>
      <c r="I47" s="64">
        <v>-351137</v>
      </c>
    </row>
    <row r="48" spans="1:9" ht="24" customHeight="1" x14ac:dyDescent="0.25">
      <c r="A48" s="229" t="s">
        <v>141</v>
      </c>
      <c r="B48" s="229"/>
      <c r="C48" s="229"/>
      <c r="D48" s="229"/>
      <c r="E48" s="229"/>
      <c r="F48" s="229"/>
      <c r="G48" s="54">
        <v>37</v>
      </c>
      <c r="H48" s="64">
        <v>0</v>
      </c>
      <c r="I48" s="64">
        <v>0</v>
      </c>
    </row>
    <row r="49" spans="1:9" x14ac:dyDescent="0.25">
      <c r="A49" s="229" t="s">
        <v>142</v>
      </c>
      <c r="B49" s="229"/>
      <c r="C49" s="229"/>
      <c r="D49" s="229"/>
      <c r="E49" s="229"/>
      <c r="F49" s="229"/>
      <c r="G49" s="54">
        <v>38</v>
      </c>
      <c r="H49" s="64">
        <v>812676</v>
      </c>
      <c r="I49" s="64">
        <v>155043</v>
      </c>
    </row>
    <row r="50" spans="1:9" x14ac:dyDescent="0.25">
      <c r="A50" s="229" t="s">
        <v>143</v>
      </c>
      <c r="B50" s="229"/>
      <c r="C50" s="229"/>
      <c r="D50" s="229"/>
      <c r="E50" s="229"/>
      <c r="F50" s="229"/>
      <c r="G50" s="54">
        <v>39</v>
      </c>
      <c r="H50" s="64">
        <v>0</v>
      </c>
      <c r="I50" s="64">
        <v>0</v>
      </c>
    </row>
    <row r="51" spans="1:9" x14ac:dyDescent="0.25">
      <c r="A51" s="228" t="s">
        <v>144</v>
      </c>
      <c r="B51" s="228"/>
      <c r="C51" s="228"/>
      <c r="D51" s="228"/>
      <c r="E51" s="228"/>
      <c r="F51" s="228"/>
      <c r="G51" s="54">
        <v>40</v>
      </c>
      <c r="H51" s="65">
        <f>SUM(H46:H50)</f>
        <v>-71612364</v>
      </c>
      <c r="I51" s="65">
        <f>SUM(I46:I50)</f>
        <v>-93555394</v>
      </c>
    </row>
    <row r="52" spans="1:9" x14ac:dyDescent="0.25">
      <c r="A52" s="232" t="s">
        <v>16</v>
      </c>
      <c r="B52" s="233"/>
      <c r="C52" s="233"/>
      <c r="D52" s="233"/>
      <c r="E52" s="233"/>
      <c r="F52" s="233"/>
      <c r="G52" s="233"/>
      <c r="H52" s="233"/>
      <c r="I52" s="233"/>
    </row>
    <row r="53" spans="1:9" ht="23.25" customHeight="1" x14ac:dyDescent="0.25">
      <c r="A53" s="229" t="s">
        <v>145</v>
      </c>
      <c r="B53" s="229"/>
      <c r="C53" s="229"/>
      <c r="D53" s="229"/>
      <c r="E53" s="229"/>
      <c r="F53" s="229"/>
      <c r="G53" s="54">
        <v>41</v>
      </c>
      <c r="H53" s="64">
        <v>38219409</v>
      </c>
      <c r="I53" s="64">
        <v>12088325</v>
      </c>
    </row>
    <row r="54" spans="1:9" x14ac:dyDescent="0.25">
      <c r="A54" s="229" t="s">
        <v>146</v>
      </c>
      <c r="B54" s="229"/>
      <c r="C54" s="229"/>
      <c r="D54" s="229"/>
      <c r="E54" s="229"/>
      <c r="F54" s="229"/>
      <c r="G54" s="54">
        <v>42</v>
      </c>
      <c r="H54" s="64">
        <v>373501</v>
      </c>
      <c r="I54" s="64">
        <v>447341231</v>
      </c>
    </row>
    <row r="55" spans="1:9" x14ac:dyDescent="0.25">
      <c r="A55" s="231" t="s">
        <v>147</v>
      </c>
      <c r="B55" s="231"/>
      <c r="C55" s="231"/>
      <c r="D55" s="231"/>
      <c r="E55" s="231"/>
      <c r="F55" s="231"/>
      <c r="G55" s="54">
        <v>43</v>
      </c>
      <c r="H55" s="64">
        <v>0</v>
      </c>
      <c r="I55" s="64">
        <v>0</v>
      </c>
    </row>
    <row r="56" spans="1:9" x14ac:dyDescent="0.25">
      <c r="A56" s="231" t="s">
        <v>148</v>
      </c>
      <c r="B56" s="231"/>
      <c r="C56" s="231"/>
      <c r="D56" s="231"/>
      <c r="E56" s="231"/>
      <c r="F56" s="231"/>
      <c r="G56" s="54">
        <v>44</v>
      </c>
      <c r="H56" s="64">
        <v>0</v>
      </c>
      <c r="I56" s="64">
        <v>0</v>
      </c>
    </row>
    <row r="57" spans="1:9" x14ac:dyDescent="0.25">
      <c r="A57" s="229" t="s">
        <v>149</v>
      </c>
      <c r="B57" s="229"/>
      <c r="C57" s="229"/>
      <c r="D57" s="229"/>
      <c r="E57" s="229"/>
      <c r="F57" s="229"/>
      <c r="G57" s="54">
        <v>45</v>
      </c>
      <c r="H57" s="64">
        <v>-236895428</v>
      </c>
      <c r="I57" s="64">
        <v>-447770907</v>
      </c>
    </row>
    <row r="58" spans="1:9" x14ac:dyDescent="0.25">
      <c r="A58" s="229" t="s">
        <v>150</v>
      </c>
      <c r="B58" s="229"/>
      <c r="C58" s="229"/>
      <c r="D58" s="229"/>
      <c r="E58" s="229"/>
      <c r="F58" s="229"/>
      <c r="G58" s="54">
        <v>46</v>
      </c>
      <c r="H58" s="64">
        <v>0</v>
      </c>
      <c r="I58" s="64">
        <v>0</v>
      </c>
    </row>
    <row r="59" spans="1:9" x14ac:dyDescent="0.25">
      <c r="A59" s="228" t="s">
        <v>152</v>
      </c>
      <c r="B59" s="229"/>
      <c r="C59" s="229"/>
      <c r="D59" s="229"/>
      <c r="E59" s="229"/>
      <c r="F59" s="229"/>
      <c r="G59" s="54">
        <v>47</v>
      </c>
      <c r="H59" s="65">
        <f>H53+H54+H55+H56+H57+H58</f>
        <v>-198302518</v>
      </c>
      <c r="I59" s="65">
        <f>I53+I54+I55+I56+I57+I58</f>
        <v>11658649</v>
      </c>
    </row>
    <row r="60" spans="1:9" ht="25.5" customHeight="1" x14ac:dyDescent="0.25">
      <c r="A60" s="228" t="s">
        <v>151</v>
      </c>
      <c r="B60" s="228"/>
      <c r="C60" s="228"/>
      <c r="D60" s="228"/>
      <c r="E60" s="228"/>
      <c r="F60" s="228"/>
      <c r="G60" s="54">
        <v>48</v>
      </c>
      <c r="H60" s="65">
        <f>H44+H51+H59</f>
        <v>-176625356</v>
      </c>
      <c r="I60" s="65">
        <f>I44+I51+I59</f>
        <v>-1680128081</v>
      </c>
    </row>
    <row r="61" spans="1:9" x14ac:dyDescent="0.25">
      <c r="A61" s="228" t="s">
        <v>195</v>
      </c>
      <c r="B61" s="229"/>
      <c r="C61" s="229"/>
      <c r="D61" s="229"/>
      <c r="E61" s="229"/>
      <c r="F61" s="229"/>
      <c r="G61" s="54">
        <v>49</v>
      </c>
      <c r="H61" s="66">
        <v>7151565757</v>
      </c>
      <c r="I61" s="66">
        <v>6202080797</v>
      </c>
    </row>
    <row r="62" spans="1:9" x14ac:dyDescent="0.25">
      <c r="A62" s="229" t="s">
        <v>153</v>
      </c>
      <c r="B62" s="229"/>
      <c r="C62" s="229"/>
      <c r="D62" s="229"/>
      <c r="E62" s="229"/>
      <c r="F62" s="229"/>
      <c r="G62" s="54">
        <v>50</v>
      </c>
      <c r="H62" s="66">
        <v>3068260</v>
      </c>
      <c r="I62" s="66">
        <v>-4484171</v>
      </c>
    </row>
    <row r="63" spans="1:9" x14ac:dyDescent="0.25">
      <c r="A63" s="230" t="s">
        <v>196</v>
      </c>
      <c r="B63" s="231"/>
      <c r="C63" s="231"/>
      <c r="D63" s="231"/>
      <c r="E63" s="231"/>
      <c r="F63" s="231"/>
      <c r="G63" s="54">
        <v>51</v>
      </c>
      <c r="H63" s="65">
        <f>H60+H61+H62</f>
        <v>6978008661</v>
      </c>
      <c r="I63" s="65">
        <f>I60+I61+I62</f>
        <v>4517468545</v>
      </c>
    </row>
  </sheetData>
  <sheetProtection algorithmName="SHA-512" hashValue="XpHLhvZQWdWzJkx8XunZByjhnR65d/pvI2slsciME6NKSzw/POHA+IOaV5B1RCi7UDGG9AIiT9WYT8Edq5F9MQ==" saltValue="148wECD/PRvlIfL/nU59zQ==" spinCount="100000" sheet="1" objects="1" scenarios="1"/>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zoomScaleNormal="100" zoomScaleSheetLayoutView="100" workbookViewId="0">
      <selection activeCell="K8" sqref="K8"/>
    </sheetView>
  </sheetViews>
  <sheetFormatPr defaultRowHeight="12.5" x14ac:dyDescent="0.25"/>
  <cols>
    <col min="1" max="2" width="9.1796875" style="58"/>
    <col min="3" max="3" width="20.81640625" style="58" customWidth="1"/>
    <col min="4" max="4" width="9.1796875" style="58"/>
    <col min="5" max="5" width="9.1796875" style="68" customWidth="1"/>
    <col min="6" max="6" width="10.1796875" style="68" customWidth="1"/>
    <col min="7" max="7" width="9.1796875" style="68" customWidth="1"/>
    <col min="8" max="9" width="9.81640625" style="68" customWidth="1"/>
    <col min="10" max="15" width="9.1796875" style="68" customWidth="1"/>
    <col min="16" max="16" width="10" style="68" customWidth="1"/>
    <col min="17" max="18" width="9.1796875" style="68" customWidth="1"/>
    <col min="19" max="264" width="9.1796875" style="58"/>
    <col min="265" max="265" width="10.1796875" style="58" bestFit="1" customWidth="1"/>
    <col min="266" max="269" width="9.1796875" style="58"/>
    <col min="270" max="271" width="9.81640625" style="58" bestFit="1" customWidth="1"/>
    <col min="272" max="520" width="9.1796875" style="58"/>
    <col min="521" max="521" width="10.1796875" style="58" bestFit="1" customWidth="1"/>
    <col min="522" max="525" width="9.1796875" style="58"/>
    <col min="526" max="527" width="9.81640625" style="58" bestFit="1" customWidth="1"/>
    <col min="528" max="776" width="9.1796875" style="58"/>
    <col min="777" max="777" width="10.1796875" style="58" bestFit="1" customWidth="1"/>
    <col min="778" max="781" width="9.1796875" style="58"/>
    <col min="782" max="783" width="9.81640625" style="58" bestFit="1" customWidth="1"/>
    <col min="784" max="1032" width="9.1796875" style="58"/>
    <col min="1033" max="1033" width="10.1796875" style="58" bestFit="1" customWidth="1"/>
    <col min="1034" max="1037" width="9.1796875" style="58"/>
    <col min="1038" max="1039" width="9.81640625" style="58" bestFit="1" customWidth="1"/>
    <col min="1040" max="1288" width="9.1796875" style="58"/>
    <col min="1289" max="1289" width="10.1796875" style="58" bestFit="1" customWidth="1"/>
    <col min="1290" max="1293" width="9.1796875" style="58"/>
    <col min="1294" max="1295" width="9.81640625" style="58" bestFit="1" customWidth="1"/>
    <col min="1296" max="1544" width="9.1796875" style="58"/>
    <col min="1545" max="1545" width="10.1796875" style="58" bestFit="1" customWidth="1"/>
    <col min="1546" max="1549" width="9.1796875" style="58"/>
    <col min="1550" max="1551" width="9.81640625" style="58" bestFit="1" customWidth="1"/>
    <col min="1552" max="1800" width="9.1796875" style="58"/>
    <col min="1801" max="1801" width="10.1796875" style="58" bestFit="1" customWidth="1"/>
    <col min="1802" max="1805" width="9.1796875" style="58"/>
    <col min="1806" max="1807" width="9.81640625" style="58" bestFit="1" customWidth="1"/>
    <col min="1808" max="2056" width="9.1796875" style="58"/>
    <col min="2057" max="2057" width="10.1796875" style="58" bestFit="1" customWidth="1"/>
    <col min="2058" max="2061" width="9.1796875" style="58"/>
    <col min="2062" max="2063" width="9.81640625" style="58" bestFit="1" customWidth="1"/>
    <col min="2064" max="2312" width="9.1796875" style="58"/>
    <col min="2313" max="2313" width="10.1796875" style="58" bestFit="1" customWidth="1"/>
    <col min="2314" max="2317" width="9.1796875" style="58"/>
    <col min="2318" max="2319" width="9.81640625" style="58" bestFit="1" customWidth="1"/>
    <col min="2320" max="2568" width="9.1796875" style="58"/>
    <col min="2569" max="2569" width="10.1796875" style="58" bestFit="1" customWidth="1"/>
    <col min="2570" max="2573" width="9.1796875" style="58"/>
    <col min="2574" max="2575" width="9.81640625" style="58" bestFit="1" customWidth="1"/>
    <col min="2576" max="2824" width="9.1796875" style="58"/>
    <col min="2825" max="2825" width="10.1796875" style="58" bestFit="1" customWidth="1"/>
    <col min="2826" max="2829" width="9.1796875" style="58"/>
    <col min="2830" max="2831" width="9.81640625" style="58" bestFit="1" customWidth="1"/>
    <col min="2832" max="3080" width="9.1796875" style="58"/>
    <col min="3081" max="3081" width="10.1796875" style="58" bestFit="1" customWidth="1"/>
    <col min="3082" max="3085" width="9.1796875" style="58"/>
    <col min="3086" max="3087" width="9.81640625" style="58" bestFit="1" customWidth="1"/>
    <col min="3088" max="3336" width="9.1796875" style="58"/>
    <col min="3337" max="3337" width="10.1796875" style="58" bestFit="1" customWidth="1"/>
    <col min="3338" max="3341" width="9.1796875" style="58"/>
    <col min="3342" max="3343" width="9.81640625" style="58" bestFit="1" customWidth="1"/>
    <col min="3344" max="3592" width="9.1796875" style="58"/>
    <col min="3593" max="3593" width="10.1796875" style="58" bestFit="1" customWidth="1"/>
    <col min="3594" max="3597" width="9.1796875" style="58"/>
    <col min="3598" max="3599" width="9.81640625" style="58" bestFit="1" customWidth="1"/>
    <col min="3600" max="3848" width="9.1796875" style="58"/>
    <col min="3849" max="3849" width="10.1796875" style="58" bestFit="1" customWidth="1"/>
    <col min="3850" max="3853" width="9.1796875" style="58"/>
    <col min="3854" max="3855" width="9.81640625" style="58" bestFit="1" customWidth="1"/>
    <col min="3856" max="4104" width="9.1796875" style="58"/>
    <col min="4105" max="4105" width="10.1796875" style="58" bestFit="1" customWidth="1"/>
    <col min="4106" max="4109" width="9.1796875" style="58"/>
    <col min="4110" max="4111" width="9.81640625" style="58" bestFit="1" customWidth="1"/>
    <col min="4112" max="4360" width="9.1796875" style="58"/>
    <col min="4361" max="4361" width="10.1796875" style="58" bestFit="1" customWidth="1"/>
    <col min="4362" max="4365" width="9.1796875" style="58"/>
    <col min="4366" max="4367" width="9.81640625" style="58" bestFit="1" customWidth="1"/>
    <col min="4368" max="4616" width="9.1796875" style="58"/>
    <col min="4617" max="4617" width="10.1796875" style="58" bestFit="1" customWidth="1"/>
    <col min="4618" max="4621" width="9.1796875" style="58"/>
    <col min="4622" max="4623" width="9.81640625" style="58" bestFit="1" customWidth="1"/>
    <col min="4624" max="4872" width="9.1796875" style="58"/>
    <col min="4873" max="4873" width="10.1796875" style="58" bestFit="1" customWidth="1"/>
    <col min="4874" max="4877" width="9.1796875" style="58"/>
    <col min="4878" max="4879" width="9.81640625" style="58" bestFit="1" customWidth="1"/>
    <col min="4880" max="5128" width="9.1796875" style="58"/>
    <col min="5129" max="5129" width="10.1796875" style="58" bestFit="1" customWidth="1"/>
    <col min="5130" max="5133" width="9.1796875" style="58"/>
    <col min="5134" max="5135" width="9.81640625" style="58" bestFit="1" customWidth="1"/>
    <col min="5136" max="5384" width="9.1796875" style="58"/>
    <col min="5385" max="5385" width="10.1796875" style="58" bestFit="1" customWidth="1"/>
    <col min="5386" max="5389" width="9.1796875" style="58"/>
    <col min="5390" max="5391" width="9.81640625" style="58" bestFit="1" customWidth="1"/>
    <col min="5392" max="5640" width="9.1796875" style="58"/>
    <col min="5641" max="5641" width="10.1796875" style="58" bestFit="1" customWidth="1"/>
    <col min="5642" max="5645" width="9.1796875" style="58"/>
    <col min="5646" max="5647" width="9.81640625" style="58" bestFit="1" customWidth="1"/>
    <col min="5648" max="5896" width="9.1796875" style="58"/>
    <col min="5897" max="5897" width="10.1796875" style="58" bestFit="1" customWidth="1"/>
    <col min="5898" max="5901" width="9.1796875" style="58"/>
    <col min="5902" max="5903" width="9.81640625" style="58" bestFit="1" customWidth="1"/>
    <col min="5904" max="6152" width="9.1796875" style="58"/>
    <col min="6153" max="6153" width="10.1796875" style="58" bestFit="1" customWidth="1"/>
    <col min="6154" max="6157" width="9.1796875" style="58"/>
    <col min="6158" max="6159" width="9.81640625" style="58" bestFit="1" customWidth="1"/>
    <col min="6160" max="6408" width="9.1796875" style="58"/>
    <col min="6409" max="6409" width="10.1796875" style="58" bestFit="1" customWidth="1"/>
    <col min="6410" max="6413" width="9.1796875" style="58"/>
    <col min="6414" max="6415" width="9.81640625" style="58" bestFit="1" customWidth="1"/>
    <col min="6416" max="6664" width="9.1796875" style="58"/>
    <col min="6665" max="6665" width="10.1796875" style="58" bestFit="1" customWidth="1"/>
    <col min="6666" max="6669" width="9.1796875" style="58"/>
    <col min="6670" max="6671" width="9.81640625" style="58" bestFit="1" customWidth="1"/>
    <col min="6672" max="6920" width="9.1796875" style="58"/>
    <col min="6921" max="6921" width="10.1796875" style="58" bestFit="1" customWidth="1"/>
    <col min="6922" max="6925" width="9.1796875" style="58"/>
    <col min="6926" max="6927" width="9.81640625" style="58" bestFit="1" customWidth="1"/>
    <col min="6928" max="7176" width="9.1796875" style="58"/>
    <col min="7177" max="7177" width="10.1796875" style="58" bestFit="1" customWidth="1"/>
    <col min="7178" max="7181" width="9.1796875" style="58"/>
    <col min="7182" max="7183" width="9.81640625" style="58" bestFit="1" customWidth="1"/>
    <col min="7184" max="7432" width="9.1796875" style="58"/>
    <col min="7433" max="7433" width="10.1796875" style="58" bestFit="1" customWidth="1"/>
    <col min="7434" max="7437" width="9.1796875" style="58"/>
    <col min="7438" max="7439" width="9.81640625" style="58" bestFit="1" customWidth="1"/>
    <col min="7440" max="7688" width="9.1796875" style="58"/>
    <col min="7689" max="7689" width="10.1796875" style="58" bestFit="1" customWidth="1"/>
    <col min="7690" max="7693" width="9.1796875" style="58"/>
    <col min="7694" max="7695" width="9.81640625" style="58" bestFit="1" customWidth="1"/>
    <col min="7696" max="7944" width="9.1796875" style="58"/>
    <col min="7945" max="7945" width="10.1796875" style="58" bestFit="1" customWidth="1"/>
    <col min="7946" max="7949" width="9.1796875" style="58"/>
    <col min="7950" max="7951" width="9.81640625" style="58" bestFit="1" customWidth="1"/>
    <col min="7952" max="8200" width="9.1796875" style="58"/>
    <col min="8201" max="8201" width="10.1796875" style="58" bestFit="1" customWidth="1"/>
    <col min="8202" max="8205" width="9.1796875" style="58"/>
    <col min="8206" max="8207" width="9.81640625" style="58" bestFit="1" customWidth="1"/>
    <col min="8208" max="8456" width="9.1796875" style="58"/>
    <col min="8457" max="8457" width="10.1796875" style="58" bestFit="1" customWidth="1"/>
    <col min="8458" max="8461" width="9.1796875" style="58"/>
    <col min="8462" max="8463" width="9.81640625" style="58" bestFit="1" customWidth="1"/>
    <col min="8464" max="8712" width="9.1796875" style="58"/>
    <col min="8713" max="8713" width="10.1796875" style="58" bestFit="1" customWidth="1"/>
    <col min="8714" max="8717" width="9.1796875" style="58"/>
    <col min="8718" max="8719" width="9.81640625" style="58" bestFit="1" customWidth="1"/>
    <col min="8720" max="8968" width="9.1796875" style="58"/>
    <col min="8969" max="8969" width="10.1796875" style="58" bestFit="1" customWidth="1"/>
    <col min="8970" max="8973" width="9.1796875" style="58"/>
    <col min="8974" max="8975" width="9.81640625" style="58" bestFit="1" customWidth="1"/>
    <col min="8976" max="9224" width="9.1796875" style="58"/>
    <col min="9225" max="9225" width="10.1796875" style="58" bestFit="1" customWidth="1"/>
    <col min="9226" max="9229" width="9.1796875" style="58"/>
    <col min="9230" max="9231" width="9.81640625" style="58" bestFit="1" customWidth="1"/>
    <col min="9232" max="9480" width="9.1796875" style="58"/>
    <col min="9481" max="9481" width="10.1796875" style="58" bestFit="1" customWidth="1"/>
    <col min="9482" max="9485" width="9.1796875" style="58"/>
    <col min="9486" max="9487" width="9.81640625" style="58" bestFit="1" customWidth="1"/>
    <col min="9488" max="9736" width="9.1796875" style="58"/>
    <col min="9737" max="9737" width="10.1796875" style="58" bestFit="1" customWidth="1"/>
    <col min="9738" max="9741" width="9.1796875" style="58"/>
    <col min="9742" max="9743" width="9.81640625" style="58" bestFit="1" customWidth="1"/>
    <col min="9744" max="9992" width="9.1796875" style="58"/>
    <col min="9993" max="9993" width="10.1796875" style="58" bestFit="1" customWidth="1"/>
    <col min="9994" max="9997" width="9.1796875" style="58"/>
    <col min="9998" max="9999" width="9.81640625" style="58" bestFit="1" customWidth="1"/>
    <col min="10000" max="10248" width="9.1796875" style="58"/>
    <col min="10249" max="10249" width="10.1796875" style="58" bestFit="1" customWidth="1"/>
    <col min="10250" max="10253" width="9.1796875" style="58"/>
    <col min="10254" max="10255" width="9.81640625" style="58" bestFit="1" customWidth="1"/>
    <col min="10256" max="10504" width="9.1796875" style="58"/>
    <col min="10505" max="10505" width="10.1796875" style="58" bestFit="1" customWidth="1"/>
    <col min="10506" max="10509" width="9.1796875" style="58"/>
    <col min="10510" max="10511" width="9.81640625" style="58" bestFit="1" customWidth="1"/>
    <col min="10512" max="10760" width="9.1796875" style="58"/>
    <col min="10761" max="10761" width="10.1796875" style="58" bestFit="1" customWidth="1"/>
    <col min="10762" max="10765" width="9.1796875" style="58"/>
    <col min="10766" max="10767" width="9.81640625" style="58" bestFit="1" customWidth="1"/>
    <col min="10768" max="11016" width="9.1796875" style="58"/>
    <col min="11017" max="11017" width="10.1796875" style="58" bestFit="1" customWidth="1"/>
    <col min="11018" max="11021" width="9.1796875" style="58"/>
    <col min="11022" max="11023" width="9.81640625" style="58" bestFit="1" customWidth="1"/>
    <col min="11024" max="11272" width="9.1796875" style="58"/>
    <col min="11273" max="11273" width="10.1796875" style="58" bestFit="1" customWidth="1"/>
    <col min="11274" max="11277" width="9.1796875" style="58"/>
    <col min="11278" max="11279" width="9.81640625" style="58" bestFit="1" customWidth="1"/>
    <col min="11280" max="11528" width="9.1796875" style="58"/>
    <col min="11529" max="11529" width="10.1796875" style="58" bestFit="1" customWidth="1"/>
    <col min="11530" max="11533" width="9.1796875" style="58"/>
    <col min="11534" max="11535" width="9.81640625" style="58" bestFit="1" customWidth="1"/>
    <col min="11536" max="11784" width="9.1796875" style="58"/>
    <col min="11785" max="11785" width="10.1796875" style="58" bestFit="1" customWidth="1"/>
    <col min="11786" max="11789" width="9.1796875" style="58"/>
    <col min="11790" max="11791" width="9.81640625" style="58" bestFit="1" customWidth="1"/>
    <col min="11792" max="12040" width="9.1796875" style="58"/>
    <col min="12041" max="12041" width="10.1796875" style="58" bestFit="1" customWidth="1"/>
    <col min="12042" max="12045" width="9.1796875" style="58"/>
    <col min="12046" max="12047" width="9.81640625" style="58" bestFit="1" customWidth="1"/>
    <col min="12048" max="12296" width="9.1796875" style="58"/>
    <col min="12297" max="12297" width="10.1796875" style="58" bestFit="1" customWidth="1"/>
    <col min="12298" max="12301" width="9.1796875" style="58"/>
    <col min="12302" max="12303" width="9.81640625" style="58" bestFit="1" customWidth="1"/>
    <col min="12304" max="12552" width="9.1796875" style="58"/>
    <col min="12553" max="12553" width="10.1796875" style="58" bestFit="1" customWidth="1"/>
    <col min="12554" max="12557" width="9.1796875" style="58"/>
    <col min="12558" max="12559" width="9.81640625" style="58" bestFit="1" customWidth="1"/>
    <col min="12560" max="12808" width="9.1796875" style="58"/>
    <col min="12809" max="12809" width="10.1796875" style="58" bestFit="1" customWidth="1"/>
    <col min="12810" max="12813" width="9.1796875" style="58"/>
    <col min="12814" max="12815" width="9.81640625" style="58" bestFit="1" customWidth="1"/>
    <col min="12816" max="13064" width="9.1796875" style="58"/>
    <col min="13065" max="13065" width="10.1796875" style="58" bestFit="1" customWidth="1"/>
    <col min="13066" max="13069" width="9.1796875" style="58"/>
    <col min="13070" max="13071" width="9.81640625" style="58" bestFit="1" customWidth="1"/>
    <col min="13072" max="13320" width="9.1796875" style="58"/>
    <col min="13321" max="13321" width="10.1796875" style="58" bestFit="1" customWidth="1"/>
    <col min="13322" max="13325" width="9.1796875" style="58"/>
    <col min="13326" max="13327" width="9.81640625" style="58" bestFit="1" customWidth="1"/>
    <col min="13328" max="13576" width="9.1796875" style="58"/>
    <col min="13577" max="13577" width="10.1796875" style="58" bestFit="1" customWidth="1"/>
    <col min="13578" max="13581" width="9.1796875" style="58"/>
    <col min="13582" max="13583" width="9.81640625" style="58" bestFit="1" customWidth="1"/>
    <col min="13584" max="13832" width="9.1796875" style="58"/>
    <col min="13833" max="13833" width="10.1796875" style="58" bestFit="1" customWidth="1"/>
    <col min="13834" max="13837" width="9.1796875" style="58"/>
    <col min="13838" max="13839" width="9.81640625" style="58" bestFit="1" customWidth="1"/>
    <col min="13840" max="14088" width="9.1796875" style="58"/>
    <col min="14089" max="14089" width="10.1796875" style="58" bestFit="1" customWidth="1"/>
    <col min="14090" max="14093" width="9.1796875" style="58"/>
    <col min="14094" max="14095" width="9.81640625" style="58" bestFit="1" customWidth="1"/>
    <col min="14096" max="14344" width="9.1796875" style="58"/>
    <col min="14345" max="14345" width="10.1796875" style="58" bestFit="1" customWidth="1"/>
    <col min="14346" max="14349" width="9.1796875" style="58"/>
    <col min="14350" max="14351" width="9.81640625" style="58" bestFit="1" customWidth="1"/>
    <col min="14352" max="14600" width="9.1796875" style="58"/>
    <col min="14601" max="14601" width="10.1796875" style="58" bestFit="1" customWidth="1"/>
    <col min="14602" max="14605" width="9.1796875" style="58"/>
    <col min="14606" max="14607" width="9.81640625" style="58" bestFit="1" customWidth="1"/>
    <col min="14608" max="14856" width="9.1796875" style="58"/>
    <col min="14857" max="14857" width="10.1796875" style="58" bestFit="1" customWidth="1"/>
    <col min="14858" max="14861" width="9.1796875" style="58"/>
    <col min="14862" max="14863" width="9.81640625" style="58" bestFit="1" customWidth="1"/>
    <col min="14864" max="15112" width="9.1796875" style="58"/>
    <col min="15113" max="15113" width="10.1796875" style="58" bestFit="1" customWidth="1"/>
    <col min="15114" max="15117" width="9.1796875" style="58"/>
    <col min="15118" max="15119" width="9.81640625" style="58" bestFit="1" customWidth="1"/>
    <col min="15120" max="15368" width="9.1796875" style="58"/>
    <col min="15369" max="15369" width="10.1796875" style="58" bestFit="1" customWidth="1"/>
    <col min="15370" max="15373" width="9.1796875" style="58"/>
    <col min="15374" max="15375" width="9.81640625" style="58" bestFit="1" customWidth="1"/>
    <col min="15376" max="15624" width="9.1796875" style="58"/>
    <col min="15625" max="15625" width="10.1796875" style="58" bestFit="1" customWidth="1"/>
    <col min="15626" max="15629" width="9.1796875" style="58"/>
    <col min="15630" max="15631" width="9.81640625" style="58" bestFit="1" customWidth="1"/>
    <col min="15632" max="15880" width="9.1796875" style="58"/>
    <col min="15881" max="15881" width="10.1796875" style="58" bestFit="1" customWidth="1"/>
    <col min="15882" max="15885" width="9.1796875" style="58"/>
    <col min="15886" max="15887" width="9.81640625" style="58" bestFit="1" customWidth="1"/>
    <col min="15888" max="16136" width="9.1796875" style="58"/>
    <col min="16137" max="16137" width="10.1796875" style="58" bestFit="1" customWidth="1"/>
    <col min="16138" max="16141" width="9.1796875" style="58"/>
    <col min="16142" max="16143" width="9.81640625" style="58" bestFit="1" customWidth="1"/>
    <col min="16144" max="16384" width="9.1796875" style="58"/>
  </cols>
  <sheetData>
    <row r="1" spans="1:18" x14ac:dyDescent="0.25">
      <c r="A1" s="251" t="s">
        <v>8</v>
      </c>
      <c r="B1" s="252"/>
      <c r="C1" s="252"/>
      <c r="D1" s="252"/>
      <c r="E1" s="252"/>
      <c r="F1" s="252"/>
      <c r="G1" s="252"/>
      <c r="H1" s="252"/>
      <c r="I1" s="252"/>
      <c r="J1" s="67"/>
      <c r="K1" s="67"/>
      <c r="L1" s="67"/>
      <c r="M1" s="67"/>
      <c r="N1" s="67"/>
      <c r="O1" s="67"/>
    </row>
    <row r="2" spans="1:18" ht="15.5" x14ac:dyDescent="0.25">
      <c r="A2" s="36"/>
      <c r="B2" s="69"/>
      <c r="C2" s="253" t="s">
        <v>270</v>
      </c>
      <c r="D2" s="253"/>
      <c r="E2" s="1" t="s">
        <v>0</v>
      </c>
      <c r="F2" s="70">
        <v>45291</v>
      </c>
      <c r="G2" s="71"/>
      <c r="H2" s="71"/>
      <c r="I2" s="71"/>
      <c r="J2" s="72"/>
      <c r="K2" s="72"/>
      <c r="L2" s="72"/>
      <c r="M2" s="72"/>
      <c r="N2" s="72"/>
      <c r="O2" s="72"/>
      <c r="R2" s="68" t="s">
        <v>282</v>
      </c>
    </row>
    <row r="3" spans="1:18" ht="13.5" customHeight="1" x14ac:dyDescent="0.25">
      <c r="A3" s="254" t="s">
        <v>271</v>
      </c>
      <c r="B3" s="255"/>
      <c r="C3" s="255"/>
      <c r="D3" s="254" t="s">
        <v>272</v>
      </c>
      <c r="E3" s="257" t="s">
        <v>9</v>
      </c>
      <c r="F3" s="258"/>
      <c r="G3" s="258"/>
      <c r="H3" s="258"/>
      <c r="I3" s="258"/>
      <c r="J3" s="258"/>
      <c r="K3" s="258"/>
      <c r="L3" s="258"/>
      <c r="M3" s="258"/>
      <c r="N3" s="258"/>
      <c r="O3" s="258"/>
      <c r="P3" s="247" t="s">
        <v>17</v>
      </c>
      <c r="Q3" s="249"/>
      <c r="R3" s="247" t="s">
        <v>165</v>
      </c>
    </row>
    <row r="4" spans="1:18" ht="54" x14ac:dyDescent="0.25">
      <c r="A4" s="255"/>
      <c r="B4" s="255"/>
      <c r="C4" s="255"/>
      <c r="D4" s="256"/>
      <c r="E4" s="73" t="s">
        <v>13</v>
      </c>
      <c r="F4" s="73" t="s">
        <v>155</v>
      </c>
      <c r="G4" s="73" t="s">
        <v>156</v>
      </c>
      <c r="H4" s="73" t="s">
        <v>273</v>
      </c>
      <c r="I4" s="73" t="s">
        <v>157</v>
      </c>
      <c r="J4" s="74" t="s">
        <v>158</v>
      </c>
      <c r="K4" s="74" t="s">
        <v>159</v>
      </c>
      <c r="L4" s="74" t="s">
        <v>160</v>
      </c>
      <c r="M4" s="74" t="s">
        <v>161</v>
      </c>
      <c r="N4" s="74" t="s">
        <v>162</v>
      </c>
      <c r="O4" s="74" t="s">
        <v>163</v>
      </c>
      <c r="P4" s="75" t="s">
        <v>157</v>
      </c>
      <c r="Q4" s="75" t="s">
        <v>164</v>
      </c>
      <c r="R4" s="247"/>
    </row>
    <row r="5" spans="1:18" x14ac:dyDescent="0.25">
      <c r="A5" s="248">
        <v>1</v>
      </c>
      <c r="B5" s="248"/>
      <c r="C5" s="248"/>
      <c r="D5" s="76">
        <v>2</v>
      </c>
      <c r="E5" s="75" t="s">
        <v>6</v>
      </c>
      <c r="F5" s="77" t="s">
        <v>7</v>
      </c>
      <c r="G5" s="75" t="s">
        <v>179</v>
      </c>
      <c r="H5" s="77" t="s">
        <v>180</v>
      </c>
      <c r="I5" s="75" t="s">
        <v>181</v>
      </c>
      <c r="J5" s="77" t="s">
        <v>182</v>
      </c>
      <c r="K5" s="77" t="s">
        <v>183</v>
      </c>
      <c r="L5" s="77" t="s">
        <v>10</v>
      </c>
      <c r="M5" s="77" t="s">
        <v>184</v>
      </c>
      <c r="N5" s="77" t="s">
        <v>185</v>
      </c>
      <c r="O5" s="77" t="s">
        <v>186</v>
      </c>
      <c r="P5" s="75" t="s">
        <v>187</v>
      </c>
      <c r="Q5" s="75" t="s">
        <v>188</v>
      </c>
      <c r="R5" s="77" t="s">
        <v>189</v>
      </c>
    </row>
    <row r="6" spans="1:18" ht="12.75" customHeight="1" x14ac:dyDescent="0.25">
      <c r="A6" s="242" t="s">
        <v>166</v>
      </c>
      <c r="B6" s="243"/>
      <c r="C6" s="243"/>
      <c r="D6" s="54">
        <v>1</v>
      </c>
      <c r="E6" s="78">
        <v>850068233</v>
      </c>
      <c r="F6" s="78">
        <v>464975040</v>
      </c>
      <c r="G6" s="78">
        <v>0</v>
      </c>
      <c r="H6" s="78">
        <v>1284521</v>
      </c>
      <c r="I6" s="78">
        <v>-36487890</v>
      </c>
      <c r="J6" s="78">
        <v>829394077</v>
      </c>
      <c r="K6" s="78">
        <v>0</v>
      </c>
      <c r="L6" s="78">
        <v>61175022</v>
      </c>
      <c r="M6" s="78">
        <v>-853349</v>
      </c>
      <c r="N6" s="78">
        <v>508063887</v>
      </c>
      <c r="O6" s="78">
        <v>0</v>
      </c>
      <c r="P6" s="78">
        <v>280593</v>
      </c>
      <c r="Q6" s="78">
        <v>2913802</v>
      </c>
      <c r="R6" s="79">
        <f>SUM(E6:Q6)</f>
        <v>2680813936</v>
      </c>
    </row>
    <row r="7" spans="1:18" ht="30" customHeight="1" x14ac:dyDescent="0.25">
      <c r="A7" s="245" t="s">
        <v>167</v>
      </c>
      <c r="B7" s="246"/>
      <c r="C7" s="246"/>
      <c r="D7" s="54">
        <v>2</v>
      </c>
      <c r="E7" s="78">
        <v>0</v>
      </c>
      <c r="F7" s="78">
        <v>0</v>
      </c>
      <c r="G7" s="78">
        <v>0</v>
      </c>
      <c r="H7" s="78">
        <v>0</v>
      </c>
      <c r="I7" s="78">
        <v>0</v>
      </c>
      <c r="J7" s="78">
        <v>0</v>
      </c>
      <c r="K7" s="78">
        <v>0</v>
      </c>
      <c r="L7" s="78">
        <v>0</v>
      </c>
      <c r="M7" s="78">
        <v>0</v>
      </c>
      <c r="N7" s="78">
        <v>0</v>
      </c>
      <c r="O7" s="78">
        <v>0</v>
      </c>
      <c r="P7" s="78">
        <v>0</v>
      </c>
      <c r="Q7" s="78">
        <v>0</v>
      </c>
      <c r="R7" s="79">
        <f t="shared" ref="R7:R26" si="0">SUM(E7:Q7)</f>
        <v>0</v>
      </c>
    </row>
    <row r="8" spans="1:18" ht="27" customHeight="1" x14ac:dyDescent="0.25">
      <c r="A8" s="242" t="s">
        <v>168</v>
      </c>
      <c r="B8" s="243"/>
      <c r="C8" s="243"/>
      <c r="D8" s="54">
        <v>3</v>
      </c>
      <c r="E8" s="78">
        <v>0</v>
      </c>
      <c r="F8" s="78">
        <v>0</v>
      </c>
      <c r="G8" s="78">
        <v>0</v>
      </c>
      <c r="H8" s="78">
        <v>0</v>
      </c>
      <c r="I8" s="78">
        <v>0</v>
      </c>
      <c r="J8" s="78">
        <v>0</v>
      </c>
      <c r="K8" s="78">
        <v>0</v>
      </c>
      <c r="L8" s="78">
        <v>0</v>
      </c>
      <c r="M8" s="78">
        <v>0</v>
      </c>
      <c r="N8" s="78">
        <v>0</v>
      </c>
      <c r="O8" s="78">
        <v>0</v>
      </c>
      <c r="P8" s="78">
        <v>0</v>
      </c>
      <c r="Q8" s="78">
        <v>0</v>
      </c>
      <c r="R8" s="79">
        <f t="shared" si="0"/>
        <v>0</v>
      </c>
    </row>
    <row r="9" spans="1:18" ht="18" customHeight="1" x14ac:dyDescent="0.25">
      <c r="A9" s="250" t="s">
        <v>169</v>
      </c>
      <c r="B9" s="250"/>
      <c r="C9" s="250"/>
      <c r="D9" s="56">
        <v>4</v>
      </c>
      <c r="E9" s="80">
        <f>E6+E7+E8</f>
        <v>850068233</v>
      </c>
      <c r="F9" s="80">
        <f t="shared" ref="F9:Q9" si="1">F6+F7+F8</f>
        <v>464975040</v>
      </c>
      <c r="G9" s="80">
        <f t="shared" si="1"/>
        <v>0</v>
      </c>
      <c r="H9" s="80">
        <f t="shared" si="1"/>
        <v>1284521</v>
      </c>
      <c r="I9" s="80">
        <f t="shared" si="1"/>
        <v>-36487890</v>
      </c>
      <c r="J9" s="80">
        <f t="shared" si="1"/>
        <v>829394077</v>
      </c>
      <c r="K9" s="80">
        <f t="shared" si="1"/>
        <v>0</v>
      </c>
      <c r="L9" s="80">
        <f t="shared" si="1"/>
        <v>61175022</v>
      </c>
      <c r="M9" s="80">
        <f t="shared" si="1"/>
        <v>-853349</v>
      </c>
      <c r="N9" s="80">
        <f t="shared" si="1"/>
        <v>508063887</v>
      </c>
      <c r="O9" s="80">
        <f t="shared" si="1"/>
        <v>0</v>
      </c>
      <c r="P9" s="80">
        <f t="shared" si="1"/>
        <v>280593</v>
      </c>
      <c r="Q9" s="80">
        <f t="shared" si="1"/>
        <v>2913802</v>
      </c>
      <c r="R9" s="79">
        <f t="shared" si="0"/>
        <v>2680813936</v>
      </c>
    </row>
    <row r="10" spans="1:18" ht="33" customHeight="1" x14ac:dyDescent="0.25">
      <c r="A10" s="245" t="s">
        <v>170</v>
      </c>
      <c r="B10" s="246"/>
      <c r="C10" s="246"/>
      <c r="D10" s="54">
        <v>5</v>
      </c>
      <c r="E10" s="78">
        <v>0</v>
      </c>
      <c r="F10" s="78">
        <v>278708</v>
      </c>
      <c r="G10" s="78">
        <v>0</v>
      </c>
      <c r="H10" s="78">
        <v>0</v>
      </c>
      <c r="I10" s="78">
        <v>0</v>
      </c>
      <c r="J10" s="78">
        <v>0</v>
      </c>
      <c r="K10" s="78">
        <v>0</v>
      </c>
      <c r="L10" s="78">
        <v>0</v>
      </c>
      <c r="M10" s="78">
        <v>0</v>
      </c>
      <c r="N10" s="78">
        <v>0</v>
      </c>
      <c r="O10" s="78">
        <v>0</v>
      </c>
      <c r="P10" s="78">
        <v>0</v>
      </c>
      <c r="Q10" s="78">
        <v>0</v>
      </c>
      <c r="R10" s="79">
        <f t="shared" si="0"/>
        <v>278708</v>
      </c>
    </row>
    <row r="11" spans="1:18" ht="23.25" customHeight="1" x14ac:dyDescent="0.25">
      <c r="A11" s="245" t="s">
        <v>171</v>
      </c>
      <c r="B11" s="246"/>
      <c r="C11" s="246"/>
      <c r="D11" s="54">
        <v>6</v>
      </c>
      <c r="E11" s="78">
        <v>0</v>
      </c>
      <c r="F11" s="78">
        <v>0</v>
      </c>
      <c r="G11" s="78">
        <v>0</v>
      </c>
      <c r="H11" s="78">
        <v>0</v>
      </c>
      <c r="I11" s="78">
        <v>0</v>
      </c>
      <c r="J11" s="78">
        <v>0</v>
      </c>
      <c r="K11" s="78">
        <v>0</v>
      </c>
      <c r="L11" s="78">
        <v>0</v>
      </c>
      <c r="M11" s="78">
        <v>0</v>
      </c>
      <c r="N11" s="78">
        <v>0</v>
      </c>
      <c r="O11" s="78">
        <v>0</v>
      </c>
      <c r="P11" s="78">
        <v>0</v>
      </c>
      <c r="Q11" s="78">
        <v>0</v>
      </c>
      <c r="R11" s="79">
        <f t="shared" si="0"/>
        <v>0</v>
      </c>
    </row>
    <row r="12" spans="1:18" ht="27" customHeight="1" x14ac:dyDescent="0.25">
      <c r="A12" s="245" t="s">
        <v>274</v>
      </c>
      <c r="B12" s="246"/>
      <c r="C12" s="246"/>
      <c r="D12" s="54">
        <v>7</v>
      </c>
      <c r="E12" s="78">
        <v>0</v>
      </c>
      <c r="F12" s="78">
        <v>0</v>
      </c>
      <c r="G12" s="78">
        <v>0</v>
      </c>
      <c r="H12" s="78">
        <v>0</v>
      </c>
      <c r="I12" s="78">
        <v>0</v>
      </c>
      <c r="J12" s="78">
        <v>0</v>
      </c>
      <c r="K12" s="78">
        <v>0</v>
      </c>
      <c r="L12" s="78">
        <v>0</v>
      </c>
      <c r="M12" s="78">
        <v>0</v>
      </c>
      <c r="N12" s="78">
        <v>0</v>
      </c>
      <c r="O12" s="78">
        <v>0</v>
      </c>
      <c r="P12" s="78">
        <v>0</v>
      </c>
      <c r="Q12" s="78">
        <v>0</v>
      </c>
      <c r="R12" s="79">
        <f t="shared" si="0"/>
        <v>0</v>
      </c>
    </row>
    <row r="13" spans="1:18" ht="24.75" customHeight="1" x14ac:dyDescent="0.25">
      <c r="A13" s="245" t="s">
        <v>172</v>
      </c>
      <c r="B13" s="246"/>
      <c r="C13" s="246"/>
      <c r="D13" s="54">
        <v>8</v>
      </c>
      <c r="E13" s="78">
        <v>0</v>
      </c>
      <c r="F13" s="78">
        <v>0</v>
      </c>
      <c r="G13" s="78">
        <v>0</v>
      </c>
      <c r="H13" s="78">
        <v>0</v>
      </c>
      <c r="I13" s="78">
        <v>0</v>
      </c>
      <c r="J13" s="78">
        <v>0</v>
      </c>
      <c r="K13" s="78">
        <v>0</v>
      </c>
      <c r="L13" s="78">
        <v>0</v>
      </c>
      <c r="M13" s="78">
        <v>0</v>
      </c>
      <c r="N13" s="78">
        <v>0</v>
      </c>
      <c r="O13" s="78">
        <v>0</v>
      </c>
      <c r="P13" s="78">
        <v>0</v>
      </c>
      <c r="Q13" s="78">
        <v>0</v>
      </c>
      <c r="R13" s="79">
        <f t="shared" si="0"/>
        <v>0</v>
      </c>
    </row>
    <row r="14" spans="1:18" ht="12.75" customHeight="1" x14ac:dyDescent="0.25">
      <c r="A14" s="245" t="s">
        <v>275</v>
      </c>
      <c r="B14" s="246"/>
      <c r="C14" s="246"/>
      <c r="D14" s="54">
        <v>9</v>
      </c>
      <c r="E14" s="78">
        <v>0</v>
      </c>
      <c r="F14" s="78">
        <v>0</v>
      </c>
      <c r="G14" s="78">
        <v>0</v>
      </c>
      <c r="H14" s="78">
        <v>0</v>
      </c>
      <c r="I14" s="78">
        <v>0</v>
      </c>
      <c r="J14" s="78">
        <v>0</v>
      </c>
      <c r="K14" s="78">
        <v>0</v>
      </c>
      <c r="L14" s="78">
        <v>0</v>
      </c>
      <c r="M14" s="78">
        <v>0</v>
      </c>
      <c r="N14" s="78">
        <v>0</v>
      </c>
      <c r="O14" s="78">
        <v>0</v>
      </c>
      <c r="P14" s="78">
        <v>0</v>
      </c>
      <c r="Q14" s="78">
        <v>0</v>
      </c>
      <c r="R14" s="79">
        <f t="shared" si="0"/>
        <v>0</v>
      </c>
    </row>
    <row r="15" spans="1:18" ht="24" customHeight="1" x14ac:dyDescent="0.25">
      <c r="A15" s="245" t="s">
        <v>173</v>
      </c>
      <c r="B15" s="246"/>
      <c r="C15" s="246"/>
      <c r="D15" s="54">
        <v>10</v>
      </c>
      <c r="E15" s="78">
        <v>0</v>
      </c>
      <c r="F15" s="78">
        <v>0</v>
      </c>
      <c r="G15" s="78">
        <v>0</v>
      </c>
      <c r="H15" s="78">
        <v>0</v>
      </c>
      <c r="I15" s="78">
        <v>0</v>
      </c>
      <c r="J15" s="78">
        <v>0</v>
      </c>
      <c r="K15" s="78">
        <v>0</v>
      </c>
      <c r="L15" s="78">
        <v>0</v>
      </c>
      <c r="M15" s="78">
        <v>0</v>
      </c>
      <c r="N15" s="78">
        <v>0</v>
      </c>
      <c r="O15" s="78">
        <v>0</v>
      </c>
      <c r="P15" s="78">
        <v>0</v>
      </c>
      <c r="Q15" s="78">
        <v>0</v>
      </c>
      <c r="R15" s="79">
        <f t="shared" si="0"/>
        <v>0</v>
      </c>
    </row>
    <row r="16" spans="1:18" ht="12.75" customHeight="1" x14ac:dyDescent="0.25">
      <c r="A16" s="245" t="s">
        <v>174</v>
      </c>
      <c r="B16" s="246"/>
      <c r="C16" s="246"/>
      <c r="D16" s="54">
        <v>11</v>
      </c>
      <c r="E16" s="78">
        <v>0</v>
      </c>
      <c r="F16" s="78">
        <v>0</v>
      </c>
      <c r="G16" s="78">
        <v>0</v>
      </c>
      <c r="H16" s="78">
        <v>0</v>
      </c>
      <c r="I16" s="78">
        <v>0</v>
      </c>
      <c r="J16" s="78">
        <v>-448298971</v>
      </c>
      <c r="K16" s="78">
        <v>0</v>
      </c>
      <c r="L16" s="78">
        <v>0</v>
      </c>
      <c r="M16" s="78">
        <v>0</v>
      </c>
      <c r="N16" s="78">
        <v>0</v>
      </c>
      <c r="O16" s="78">
        <v>0</v>
      </c>
      <c r="P16" s="78">
        <v>0</v>
      </c>
      <c r="Q16" s="78">
        <v>0</v>
      </c>
      <c r="R16" s="79">
        <f t="shared" si="0"/>
        <v>-448298971</v>
      </c>
    </row>
    <row r="17" spans="1:18" ht="12.75" customHeight="1" x14ac:dyDescent="0.25">
      <c r="A17" s="245" t="s">
        <v>276</v>
      </c>
      <c r="B17" s="246"/>
      <c r="C17" s="246"/>
      <c r="D17" s="54">
        <v>12</v>
      </c>
      <c r="E17" s="78">
        <v>0</v>
      </c>
      <c r="F17" s="78">
        <v>0</v>
      </c>
      <c r="G17" s="78">
        <v>0</v>
      </c>
      <c r="H17" s="78">
        <v>0</v>
      </c>
      <c r="I17" s="78">
        <v>0</v>
      </c>
      <c r="J17" s="78">
        <v>0</v>
      </c>
      <c r="K17" s="78">
        <v>0</v>
      </c>
      <c r="L17" s="78">
        <v>0</v>
      </c>
      <c r="M17" s="78">
        <v>584906</v>
      </c>
      <c r="N17" s="78">
        <v>0</v>
      </c>
      <c r="O17" s="78">
        <v>0</v>
      </c>
      <c r="P17" s="78">
        <v>0</v>
      </c>
      <c r="Q17" s="78">
        <v>0</v>
      </c>
      <c r="R17" s="79">
        <f t="shared" si="0"/>
        <v>584906</v>
      </c>
    </row>
    <row r="18" spans="1:18" ht="12.75" customHeight="1" x14ac:dyDescent="0.25">
      <c r="A18" s="245" t="s">
        <v>175</v>
      </c>
      <c r="B18" s="246"/>
      <c r="C18" s="246"/>
      <c r="D18" s="54">
        <v>13</v>
      </c>
      <c r="E18" s="78">
        <v>0</v>
      </c>
      <c r="F18" s="78">
        <v>0</v>
      </c>
      <c r="G18" s="78">
        <v>0</v>
      </c>
      <c r="H18" s="78">
        <v>0</v>
      </c>
      <c r="I18" s="78">
        <v>0</v>
      </c>
      <c r="J18" s="78">
        <v>0</v>
      </c>
      <c r="K18" s="78">
        <v>0</v>
      </c>
      <c r="L18" s="78">
        <v>0</v>
      </c>
      <c r="M18" s="78">
        <v>0</v>
      </c>
      <c r="N18" s="78">
        <v>0</v>
      </c>
      <c r="O18" s="78">
        <v>0</v>
      </c>
      <c r="P18" s="78">
        <v>0</v>
      </c>
      <c r="Q18" s="78">
        <v>0</v>
      </c>
      <c r="R18" s="79">
        <f t="shared" si="0"/>
        <v>0</v>
      </c>
    </row>
    <row r="19" spans="1:18" ht="24" customHeight="1" x14ac:dyDescent="0.25">
      <c r="A19" s="245" t="s">
        <v>277</v>
      </c>
      <c r="B19" s="246"/>
      <c r="C19" s="246"/>
      <c r="D19" s="54">
        <v>14</v>
      </c>
      <c r="E19" s="78">
        <v>0</v>
      </c>
      <c r="F19" s="78">
        <v>0</v>
      </c>
      <c r="G19" s="78">
        <v>0</v>
      </c>
      <c r="H19" s="78">
        <v>0</v>
      </c>
      <c r="I19" s="78">
        <v>0</v>
      </c>
      <c r="J19" s="78">
        <v>0</v>
      </c>
      <c r="K19" s="78">
        <v>0</v>
      </c>
      <c r="L19" s="78">
        <v>0</v>
      </c>
      <c r="M19" s="78">
        <v>0</v>
      </c>
      <c r="N19" s="78">
        <v>0</v>
      </c>
      <c r="O19" s="78">
        <v>0</v>
      </c>
      <c r="P19" s="78">
        <v>0</v>
      </c>
      <c r="Q19" s="78">
        <v>0</v>
      </c>
      <c r="R19" s="79">
        <f t="shared" si="0"/>
        <v>0</v>
      </c>
    </row>
    <row r="20" spans="1:18" ht="24" customHeight="1" x14ac:dyDescent="0.25">
      <c r="A20" s="245" t="s">
        <v>278</v>
      </c>
      <c r="B20" s="246"/>
      <c r="C20" s="246"/>
      <c r="D20" s="54">
        <v>15</v>
      </c>
      <c r="E20" s="78">
        <v>0</v>
      </c>
      <c r="F20" s="78">
        <v>0</v>
      </c>
      <c r="G20" s="78">
        <v>0</v>
      </c>
      <c r="H20" s="78">
        <v>0</v>
      </c>
      <c r="I20" s="78">
        <v>0</v>
      </c>
      <c r="J20" s="78">
        <v>0</v>
      </c>
      <c r="K20" s="78">
        <v>0</v>
      </c>
      <c r="L20" s="78">
        <v>0</v>
      </c>
      <c r="M20" s="78">
        <v>0</v>
      </c>
      <c r="N20" s="78">
        <v>0</v>
      </c>
      <c r="O20" s="78">
        <v>0</v>
      </c>
      <c r="P20" s="78">
        <v>0</v>
      </c>
      <c r="Q20" s="78">
        <v>0</v>
      </c>
      <c r="R20" s="79">
        <f t="shared" si="0"/>
        <v>0</v>
      </c>
    </row>
    <row r="21" spans="1:18" ht="20.25" customHeight="1" x14ac:dyDescent="0.25">
      <c r="A21" s="242" t="s">
        <v>279</v>
      </c>
      <c r="B21" s="243"/>
      <c r="C21" s="243"/>
      <c r="D21" s="54">
        <v>16</v>
      </c>
      <c r="E21" s="78">
        <v>0</v>
      </c>
      <c r="F21" s="78">
        <v>0</v>
      </c>
      <c r="G21" s="78">
        <v>0</v>
      </c>
      <c r="H21" s="78">
        <v>0</v>
      </c>
      <c r="I21" s="78">
        <v>0</v>
      </c>
      <c r="J21" s="78">
        <v>508063887</v>
      </c>
      <c r="K21" s="78">
        <v>0</v>
      </c>
      <c r="L21" s="78">
        <v>0</v>
      </c>
      <c r="M21" s="78">
        <v>0</v>
      </c>
      <c r="N21" s="78">
        <v>-508063887</v>
      </c>
      <c r="O21" s="78">
        <v>0</v>
      </c>
      <c r="P21" s="78">
        <v>0</v>
      </c>
      <c r="Q21" s="78">
        <v>0</v>
      </c>
      <c r="R21" s="79">
        <f t="shared" si="0"/>
        <v>0</v>
      </c>
    </row>
    <row r="22" spans="1:18" ht="20.25" customHeight="1" x14ac:dyDescent="0.25">
      <c r="A22" s="242" t="s">
        <v>280</v>
      </c>
      <c r="B22" s="243"/>
      <c r="C22" s="243"/>
      <c r="D22" s="54">
        <v>17</v>
      </c>
      <c r="E22" s="78">
        <v>0</v>
      </c>
      <c r="F22" s="78">
        <v>0</v>
      </c>
      <c r="G22" s="78">
        <v>0</v>
      </c>
      <c r="H22" s="78">
        <v>0</v>
      </c>
      <c r="I22" s="78">
        <v>0</v>
      </c>
      <c r="J22" s="78">
        <v>0</v>
      </c>
      <c r="K22" s="78">
        <v>0</v>
      </c>
      <c r="L22" s="78">
        <v>0</v>
      </c>
      <c r="M22" s="78">
        <v>0</v>
      </c>
      <c r="N22" s="78">
        <v>0</v>
      </c>
      <c r="O22" s="78">
        <v>0</v>
      </c>
      <c r="P22" s="78">
        <v>0</v>
      </c>
      <c r="Q22" s="78">
        <v>0</v>
      </c>
      <c r="R22" s="79">
        <f t="shared" si="0"/>
        <v>0</v>
      </c>
    </row>
    <row r="23" spans="1:18" ht="20.25" customHeight="1" x14ac:dyDescent="0.25">
      <c r="A23" s="242" t="s">
        <v>176</v>
      </c>
      <c r="B23" s="243"/>
      <c r="C23" s="243"/>
      <c r="D23" s="54">
        <v>18</v>
      </c>
      <c r="E23" s="78">
        <v>0</v>
      </c>
      <c r="F23" s="78">
        <v>0</v>
      </c>
      <c r="G23" s="78">
        <v>0</v>
      </c>
      <c r="H23" s="78">
        <v>-863615</v>
      </c>
      <c r="I23" s="78">
        <v>0</v>
      </c>
      <c r="J23" s="78">
        <v>0</v>
      </c>
      <c r="K23" s="78">
        <v>0</v>
      </c>
      <c r="L23" s="78">
        <v>0</v>
      </c>
      <c r="M23" s="78">
        <v>0</v>
      </c>
      <c r="N23" s="78">
        <v>0</v>
      </c>
      <c r="O23" s="78">
        <v>0</v>
      </c>
      <c r="P23" s="78">
        <v>0</v>
      </c>
      <c r="Q23" s="78">
        <v>0</v>
      </c>
      <c r="R23" s="79">
        <f t="shared" si="0"/>
        <v>-863615</v>
      </c>
    </row>
    <row r="24" spans="1:18" ht="20.25" customHeight="1" x14ac:dyDescent="0.25">
      <c r="A24" s="242" t="s">
        <v>281</v>
      </c>
      <c r="B24" s="243"/>
      <c r="C24" s="243"/>
      <c r="D24" s="54">
        <v>19</v>
      </c>
      <c r="E24" s="78">
        <v>0</v>
      </c>
      <c r="F24" s="78">
        <v>0</v>
      </c>
      <c r="G24" s="78">
        <v>0</v>
      </c>
      <c r="H24" s="78">
        <v>0</v>
      </c>
      <c r="I24" s="78">
        <v>0</v>
      </c>
      <c r="J24" s="78">
        <v>-1062747</v>
      </c>
      <c r="K24" s="78">
        <v>0</v>
      </c>
      <c r="L24" s="78">
        <v>0</v>
      </c>
      <c r="M24" s="78">
        <v>0</v>
      </c>
      <c r="N24" s="78">
        <v>0</v>
      </c>
      <c r="O24" s="78">
        <v>0</v>
      </c>
      <c r="P24" s="78">
        <v>0</v>
      </c>
      <c r="Q24" s="78">
        <v>60940</v>
      </c>
      <c r="R24" s="79">
        <f t="shared" si="0"/>
        <v>-1001807</v>
      </c>
    </row>
    <row r="25" spans="1:18" ht="20.25" customHeight="1" x14ac:dyDescent="0.25">
      <c r="A25" s="242" t="s">
        <v>177</v>
      </c>
      <c r="B25" s="243"/>
      <c r="C25" s="243"/>
      <c r="D25" s="54">
        <v>20</v>
      </c>
      <c r="E25" s="78">
        <v>0</v>
      </c>
      <c r="F25" s="78">
        <v>0</v>
      </c>
      <c r="G25" s="78">
        <v>0</v>
      </c>
      <c r="H25" s="78">
        <v>0</v>
      </c>
      <c r="I25" s="78">
        <v>18848999</v>
      </c>
      <c r="J25" s="78">
        <v>0</v>
      </c>
      <c r="K25" s="78">
        <v>0</v>
      </c>
      <c r="L25" s="78">
        <v>0</v>
      </c>
      <c r="M25" s="78">
        <v>0</v>
      </c>
      <c r="N25" s="78">
        <v>455692701</v>
      </c>
      <c r="O25" s="78">
        <v>0</v>
      </c>
      <c r="P25" s="78">
        <v>532658</v>
      </c>
      <c r="Q25" s="78">
        <v>0</v>
      </c>
      <c r="R25" s="79">
        <f t="shared" si="0"/>
        <v>475074358</v>
      </c>
    </row>
    <row r="26" spans="1:18" ht="21" customHeight="1" x14ac:dyDescent="0.25">
      <c r="A26" s="244" t="s">
        <v>178</v>
      </c>
      <c r="B26" s="244"/>
      <c r="C26" s="244"/>
      <c r="D26" s="56">
        <v>21</v>
      </c>
      <c r="E26" s="79">
        <f>SUM(E9:E25)</f>
        <v>850068233</v>
      </c>
      <c r="F26" s="79">
        <f t="shared" ref="F26:Q26" si="2">SUM(F9:F25)</f>
        <v>465253748</v>
      </c>
      <c r="G26" s="79">
        <f t="shared" si="2"/>
        <v>0</v>
      </c>
      <c r="H26" s="79">
        <f t="shared" si="2"/>
        <v>420906</v>
      </c>
      <c r="I26" s="79">
        <f t="shared" si="2"/>
        <v>-17638891</v>
      </c>
      <c r="J26" s="79">
        <f t="shared" si="2"/>
        <v>888096246</v>
      </c>
      <c r="K26" s="79">
        <f t="shared" si="2"/>
        <v>0</v>
      </c>
      <c r="L26" s="79">
        <f t="shared" si="2"/>
        <v>61175022</v>
      </c>
      <c r="M26" s="79">
        <f t="shared" si="2"/>
        <v>-268443</v>
      </c>
      <c r="N26" s="79">
        <f t="shared" si="2"/>
        <v>455692701</v>
      </c>
      <c r="O26" s="79">
        <f t="shared" si="2"/>
        <v>0</v>
      </c>
      <c r="P26" s="79">
        <f t="shared" si="2"/>
        <v>813251</v>
      </c>
      <c r="Q26" s="79">
        <f t="shared" si="2"/>
        <v>2974742</v>
      </c>
      <c r="R26" s="79">
        <f t="shared" si="0"/>
        <v>2706587515</v>
      </c>
    </row>
    <row r="27" spans="1:18" ht="21" customHeight="1" x14ac:dyDescent="0.25">
      <c r="A27" s="81"/>
      <c r="B27" s="82"/>
      <c r="C27" s="82"/>
      <c r="D27" s="83"/>
      <c r="E27" s="84"/>
      <c r="F27" s="84"/>
      <c r="G27" s="84"/>
      <c r="H27" s="84"/>
      <c r="I27" s="84"/>
      <c r="J27" s="84"/>
      <c r="K27" s="84"/>
      <c r="L27" s="84"/>
      <c r="M27" s="84"/>
      <c r="N27" s="84"/>
      <c r="O27" s="84"/>
      <c r="P27" s="84"/>
      <c r="Q27" s="84"/>
      <c r="R27" s="84"/>
    </row>
  </sheetData>
  <sheetProtection algorithmName="SHA-512" hashValue="kChw9Hr0OETIgNiWlpBZSYrmScLqq+BUzEwSW2W0cjGI939R5eM1Wue/wxMSIxWfq6qQltUvO4XIsu4BQrHZpA==" saltValue="LavDM1LKSHRj9xbFWY9yaQ==" spinCount="100000" sheet="1" objects="1" scenarios="1"/>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F2">
    <cfRule type="cellIs" dxfId="3" priority="5" stopIfTrue="1" operator="lessThan">
      <formula>#REF!</formula>
    </cfRule>
  </conditionalFormatting>
  <conditionalFormatting sqref="E9:R9 R6:R8 E26:R27 R10:R25">
    <cfRule type="cellIs" dxfId="2" priority="4" stopIfTrue="1" operator="notEqual">
      <formula>ROUND(E6,0)</formula>
    </cfRule>
  </conditionalFormatting>
  <conditionalFormatting sqref="E6:Q8">
    <cfRule type="cellIs" dxfId="1" priority="3" stopIfTrue="1" operator="notEqual">
      <formula>ROUND(E6,0)</formula>
    </cfRule>
  </conditionalFormatting>
  <conditionalFormatting sqref="E10:Q25">
    <cfRule type="cellIs" dxfId="0" priority="1" stopIfTrue="1" operator="notEqual">
      <formula>ROUND(E10,0)</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39"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92"/>
  <sheetViews>
    <sheetView tabSelected="1" zoomScale="80" zoomScaleNormal="80" workbookViewId="0">
      <selection sqref="A1:I4"/>
    </sheetView>
  </sheetViews>
  <sheetFormatPr defaultRowHeight="12.5" x14ac:dyDescent="0.25"/>
  <cols>
    <col min="9" max="9" width="63.453125" customWidth="1"/>
  </cols>
  <sheetData>
    <row r="1" spans="1:9" ht="12.75" customHeight="1" x14ac:dyDescent="0.25">
      <c r="A1" s="272" t="s">
        <v>332</v>
      </c>
      <c r="B1" s="264"/>
      <c r="C1" s="264"/>
      <c r="D1" s="264"/>
      <c r="E1" s="264"/>
      <c r="F1" s="264"/>
      <c r="G1" s="264"/>
      <c r="H1" s="264"/>
      <c r="I1" s="265"/>
    </row>
    <row r="2" spans="1:9" x14ac:dyDescent="0.25">
      <c r="A2" s="264"/>
      <c r="B2" s="264"/>
      <c r="C2" s="264"/>
      <c r="D2" s="264"/>
      <c r="E2" s="264"/>
      <c r="F2" s="264"/>
      <c r="G2" s="264"/>
      <c r="H2" s="264"/>
      <c r="I2" s="265"/>
    </row>
    <row r="3" spans="1:9" x14ac:dyDescent="0.25">
      <c r="A3" s="264"/>
      <c r="B3" s="264"/>
      <c r="C3" s="264"/>
      <c r="D3" s="264"/>
      <c r="E3" s="264"/>
      <c r="F3" s="264"/>
      <c r="G3" s="264"/>
      <c r="H3" s="264"/>
      <c r="I3" s="265"/>
    </row>
    <row r="4" spans="1:9" ht="114" customHeight="1" x14ac:dyDescent="0.25">
      <c r="A4" s="264"/>
      <c r="B4" s="264"/>
      <c r="C4" s="264"/>
      <c r="D4" s="264"/>
      <c r="E4" s="264"/>
      <c r="F4" s="264"/>
      <c r="G4" s="264"/>
      <c r="H4" s="264"/>
      <c r="I4" s="265"/>
    </row>
    <row r="5" spans="1:9" x14ac:dyDescent="0.25">
      <c r="A5" s="263" t="s">
        <v>333</v>
      </c>
      <c r="B5" s="264"/>
      <c r="C5" s="264"/>
      <c r="D5" s="264"/>
      <c r="E5" s="264"/>
      <c r="F5" s="264"/>
      <c r="G5" s="264"/>
      <c r="H5" s="264"/>
      <c r="I5" s="265"/>
    </row>
    <row r="6" spans="1:9" x14ac:dyDescent="0.25">
      <c r="A6" s="266"/>
      <c r="B6" s="264"/>
      <c r="C6" s="264"/>
      <c r="D6" s="264"/>
      <c r="E6" s="264"/>
      <c r="F6" s="264"/>
      <c r="G6" s="264"/>
      <c r="H6" s="264"/>
      <c r="I6" s="265"/>
    </row>
    <row r="7" spans="1:9" x14ac:dyDescent="0.25">
      <c r="A7" s="266" t="s">
        <v>302</v>
      </c>
      <c r="B7" s="264"/>
      <c r="C7" s="264"/>
      <c r="D7" s="264"/>
      <c r="E7" s="264"/>
      <c r="F7" s="264"/>
      <c r="G7" s="264"/>
      <c r="H7" s="264"/>
      <c r="I7" s="265"/>
    </row>
    <row r="8" spans="1:9" ht="92.25" customHeight="1" x14ac:dyDescent="0.25">
      <c r="A8" s="266" t="s">
        <v>303</v>
      </c>
      <c r="B8" s="264"/>
      <c r="C8" s="264"/>
      <c r="D8" s="264"/>
      <c r="E8" s="264"/>
      <c r="F8" s="264"/>
      <c r="G8" s="264"/>
      <c r="H8" s="264"/>
      <c r="I8" s="265"/>
    </row>
    <row r="9" spans="1:9" x14ac:dyDescent="0.25">
      <c r="A9" s="263" t="s">
        <v>311</v>
      </c>
      <c r="B9" s="264"/>
      <c r="C9" s="264"/>
      <c r="D9" s="264"/>
      <c r="E9" s="264"/>
      <c r="F9" s="264"/>
      <c r="G9" s="264"/>
      <c r="H9" s="264"/>
      <c r="I9" s="265"/>
    </row>
    <row r="10" spans="1:9" x14ac:dyDescent="0.25">
      <c r="A10" s="266"/>
      <c r="B10" s="264"/>
      <c r="C10" s="264"/>
      <c r="D10" s="264"/>
      <c r="E10" s="264"/>
      <c r="F10" s="264"/>
      <c r="G10" s="264"/>
      <c r="H10" s="264"/>
      <c r="I10" s="265"/>
    </row>
    <row r="11" spans="1:9" x14ac:dyDescent="0.25">
      <c r="A11" s="266" t="s">
        <v>304</v>
      </c>
      <c r="B11" s="264"/>
      <c r="C11" s="264"/>
      <c r="D11" s="264"/>
      <c r="E11" s="264"/>
      <c r="F11" s="264"/>
      <c r="G11" s="264"/>
      <c r="H11" s="264"/>
      <c r="I11" s="265"/>
    </row>
    <row r="12" spans="1:9" ht="39.75" customHeight="1" x14ac:dyDescent="0.25">
      <c r="A12" s="266" t="s">
        <v>305</v>
      </c>
      <c r="B12" s="264"/>
      <c r="C12" s="264"/>
      <c r="D12" s="264"/>
      <c r="E12" s="264"/>
      <c r="F12" s="264"/>
      <c r="G12" s="264"/>
      <c r="H12" s="264"/>
      <c r="I12" s="265"/>
    </row>
    <row r="13" spans="1:9" x14ac:dyDescent="0.25">
      <c r="A13" s="263" t="s">
        <v>306</v>
      </c>
      <c r="B13" s="264"/>
      <c r="C13" s="264"/>
      <c r="D13" s="264"/>
      <c r="E13" s="264"/>
      <c r="F13" s="264"/>
      <c r="G13" s="264"/>
      <c r="H13" s="264"/>
      <c r="I13" s="265"/>
    </row>
    <row r="14" spans="1:9" x14ac:dyDescent="0.25">
      <c r="A14" s="266"/>
      <c r="B14" s="264"/>
      <c r="C14" s="264"/>
      <c r="D14" s="264"/>
      <c r="E14" s="264"/>
      <c r="F14" s="264"/>
      <c r="G14" s="264"/>
      <c r="H14" s="264"/>
      <c r="I14" s="265"/>
    </row>
    <row r="15" spans="1:9" x14ac:dyDescent="0.25">
      <c r="A15" s="266"/>
      <c r="B15" s="264"/>
      <c r="C15" s="264"/>
      <c r="D15" s="264"/>
      <c r="E15" s="264"/>
      <c r="F15" s="264"/>
      <c r="G15" s="264"/>
      <c r="H15" s="264"/>
      <c r="I15" s="265"/>
    </row>
    <row r="16" spans="1:9" ht="57.75" customHeight="1" x14ac:dyDescent="0.25">
      <c r="A16" s="266"/>
      <c r="B16" s="264"/>
      <c r="C16" s="264"/>
      <c r="D16" s="264"/>
      <c r="E16" s="264"/>
      <c r="F16" s="264"/>
      <c r="G16" s="264"/>
      <c r="H16" s="264"/>
      <c r="I16" s="265"/>
    </row>
    <row r="17" spans="1:9" x14ac:dyDescent="0.25">
      <c r="A17" s="263" t="s">
        <v>307</v>
      </c>
      <c r="B17" s="264"/>
      <c r="C17" s="264"/>
      <c r="D17" s="264"/>
      <c r="E17" s="264"/>
      <c r="F17" s="264"/>
      <c r="G17" s="264"/>
      <c r="H17" s="264"/>
      <c r="I17" s="265"/>
    </row>
    <row r="18" spans="1:9" x14ac:dyDescent="0.25">
      <c r="A18" s="266"/>
      <c r="B18" s="264"/>
      <c r="C18" s="264"/>
      <c r="D18" s="264"/>
      <c r="E18" s="264"/>
      <c r="F18" s="264"/>
      <c r="G18" s="264"/>
      <c r="H18" s="264"/>
      <c r="I18" s="265"/>
    </row>
    <row r="19" spans="1:9" x14ac:dyDescent="0.25">
      <c r="A19" s="266"/>
      <c r="B19" s="264"/>
      <c r="C19" s="264"/>
      <c r="D19" s="264"/>
      <c r="E19" s="264"/>
      <c r="F19" s="264"/>
      <c r="G19" s="264"/>
      <c r="H19" s="264"/>
      <c r="I19" s="265"/>
    </row>
    <row r="20" spans="1:9" ht="21" customHeight="1" x14ac:dyDescent="0.25">
      <c r="A20" s="266"/>
      <c r="B20" s="264"/>
      <c r="C20" s="264"/>
      <c r="D20" s="264"/>
      <c r="E20" s="264"/>
      <c r="F20" s="264"/>
      <c r="G20" s="264"/>
      <c r="H20" s="264"/>
      <c r="I20" s="265"/>
    </row>
    <row r="21" spans="1:9" ht="12.75" customHeight="1" x14ac:dyDescent="0.25">
      <c r="A21" s="259" t="s">
        <v>323</v>
      </c>
      <c r="B21" s="273"/>
      <c r="C21" s="273"/>
      <c r="D21" s="273"/>
      <c r="E21" s="273"/>
      <c r="F21" s="273"/>
      <c r="G21" s="273"/>
      <c r="H21" s="273"/>
      <c r="I21" s="274"/>
    </row>
    <row r="22" spans="1:9" x14ac:dyDescent="0.25">
      <c r="A22" s="259"/>
      <c r="B22" s="273"/>
      <c r="C22" s="273"/>
      <c r="D22" s="273"/>
      <c r="E22" s="273"/>
      <c r="F22" s="273"/>
      <c r="G22" s="273"/>
      <c r="H22" s="273"/>
      <c r="I22" s="274"/>
    </row>
    <row r="23" spans="1:9" ht="329.25" customHeight="1" x14ac:dyDescent="0.25">
      <c r="A23" s="259"/>
      <c r="B23" s="273"/>
      <c r="C23" s="273"/>
      <c r="D23" s="273"/>
      <c r="E23" s="273"/>
      <c r="F23" s="273"/>
      <c r="G23" s="273"/>
      <c r="H23" s="273"/>
      <c r="I23" s="274"/>
    </row>
    <row r="24" spans="1:9" ht="145" customHeight="1" x14ac:dyDescent="0.25">
      <c r="A24" s="259"/>
      <c r="B24" s="273"/>
      <c r="C24" s="273"/>
      <c r="D24" s="273"/>
      <c r="E24" s="273"/>
      <c r="F24" s="273"/>
      <c r="G24" s="273"/>
      <c r="H24" s="273"/>
      <c r="I24" s="274"/>
    </row>
    <row r="25" spans="1:9" x14ac:dyDescent="0.25">
      <c r="A25" s="263" t="s">
        <v>308</v>
      </c>
      <c r="B25" s="264"/>
      <c r="C25" s="264"/>
      <c r="D25" s="264"/>
      <c r="E25" s="264"/>
      <c r="F25" s="264"/>
      <c r="G25" s="264"/>
      <c r="H25" s="264"/>
      <c r="I25" s="265"/>
    </row>
    <row r="26" spans="1:9" x14ac:dyDescent="0.25">
      <c r="A26" s="266"/>
      <c r="B26" s="264"/>
      <c r="C26" s="264"/>
      <c r="D26" s="264"/>
      <c r="E26" s="264"/>
      <c r="F26" s="264"/>
      <c r="G26" s="264"/>
      <c r="H26" s="264"/>
      <c r="I26" s="265"/>
    </row>
    <row r="27" spans="1:9" x14ac:dyDescent="0.25">
      <c r="A27" s="266"/>
      <c r="B27" s="264"/>
      <c r="C27" s="264"/>
      <c r="D27" s="264"/>
      <c r="E27" s="264"/>
      <c r="F27" s="264"/>
      <c r="G27" s="264"/>
      <c r="H27" s="264"/>
      <c r="I27" s="265"/>
    </row>
    <row r="28" spans="1:9" ht="57.75" customHeight="1" x14ac:dyDescent="0.25">
      <c r="A28" s="266"/>
      <c r="B28" s="264"/>
      <c r="C28" s="264"/>
      <c r="D28" s="264"/>
      <c r="E28" s="264"/>
      <c r="F28" s="264"/>
      <c r="G28" s="264"/>
      <c r="H28" s="264"/>
      <c r="I28" s="265"/>
    </row>
    <row r="29" spans="1:9" x14ac:dyDescent="0.25">
      <c r="A29" s="263" t="s">
        <v>309</v>
      </c>
      <c r="B29" s="264"/>
      <c r="C29" s="264"/>
      <c r="D29" s="264"/>
      <c r="E29" s="264"/>
      <c r="F29" s="264"/>
      <c r="G29" s="264"/>
      <c r="H29" s="264"/>
      <c r="I29" s="265"/>
    </row>
    <row r="30" spans="1:9" x14ac:dyDescent="0.25">
      <c r="A30" s="266"/>
      <c r="B30" s="264"/>
      <c r="C30" s="264"/>
      <c r="D30" s="264"/>
      <c r="E30" s="264"/>
      <c r="F30" s="264"/>
      <c r="G30" s="264"/>
      <c r="H30" s="264"/>
      <c r="I30" s="265"/>
    </row>
    <row r="31" spans="1:9" x14ac:dyDescent="0.25">
      <c r="A31" s="266"/>
      <c r="B31" s="264"/>
      <c r="C31" s="264"/>
      <c r="D31" s="264"/>
      <c r="E31" s="264"/>
      <c r="F31" s="264"/>
      <c r="G31" s="264"/>
      <c r="H31" s="264"/>
      <c r="I31" s="265"/>
    </row>
    <row r="32" spans="1:9" ht="5.25" customHeight="1" x14ac:dyDescent="0.25">
      <c r="A32" s="266"/>
      <c r="B32" s="264"/>
      <c r="C32" s="264"/>
      <c r="D32" s="264"/>
      <c r="E32" s="264"/>
      <c r="F32" s="264"/>
      <c r="G32" s="264"/>
      <c r="H32" s="264"/>
      <c r="I32" s="265"/>
    </row>
    <row r="33" spans="1:10" x14ac:dyDescent="0.25">
      <c r="A33" s="263" t="s">
        <v>312</v>
      </c>
      <c r="B33" s="264"/>
      <c r="C33" s="264"/>
      <c r="D33" s="264"/>
      <c r="E33" s="264"/>
      <c r="F33" s="264"/>
      <c r="G33" s="264"/>
      <c r="H33" s="264"/>
      <c r="I33" s="265"/>
    </row>
    <row r="34" spans="1:10" x14ac:dyDescent="0.25">
      <c r="A34" s="266"/>
      <c r="B34" s="264"/>
      <c r="C34" s="264"/>
      <c r="D34" s="264"/>
      <c r="E34" s="264"/>
      <c r="F34" s="264"/>
      <c r="G34" s="264"/>
      <c r="H34" s="264"/>
      <c r="I34" s="265"/>
    </row>
    <row r="35" spans="1:10" x14ac:dyDescent="0.25">
      <c r="A35" s="266"/>
      <c r="B35" s="264"/>
      <c r="C35" s="264"/>
      <c r="D35" s="264"/>
      <c r="E35" s="264"/>
      <c r="F35" s="264"/>
      <c r="G35" s="264"/>
      <c r="H35" s="264"/>
      <c r="I35" s="265"/>
    </row>
    <row r="36" spans="1:10" ht="39" customHeight="1" x14ac:dyDescent="0.25">
      <c r="A36" s="266"/>
      <c r="B36" s="264"/>
      <c r="C36" s="264"/>
      <c r="D36" s="264"/>
      <c r="E36" s="264"/>
      <c r="F36" s="264"/>
      <c r="G36" s="264"/>
      <c r="H36" s="264"/>
      <c r="I36" s="265"/>
    </row>
    <row r="37" spans="1:10" x14ac:dyDescent="0.25">
      <c r="A37" s="259" t="s">
        <v>313</v>
      </c>
      <c r="B37" s="260"/>
      <c r="C37" s="260"/>
      <c r="D37" s="260"/>
      <c r="E37" s="260"/>
      <c r="F37" s="260"/>
      <c r="G37" s="260"/>
      <c r="H37" s="260"/>
      <c r="I37" s="261"/>
    </row>
    <row r="38" spans="1:10" x14ac:dyDescent="0.25">
      <c r="A38" s="262"/>
      <c r="B38" s="260"/>
      <c r="C38" s="260"/>
      <c r="D38" s="260"/>
      <c r="E38" s="260"/>
      <c r="F38" s="260"/>
      <c r="G38" s="260"/>
      <c r="H38" s="260"/>
      <c r="I38" s="261"/>
      <c r="J38" s="86"/>
    </row>
    <row r="39" spans="1:10" ht="201" customHeight="1" x14ac:dyDescent="0.25">
      <c r="A39" s="262"/>
      <c r="B39" s="260"/>
      <c r="C39" s="260"/>
      <c r="D39" s="260"/>
      <c r="E39" s="260"/>
      <c r="F39" s="260"/>
      <c r="G39" s="260"/>
      <c r="H39" s="260"/>
      <c r="I39" s="261"/>
    </row>
    <row r="40" spans="1:10" ht="366" customHeight="1" x14ac:dyDescent="0.25">
      <c r="A40" s="262"/>
      <c r="B40" s="260"/>
      <c r="C40" s="260"/>
      <c r="D40" s="260"/>
      <c r="E40" s="260"/>
      <c r="F40" s="260"/>
      <c r="G40" s="260"/>
      <c r="H40" s="260"/>
      <c r="I40" s="261"/>
    </row>
    <row r="41" spans="1:10" ht="36.75" customHeight="1" x14ac:dyDescent="0.25">
      <c r="A41" s="263" t="s">
        <v>314</v>
      </c>
      <c r="B41" s="264"/>
      <c r="C41" s="264"/>
      <c r="D41" s="264"/>
      <c r="E41" s="264"/>
      <c r="F41" s="264"/>
      <c r="G41" s="264"/>
      <c r="H41" s="264"/>
      <c r="I41" s="265"/>
    </row>
    <row r="42" spans="1:10" x14ac:dyDescent="0.25">
      <c r="A42" s="266"/>
      <c r="B42" s="264"/>
      <c r="C42" s="264"/>
      <c r="D42" s="264"/>
      <c r="E42" s="264"/>
      <c r="F42" s="264"/>
      <c r="G42" s="264"/>
      <c r="H42" s="264"/>
      <c r="I42" s="265"/>
    </row>
    <row r="43" spans="1:10" x14ac:dyDescent="0.25">
      <c r="A43" s="266"/>
      <c r="B43" s="264"/>
      <c r="C43" s="264"/>
      <c r="D43" s="264"/>
      <c r="E43" s="264"/>
      <c r="F43" s="264"/>
      <c r="G43" s="264"/>
      <c r="H43" s="264"/>
      <c r="I43" s="265"/>
    </row>
    <row r="44" spans="1:10" ht="39.65" customHeight="1" x14ac:dyDescent="0.25">
      <c r="A44" s="266"/>
      <c r="B44" s="264"/>
      <c r="C44" s="264"/>
      <c r="D44" s="264"/>
      <c r="E44" s="264"/>
      <c r="F44" s="264"/>
      <c r="G44" s="264"/>
      <c r="H44" s="264"/>
      <c r="I44" s="265"/>
    </row>
    <row r="45" spans="1:10" x14ac:dyDescent="0.25">
      <c r="A45" s="263" t="s">
        <v>334</v>
      </c>
      <c r="B45" s="264"/>
      <c r="C45" s="264"/>
      <c r="D45" s="264"/>
      <c r="E45" s="264"/>
      <c r="F45" s="264"/>
      <c r="G45" s="264"/>
      <c r="H45" s="264"/>
      <c r="I45" s="265"/>
    </row>
    <row r="46" spans="1:10" x14ac:dyDescent="0.25">
      <c r="A46" s="266"/>
      <c r="B46" s="264"/>
      <c r="C46" s="264"/>
      <c r="D46" s="264"/>
      <c r="E46" s="264"/>
      <c r="F46" s="264"/>
      <c r="G46" s="264"/>
      <c r="H46" s="264"/>
      <c r="I46" s="265"/>
    </row>
    <row r="47" spans="1:10" x14ac:dyDescent="0.25">
      <c r="A47" s="266"/>
      <c r="B47" s="264"/>
      <c r="C47" s="264"/>
      <c r="D47" s="264"/>
      <c r="E47" s="264"/>
      <c r="F47" s="264"/>
      <c r="G47" s="264"/>
      <c r="H47" s="264"/>
      <c r="I47" s="265"/>
    </row>
    <row r="48" spans="1:10" ht="15.75" customHeight="1" x14ac:dyDescent="0.25">
      <c r="A48" s="266"/>
      <c r="B48" s="264"/>
      <c r="C48" s="264"/>
      <c r="D48" s="264"/>
      <c r="E48" s="264"/>
      <c r="F48" s="264"/>
      <c r="G48" s="264"/>
      <c r="H48" s="264"/>
      <c r="I48" s="265"/>
    </row>
    <row r="49" spans="1:13" x14ac:dyDescent="0.25">
      <c r="A49" s="263" t="s">
        <v>325</v>
      </c>
      <c r="B49" s="264"/>
      <c r="C49" s="264"/>
      <c r="D49" s="264"/>
      <c r="E49" s="264"/>
      <c r="F49" s="264"/>
      <c r="G49" s="264"/>
      <c r="H49" s="264"/>
      <c r="I49" s="265"/>
    </row>
    <row r="50" spans="1:13" x14ac:dyDescent="0.25">
      <c r="A50" s="266"/>
      <c r="B50" s="264"/>
      <c r="C50" s="264"/>
      <c r="D50" s="264"/>
      <c r="E50" s="264"/>
      <c r="F50" s="264"/>
      <c r="G50" s="264"/>
      <c r="H50" s="264"/>
      <c r="I50" s="265"/>
    </row>
    <row r="51" spans="1:13" x14ac:dyDescent="0.25">
      <c r="A51" s="266"/>
      <c r="B51" s="264"/>
      <c r="C51" s="264"/>
      <c r="D51" s="264"/>
      <c r="E51" s="264"/>
      <c r="F51" s="264"/>
      <c r="G51" s="264"/>
      <c r="H51" s="264"/>
      <c r="I51" s="265"/>
    </row>
    <row r="52" spans="1:13" ht="37" customHeight="1" x14ac:dyDescent="0.25">
      <c r="A52" s="266"/>
      <c r="B52" s="264"/>
      <c r="C52" s="264"/>
      <c r="D52" s="264"/>
      <c r="E52" s="264"/>
      <c r="F52" s="264"/>
      <c r="G52" s="264"/>
      <c r="H52" s="264"/>
      <c r="I52" s="265"/>
    </row>
    <row r="53" spans="1:13" x14ac:dyDescent="0.25">
      <c r="A53" s="263" t="s">
        <v>315</v>
      </c>
      <c r="B53" s="264"/>
      <c r="C53" s="264"/>
      <c r="D53" s="264"/>
      <c r="E53" s="264"/>
      <c r="F53" s="264"/>
      <c r="G53" s="264"/>
      <c r="H53" s="264"/>
      <c r="I53" s="265"/>
    </row>
    <row r="54" spans="1:13" x14ac:dyDescent="0.25">
      <c r="A54" s="266"/>
      <c r="B54" s="264"/>
      <c r="C54" s="264"/>
      <c r="D54" s="264"/>
      <c r="E54" s="264"/>
      <c r="F54" s="264"/>
      <c r="G54" s="264"/>
      <c r="H54" s="264"/>
      <c r="I54" s="265"/>
    </row>
    <row r="55" spans="1:13" x14ac:dyDescent="0.25">
      <c r="A55" s="266"/>
      <c r="B55" s="264"/>
      <c r="C55" s="264"/>
      <c r="D55" s="264"/>
      <c r="E55" s="264"/>
      <c r="F55" s="264"/>
      <c r="G55" s="264"/>
      <c r="H55" s="264"/>
      <c r="I55" s="265"/>
    </row>
    <row r="56" spans="1:13" ht="17.5" customHeight="1" x14ac:dyDescent="0.25">
      <c r="A56" s="266"/>
      <c r="B56" s="264"/>
      <c r="C56" s="264"/>
      <c r="D56" s="264"/>
      <c r="E56" s="264"/>
      <c r="F56" s="264"/>
      <c r="G56" s="264"/>
      <c r="H56" s="264"/>
      <c r="I56" s="265"/>
    </row>
    <row r="57" spans="1:13" x14ac:dyDescent="0.25">
      <c r="A57" s="263" t="s">
        <v>316</v>
      </c>
      <c r="B57" s="264"/>
      <c r="C57" s="264"/>
      <c r="D57" s="264"/>
      <c r="E57" s="264"/>
      <c r="F57" s="264"/>
      <c r="G57" s="264"/>
      <c r="H57" s="264"/>
      <c r="I57" s="265"/>
    </row>
    <row r="58" spans="1:13" x14ac:dyDescent="0.25">
      <c r="A58" s="266"/>
      <c r="B58" s="264"/>
      <c r="C58" s="264"/>
      <c r="D58" s="264"/>
      <c r="E58" s="264"/>
      <c r="F58" s="264"/>
      <c r="G58" s="264"/>
      <c r="H58" s="264"/>
      <c r="I58" s="265"/>
    </row>
    <row r="59" spans="1:13" x14ac:dyDescent="0.25">
      <c r="A59" s="266"/>
      <c r="B59" s="264"/>
      <c r="C59" s="264"/>
      <c r="D59" s="264"/>
      <c r="E59" s="264"/>
      <c r="F59" s="264"/>
      <c r="G59" s="264"/>
      <c r="H59" s="264"/>
      <c r="I59" s="265"/>
    </row>
    <row r="60" spans="1:13" ht="79.5" customHeight="1" x14ac:dyDescent="0.25">
      <c r="A60" s="266"/>
      <c r="B60" s="264"/>
      <c r="C60" s="264"/>
      <c r="D60" s="264"/>
      <c r="E60" s="264"/>
      <c r="F60" s="264"/>
      <c r="G60" s="264"/>
      <c r="H60" s="264"/>
      <c r="I60" s="265"/>
      <c r="M60" s="86"/>
    </row>
    <row r="61" spans="1:13" x14ac:dyDescent="0.25">
      <c r="A61" s="270" t="s">
        <v>317</v>
      </c>
      <c r="B61" s="260"/>
      <c r="C61" s="260"/>
      <c r="D61" s="260"/>
      <c r="E61" s="260"/>
      <c r="F61" s="260"/>
      <c r="G61" s="260"/>
      <c r="H61" s="260"/>
      <c r="I61" s="260"/>
    </row>
    <row r="62" spans="1:13" x14ac:dyDescent="0.25">
      <c r="A62" s="260"/>
      <c r="B62" s="260"/>
      <c r="C62" s="260"/>
      <c r="D62" s="260"/>
      <c r="E62" s="260"/>
      <c r="F62" s="260"/>
      <c r="G62" s="260"/>
      <c r="H62" s="260"/>
      <c r="I62" s="260"/>
    </row>
    <row r="63" spans="1:13" x14ac:dyDescent="0.25">
      <c r="A63" s="260"/>
      <c r="B63" s="260"/>
      <c r="C63" s="260"/>
      <c r="D63" s="260"/>
      <c r="E63" s="260"/>
      <c r="F63" s="260"/>
      <c r="G63" s="260"/>
      <c r="H63" s="260"/>
      <c r="I63" s="260"/>
    </row>
    <row r="64" spans="1:13" ht="129.65" customHeight="1" x14ac:dyDescent="0.25">
      <c r="A64" s="271"/>
      <c r="B64" s="271"/>
      <c r="C64" s="271"/>
      <c r="D64" s="271"/>
      <c r="E64" s="271"/>
      <c r="F64" s="271"/>
      <c r="G64" s="271"/>
      <c r="H64" s="271"/>
      <c r="I64" s="271"/>
    </row>
    <row r="65" spans="1:10" x14ac:dyDescent="0.25">
      <c r="A65" s="259" t="s">
        <v>335</v>
      </c>
      <c r="B65" s="260"/>
      <c r="C65" s="260"/>
      <c r="D65" s="260"/>
      <c r="E65" s="260"/>
      <c r="F65" s="260"/>
      <c r="G65" s="260"/>
      <c r="H65" s="260"/>
      <c r="I65" s="261"/>
    </row>
    <row r="66" spans="1:10" x14ac:dyDescent="0.25">
      <c r="A66" s="262"/>
      <c r="B66" s="260"/>
      <c r="C66" s="260"/>
      <c r="D66" s="260"/>
      <c r="E66" s="260"/>
      <c r="F66" s="260"/>
      <c r="G66" s="260"/>
      <c r="H66" s="260"/>
      <c r="I66" s="261"/>
    </row>
    <row r="67" spans="1:10" x14ac:dyDescent="0.25">
      <c r="A67" s="262"/>
      <c r="B67" s="260"/>
      <c r="C67" s="260"/>
      <c r="D67" s="260"/>
      <c r="E67" s="260"/>
      <c r="F67" s="260"/>
      <c r="G67" s="260"/>
      <c r="H67" s="260"/>
      <c r="I67" s="261"/>
    </row>
    <row r="68" spans="1:10" ht="24.75" customHeight="1" x14ac:dyDescent="0.25">
      <c r="A68" s="262"/>
      <c r="B68" s="260"/>
      <c r="C68" s="260"/>
      <c r="D68" s="260"/>
      <c r="E68" s="260"/>
      <c r="F68" s="260"/>
      <c r="G68" s="260"/>
      <c r="H68" s="260"/>
      <c r="I68" s="261"/>
    </row>
    <row r="69" spans="1:10" x14ac:dyDescent="0.25">
      <c r="A69" s="263" t="s">
        <v>318</v>
      </c>
      <c r="B69" s="264"/>
      <c r="C69" s="264"/>
      <c r="D69" s="264"/>
      <c r="E69" s="264"/>
      <c r="F69" s="264"/>
      <c r="G69" s="264"/>
      <c r="H69" s="264"/>
      <c r="I69" s="265"/>
    </row>
    <row r="70" spans="1:10" x14ac:dyDescent="0.25">
      <c r="A70" s="266"/>
      <c r="B70" s="264"/>
      <c r="C70" s="264"/>
      <c r="D70" s="264"/>
      <c r="E70" s="264"/>
      <c r="F70" s="264"/>
      <c r="G70" s="264"/>
      <c r="H70" s="264"/>
      <c r="I70" s="265"/>
    </row>
    <row r="71" spans="1:10" ht="25.5" customHeight="1" x14ac:dyDescent="0.25">
      <c r="A71" s="266"/>
      <c r="B71" s="264"/>
      <c r="C71" s="264"/>
      <c r="D71" s="264"/>
      <c r="E71" s="264"/>
      <c r="F71" s="264"/>
      <c r="G71" s="264"/>
      <c r="H71" s="264"/>
      <c r="I71" s="265"/>
    </row>
    <row r="72" spans="1:10" ht="13.5" customHeight="1" x14ac:dyDescent="0.25">
      <c r="A72" s="266"/>
      <c r="B72" s="264"/>
      <c r="C72" s="264"/>
      <c r="D72" s="264"/>
      <c r="E72" s="264"/>
      <c r="F72" s="264"/>
      <c r="G72" s="264"/>
      <c r="H72" s="264"/>
      <c r="I72" s="265"/>
    </row>
    <row r="73" spans="1:10" ht="57" customHeight="1" x14ac:dyDescent="0.25">
      <c r="A73" s="259" t="s">
        <v>319</v>
      </c>
      <c r="B73" s="260"/>
      <c r="C73" s="260"/>
      <c r="D73" s="260"/>
      <c r="E73" s="260"/>
      <c r="F73" s="260"/>
      <c r="G73" s="260"/>
      <c r="H73" s="260"/>
      <c r="I73" s="261"/>
      <c r="J73" s="86"/>
    </row>
    <row r="74" spans="1:10" x14ac:dyDescent="0.25">
      <c r="A74" s="262"/>
      <c r="B74" s="260"/>
      <c r="C74" s="260"/>
      <c r="D74" s="260"/>
      <c r="E74" s="260"/>
      <c r="F74" s="260"/>
      <c r="G74" s="260"/>
      <c r="H74" s="260"/>
      <c r="I74" s="261"/>
    </row>
    <row r="75" spans="1:10" ht="7.5" customHeight="1" x14ac:dyDescent="0.25">
      <c r="A75" s="262"/>
      <c r="B75" s="260"/>
      <c r="C75" s="260"/>
      <c r="D75" s="260"/>
      <c r="E75" s="260"/>
      <c r="F75" s="260"/>
      <c r="G75" s="260"/>
      <c r="H75" s="260"/>
      <c r="I75" s="261"/>
    </row>
    <row r="76" spans="1:10" ht="18" hidden="1" customHeight="1" x14ac:dyDescent="0.25">
      <c r="A76" s="262"/>
      <c r="B76" s="260"/>
      <c r="C76" s="260"/>
      <c r="D76" s="260"/>
      <c r="E76" s="260"/>
      <c r="F76" s="260"/>
      <c r="G76" s="260"/>
      <c r="H76" s="260"/>
      <c r="I76" s="261"/>
    </row>
    <row r="77" spans="1:10" x14ac:dyDescent="0.25">
      <c r="A77" s="263" t="s">
        <v>320</v>
      </c>
      <c r="B77" s="264"/>
      <c r="C77" s="264"/>
      <c r="D77" s="264"/>
      <c r="E77" s="264"/>
      <c r="F77" s="264"/>
      <c r="G77" s="264"/>
      <c r="H77" s="264"/>
      <c r="I77" s="265"/>
    </row>
    <row r="78" spans="1:10" x14ac:dyDescent="0.25">
      <c r="A78" s="266"/>
      <c r="B78" s="264"/>
      <c r="C78" s="264"/>
      <c r="D78" s="264"/>
      <c r="E78" s="264"/>
      <c r="F78" s="264"/>
      <c r="G78" s="264"/>
      <c r="H78" s="264"/>
      <c r="I78" s="265"/>
    </row>
    <row r="79" spans="1:10" x14ac:dyDescent="0.25">
      <c r="A79" s="266"/>
      <c r="B79" s="264"/>
      <c r="C79" s="264"/>
      <c r="D79" s="264"/>
      <c r="E79" s="264"/>
      <c r="F79" s="264"/>
      <c r="G79" s="264"/>
      <c r="H79" s="264"/>
      <c r="I79" s="265"/>
    </row>
    <row r="80" spans="1:10" ht="25" customHeight="1" x14ac:dyDescent="0.25">
      <c r="A80" s="266"/>
      <c r="B80" s="264"/>
      <c r="C80" s="264"/>
      <c r="D80" s="264"/>
      <c r="E80" s="264"/>
      <c r="F80" s="264"/>
      <c r="G80" s="264"/>
      <c r="H80" s="264"/>
      <c r="I80" s="265"/>
    </row>
    <row r="81" spans="1:11" x14ac:dyDescent="0.25">
      <c r="A81" s="259" t="s">
        <v>321</v>
      </c>
      <c r="B81" s="260"/>
      <c r="C81" s="260"/>
      <c r="D81" s="260"/>
      <c r="E81" s="260"/>
      <c r="F81" s="260"/>
      <c r="G81" s="260"/>
      <c r="H81" s="260"/>
      <c r="I81" s="261"/>
    </row>
    <row r="82" spans="1:11" x14ac:dyDescent="0.25">
      <c r="A82" s="262"/>
      <c r="B82" s="260"/>
      <c r="C82" s="260"/>
      <c r="D82" s="260"/>
      <c r="E82" s="260"/>
      <c r="F82" s="260"/>
      <c r="G82" s="260"/>
      <c r="H82" s="260"/>
      <c r="I82" s="261"/>
    </row>
    <row r="83" spans="1:11" x14ac:dyDescent="0.25">
      <c r="A83" s="262"/>
      <c r="B83" s="260"/>
      <c r="C83" s="260"/>
      <c r="D83" s="260"/>
      <c r="E83" s="260"/>
      <c r="F83" s="260"/>
      <c r="G83" s="260"/>
      <c r="H83" s="260"/>
      <c r="I83" s="261"/>
    </row>
    <row r="84" spans="1:11" ht="26.5" customHeight="1" x14ac:dyDescent="0.25">
      <c r="A84" s="262"/>
      <c r="B84" s="260"/>
      <c r="C84" s="260"/>
      <c r="D84" s="260"/>
      <c r="E84" s="260"/>
      <c r="F84" s="260"/>
      <c r="G84" s="260"/>
      <c r="H84" s="260"/>
      <c r="I84" s="261"/>
    </row>
    <row r="85" spans="1:11" x14ac:dyDescent="0.25">
      <c r="A85" s="263" t="s">
        <v>310</v>
      </c>
      <c r="B85" s="264"/>
      <c r="C85" s="264"/>
      <c r="D85" s="264"/>
      <c r="E85" s="264"/>
      <c r="F85" s="264"/>
      <c r="G85" s="264"/>
      <c r="H85" s="264"/>
      <c r="I85" s="265"/>
    </row>
    <row r="86" spans="1:11" x14ac:dyDescent="0.25">
      <c r="A86" s="266"/>
      <c r="B86" s="264"/>
      <c r="C86" s="264"/>
      <c r="D86" s="264"/>
      <c r="E86" s="264"/>
      <c r="F86" s="264"/>
      <c r="G86" s="264"/>
      <c r="H86" s="264"/>
      <c r="I86" s="265"/>
    </row>
    <row r="87" spans="1:11" x14ac:dyDescent="0.25">
      <c r="A87" s="266"/>
      <c r="B87" s="264"/>
      <c r="C87" s="264"/>
      <c r="D87" s="264"/>
      <c r="E87" s="264"/>
      <c r="F87" s="264"/>
      <c r="G87" s="264"/>
      <c r="H87" s="264"/>
      <c r="I87" s="265"/>
    </row>
    <row r="88" spans="1:11" ht="39" customHeight="1" x14ac:dyDescent="0.25">
      <c r="A88" s="266"/>
      <c r="B88" s="264"/>
      <c r="C88" s="264"/>
      <c r="D88" s="264"/>
      <c r="E88" s="264"/>
      <c r="F88" s="264"/>
      <c r="G88" s="264"/>
      <c r="H88" s="264"/>
      <c r="I88" s="265"/>
    </row>
    <row r="89" spans="1:11" x14ac:dyDescent="0.25">
      <c r="A89" s="263" t="s">
        <v>322</v>
      </c>
      <c r="B89" s="264"/>
      <c r="C89" s="264"/>
      <c r="D89" s="264"/>
      <c r="E89" s="264"/>
      <c r="F89" s="264"/>
      <c r="G89" s="264"/>
      <c r="H89" s="264"/>
      <c r="I89" s="265"/>
    </row>
    <row r="90" spans="1:11" x14ac:dyDescent="0.25">
      <c r="A90" s="266"/>
      <c r="B90" s="264"/>
      <c r="C90" s="264"/>
      <c r="D90" s="264"/>
      <c r="E90" s="264"/>
      <c r="F90" s="264"/>
      <c r="G90" s="264"/>
      <c r="H90" s="264"/>
      <c r="I90" s="265"/>
      <c r="K90" s="86"/>
    </row>
    <row r="91" spans="1:11" x14ac:dyDescent="0.25">
      <c r="A91" s="266"/>
      <c r="B91" s="264"/>
      <c r="C91" s="264"/>
      <c r="D91" s="264"/>
      <c r="E91" s="264"/>
      <c r="F91" s="264"/>
      <c r="G91" s="264"/>
      <c r="H91" s="264"/>
      <c r="I91" s="265"/>
    </row>
    <row r="92" spans="1:11" ht="8.25" customHeight="1" x14ac:dyDescent="0.25">
      <c r="A92" s="267"/>
      <c r="B92" s="268"/>
      <c r="C92" s="268"/>
      <c r="D92" s="268"/>
      <c r="E92" s="268"/>
      <c r="F92" s="268"/>
      <c r="G92" s="268"/>
      <c r="H92" s="268"/>
      <c r="I92" s="269"/>
    </row>
  </sheetData>
  <mergeCells count="23">
    <mergeCell ref="A21:I24"/>
    <mergeCell ref="A25:I28"/>
    <mergeCell ref="A29:I32"/>
    <mergeCell ref="A33:I36"/>
    <mergeCell ref="A37:I40"/>
    <mergeCell ref="A1:I4"/>
    <mergeCell ref="A5:I8"/>
    <mergeCell ref="A9:I12"/>
    <mergeCell ref="A13:I16"/>
    <mergeCell ref="A17:I20"/>
    <mergeCell ref="A41:I44"/>
    <mergeCell ref="A45:I48"/>
    <mergeCell ref="A49:I52"/>
    <mergeCell ref="A53:I56"/>
    <mergeCell ref="A57:I60"/>
    <mergeCell ref="A81:I84"/>
    <mergeCell ref="A85:I88"/>
    <mergeCell ref="A89:I92"/>
    <mergeCell ref="A61:I64"/>
    <mergeCell ref="A65:I68"/>
    <mergeCell ref="A69:I72"/>
    <mergeCell ref="A73:I76"/>
    <mergeCell ref="A77:I8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FC670-F99A-4D88-9C52-F9782A557F2D}">
  <ds:schemaRefs>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2090b57c-2e4d-4ed9-b313-510fc704fe7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Opći podaci</vt:lpstr>
      <vt:lpstr>Bilanca</vt:lpstr>
      <vt:lpstr>RDG</vt:lpstr>
      <vt:lpstr>NT_D</vt:lpstr>
      <vt:lpstr>PK</vt:lpstr>
      <vt:lpstr>Bilješke</vt:lpstr>
      <vt:lpstr>Bilješke!_Hlk117180434</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Došen Darija (Zagrebačka banka - UniCredit)</cp:lastModifiedBy>
  <cp:lastPrinted>2023-07-19T08:26:07Z</cp:lastPrinted>
  <dcterms:created xsi:type="dcterms:W3CDTF">2008-10-17T11:51:54Z</dcterms:created>
  <dcterms:modified xsi:type="dcterms:W3CDTF">2024-10-23T07:15:00Z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29db9e61-aac5-4f6e-805d-ceb8cb9983a1_Enabled">
    <vt:lpwstr>true</vt:lpwstr>
  </property>
  <property fmtid="{D5CDD505-2E9C-101B-9397-08002B2CF9AE}" pid="4" name="MSIP_Label_29db9e61-aac5-4f6e-805d-ceb8cb9983a1_SetDate">
    <vt:lpwstr>2023-04-21T10:08:58Z</vt:lpwstr>
  </property>
  <property fmtid="{D5CDD505-2E9C-101B-9397-08002B2CF9AE}" pid="5" name="MSIP_Label_29db9e61-aac5-4f6e-805d-ceb8cb9983a1_Method">
    <vt:lpwstr>Standard</vt:lpwstr>
  </property>
  <property fmtid="{D5CDD505-2E9C-101B-9397-08002B2CF9AE}" pid="6" name="MSIP_Label_29db9e61-aac5-4f6e-805d-ceb8cb9983a1_Name">
    <vt:lpwstr>UniCredit - Internal Use Only - no visual markings</vt:lpwstr>
  </property>
  <property fmtid="{D5CDD505-2E9C-101B-9397-08002B2CF9AE}" pid="7" name="MSIP_Label_29db9e61-aac5-4f6e-805d-ceb8cb9983a1_SiteId">
    <vt:lpwstr>2cc49ce9-66a1-41ac-a96b-bdc54247696a</vt:lpwstr>
  </property>
  <property fmtid="{D5CDD505-2E9C-101B-9397-08002B2CF9AE}" pid="8" name="MSIP_Label_29db9e61-aac5-4f6e-805d-ceb8cb9983a1_ActionId">
    <vt:lpwstr>5361f093-779d-4dca-85fa-b53795b46335</vt:lpwstr>
  </property>
  <property fmtid="{D5CDD505-2E9C-101B-9397-08002B2CF9AE}" pid="9" name="MSIP_Label_29db9e61-aac5-4f6e-805d-ceb8cb9983a1_ContentBits">
    <vt:lpwstr>0</vt:lpwstr>
  </property>
</Properties>
</file>