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1\2Q 2021\Grupa\Finalno za predaju\"/>
    </mc:Choice>
  </mc:AlternateContent>
  <xr:revisionPtr revIDLastSave="0" documentId="13_ncr:1_{3E4D720E-9EB9-4892-BBBC-223486307253}" xr6:coauthVersionLast="45" xr6:coauthVersionMax="45" xr10:uidLastSave="{00000000-0000-0000-0000-000000000000}"/>
  <workbookProtection workbookPassword="CA29" lockStructure="1"/>
  <bookViews>
    <workbookView xWindow="-120" yWindow="-120" windowWidth="29040" windowHeight="15840" activeTab="2"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3" i="22" l="1"/>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<sst xmlns="http://schemas.openxmlformats.org/spreadsheetml/2006/main" count="361" uniqueCount="321">
  <si>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</si>
  <si>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</si>
  <si>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</si>
  <si>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</si>
  <si>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</si>
  <si>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</si>
  <si>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</si>
  <si>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</si>
  <si>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</si>
  <si>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</si>
  <si>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</si>
  <si>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</si>
  <si>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</si>
  <si>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</si>
  <si>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</si>
  <si>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</si>
  <si>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</si>
  <si>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</si>
  <si>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</si>
  <si>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</si>
  <si>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</si>
  <si>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</si>
  <si>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</si>
  <si>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</si>
  <si>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</si>
  <si>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</si>
  <si>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</si>
  <si>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</si>
  <si>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</si>
  <si>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</si>
  <si>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</si>
  <si>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</si>
  <si>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</si>
  <si>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</si>
  <si>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</si>
  <si>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</si>
  <si>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</si>
  <si>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</si>
  <si>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</si>
  <si>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</si>
  <si>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</si>
  <si>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</si>
  <si>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</si>
  <si>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</si>
  <si>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</si>
  <si>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</si>
  <si>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</si>
  <si>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</si>
  <si>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</si>
  <si>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</si>
  <si>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</si>
  <si>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</si>
  <si>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</si>
  <si>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</si>
  <si>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</si>
  <si>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</si>
  <si>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</si>
  <si>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</si>
  <si>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</si>
  <si>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</si>
  <si>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</si>
  <si>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</si>
  <si>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</si>
  <si>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</si>
  <si>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</si>
  <si>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</si>
  <si>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</si>
  <si>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</si>
  <si>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</si>
  <si>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</si>
  <si>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</si>
  <si>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</si>
  <si>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</si>
  <si>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</si>
  <si>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</si>
  <si>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</si>
  <si>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</si>
  <si>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</si>
  <si>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</si>
  <si>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</si>
  <si>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</si>
  <si>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</si>
  <si>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</si>
  <si>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</si>
  <si>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</si>
  <si>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</si>
  <si>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</si>
  <si>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</si>
  <si>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</si>
  <si>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</si>
  <si>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</si>
  <si>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</si>
  <si>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</si>
  <si>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</si>
  <si>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</si>
  <si>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</si>
  <si>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</si>
  <si>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</si>
  <si>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</si>
  <si>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</si>
  <si>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</si>
  <si>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</si>
  <si>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</si>
  <si>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</si>
  <si>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</si>
  <si>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</si>
  <si>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</si>
  <si>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</si>
  <si>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</si>
  <si>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</si>
  <si>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</si>
  <si>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</si>
  <si>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</si>
  <si>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</si>
  <si>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</si>
  <si>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</si>
  <si>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</si>
  <si>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</si>
  <si>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</si>
  <si>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</si>
  <si>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</si>
  <si>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</si>
  <si>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</si>
  <si>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</si>
  <si>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</si>
  <si>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</si>
  <si>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</si>
  <si>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</si>
  <si>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</si>
  <si>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</si>
  <si>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</si>
  <si>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</si>
  <si>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</si>
  <si>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</si>
  <si>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</si>
  <si>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</si>
  <si>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</si>
  <si>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</si>
  <si>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</si>
  <si>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</si>
  <si>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</si>
  <si>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</si>
  <si>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</si>
  <si>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</si>
  <si>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</si>
  <si>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</si>
  <si>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</si>
  <si>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</si>
  <si>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</si>
  <si>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</si>
  <si>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</si>
  <si>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</si>
  <si>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</si>
  <si>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</si>
  <si>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</si>
  <si>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</si>
  <si>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</si>
  <si>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</si>
  <si>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</si>
  <si>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</si>
  <si>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</si>
  <si>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</si>
  <si>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</si>
  <si>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</si>
  <si>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</si>
  <si>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</si>
  <si>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</si>
  <si>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</si>
  <si>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</si>
  <si>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</si>
  <si>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</si>
  <si>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</si>
  <si>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</si>
  <si>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</si>
  <si>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</si>
  <si>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</si>
  <si>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</si>
  <si>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</si>
  <si>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</si>
  <si>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</si>
  <si>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</si>
  <si>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</si>
  <si>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</si>
  <si>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</si>
  <si>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</si>
  <si>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</si>
  <si>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</si>
  <si>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</si>
  <si>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</si>
  <si>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</si>
  <si>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</si>
  <si>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</si>
  <si>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</si>
  <si>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</si>
  <si>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</si>
  <si>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</si>
  <si>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</si>
  <si>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</si>
  <si>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</si>
  <si>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</si>
  <si>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</si>
  <si>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</si>
  <si>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</si>
  <si>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</si>
  <si>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</si>
  <si>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</si>
  <si>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</si>
  <si>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</si>
  <si>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</si>
  <si>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</si>
  <si>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</si>
  <si>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</si>
  <si>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</si>
  <si>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</si>
  <si>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</si>
  <si>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</si>
  <si>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</si>
  <si>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</si>
  <si>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</si>
  <si>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</si>
  <si>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</si>
  <si>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</si>
  <si>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</si>
  <si>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</si>
  <si>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</si>
  <si>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</si>
  <si>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</si>
  <si>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</si>
  <si>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</si>
  <si>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</si>
  <si>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</si>
  <si>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</si>
  <si>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</si>
  <si>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</si>
  <si>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</si>
  <si>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</si>
  <si>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</si>
  <si>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</si>
  <si>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</si>
  <si>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</si>
  <si>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</si>
  <si>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</si>
  <si>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</si>
  <si>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</si>
  <si>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</si>
  <si>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</si>
  <si>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</si>
  <si>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</si>
  <si>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</si>
  <si>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</si>
  <si>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</si>
  <si>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</si>
  <si>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</si>
  <si>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</si>
  <si>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</si>
  <si>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</si>
  <si>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</si>
  <si>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</si>
  <si>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</si>
  <si>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</si>
  <si>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</si>
  <si>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</si>
  <si>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</si>
  <si>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</si>
  <si>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</si>
  <si>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</si>
  <si>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</si>
  <si>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</si>
  <si>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</si>
  <si>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</si>
  <si>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</si>
  <si>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</si>
  <si>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</si>
  <si>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</si>
  <si>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</si>
  <si>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</si>
  <si>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</si>
  <si>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</si>
  <si>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</si>
  <si>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</si>
  <si>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</si>
  <si>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</si>
  <si>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ZB Invest d.o.o.</t>
  </si>
  <si>
    <t>Zagreb nekretnine d.o.o.</t>
  </si>
  <si>
    <t>UniCredit Leasing Croatia d.o.o.</t>
  </si>
  <si>
    <t>Locat Croatia d.o.o.</t>
  </si>
  <si>
    <t>ALLIB NEKRETNINE d.o.o.</t>
  </si>
  <si>
    <t>BACAL ALPHA d.o.o.</t>
  </si>
  <si>
    <t>ZABA Partner d.o.o.</t>
  </si>
  <si>
    <t>UniCredit Bank d.d.</t>
  </si>
  <si>
    <t>Zane BH d.o.o.</t>
  </si>
  <si>
    <t>Multiplus card d.o.o., Zagreb</t>
  </si>
  <si>
    <t>Allianz ZB d.o.o., Zagreb</t>
  </si>
  <si>
    <t>Samoborska cesta 145, 10000 Zagreb</t>
  </si>
  <si>
    <t>Nova Ves 17, 10000 Zagreb</t>
  </si>
  <si>
    <t>Heinzelova 33, 10000 Zagreb</t>
  </si>
  <si>
    <t>Damira Tomljanovića Gavrana 17, 10000 Zagreb</t>
  </si>
  <si>
    <t>Augusta Cesarca 2, 10000 Zagreb</t>
  </si>
  <si>
    <t>Kardinala Stepinca bb, 88000 Mostar</t>
  </si>
  <si>
    <t>Branilaca Sarajeva 20, 71000 Sarajevo</t>
  </si>
  <si>
    <t>Trg Dražena Petrovića 3, 10000 Zagreb</t>
  </si>
  <si>
    <t>Heinzelova 70, 10000 Zagreb</t>
  </si>
  <si>
    <t>Ferizović Antica</t>
  </si>
  <si>
    <t>01/ 4801-725</t>
  </si>
  <si>
    <t>antica.ferizović@unicreditgroup.zaba.hr</t>
  </si>
  <si>
    <t>3234495</t>
  </si>
  <si>
    <t>80000014</t>
  </si>
  <si>
    <t>HR</t>
  </si>
  <si>
    <t>92963223473</t>
  </si>
  <si>
    <t>PRNXTNXHBI0TSY1V8P17</t>
  </si>
  <si>
    <t>307</t>
  </si>
  <si>
    <t>Zagrebačka banka d.d.</t>
  </si>
  <si>
    <t>Zagreb</t>
  </si>
  <si>
    <t>Trg bana Josipa Jelačića 10</t>
  </si>
  <si>
    <t>zaba@unicreditgroup.zaba.hr</t>
  </si>
  <si>
    <t>www.zaba.hr</t>
  </si>
  <si>
    <t>Obveznik: Zagrebačka banka d.d.</t>
  </si>
  <si>
    <t>za razdoblje od 31.12.2020</t>
  </si>
  <si>
    <t xml:space="preserve">stanje na dan 30.06.2021. </t>
  </si>
  <si>
    <t>u razdoblju 01.01.2021. do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</si>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</sst>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4">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6" fillId="11" borderId="0" xfId="4" applyFont="1" applyFill="1" applyBorder="1" applyProtection="1">
      <protection locked="0"/>
    </xf>
    <xf numFmtId="0" fontId="26" fillId="11" borderId="2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23" xfId="4" applyFont="1" applyFill="1" applyBorder="1" applyProtection="1">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showGridLines="0" workbookViewId="0">
      <selection activeCell="L15" sqref="L15"/>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11" t="s">
        <v>227</v>
      </c>
      <c r="B1" s="112"/>
      <c r="C1" s="112"/>
      <c r="D1" s="59"/>
      <c r="E1" s="59"/>
      <c r="F1" s="59"/>
      <c r="G1" s="59"/>
      <c r="H1" s="59"/>
      <c r="I1" s="59"/>
      <c r="J1" s="60"/>
    </row>
    <row r="2" spans="1:10" ht="14.45" customHeight="1" x14ac:dyDescent="0.25">
      <c r="A2" s="113" t="s">
        <v>243</v>
      </c>
      <c r="B2" s="114"/>
      <c r="C2" s="114"/>
      <c r="D2" s="114"/>
      <c r="E2" s="114"/>
      <c r="F2" s="114"/>
      <c r="G2" s="114"/>
      <c r="H2" s="114"/>
      <c r="I2" s="114"/>
      <c r="J2" s="115"/>
    </row>
    <row r="3" spans="1:10" x14ac:dyDescent="0.25">
      <c r="A3" s="62"/>
      <c r="B3" s="63"/>
      <c r="C3" s="63"/>
      <c r="D3" s="63"/>
      <c r="E3" s="63"/>
      <c r="F3" s="63"/>
      <c r="G3" s="63"/>
      <c r="H3" s="63"/>
      <c r="I3" s="63"/>
      <c r="J3" s="64"/>
    </row>
    <row r="4" spans="1:10" ht="33.6" customHeight="1" x14ac:dyDescent="0.25">
      <c r="A4" s="116" t="s">
        <v>228</v>
      </c>
      <c r="B4" s="117"/>
      <c r="C4" s="117"/>
      <c r="D4" s="117"/>
      <c r="E4" s="118">
        <v>44197</v>
      </c>
      <c r="F4" s="119"/>
      <c r="G4" s="65" t="s">
        <v>0</v>
      </c>
      <c r="H4" s="120">
        <v>44377</v>
      </c>
      <c r="I4" s="119"/>
      <c r="J4" s="66"/>
    </row>
    <row r="5" spans="1:10" s="67" customFormat="1" ht="10.15" customHeight="1" x14ac:dyDescent="0.25">
      <c r="A5" s="121"/>
      <c r="B5" s="122"/>
      <c r="C5" s="122"/>
      <c r="D5" s="122"/>
      <c r="E5" s="122"/>
      <c r="F5" s="122"/>
      <c r="G5" s="122"/>
      <c r="H5" s="122"/>
      <c r="I5" s="122"/>
      <c r="J5" s="123"/>
    </row>
    <row r="6" spans="1:10" ht="20.45" customHeight="1" x14ac:dyDescent="0.25">
      <c r="A6" s="68"/>
      <c r="B6" s="69" t="s">
        <v>248</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249</v>
      </c>
      <c r="C8" s="70"/>
      <c r="D8" s="70"/>
      <c r="E8" s="76">
        <v>2</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31" t="s">
        <v>250</v>
      </c>
      <c r="B10" s="132"/>
      <c r="C10" s="132"/>
      <c r="D10" s="132"/>
      <c r="E10" s="132"/>
      <c r="F10" s="132"/>
      <c r="G10" s="132"/>
      <c r="H10" s="132"/>
      <c r="I10" s="132"/>
      <c r="J10" s="78"/>
    </row>
    <row r="11" spans="1:10" ht="24.6" customHeight="1" x14ac:dyDescent="0.25">
      <c r="A11" s="133" t="s">
        <v>229</v>
      </c>
      <c r="B11" s="134"/>
      <c r="C11" s="126" t="s">
        <v>305</v>
      </c>
      <c r="D11" s="127"/>
      <c r="E11" s="79"/>
      <c r="F11" s="135" t="s">
        <v>251</v>
      </c>
      <c r="G11" s="125"/>
      <c r="H11" s="136" t="s">
        <v>307</v>
      </c>
      <c r="I11" s="137"/>
      <c r="J11" s="80"/>
    </row>
    <row r="12" spans="1:10" ht="14.45" customHeight="1" x14ac:dyDescent="0.25">
      <c r="A12" s="81"/>
      <c r="B12" s="82"/>
      <c r="C12" s="82"/>
      <c r="D12" s="82"/>
      <c r="E12" s="129"/>
      <c r="F12" s="129"/>
      <c r="G12" s="129"/>
      <c r="H12" s="129"/>
      <c r="I12" s="83"/>
      <c r="J12" s="80"/>
    </row>
    <row r="13" spans="1:10" ht="21" customHeight="1" x14ac:dyDescent="0.25">
      <c r="A13" s="124" t="s">
        <v>244</v>
      </c>
      <c r="B13" s="125"/>
      <c r="C13" s="126" t="s">
        <v>306</v>
      </c>
      <c r="D13" s="127"/>
      <c r="E13" s="128"/>
      <c r="F13" s="129"/>
      <c r="G13" s="129"/>
      <c r="H13" s="129"/>
      <c r="I13" s="83"/>
      <c r="J13" s="80"/>
    </row>
    <row r="14" spans="1:10" ht="10.9" customHeight="1" x14ac:dyDescent="0.25">
      <c r="A14" s="79"/>
      <c r="B14" s="83"/>
      <c r="C14" s="82"/>
      <c r="D14" s="82"/>
      <c r="E14" s="130"/>
      <c r="F14" s="130"/>
      <c r="G14" s="130"/>
      <c r="H14" s="130"/>
      <c r="I14" s="82"/>
      <c r="J14" s="84"/>
    </row>
    <row r="15" spans="1:10" ht="22.9" customHeight="1" x14ac:dyDescent="0.25">
      <c r="A15" s="124" t="s">
        <v>230</v>
      </c>
      <c r="B15" s="125"/>
      <c r="C15" s="126" t="s">
        <v>308</v>
      </c>
      <c r="D15" s="127"/>
      <c r="E15" s="144"/>
      <c r="F15" s="145"/>
      <c r="G15" s="85" t="s">
        <v>252</v>
      </c>
      <c r="H15" s="136" t="s">
        <v>309</v>
      </c>
      <c r="I15" s="137"/>
      <c r="J15" s="86"/>
    </row>
    <row r="16" spans="1:10" ht="10.9" customHeight="1" x14ac:dyDescent="0.25">
      <c r="A16" s="79"/>
      <c r="B16" s="83"/>
      <c r="C16" s="82"/>
      <c r="D16" s="82"/>
      <c r="E16" s="130"/>
      <c r="F16" s="130"/>
      <c r="G16" s="130"/>
      <c r="H16" s="130"/>
      <c r="I16" s="82"/>
      <c r="J16" s="84"/>
    </row>
    <row r="17" spans="1:10" ht="22.9" customHeight="1" x14ac:dyDescent="0.25">
      <c r="A17" s="87"/>
      <c r="B17" s="85" t="s">
        <v>253</v>
      </c>
      <c r="C17" s="126" t="s">
        <v>310</v>
      </c>
      <c r="D17" s="127"/>
      <c r="E17" s="88"/>
      <c r="F17" s="88"/>
      <c r="G17" s="88"/>
      <c r="H17" s="88"/>
      <c r="I17" s="88"/>
      <c r="J17" s="86"/>
    </row>
    <row r="18" spans="1:10" x14ac:dyDescent="0.25">
      <c r="A18" s="138"/>
      <c r="B18" s="139"/>
      <c r="C18" s="130"/>
      <c r="D18" s="130"/>
      <c r="E18" s="130"/>
      <c r="F18" s="130"/>
      <c r="G18" s="130"/>
      <c r="H18" s="130"/>
      <c r="I18" s="82"/>
      <c r="J18" s="84"/>
    </row>
    <row r="19" spans="1:10" x14ac:dyDescent="0.25">
      <c r="A19" s="133" t="s">
        <v>231</v>
      </c>
      <c r="B19" s="140"/>
      <c r="C19" s="141" t="s">
        <v>311</v>
      </c>
      <c r="D19" s="142"/>
      <c r="E19" s="142"/>
      <c r="F19" s="142"/>
      <c r="G19" s="142"/>
      <c r="H19" s="142"/>
      <c r="I19" s="142"/>
      <c r="J19" s="143"/>
    </row>
    <row r="20" spans="1:10" x14ac:dyDescent="0.25">
      <c r="A20" s="81"/>
      <c r="B20" s="82"/>
      <c r="C20" s="89"/>
      <c r="D20" s="82"/>
      <c r="E20" s="130"/>
      <c r="F20" s="130"/>
      <c r="G20" s="130"/>
      <c r="H20" s="130"/>
      <c r="I20" s="82"/>
      <c r="J20" s="84"/>
    </row>
    <row r="21" spans="1:10" x14ac:dyDescent="0.25">
      <c r="A21" s="133" t="s">
        <v>232</v>
      </c>
      <c r="B21" s="140"/>
      <c r="C21" s="136">
        <v>10000</v>
      </c>
      <c r="D21" s="137"/>
      <c r="E21" s="130"/>
      <c r="F21" s="130"/>
      <c r="G21" s="141" t="s">
        <v>312</v>
      </c>
      <c r="H21" s="142"/>
      <c r="I21" s="142"/>
      <c r="J21" s="143"/>
    </row>
    <row r="22" spans="1:10" x14ac:dyDescent="0.25">
      <c r="A22" s="81"/>
      <c r="B22" s="82"/>
      <c r="C22" s="82"/>
      <c r="D22" s="82"/>
      <c r="E22" s="130"/>
      <c r="F22" s="130"/>
      <c r="G22" s="130"/>
      <c r="H22" s="130"/>
      <c r="I22" s="82"/>
      <c r="J22" s="84"/>
    </row>
    <row r="23" spans="1:10" x14ac:dyDescent="0.25">
      <c r="A23" s="133" t="s">
        <v>233</v>
      </c>
      <c r="B23" s="140"/>
      <c r="C23" s="141" t="s">
        <v>313</v>
      </c>
      <c r="D23" s="142"/>
      <c r="E23" s="142"/>
      <c r="F23" s="142"/>
      <c r="G23" s="142"/>
      <c r="H23" s="142"/>
      <c r="I23" s="142"/>
      <c r="J23" s="143"/>
    </row>
    <row r="24" spans="1:10" x14ac:dyDescent="0.25">
      <c r="A24" s="81"/>
      <c r="B24" s="82"/>
      <c r="C24" s="82"/>
      <c r="D24" s="82"/>
      <c r="E24" s="130"/>
      <c r="F24" s="130"/>
      <c r="G24" s="130"/>
      <c r="H24" s="130"/>
      <c r="I24" s="82"/>
      <c r="J24" s="84"/>
    </row>
    <row r="25" spans="1:10" x14ac:dyDescent="0.25">
      <c r="A25" s="133" t="s">
        <v>234</v>
      </c>
      <c r="B25" s="140"/>
      <c r="C25" s="149" t="s">
        <v>314</v>
      </c>
      <c r="D25" s="150"/>
      <c r="E25" s="150"/>
      <c r="F25" s="150"/>
      <c r="G25" s="150"/>
      <c r="H25" s="150"/>
      <c r="I25" s="150"/>
      <c r="J25" s="151"/>
    </row>
    <row r="26" spans="1:10" x14ac:dyDescent="0.25">
      <c r="A26" s="81"/>
      <c r="B26" s="82"/>
      <c r="C26" s="89"/>
      <c r="D26" s="82"/>
      <c r="E26" s="130"/>
      <c r="F26" s="130"/>
      <c r="G26" s="130"/>
      <c r="H26" s="130"/>
      <c r="I26" s="82"/>
      <c r="J26" s="84"/>
    </row>
    <row r="27" spans="1:10" x14ac:dyDescent="0.25">
      <c r="A27" s="133" t="s">
        <v>235</v>
      </c>
      <c r="B27" s="140"/>
      <c r="C27" s="149" t="s">
        <v>315</v>
      </c>
      <c r="D27" s="150"/>
      <c r="E27" s="150"/>
      <c r="F27" s="150"/>
      <c r="G27" s="150"/>
      <c r="H27" s="150"/>
      <c r="I27" s="150"/>
      <c r="J27" s="151"/>
    </row>
    <row r="28" spans="1:10" ht="13.9" customHeight="1" x14ac:dyDescent="0.25">
      <c r="A28" s="81"/>
      <c r="B28" s="82"/>
      <c r="C28" s="89"/>
      <c r="D28" s="82"/>
      <c r="E28" s="130"/>
      <c r="F28" s="130"/>
      <c r="G28" s="130"/>
      <c r="H28" s="130"/>
      <c r="I28" s="82"/>
      <c r="J28" s="84"/>
    </row>
    <row r="29" spans="1:10" ht="22.9" customHeight="1" x14ac:dyDescent="0.25">
      <c r="A29" s="146" t="s">
        <v>245</v>
      </c>
      <c r="B29" s="147"/>
      <c r="C29" s="90">
        <v>5048</v>
      </c>
      <c r="D29" s="91"/>
      <c r="E29" s="148"/>
      <c r="F29" s="148"/>
      <c r="G29" s="148"/>
      <c r="H29" s="148"/>
      <c r="I29" s="92"/>
      <c r="J29" s="93"/>
    </row>
    <row r="30" spans="1:10" x14ac:dyDescent="0.25">
      <c r="A30" s="81"/>
      <c r="B30" s="82"/>
      <c r="C30" s="82"/>
      <c r="D30" s="82"/>
      <c r="E30" s="130"/>
      <c r="F30" s="130"/>
      <c r="G30" s="130"/>
      <c r="H30" s="130"/>
      <c r="I30" s="92"/>
      <c r="J30" s="93"/>
    </row>
    <row r="31" spans="1:10" x14ac:dyDescent="0.25">
      <c r="A31" s="133" t="s">
        <v>236</v>
      </c>
      <c r="B31" s="140"/>
      <c r="C31" s="106" t="s">
        <v>256</v>
      </c>
      <c r="D31" s="152" t="s">
        <v>254</v>
      </c>
      <c r="E31" s="153"/>
      <c r="F31" s="153"/>
      <c r="G31" s="153"/>
      <c r="H31" s="94"/>
      <c r="I31" s="95" t="s">
        <v>255</v>
      </c>
      <c r="J31" s="96" t="s">
        <v>256</v>
      </c>
    </row>
    <row r="32" spans="1:10" x14ac:dyDescent="0.25">
      <c r="A32" s="133"/>
      <c r="B32" s="140"/>
      <c r="C32" s="97"/>
      <c r="D32" s="65"/>
      <c r="E32" s="145"/>
      <c r="F32" s="145"/>
      <c r="G32" s="145"/>
      <c r="H32" s="145"/>
      <c r="I32" s="92"/>
      <c r="J32" s="93"/>
    </row>
    <row r="33" spans="1:10" x14ac:dyDescent="0.25">
      <c r="A33" s="133" t="s">
        <v>246</v>
      </c>
      <c r="B33" s="140"/>
      <c r="C33" s="90" t="s">
        <v>258</v>
      </c>
      <c r="D33" s="152" t="s">
        <v>257</v>
      </c>
      <c r="E33" s="153"/>
      <c r="F33" s="153"/>
      <c r="G33" s="153"/>
      <c r="H33" s="88"/>
      <c r="I33" s="95" t="s">
        <v>258</v>
      </c>
      <c r="J33" s="96" t="s">
        <v>259</v>
      </c>
    </row>
    <row r="34" spans="1:10" x14ac:dyDescent="0.25">
      <c r="A34" s="81"/>
      <c r="B34" s="82"/>
      <c r="C34" s="82"/>
      <c r="D34" s="82"/>
      <c r="E34" s="130"/>
      <c r="F34" s="130"/>
      <c r="G34" s="130"/>
      <c r="H34" s="130"/>
      <c r="I34" s="82"/>
      <c r="J34" s="84"/>
    </row>
    <row r="35" spans="1:10" x14ac:dyDescent="0.25">
      <c r="A35" s="152" t="s">
        <v>247</v>
      </c>
      <c r="B35" s="153"/>
      <c r="C35" s="153"/>
      <c r="D35" s="153"/>
      <c r="E35" s="153" t="s">
        <v>237</v>
      </c>
      <c r="F35" s="153"/>
      <c r="G35" s="153"/>
      <c r="H35" s="153"/>
      <c r="I35" s="153"/>
      <c r="J35" s="98" t="s">
        <v>238</v>
      </c>
    </row>
    <row r="36" spans="1:10" x14ac:dyDescent="0.25">
      <c r="A36" s="81"/>
      <c r="B36" s="82"/>
      <c r="C36" s="82"/>
      <c r="D36" s="82"/>
      <c r="E36" s="130"/>
      <c r="F36" s="130"/>
      <c r="G36" s="130"/>
      <c r="H36" s="130"/>
      <c r="I36" s="82"/>
      <c r="J36" s="93"/>
    </row>
    <row r="37" spans="1:10" x14ac:dyDescent="0.25">
      <c r="A37" s="154" t="s">
        <v>282</v>
      </c>
      <c r="B37" s="155"/>
      <c r="C37" s="155"/>
      <c r="D37" s="155"/>
      <c r="E37" s="154" t="s">
        <v>293</v>
      </c>
      <c r="F37" s="155"/>
      <c r="G37" s="155"/>
      <c r="H37" s="155"/>
      <c r="I37" s="156"/>
      <c r="J37" s="99">
        <v>1500937</v>
      </c>
    </row>
    <row r="38" spans="1:10" x14ac:dyDescent="0.25">
      <c r="A38" s="81"/>
      <c r="B38" s="82"/>
      <c r="C38" s="89"/>
      <c r="D38" s="157"/>
      <c r="E38" s="157"/>
      <c r="F38" s="157"/>
      <c r="G38" s="157"/>
      <c r="H38" s="157"/>
      <c r="I38" s="157"/>
      <c r="J38" s="84"/>
    </row>
    <row r="39" spans="1:10" x14ac:dyDescent="0.25">
      <c r="A39" s="154" t="s">
        <v>283</v>
      </c>
      <c r="B39" s="155"/>
      <c r="C39" s="155"/>
      <c r="D39" s="156"/>
      <c r="E39" s="154" t="s">
        <v>294</v>
      </c>
      <c r="F39" s="155"/>
      <c r="G39" s="155"/>
      <c r="H39" s="155"/>
      <c r="I39" s="156"/>
      <c r="J39" s="90">
        <v>3709124</v>
      </c>
    </row>
    <row r="40" spans="1:10" x14ac:dyDescent="0.25">
      <c r="A40" s="81"/>
      <c r="B40" s="82"/>
      <c r="C40" s="89"/>
      <c r="D40" s="100"/>
      <c r="E40" s="157"/>
      <c r="F40" s="157"/>
      <c r="G40" s="157"/>
      <c r="H40" s="157"/>
      <c r="I40" s="83"/>
      <c r="J40" s="84"/>
    </row>
    <row r="41" spans="1:10" x14ac:dyDescent="0.25">
      <c r="A41" s="154" t="s">
        <v>284</v>
      </c>
      <c r="B41" s="155"/>
      <c r="C41" s="155"/>
      <c r="D41" s="156"/>
      <c r="E41" s="154" t="s">
        <v>295</v>
      </c>
      <c r="F41" s="155"/>
      <c r="G41" s="155"/>
      <c r="H41" s="155"/>
      <c r="I41" s="156"/>
      <c r="J41" s="90">
        <v>1329162</v>
      </c>
    </row>
    <row r="42" spans="1:10" x14ac:dyDescent="0.25">
      <c r="A42" s="81"/>
      <c r="B42" s="82"/>
      <c r="C42" s="89"/>
      <c r="D42" s="100"/>
      <c r="E42" s="157"/>
      <c r="F42" s="157"/>
      <c r="G42" s="157"/>
      <c r="H42" s="157"/>
      <c r="I42" s="83"/>
      <c r="J42" s="84"/>
    </row>
    <row r="43" spans="1:10" x14ac:dyDescent="0.25">
      <c r="A43" s="154" t="s">
        <v>285</v>
      </c>
      <c r="B43" s="155"/>
      <c r="C43" s="155"/>
      <c r="D43" s="156"/>
      <c r="E43" s="154" t="s">
        <v>296</v>
      </c>
      <c r="F43" s="155"/>
      <c r="G43" s="155"/>
      <c r="H43" s="155"/>
      <c r="I43" s="156"/>
      <c r="J43" s="90">
        <v>1598465</v>
      </c>
    </row>
    <row r="44" spans="1:10" x14ac:dyDescent="0.25">
      <c r="A44" s="101"/>
      <c r="B44" s="89"/>
      <c r="C44" s="158"/>
      <c r="D44" s="158"/>
      <c r="E44" s="130"/>
      <c r="F44" s="130"/>
      <c r="G44" s="158"/>
      <c r="H44" s="158"/>
      <c r="I44" s="158"/>
      <c r="J44" s="84"/>
    </row>
    <row r="45" spans="1:10" x14ac:dyDescent="0.25">
      <c r="A45" s="154" t="s">
        <v>286</v>
      </c>
      <c r="B45" s="155"/>
      <c r="C45" s="155"/>
      <c r="D45" s="156"/>
      <c r="E45" s="154" t="s">
        <v>296</v>
      </c>
      <c r="F45" s="155"/>
      <c r="G45" s="155"/>
      <c r="H45" s="155"/>
      <c r="I45" s="156"/>
      <c r="J45" s="90">
        <v>1598465</v>
      </c>
    </row>
    <row r="46" spans="1:10" x14ac:dyDescent="0.25">
      <c r="A46" s="108"/>
      <c r="B46" s="109"/>
      <c r="C46" s="109"/>
      <c r="D46" s="107"/>
      <c r="E46" s="159"/>
      <c r="F46" s="159"/>
      <c r="G46" s="160"/>
      <c r="H46" s="160"/>
      <c r="I46" s="107"/>
      <c r="J46" s="110"/>
    </row>
    <row r="47" spans="1:10" x14ac:dyDescent="0.25">
      <c r="A47" s="154" t="s">
        <v>287</v>
      </c>
      <c r="B47" s="155"/>
      <c r="C47" s="155"/>
      <c r="D47" s="156"/>
      <c r="E47" s="154" t="s">
        <v>296</v>
      </c>
      <c r="F47" s="155"/>
      <c r="G47" s="155"/>
      <c r="H47" s="155"/>
      <c r="I47" s="156"/>
      <c r="J47" s="90">
        <v>2001365</v>
      </c>
    </row>
    <row r="48" spans="1:10" x14ac:dyDescent="0.25">
      <c r="A48" s="108"/>
      <c r="B48" s="109"/>
      <c r="C48" s="109"/>
      <c r="D48" s="107"/>
      <c r="E48" s="159"/>
      <c r="F48" s="159"/>
      <c r="G48" s="160"/>
      <c r="H48" s="160"/>
      <c r="I48" s="107"/>
      <c r="J48" s="110"/>
    </row>
    <row r="49" spans="1:10" x14ac:dyDescent="0.25">
      <c r="A49" s="154" t="s">
        <v>288</v>
      </c>
      <c r="B49" s="155"/>
      <c r="C49" s="155"/>
      <c r="D49" s="156"/>
      <c r="E49" s="154" t="s">
        <v>297</v>
      </c>
      <c r="F49" s="155"/>
      <c r="G49" s="155"/>
      <c r="H49" s="155"/>
      <c r="I49" s="156"/>
      <c r="J49" s="90">
        <v>4089014</v>
      </c>
    </row>
    <row r="50" spans="1:10" x14ac:dyDescent="0.25">
      <c r="A50" s="108"/>
      <c r="B50" s="109"/>
      <c r="C50" s="109"/>
      <c r="D50" s="107"/>
      <c r="E50" s="159"/>
      <c r="F50" s="159"/>
      <c r="G50" s="160"/>
      <c r="H50" s="160"/>
      <c r="I50" s="107"/>
      <c r="J50" s="110"/>
    </row>
    <row r="51" spans="1:10" x14ac:dyDescent="0.25">
      <c r="A51" s="154" t="s">
        <v>289</v>
      </c>
      <c r="B51" s="155"/>
      <c r="C51" s="155"/>
      <c r="D51" s="156"/>
      <c r="E51" s="154" t="s">
        <v>298</v>
      </c>
      <c r="F51" s="155"/>
      <c r="G51" s="155"/>
      <c r="H51" s="155"/>
      <c r="I51" s="156"/>
      <c r="J51" s="90">
        <v>7700822</v>
      </c>
    </row>
    <row r="52" spans="1:10" x14ac:dyDescent="0.25">
      <c r="A52" s="108"/>
      <c r="B52" s="109"/>
      <c r="C52" s="109"/>
      <c r="D52" s="107"/>
      <c r="E52" s="159"/>
      <c r="F52" s="159"/>
      <c r="G52" s="160"/>
      <c r="H52" s="160"/>
      <c r="I52" s="107"/>
      <c r="J52" s="110"/>
    </row>
    <row r="53" spans="1:10" x14ac:dyDescent="0.25">
      <c r="A53" s="154" t="s">
        <v>290</v>
      </c>
      <c r="B53" s="155"/>
      <c r="C53" s="155"/>
      <c r="D53" s="156"/>
      <c r="E53" s="154" t="s">
        <v>299</v>
      </c>
      <c r="F53" s="155"/>
      <c r="G53" s="155"/>
      <c r="H53" s="155"/>
      <c r="I53" s="156"/>
      <c r="J53" s="90">
        <v>79524093</v>
      </c>
    </row>
    <row r="54" spans="1:10" x14ac:dyDescent="0.25">
      <c r="A54" s="108"/>
      <c r="B54" s="109"/>
      <c r="C54" s="109"/>
      <c r="D54" s="107"/>
      <c r="E54" s="159"/>
      <c r="F54" s="159"/>
      <c r="G54" s="160"/>
      <c r="H54" s="160"/>
      <c r="I54" s="107"/>
      <c r="J54" s="110"/>
    </row>
    <row r="55" spans="1:10" x14ac:dyDescent="0.25">
      <c r="A55" s="154" t="s">
        <v>291</v>
      </c>
      <c r="B55" s="155"/>
      <c r="C55" s="155"/>
      <c r="D55" s="156"/>
      <c r="E55" s="154" t="s">
        <v>300</v>
      </c>
      <c r="F55" s="155"/>
      <c r="G55" s="155"/>
      <c r="H55" s="155"/>
      <c r="I55" s="156"/>
      <c r="J55" s="90">
        <v>2638541</v>
      </c>
    </row>
    <row r="56" spans="1:10" x14ac:dyDescent="0.25">
      <c r="A56" s="108"/>
      <c r="B56" s="109"/>
      <c r="C56" s="109"/>
      <c r="D56" s="107"/>
      <c r="E56" s="159"/>
      <c r="F56" s="159"/>
      <c r="G56" s="160"/>
      <c r="H56" s="160"/>
      <c r="I56" s="107"/>
      <c r="J56" s="110"/>
    </row>
    <row r="57" spans="1:10" x14ac:dyDescent="0.25">
      <c r="A57" s="154" t="s">
        <v>292</v>
      </c>
      <c r="B57" s="155"/>
      <c r="C57" s="155"/>
      <c r="D57" s="156"/>
      <c r="E57" s="154" t="s">
        <v>301</v>
      </c>
      <c r="F57" s="155"/>
      <c r="G57" s="155"/>
      <c r="H57" s="155"/>
      <c r="I57" s="156"/>
      <c r="J57" s="90">
        <v>1581864</v>
      </c>
    </row>
    <row r="58" spans="1:10" x14ac:dyDescent="0.25">
      <c r="A58" s="101"/>
      <c r="B58" s="89"/>
      <c r="C58" s="89"/>
      <c r="D58" s="82"/>
      <c r="E58" s="159"/>
      <c r="F58" s="159"/>
      <c r="G58" s="158"/>
      <c r="H58" s="158"/>
      <c r="I58" s="82"/>
      <c r="J58" s="84"/>
    </row>
    <row r="59" spans="1:10" x14ac:dyDescent="0.25">
      <c r="A59" s="154"/>
      <c r="B59" s="155"/>
      <c r="C59" s="155"/>
      <c r="D59" s="156"/>
      <c r="E59" s="154"/>
      <c r="F59" s="155"/>
      <c r="G59" s="155"/>
      <c r="H59" s="155"/>
      <c r="I59" s="156"/>
      <c r="J59" s="90"/>
    </row>
    <row r="60" spans="1:10" x14ac:dyDescent="0.25">
      <c r="A60" s="101"/>
      <c r="B60" s="89"/>
      <c r="C60" s="89"/>
      <c r="D60" s="82"/>
      <c r="E60" s="130"/>
      <c r="F60" s="130"/>
      <c r="G60" s="158"/>
      <c r="H60" s="158"/>
      <c r="I60" s="82"/>
      <c r="J60" s="102" t="s">
        <v>260</v>
      </c>
    </row>
    <row r="61" spans="1:10" x14ac:dyDescent="0.25">
      <c r="A61" s="101"/>
      <c r="B61" s="89"/>
      <c r="C61" s="89"/>
      <c r="D61" s="82"/>
      <c r="E61" s="130"/>
      <c r="F61" s="130"/>
      <c r="G61" s="158"/>
      <c r="H61" s="158"/>
      <c r="I61" s="82"/>
      <c r="J61" s="102" t="s">
        <v>261</v>
      </c>
    </row>
    <row r="62" spans="1:10" ht="14.45" customHeight="1" x14ac:dyDescent="0.25">
      <c r="A62" s="124" t="s">
        <v>239</v>
      </c>
      <c r="B62" s="135"/>
      <c r="C62" s="136" t="s">
        <v>261</v>
      </c>
      <c r="D62" s="137"/>
      <c r="E62" s="165" t="s">
        <v>262</v>
      </c>
      <c r="F62" s="147"/>
      <c r="G62" s="141"/>
      <c r="H62" s="142"/>
      <c r="I62" s="142"/>
      <c r="J62" s="143"/>
    </row>
    <row r="63" spans="1:10" x14ac:dyDescent="0.25">
      <c r="A63" s="101"/>
      <c r="B63" s="89"/>
      <c r="C63" s="158"/>
      <c r="D63" s="158"/>
      <c r="E63" s="130"/>
      <c r="F63" s="130"/>
      <c r="G63" s="166" t="s">
        <v>263</v>
      </c>
      <c r="H63" s="166"/>
      <c r="I63" s="166"/>
      <c r="J63" s="73"/>
    </row>
    <row r="64" spans="1:10" ht="13.9" customHeight="1" x14ac:dyDescent="0.25">
      <c r="A64" s="124" t="s">
        <v>240</v>
      </c>
      <c r="B64" s="135"/>
      <c r="C64" s="141" t="s">
        <v>302</v>
      </c>
      <c r="D64" s="142"/>
      <c r="E64" s="142"/>
      <c r="F64" s="142"/>
      <c r="G64" s="142"/>
      <c r="H64" s="142"/>
      <c r="I64" s="142"/>
      <c r="J64" s="143"/>
    </row>
    <row r="65" spans="1:10" x14ac:dyDescent="0.25">
      <c r="A65" s="81"/>
      <c r="B65" s="82"/>
      <c r="C65" s="148" t="s">
        <v>241</v>
      </c>
      <c r="D65" s="148"/>
      <c r="E65" s="148"/>
      <c r="F65" s="148"/>
      <c r="G65" s="148"/>
      <c r="H65" s="148"/>
      <c r="I65" s="148"/>
      <c r="J65" s="84"/>
    </row>
    <row r="66" spans="1:10" x14ac:dyDescent="0.25">
      <c r="A66" s="124" t="s">
        <v>242</v>
      </c>
      <c r="B66" s="135"/>
      <c r="C66" s="161" t="s">
        <v>303</v>
      </c>
      <c r="D66" s="162"/>
      <c r="E66" s="163"/>
      <c r="F66" s="130"/>
      <c r="G66" s="130"/>
      <c r="H66" s="153"/>
      <c r="I66" s="153"/>
      <c r="J66" s="164"/>
    </row>
    <row r="67" spans="1:10" x14ac:dyDescent="0.25">
      <c r="A67" s="81"/>
      <c r="B67" s="82"/>
      <c r="C67" s="89"/>
      <c r="D67" s="82"/>
      <c r="E67" s="130"/>
      <c r="F67" s="130"/>
      <c r="G67" s="130"/>
      <c r="H67" s="130"/>
      <c r="I67" s="82"/>
      <c r="J67" s="84"/>
    </row>
    <row r="68" spans="1:10" ht="14.45" customHeight="1" x14ac:dyDescent="0.25">
      <c r="A68" s="124" t="s">
        <v>234</v>
      </c>
      <c r="B68" s="135"/>
      <c r="C68" s="167" t="s">
        <v>304</v>
      </c>
      <c r="D68" s="168"/>
      <c r="E68" s="168"/>
      <c r="F68" s="168"/>
      <c r="G68" s="168"/>
      <c r="H68" s="168"/>
      <c r="I68" s="168"/>
      <c r="J68" s="169"/>
    </row>
    <row r="69" spans="1:10" x14ac:dyDescent="0.25">
      <c r="A69" s="81"/>
      <c r="B69" s="82"/>
      <c r="C69" s="82"/>
      <c r="D69" s="82"/>
      <c r="E69" s="130"/>
      <c r="F69" s="130"/>
      <c r="G69" s="130"/>
      <c r="H69" s="130"/>
      <c r="I69" s="82"/>
      <c r="J69" s="84"/>
    </row>
    <row r="70" spans="1:10" x14ac:dyDescent="0.25">
      <c r="A70" s="124" t="s">
        <v>264</v>
      </c>
      <c r="B70" s="135"/>
      <c r="C70" s="167"/>
      <c r="D70" s="168"/>
      <c r="E70" s="168"/>
      <c r="F70" s="168"/>
      <c r="G70" s="168"/>
      <c r="H70" s="168"/>
      <c r="I70" s="168"/>
      <c r="J70" s="169"/>
    </row>
    <row r="71" spans="1:10" ht="14.45" customHeight="1" x14ac:dyDescent="0.25">
      <c r="A71" s="81"/>
      <c r="B71" s="82"/>
      <c r="C71" s="170" t="s">
        <v>265</v>
      </c>
      <c r="D71" s="170"/>
      <c r="E71" s="170"/>
      <c r="F71" s="170"/>
      <c r="G71" s="82"/>
      <c r="H71" s="82"/>
      <c r="I71" s="82"/>
      <c r="J71" s="84"/>
    </row>
    <row r="72" spans="1:10" x14ac:dyDescent="0.25">
      <c r="A72" s="124" t="s">
        <v>266</v>
      </c>
      <c r="B72" s="135"/>
      <c r="C72" s="167"/>
      <c r="D72" s="168"/>
      <c r="E72" s="168"/>
      <c r="F72" s="168"/>
      <c r="G72" s="168"/>
      <c r="H72" s="168"/>
      <c r="I72" s="168"/>
      <c r="J72" s="169"/>
    </row>
    <row r="73" spans="1:10" ht="14.45" customHeight="1" x14ac:dyDescent="0.25">
      <c r="A73" s="103"/>
      <c r="B73" s="104"/>
      <c r="C73" s="171" t="s">
        <v>267</v>
      </c>
      <c r="D73" s="171"/>
      <c r="E73" s="171"/>
      <c r="F73" s="171"/>
      <c r="G73" s="171"/>
      <c r="H73" s="104"/>
      <c r="I73" s="104"/>
      <c r="J73" s="105"/>
    </row>
    <row r="80" spans="1:10" ht="27" customHeight="1" x14ac:dyDescent="0.25"/>
    <row r="84"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46">
    <mergeCell ref="E51:I51"/>
    <mergeCell ref="E56:F56"/>
    <mergeCell ref="G56:H56"/>
    <mergeCell ref="A57:D57"/>
    <mergeCell ref="E57:I57"/>
    <mergeCell ref="E52:F52"/>
    <mergeCell ref="G52:H52"/>
    <mergeCell ref="A53:D53"/>
    <mergeCell ref="E53:I53"/>
    <mergeCell ref="E54:F54"/>
    <mergeCell ref="G54:H54"/>
    <mergeCell ref="A55:D55"/>
    <mergeCell ref="E55:I55"/>
    <mergeCell ref="A70:B70"/>
    <mergeCell ref="C70:J70"/>
    <mergeCell ref="C71:F71"/>
    <mergeCell ref="A72:B72"/>
    <mergeCell ref="C72:J72"/>
    <mergeCell ref="C73:G73"/>
    <mergeCell ref="E67:F67"/>
    <mergeCell ref="G67:H67"/>
    <mergeCell ref="A68:B68"/>
    <mergeCell ref="C68:J68"/>
    <mergeCell ref="E69:F69"/>
    <mergeCell ref="G69:H69"/>
    <mergeCell ref="A64:B64"/>
    <mergeCell ref="C64:J64"/>
    <mergeCell ref="C65:I65"/>
    <mergeCell ref="A66:B66"/>
    <mergeCell ref="C66:E66"/>
    <mergeCell ref="F66:G66"/>
    <mergeCell ref="H66:J66"/>
    <mergeCell ref="A62:B62"/>
    <mergeCell ref="C62:D62"/>
    <mergeCell ref="E62:F62"/>
    <mergeCell ref="G62:J62"/>
    <mergeCell ref="C63:D63"/>
    <mergeCell ref="E63:F63"/>
    <mergeCell ref="G63:I63"/>
    <mergeCell ref="A59:D59"/>
    <mergeCell ref="E59:I59"/>
    <mergeCell ref="E60:F60"/>
    <mergeCell ref="G60:H60"/>
    <mergeCell ref="E61:F61"/>
    <mergeCell ref="G61:H61"/>
    <mergeCell ref="C44:D44"/>
    <mergeCell ref="E44:F44"/>
    <mergeCell ref="G44:I44"/>
    <mergeCell ref="A45:D45"/>
    <mergeCell ref="E45:I45"/>
    <mergeCell ref="E58:F58"/>
    <mergeCell ref="G58:H58"/>
    <mergeCell ref="E46:F46"/>
    <mergeCell ref="G46:H46"/>
    <mergeCell ref="A47:D47"/>
    <mergeCell ref="E47:I47"/>
    <mergeCell ref="E48:F48"/>
    <mergeCell ref="G48:H48"/>
    <mergeCell ref="A49:D49"/>
    <mergeCell ref="E49:I49"/>
    <mergeCell ref="E50:F50"/>
    <mergeCell ref="G50:H50"/>
    <mergeCell ref="A51:D51"/>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62:D62" xr:uid="{00000000-0002-0000-0000-000000000000}">
      <formula1>$J$60:$J$61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showGridLines="0" topLeftCell="A49" zoomScale="140" zoomScaleNormal="140" zoomScaleSheetLayoutView="100" workbookViewId="0">
      <selection activeCell="I78" sqref="I78"/>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2" t="s">
        <v>1</v>
      </c>
      <c r="B1" s="183"/>
      <c r="C1" s="183"/>
      <c r="D1" s="183"/>
      <c r="E1" s="183"/>
      <c r="F1" s="183"/>
      <c r="G1" s="183"/>
      <c r="H1" s="183"/>
    </row>
    <row r="2" spans="1:9" x14ac:dyDescent="0.2">
      <c r="A2" s="184" t="s">
        <v>318</v>
      </c>
      <c r="B2" s="185"/>
      <c r="C2" s="185"/>
      <c r="D2" s="185"/>
      <c r="E2" s="185"/>
      <c r="F2" s="185"/>
      <c r="G2" s="185"/>
      <c r="H2" s="185"/>
    </row>
    <row r="3" spans="1:9" x14ac:dyDescent="0.2">
      <c r="A3" s="193" t="s">
        <v>12</v>
      </c>
      <c r="B3" s="194"/>
      <c r="C3" s="194"/>
      <c r="D3" s="194"/>
      <c r="E3" s="194"/>
      <c r="F3" s="194"/>
      <c r="G3" s="194"/>
      <c r="H3" s="194"/>
      <c r="I3" s="195"/>
    </row>
    <row r="4" spans="1:9" x14ac:dyDescent="0.2">
      <c r="A4" s="190" t="s">
        <v>316</v>
      </c>
      <c r="B4" s="191"/>
      <c r="C4" s="191"/>
      <c r="D4" s="191"/>
      <c r="E4" s="191"/>
      <c r="F4" s="191"/>
      <c r="G4" s="191"/>
      <c r="H4" s="191"/>
      <c r="I4" s="192"/>
    </row>
    <row r="5" spans="1:9" ht="67.5" x14ac:dyDescent="0.2">
      <c r="A5" s="188" t="s">
        <v>2</v>
      </c>
      <c r="B5" s="189"/>
      <c r="C5" s="189"/>
      <c r="D5" s="189"/>
      <c r="E5" s="189"/>
      <c r="F5" s="189"/>
      <c r="G5" s="2" t="s">
        <v>4</v>
      </c>
      <c r="H5" s="26" t="s">
        <v>219</v>
      </c>
      <c r="I5" s="26" t="s">
        <v>220</v>
      </c>
    </row>
    <row r="6" spans="1:9" x14ac:dyDescent="0.2">
      <c r="A6" s="186">
        <v>1</v>
      </c>
      <c r="B6" s="187"/>
      <c r="C6" s="187"/>
      <c r="D6" s="187"/>
      <c r="E6" s="187"/>
      <c r="F6" s="187"/>
      <c r="G6" s="3">
        <v>2</v>
      </c>
      <c r="H6" s="26">
        <v>3</v>
      </c>
      <c r="I6" s="26">
        <v>4</v>
      </c>
    </row>
    <row r="7" spans="1:9" x14ac:dyDescent="0.2">
      <c r="A7" s="197"/>
      <c r="B7" s="197"/>
      <c r="C7" s="197"/>
      <c r="D7" s="197"/>
      <c r="E7" s="197"/>
      <c r="F7" s="197"/>
      <c r="G7" s="197"/>
      <c r="H7" s="197"/>
      <c r="I7" s="198"/>
    </row>
    <row r="8" spans="1:9" x14ac:dyDescent="0.2">
      <c r="A8" s="175" t="s">
        <v>14</v>
      </c>
      <c r="B8" s="176"/>
      <c r="C8" s="176"/>
      <c r="D8" s="176"/>
      <c r="E8" s="176"/>
      <c r="F8" s="176"/>
      <c r="G8" s="176"/>
      <c r="H8" s="176"/>
      <c r="I8" s="176"/>
    </row>
    <row r="9" spans="1:9" ht="28.5" customHeight="1" x14ac:dyDescent="0.2">
      <c r="A9" s="199" t="s">
        <v>22</v>
      </c>
      <c r="B9" s="199"/>
      <c r="C9" s="199"/>
      <c r="D9" s="199"/>
      <c r="E9" s="199"/>
      <c r="F9" s="199"/>
      <c r="G9" s="4">
        <v>1</v>
      </c>
      <c r="H9" s="27">
        <f>H10+H11+H12</f>
        <v>33530994430</v>
      </c>
      <c r="I9" s="27">
        <f>I10+I11+I12</f>
        <v>35005233946</v>
      </c>
    </row>
    <row r="10" spans="1:9" x14ac:dyDescent="0.2">
      <c r="A10" s="200" t="s">
        <v>23</v>
      </c>
      <c r="B10" s="200"/>
      <c r="C10" s="200"/>
      <c r="D10" s="200"/>
      <c r="E10" s="200"/>
      <c r="F10" s="200"/>
      <c r="G10" s="5">
        <v>2</v>
      </c>
      <c r="H10" s="28">
        <v>3632530982</v>
      </c>
      <c r="I10" s="28">
        <v>3860984808</v>
      </c>
    </row>
    <row r="11" spans="1:9" x14ac:dyDescent="0.2">
      <c r="A11" s="200" t="s">
        <v>24</v>
      </c>
      <c r="B11" s="200"/>
      <c r="C11" s="200"/>
      <c r="D11" s="200"/>
      <c r="E11" s="200"/>
      <c r="F11" s="200"/>
      <c r="G11" s="5">
        <v>3</v>
      </c>
      <c r="H11" s="28">
        <v>27188209818</v>
      </c>
      <c r="I11" s="28">
        <v>29700260613</v>
      </c>
    </row>
    <row r="12" spans="1:9" x14ac:dyDescent="0.2">
      <c r="A12" s="196" t="s">
        <v>25</v>
      </c>
      <c r="B12" s="196"/>
      <c r="C12" s="196"/>
      <c r="D12" s="196"/>
      <c r="E12" s="196"/>
      <c r="F12" s="196"/>
      <c r="G12" s="5">
        <v>4</v>
      </c>
      <c r="H12" s="28">
        <v>2710253630</v>
      </c>
      <c r="I12" s="28">
        <v>1443988525</v>
      </c>
    </row>
    <row r="13" spans="1:9" x14ac:dyDescent="0.2">
      <c r="A13" s="177" t="s">
        <v>26</v>
      </c>
      <c r="B13" s="177"/>
      <c r="C13" s="177"/>
      <c r="D13" s="177"/>
      <c r="E13" s="177"/>
      <c r="F13" s="177"/>
      <c r="G13" s="4">
        <v>5</v>
      </c>
      <c r="H13" s="29">
        <f>H14+H15+H16+H17</f>
        <v>723144863</v>
      </c>
      <c r="I13" s="29">
        <f>I14+I15+I16+I17</f>
        <v>799948245</v>
      </c>
    </row>
    <row r="14" spans="1:9" x14ac:dyDescent="0.2">
      <c r="A14" s="174" t="s">
        <v>27</v>
      </c>
      <c r="B14" s="174"/>
      <c r="C14" s="174"/>
      <c r="D14" s="174"/>
      <c r="E14" s="174"/>
      <c r="F14" s="174"/>
      <c r="G14" s="5">
        <v>6</v>
      </c>
      <c r="H14" s="28">
        <v>697355946</v>
      </c>
      <c r="I14" s="28">
        <v>789041244</v>
      </c>
    </row>
    <row r="15" spans="1:9" x14ac:dyDescent="0.2">
      <c r="A15" s="174" t="s">
        <v>28</v>
      </c>
      <c r="B15" s="174"/>
      <c r="C15" s="174"/>
      <c r="D15" s="174"/>
      <c r="E15" s="174"/>
      <c r="F15" s="174"/>
      <c r="G15" s="5">
        <v>7</v>
      </c>
      <c r="H15" s="28">
        <v>5292292</v>
      </c>
      <c r="I15" s="28">
        <v>10907001</v>
      </c>
    </row>
    <row r="16" spans="1:9" x14ac:dyDescent="0.2">
      <c r="A16" s="174" t="s">
        <v>29</v>
      </c>
      <c r="B16" s="174"/>
      <c r="C16" s="174"/>
      <c r="D16" s="174"/>
      <c r="E16" s="174"/>
      <c r="F16" s="174"/>
      <c r="G16" s="5">
        <v>8</v>
      </c>
      <c r="H16" s="28">
        <v>20496625</v>
      </c>
      <c r="I16" s="28">
        <v>0</v>
      </c>
    </row>
    <row r="17" spans="1:9" x14ac:dyDescent="0.2">
      <c r="A17" s="174" t="s">
        <v>30</v>
      </c>
      <c r="B17" s="174"/>
      <c r="C17" s="174"/>
      <c r="D17" s="174"/>
      <c r="E17" s="174"/>
      <c r="F17" s="174"/>
      <c r="G17" s="5">
        <v>9</v>
      </c>
      <c r="H17" s="28">
        <v>0</v>
      </c>
      <c r="I17" s="28">
        <v>0</v>
      </c>
    </row>
    <row r="18" spans="1:9" ht="32.450000000000003" customHeight="1" x14ac:dyDescent="0.2">
      <c r="A18" s="177" t="s">
        <v>31</v>
      </c>
      <c r="B18" s="177"/>
      <c r="C18" s="177"/>
      <c r="D18" s="177"/>
      <c r="E18" s="177"/>
      <c r="F18" s="177"/>
      <c r="G18" s="4">
        <v>10</v>
      </c>
      <c r="H18" s="29">
        <f>H19+H20+H21</f>
        <v>275005132</v>
      </c>
      <c r="I18" s="29">
        <f>I19+I20+I21</f>
        <v>288574173</v>
      </c>
    </row>
    <row r="19" spans="1:9" x14ac:dyDescent="0.2">
      <c r="A19" s="174" t="s">
        <v>28</v>
      </c>
      <c r="B19" s="174"/>
      <c r="C19" s="174"/>
      <c r="D19" s="174"/>
      <c r="E19" s="174"/>
      <c r="F19" s="174"/>
      <c r="G19" s="5">
        <v>11</v>
      </c>
      <c r="H19" s="28">
        <v>275005132</v>
      </c>
      <c r="I19" s="28">
        <v>286376262</v>
      </c>
    </row>
    <row r="20" spans="1:9" x14ac:dyDescent="0.2">
      <c r="A20" s="174" t="s">
        <v>29</v>
      </c>
      <c r="B20" s="174"/>
      <c r="C20" s="174"/>
      <c r="D20" s="174"/>
      <c r="E20" s="174"/>
      <c r="F20" s="174"/>
      <c r="G20" s="5">
        <v>12</v>
      </c>
      <c r="H20" s="28">
        <v>0</v>
      </c>
      <c r="I20" s="28">
        <v>47530</v>
      </c>
    </row>
    <row r="21" spans="1:9" x14ac:dyDescent="0.2">
      <c r="A21" s="174" t="s">
        <v>30</v>
      </c>
      <c r="B21" s="174"/>
      <c r="C21" s="174"/>
      <c r="D21" s="174"/>
      <c r="E21" s="174"/>
      <c r="F21" s="174"/>
      <c r="G21" s="5">
        <v>13</v>
      </c>
      <c r="H21" s="28">
        <v>0</v>
      </c>
      <c r="I21" s="28">
        <v>2150381</v>
      </c>
    </row>
    <row r="22" spans="1:9" x14ac:dyDescent="0.2">
      <c r="A22" s="177" t="s">
        <v>32</v>
      </c>
      <c r="B22" s="177"/>
      <c r="C22" s="177"/>
      <c r="D22" s="177"/>
      <c r="E22" s="177"/>
      <c r="F22" s="177"/>
      <c r="G22" s="4">
        <v>14</v>
      </c>
      <c r="H22" s="29">
        <f>H23+H24</f>
        <v>3278968</v>
      </c>
      <c r="I22" s="29">
        <f>I23+I24</f>
        <v>0</v>
      </c>
    </row>
    <row r="23" spans="1:9" x14ac:dyDescent="0.2">
      <c r="A23" s="174" t="s">
        <v>29</v>
      </c>
      <c r="B23" s="174"/>
      <c r="C23" s="174"/>
      <c r="D23" s="174"/>
      <c r="E23" s="174"/>
      <c r="F23" s="174"/>
      <c r="G23" s="5">
        <v>15</v>
      </c>
      <c r="H23" s="28">
        <v>47820</v>
      </c>
      <c r="I23" s="28">
        <v>0</v>
      </c>
    </row>
    <row r="24" spans="1:9" x14ac:dyDescent="0.2">
      <c r="A24" s="174" t="s">
        <v>30</v>
      </c>
      <c r="B24" s="174"/>
      <c r="C24" s="174"/>
      <c r="D24" s="174"/>
      <c r="E24" s="174"/>
      <c r="F24" s="174"/>
      <c r="G24" s="5">
        <v>16</v>
      </c>
      <c r="H24" s="28">
        <v>3231148</v>
      </c>
      <c r="I24" s="28">
        <v>0</v>
      </c>
    </row>
    <row r="25" spans="1:9" ht="22.9" customHeight="1" x14ac:dyDescent="0.2">
      <c r="A25" s="177" t="s">
        <v>33</v>
      </c>
      <c r="B25" s="177"/>
      <c r="C25" s="177"/>
      <c r="D25" s="177"/>
      <c r="E25" s="177"/>
      <c r="F25" s="177"/>
      <c r="G25" s="4">
        <v>17</v>
      </c>
      <c r="H25" s="29">
        <f>H26+H27+H28</f>
        <v>12605947470</v>
      </c>
      <c r="I25" s="29">
        <f>I26+I27+I28</f>
        <v>13542236776</v>
      </c>
    </row>
    <row r="26" spans="1:9" x14ac:dyDescent="0.2">
      <c r="A26" s="174" t="s">
        <v>28</v>
      </c>
      <c r="B26" s="174"/>
      <c r="C26" s="174"/>
      <c r="D26" s="174"/>
      <c r="E26" s="174"/>
      <c r="F26" s="174"/>
      <c r="G26" s="5">
        <v>18</v>
      </c>
      <c r="H26" s="28">
        <v>6015020</v>
      </c>
      <c r="I26" s="28">
        <v>6421831</v>
      </c>
    </row>
    <row r="27" spans="1:9" x14ac:dyDescent="0.2">
      <c r="A27" s="174" t="s">
        <v>29</v>
      </c>
      <c r="B27" s="174"/>
      <c r="C27" s="174"/>
      <c r="D27" s="174"/>
      <c r="E27" s="174"/>
      <c r="F27" s="174"/>
      <c r="G27" s="5">
        <v>19</v>
      </c>
      <c r="H27" s="28">
        <v>12599932450</v>
      </c>
      <c r="I27" s="28">
        <v>13535814945</v>
      </c>
    </row>
    <row r="28" spans="1:9" x14ac:dyDescent="0.2">
      <c r="A28" s="174" t="s">
        <v>30</v>
      </c>
      <c r="B28" s="174"/>
      <c r="C28" s="174"/>
      <c r="D28" s="174"/>
      <c r="E28" s="174"/>
      <c r="F28" s="174"/>
      <c r="G28" s="5">
        <v>20</v>
      </c>
      <c r="H28" s="28">
        <v>0</v>
      </c>
      <c r="I28" s="28">
        <v>0</v>
      </c>
    </row>
    <row r="29" spans="1:9" x14ac:dyDescent="0.2">
      <c r="A29" s="177" t="s">
        <v>34</v>
      </c>
      <c r="B29" s="177"/>
      <c r="C29" s="177"/>
      <c r="D29" s="177"/>
      <c r="E29" s="177"/>
      <c r="F29" s="177"/>
      <c r="G29" s="4">
        <v>21</v>
      </c>
      <c r="H29" s="29">
        <f>H30+H31</f>
        <v>99093148163</v>
      </c>
      <c r="I29" s="29">
        <f>I30+I31</f>
        <v>100079437887</v>
      </c>
    </row>
    <row r="30" spans="1:9" x14ac:dyDescent="0.2">
      <c r="A30" s="174" t="s">
        <v>29</v>
      </c>
      <c r="B30" s="174"/>
      <c r="C30" s="174"/>
      <c r="D30" s="174"/>
      <c r="E30" s="174"/>
      <c r="F30" s="174"/>
      <c r="G30" s="5">
        <v>22</v>
      </c>
      <c r="H30" s="28">
        <v>1271371727</v>
      </c>
      <c r="I30" s="28">
        <v>1864079945</v>
      </c>
    </row>
    <row r="31" spans="1:9" x14ac:dyDescent="0.2">
      <c r="A31" s="174" t="s">
        <v>30</v>
      </c>
      <c r="B31" s="174"/>
      <c r="C31" s="174"/>
      <c r="D31" s="174"/>
      <c r="E31" s="174"/>
      <c r="F31" s="174"/>
      <c r="G31" s="5">
        <v>23</v>
      </c>
      <c r="H31" s="28">
        <v>97821776436</v>
      </c>
      <c r="I31" s="28">
        <v>98215357942</v>
      </c>
    </row>
    <row r="32" spans="1:9" x14ac:dyDescent="0.2">
      <c r="A32" s="174" t="s">
        <v>35</v>
      </c>
      <c r="B32" s="174"/>
      <c r="C32" s="174"/>
      <c r="D32" s="174"/>
      <c r="E32" s="174"/>
      <c r="F32" s="174"/>
      <c r="G32" s="5">
        <v>24</v>
      </c>
      <c r="H32" s="28">
        <v>0</v>
      </c>
      <c r="I32" s="28">
        <v>24012845</v>
      </c>
    </row>
    <row r="33" spans="1:9" ht="23.45" customHeight="1" x14ac:dyDescent="0.2">
      <c r="A33" s="174" t="s">
        <v>36</v>
      </c>
      <c r="B33" s="174"/>
      <c r="C33" s="174"/>
      <c r="D33" s="174"/>
      <c r="E33" s="174"/>
      <c r="F33" s="174"/>
      <c r="G33" s="5">
        <v>25</v>
      </c>
      <c r="H33" s="28">
        <v>0</v>
      </c>
      <c r="I33" s="28">
        <v>0</v>
      </c>
    </row>
    <row r="34" spans="1:9" x14ac:dyDescent="0.2">
      <c r="A34" s="174" t="s">
        <v>37</v>
      </c>
      <c r="B34" s="174"/>
      <c r="C34" s="174"/>
      <c r="D34" s="174"/>
      <c r="E34" s="174"/>
      <c r="F34" s="174"/>
      <c r="G34" s="5">
        <v>26</v>
      </c>
      <c r="H34" s="28">
        <v>81416625</v>
      </c>
      <c r="I34" s="28">
        <v>89175596</v>
      </c>
    </row>
    <row r="35" spans="1:9" x14ac:dyDescent="0.2">
      <c r="A35" s="174" t="s">
        <v>38</v>
      </c>
      <c r="B35" s="174"/>
      <c r="C35" s="174"/>
      <c r="D35" s="174"/>
      <c r="E35" s="174"/>
      <c r="F35" s="174"/>
      <c r="G35" s="5">
        <v>27</v>
      </c>
      <c r="H35" s="28">
        <v>2131099574</v>
      </c>
      <c r="I35" s="28">
        <v>2033880655</v>
      </c>
    </row>
    <row r="36" spans="1:9" x14ac:dyDescent="0.2">
      <c r="A36" s="174" t="s">
        <v>39</v>
      </c>
      <c r="B36" s="174"/>
      <c r="C36" s="174"/>
      <c r="D36" s="174"/>
      <c r="E36" s="174"/>
      <c r="F36" s="174"/>
      <c r="G36" s="5">
        <v>28</v>
      </c>
      <c r="H36" s="28">
        <v>373538922</v>
      </c>
      <c r="I36" s="28">
        <v>386363746</v>
      </c>
    </row>
    <row r="37" spans="1:9" x14ac:dyDescent="0.2">
      <c r="A37" s="174" t="s">
        <v>40</v>
      </c>
      <c r="B37" s="174"/>
      <c r="C37" s="174"/>
      <c r="D37" s="174"/>
      <c r="E37" s="174"/>
      <c r="F37" s="174"/>
      <c r="G37" s="5">
        <v>29</v>
      </c>
      <c r="H37" s="28">
        <v>700346262</v>
      </c>
      <c r="I37" s="28">
        <v>753228876</v>
      </c>
    </row>
    <row r="38" spans="1:9" x14ac:dyDescent="0.2">
      <c r="A38" s="174" t="s">
        <v>41</v>
      </c>
      <c r="B38" s="174"/>
      <c r="C38" s="174"/>
      <c r="D38" s="174"/>
      <c r="E38" s="174"/>
      <c r="F38" s="174"/>
      <c r="G38" s="5">
        <v>30</v>
      </c>
      <c r="H38" s="28">
        <v>203006313</v>
      </c>
      <c r="I38" s="28">
        <v>216124738</v>
      </c>
    </row>
    <row r="39" spans="1:9" ht="31.15" customHeight="1" x14ac:dyDescent="0.2">
      <c r="A39" s="174" t="s">
        <v>42</v>
      </c>
      <c r="B39" s="174"/>
      <c r="C39" s="174"/>
      <c r="D39" s="174"/>
      <c r="E39" s="174"/>
      <c r="F39" s="174"/>
      <c r="G39" s="5">
        <v>31</v>
      </c>
      <c r="H39" s="28">
        <v>132922776</v>
      </c>
      <c r="I39" s="28">
        <v>0</v>
      </c>
    </row>
    <row r="40" spans="1:9" x14ac:dyDescent="0.2">
      <c r="A40" s="172" t="s">
        <v>43</v>
      </c>
      <c r="B40" s="172"/>
      <c r="C40" s="172"/>
      <c r="D40" s="172"/>
      <c r="E40" s="172"/>
      <c r="F40" s="172"/>
      <c r="G40" s="4">
        <v>32</v>
      </c>
      <c r="H40" s="27">
        <f>H9+H13+H18+H22+H25+H29+H32+H33+H34+H35+H36+H37+H38+H39</f>
        <v>149853849498</v>
      </c>
      <c r="I40" s="27">
        <f>I9+I13+I18+I22+I25+I29+I32+I33+I34+I35+I36+I37+I38+I39</f>
        <v>153218217483</v>
      </c>
    </row>
    <row r="41" spans="1:9" x14ac:dyDescent="0.2">
      <c r="A41" s="175" t="s">
        <v>15</v>
      </c>
      <c r="B41" s="176"/>
      <c r="C41" s="176"/>
      <c r="D41" s="176"/>
      <c r="E41" s="176"/>
      <c r="F41" s="176"/>
      <c r="G41" s="176"/>
      <c r="H41" s="176"/>
      <c r="I41" s="176"/>
    </row>
    <row r="42" spans="1:9" x14ac:dyDescent="0.2">
      <c r="A42" s="177" t="s">
        <v>44</v>
      </c>
      <c r="B42" s="178"/>
      <c r="C42" s="178"/>
      <c r="D42" s="178"/>
      <c r="E42" s="178"/>
      <c r="F42" s="178"/>
      <c r="G42" s="4">
        <v>33</v>
      </c>
      <c r="H42" s="27">
        <f>H43+H44+H45+H46+H47</f>
        <v>713433115</v>
      </c>
      <c r="I42" s="27">
        <f>I43+I44+I45+I46+I47</f>
        <v>723851242</v>
      </c>
    </row>
    <row r="43" spans="1:9" x14ac:dyDescent="0.2">
      <c r="A43" s="174" t="s">
        <v>45</v>
      </c>
      <c r="B43" s="174"/>
      <c r="C43" s="174"/>
      <c r="D43" s="174"/>
      <c r="E43" s="174"/>
      <c r="F43" s="174"/>
      <c r="G43" s="5">
        <v>34</v>
      </c>
      <c r="H43" s="28">
        <v>713433115</v>
      </c>
      <c r="I43" s="28">
        <v>723851242</v>
      </c>
    </row>
    <row r="44" spans="1:9" x14ac:dyDescent="0.2">
      <c r="A44" s="174" t="s">
        <v>46</v>
      </c>
      <c r="B44" s="174"/>
      <c r="C44" s="174"/>
      <c r="D44" s="174"/>
      <c r="E44" s="174"/>
      <c r="F44" s="174"/>
      <c r="G44" s="5">
        <v>35</v>
      </c>
      <c r="H44" s="28">
        <v>0</v>
      </c>
      <c r="I44" s="28">
        <v>0</v>
      </c>
    </row>
    <row r="45" spans="1:9" x14ac:dyDescent="0.2">
      <c r="A45" s="174" t="s">
        <v>47</v>
      </c>
      <c r="B45" s="174"/>
      <c r="C45" s="174"/>
      <c r="D45" s="174"/>
      <c r="E45" s="174"/>
      <c r="F45" s="174"/>
      <c r="G45" s="5">
        <v>36</v>
      </c>
      <c r="H45" s="28">
        <v>0</v>
      </c>
      <c r="I45" s="28">
        <v>0</v>
      </c>
    </row>
    <row r="46" spans="1:9" x14ac:dyDescent="0.2">
      <c r="A46" s="174" t="s">
        <v>48</v>
      </c>
      <c r="B46" s="174"/>
      <c r="C46" s="174"/>
      <c r="D46" s="174"/>
      <c r="E46" s="174"/>
      <c r="F46" s="174"/>
      <c r="G46" s="5">
        <v>37</v>
      </c>
      <c r="H46" s="28">
        <v>0</v>
      </c>
      <c r="I46" s="28">
        <v>0</v>
      </c>
    </row>
    <row r="47" spans="1:9" x14ac:dyDescent="0.2">
      <c r="A47" s="174" t="s">
        <v>49</v>
      </c>
      <c r="B47" s="174"/>
      <c r="C47" s="174"/>
      <c r="D47" s="174"/>
      <c r="E47" s="174"/>
      <c r="F47" s="174"/>
      <c r="G47" s="5">
        <v>38</v>
      </c>
      <c r="H47" s="28">
        <v>0</v>
      </c>
      <c r="I47" s="28">
        <v>0</v>
      </c>
    </row>
    <row r="48" spans="1:9" ht="22.15" customHeight="1" x14ac:dyDescent="0.2">
      <c r="A48" s="177" t="s">
        <v>50</v>
      </c>
      <c r="B48" s="178"/>
      <c r="C48" s="178"/>
      <c r="D48" s="178"/>
      <c r="E48" s="178"/>
      <c r="F48" s="178"/>
      <c r="G48" s="4">
        <v>39</v>
      </c>
      <c r="H48" s="27">
        <f>H49+H50+H51</f>
        <v>61548</v>
      </c>
      <c r="I48" s="27">
        <f>I49+I50+I51</f>
        <v>76295</v>
      </c>
    </row>
    <row r="49" spans="1:9" x14ac:dyDescent="0.2">
      <c r="A49" s="174" t="s">
        <v>47</v>
      </c>
      <c r="B49" s="174"/>
      <c r="C49" s="174"/>
      <c r="D49" s="174"/>
      <c r="E49" s="174"/>
      <c r="F49" s="174"/>
      <c r="G49" s="5">
        <v>40</v>
      </c>
      <c r="H49" s="28">
        <v>0</v>
      </c>
      <c r="I49" s="28">
        <v>0</v>
      </c>
    </row>
    <row r="50" spans="1:9" x14ac:dyDescent="0.2">
      <c r="A50" s="174" t="s">
        <v>48</v>
      </c>
      <c r="B50" s="174"/>
      <c r="C50" s="174"/>
      <c r="D50" s="174"/>
      <c r="E50" s="174"/>
      <c r="F50" s="174"/>
      <c r="G50" s="5">
        <v>41</v>
      </c>
      <c r="H50" s="28">
        <v>0</v>
      </c>
      <c r="I50" s="28">
        <v>0</v>
      </c>
    </row>
    <row r="51" spans="1:9" x14ac:dyDescent="0.2">
      <c r="A51" s="174" t="s">
        <v>49</v>
      </c>
      <c r="B51" s="174"/>
      <c r="C51" s="174"/>
      <c r="D51" s="174"/>
      <c r="E51" s="174"/>
      <c r="F51" s="174"/>
      <c r="G51" s="5">
        <v>42</v>
      </c>
      <c r="H51" s="28">
        <v>61548</v>
      </c>
      <c r="I51" s="28">
        <v>76295</v>
      </c>
    </row>
    <row r="52" spans="1:9" x14ac:dyDescent="0.2">
      <c r="A52" s="177" t="s">
        <v>51</v>
      </c>
      <c r="B52" s="178"/>
      <c r="C52" s="178"/>
      <c r="D52" s="178"/>
      <c r="E52" s="178"/>
      <c r="F52" s="178"/>
      <c r="G52" s="4">
        <v>43</v>
      </c>
      <c r="H52" s="27">
        <f>H53+H54+H55</f>
        <v>126332166596</v>
      </c>
      <c r="I52" s="27">
        <f>I53+I54+I55</f>
        <v>128687098459</v>
      </c>
    </row>
    <row r="53" spans="1:9" x14ac:dyDescent="0.2">
      <c r="A53" s="174" t="s">
        <v>47</v>
      </c>
      <c r="B53" s="174"/>
      <c r="C53" s="174"/>
      <c r="D53" s="174"/>
      <c r="E53" s="174"/>
      <c r="F53" s="174"/>
      <c r="G53" s="5">
        <v>44</v>
      </c>
      <c r="H53" s="28">
        <v>125782291921</v>
      </c>
      <c r="I53" s="28">
        <v>128117589205</v>
      </c>
    </row>
    <row r="54" spans="1:9" x14ac:dyDescent="0.2">
      <c r="A54" s="174" t="s">
        <v>48</v>
      </c>
      <c r="B54" s="174"/>
      <c r="C54" s="174"/>
      <c r="D54" s="174"/>
      <c r="E54" s="174"/>
      <c r="F54" s="174"/>
      <c r="G54" s="5">
        <v>45</v>
      </c>
      <c r="H54" s="28">
        <v>56788768</v>
      </c>
      <c r="I54" s="28">
        <v>56862251</v>
      </c>
    </row>
    <row r="55" spans="1:9" x14ac:dyDescent="0.2">
      <c r="A55" s="174" t="s">
        <v>49</v>
      </c>
      <c r="B55" s="174"/>
      <c r="C55" s="174"/>
      <c r="D55" s="174"/>
      <c r="E55" s="174"/>
      <c r="F55" s="174"/>
      <c r="G55" s="5">
        <v>46</v>
      </c>
      <c r="H55" s="28">
        <v>493085907</v>
      </c>
      <c r="I55" s="28">
        <v>512647003</v>
      </c>
    </row>
    <row r="56" spans="1:9" x14ac:dyDescent="0.2">
      <c r="A56" s="174" t="s">
        <v>52</v>
      </c>
      <c r="B56" s="174"/>
      <c r="C56" s="174"/>
      <c r="D56" s="174"/>
      <c r="E56" s="174"/>
      <c r="F56" s="174"/>
      <c r="G56" s="5">
        <v>47</v>
      </c>
      <c r="H56" s="28">
        <v>7584663</v>
      </c>
      <c r="I56" s="28">
        <v>4598789</v>
      </c>
    </row>
    <row r="57" spans="1:9" ht="26.45" customHeight="1" x14ac:dyDescent="0.2">
      <c r="A57" s="179" t="s">
        <v>53</v>
      </c>
      <c r="B57" s="179"/>
      <c r="C57" s="179"/>
      <c r="D57" s="179"/>
      <c r="E57" s="179"/>
      <c r="F57" s="179"/>
      <c r="G57" s="5">
        <v>48</v>
      </c>
      <c r="H57" s="28">
        <v>0</v>
      </c>
      <c r="I57" s="28">
        <v>-1343538</v>
      </c>
    </row>
    <row r="58" spans="1:9" x14ac:dyDescent="0.2">
      <c r="A58" s="179" t="s">
        <v>54</v>
      </c>
      <c r="B58" s="179"/>
      <c r="C58" s="179"/>
      <c r="D58" s="179"/>
      <c r="E58" s="179"/>
      <c r="F58" s="179"/>
      <c r="G58" s="5">
        <v>49</v>
      </c>
      <c r="H58" s="28">
        <v>1421917035</v>
      </c>
      <c r="I58" s="28">
        <v>1490506124</v>
      </c>
    </row>
    <row r="59" spans="1:9" x14ac:dyDescent="0.2">
      <c r="A59" s="179" t="s">
        <v>55</v>
      </c>
      <c r="B59" s="174"/>
      <c r="C59" s="174"/>
      <c r="D59" s="174"/>
      <c r="E59" s="174"/>
      <c r="F59" s="174"/>
      <c r="G59" s="5">
        <v>50</v>
      </c>
      <c r="H59" s="30">
        <v>423201</v>
      </c>
      <c r="I59" s="30">
        <v>293497</v>
      </c>
    </row>
    <row r="60" spans="1:9" x14ac:dyDescent="0.2">
      <c r="A60" s="179" t="s">
        <v>56</v>
      </c>
      <c r="B60" s="179"/>
      <c r="C60" s="179"/>
      <c r="D60" s="179"/>
      <c r="E60" s="179"/>
      <c r="F60" s="179"/>
      <c r="G60" s="5">
        <v>51</v>
      </c>
      <c r="H60" s="28">
        <v>0</v>
      </c>
      <c r="I60" s="28">
        <v>0</v>
      </c>
    </row>
    <row r="61" spans="1:9" x14ac:dyDescent="0.2">
      <c r="A61" s="179" t="s">
        <v>57</v>
      </c>
      <c r="B61" s="179"/>
      <c r="C61" s="179"/>
      <c r="D61" s="179"/>
      <c r="E61" s="179"/>
      <c r="F61" s="179"/>
      <c r="G61" s="5">
        <v>52</v>
      </c>
      <c r="H61" s="28">
        <v>1494321421</v>
      </c>
      <c r="I61" s="28">
        <v>1687552273</v>
      </c>
    </row>
    <row r="62" spans="1:9" ht="27" customHeight="1" x14ac:dyDescent="0.2">
      <c r="A62" s="179" t="s">
        <v>58</v>
      </c>
      <c r="B62" s="179"/>
      <c r="C62" s="179"/>
      <c r="D62" s="179"/>
      <c r="E62" s="179"/>
      <c r="F62" s="179"/>
      <c r="G62" s="5">
        <v>53</v>
      </c>
      <c r="H62" s="28">
        <v>0</v>
      </c>
      <c r="I62" s="28">
        <v>0</v>
      </c>
    </row>
    <row r="63" spans="1:9" x14ac:dyDescent="0.2">
      <c r="A63" s="172" t="s">
        <v>59</v>
      </c>
      <c r="B63" s="173"/>
      <c r="C63" s="173"/>
      <c r="D63" s="173"/>
      <c r="E63" s="173"/>
      <c r="F63" s="173"/>
      <c r="G63" s="4">
        <v>54</v>
      </c>
      <c r="H63" s="27">
        <f>H42+H48+H52+H56+H57+H58+H59+H60+H61+H62</f>
        <v>129969907579</v>
      </c>
      <c r="I63" s="27">
        <f>I42+I48+I52+I56+I57+I58+I59+I60+I61+I62</f>
        <v>132592633141</v>
      </c>
    </row>
    <row r="64" spans="1:9" x14ac:dyDescent="0.2">
      <c r="A64" s="180" t="s">
        <v>16</v>
      </c>
      <c r="B64" s="181"/>
      <c r="C64" s="181"/>
      <c r="D64" s="181"/>
      <c r="E64" s="181"/>
      <c r="F64" s="181"/>
      <c r="G64" s="181"/>
      <c r="H64" s="181"/>
      <c r="I64" s="181"/>
    </row>
    <row r="65" spans="1:9" x14ac:dyDescent="0.2">
      <c r="A65" s="174" t="s">
        <v>60</v>
      </c>
      <c r="B65" s="174"/>
      <c r="C65" s="174"/>
      <c r="D65" s="174"/>
      <c r="E65" s="174"/>
      <c r="F65" s="174"/>
      <c r="G65" s="5">
        <v>55</v>
      </c>
      <c r="H65" s="28">
        <v>6404839100</v>
      </c>
      <c r="I65" s="28">
        <v>6404839100</v>
      </c>
    </row>
    <row r="66" spans="1:9" x14ac:dyDescent="0.2">
      <c r="A66" s="174" t="s">
        <v>61</v>
      </c>
      <c r="B66" s="174"/>
      <c r="C66" s="174"/>
      <c r="D66" s="174"/>
      <c r="E66" s="174"/>
      <c r="F66" s="174"/>
      <c r="G66" s="5">
        <v>56</v>
      </c>
      <c r="H66" s="28">
        <v>3502545750</v>
      </c>
      <c r="I66" s="28">
        <v>3502267025</v>
      </c>
    </row>
    <row r="67" spans="1:9" x14ac:dyDescent="0.2">
      <c r="A67" s="174" t="s">
        <v>62</v>
      </c>
      <c r="B67" s="174"/>
      <c r="C67" s="174"/>
      <c r="D67" s="174"/>
      <c r="E67" s="174"/>
      <c r="F67" s="174"/>
      <c r="G67" s="5">
        <v>57</v>
      </c>
      <c r="H67" s="28">
        <v>0</v>
      </c>
      <c r="I67" s="28">
        <v>0</v>
      </c>
    </row>
    <row r="68" spans="1:9" x14ac:dyDescent="0.2">
      <c r="A68" s="174" t="s">
        <v>63</v>
      </c>
      <c r="B68" s="174"/>
      <c r="C68" s="174"/>
      <c r="D68" s="174"/>
      <c r="E68" s="174"/>
      <c r="F68" s="174"/>
      <c r="G68" s="5">
        <v>58</v>
      </c>
      <c r="H68" s="28">
        <v>10291543</v>
      </c>
      <c r="I68" s="28">
        <v>6258069</v>
      </c>
    </row>
    <row r="69" spans="1:9" x14ac:dyDescent="0.2">
      <c r="A69" s="174" t="s">
        <v>64</v>
      </c>
      <c r="B69" s="174"/>
      <c r="C69" s="174"/>
      <c r="D69" s="174"/>
      <c r="E69" s="174"/>
      <c r="F69" s="174"/>
      <c r="G69" s="5">
        <v>59</v>
      </c>
      <c r="H69" s="28">
        <v>543394550</v>
      </c>
      <c r="I69" s="28">
        <v>469547271</v>
      </c>
    </row>
    <row r="70" spans="1:9" x14ac:dyDescent="0.2">
      <c r="A70" s="174" t="s">
        <v>65</v>
      </c>
      <c r="B70" s="174"/>
      <c r="C70" s="174"/>
      <c r="D70" s="174"/>
      <c r="E70" s="174"/>
      <c r="F70" s="174"/>
      <c r="G70" s="5">
        <v>60</v>
      </c>
      <c r="H70" s="28">
        <v>7941663935</v>
      </c>
      <c r="I70" s="28">
        <v>8942041989</v>
      </c>
    </row>
    <row r="71" spans="1:9" x14ac:dyDescent="0.2">
      <c r="A71" s="174" t="s">
        <v>66</v>
      </c>
      <c r="B71" s="174"/>
      <c r="C71" s="174"/>
      <c r="D71" s="174"/>
      <c r="E71" s="174"/>
      <c r="F71" s="174"/>
      <c r="G71" s="5">
        <v>61</v>
      </c>
      <c r="H71" s="28">
        <v>0</v>
      </c>
      <c r="I71" s="28">
        <v>0</v>
      </c>
    </row>
    <row r="72" spans="1:9" x14ac:dyDescent="0.2">
      <c r="A72" s="174" t="s">
        <v>67</v>
      </c>
      <c r="B72" s="174"/>
      <c r="C72" s="174"/>
      <c r="D72" s="174"/>
      <c r="E72" s="174"/>
      <c r="F72" s="174"/>
      <c r="G72" s="5">
        <v>62</v>
      </c>
      <c r="H72" s="28">
        <v>460923204</v>
      </c>
      <c r="I72" s="28">
        <v>460923204</v>
      </c>
    </row>
    <row r="73" spans="1:9" x14ac:dyDescent="0.2">
      <c r="A73" s="174" t="s">
        <v>68</v>
      </c>
      <c r="B73" s="174"/>
      <c r="C73" s="174"/>
      <c r="D73" s="174"/>
      <c r="E73" s="174"/>
      <c r="F73" s="174"/>
      <c r="G73" s="5">
        <v>63</v>
      </c>
      <c r="H73" s="28">
        <v>-7818179</v>
      </c>
      <c r="I73" s="28">
        <v>-2833137</v>
      </c>
    </row>
    <row r="74" spans="1:9" x14ac:dyDescent="0.2">
      <c r="A74" s="174" t="s">
        <v>69</v>
      </c>
      <c r="B74" s="174"/>
      <c r="C74" s="174"/>
      <c r="D74" s="174"/>
      <c r="E74" s="174"/>
      <c r="F74" s="174"/>
      <c r="G74" s="5">
        <v>64</v>
      </c>
      <c r="H74" s="28">
        <v>1001825729</v>
      </c>
      <c r="I74" s="28">
        <v>816716471</v>
      </c>
    </row>
    <row r="75" spans="1:9" x14ac:dyDescent="0.2">
      <c r="A75" s="174" t="s">
        <v>70</v>
      </c>
      <c r="B75" s="174"/>
      <c r="C75" s="174"/>
      <c r="D75" s="174"/>
      <c r="E75" s="174"/>
      <c r="F75" s="174"/>
      <c r="G75" s="5">
        <v>65</v>
      </c>
      <c r="H75" s="28">
        <v>0</v>
      </c>
      <c r="I75" s="28">
        <v>0</v>
      </c>
    </row>
    <row r="76" spans="1:9" x14ac:dyDescent="0.2">
      <c r="A76" s="174" t="s">
        <v>71</v>
      </c>
      <c r="B76" s="174"/>
      <c r="C76" s="174"/>
      <c r="D76" s="174"/>
      <c r="E76" s="174"/>
      <c r="F76" s="174"/>
      <c r="G76" s="5">
        <v>66</v>
      </c>
      <c r="H76" s="28">
        <v>26276287</v>
      </c>
      <c r="I76" s="28">
        <v>25824350</v>
      </c>
    </row>
    <row r="77" spans="1:9" x14ac:dyDescent="0.2">
      <c r="A77" s="172" t="s">
        <v>72</v>
      </c>
      <c r="B77" s="172"/>
      <c r="C77" s="172"/>
      <c r="D77" s="172"/>
      <c r="E77" s="172"/>
      <c r="F77" s="172"/>
      <c r="G77" s="4">
        <v>67</v>
      </c>
      <c r="H77" s="27">
        <f>H65+H66+H67+H68+H69+H70+H71+H72+H73+H74+H75+H76</f>
        <v>19883941919</v>
      </c>
      <c r="I77" s="27">
        <f>I65+I66+I67+I68+I69+I70+I71+I72+I73+I74+I75+I76</f>
        <v>20625584342</v>
      </c>
    </row>
    <row r="78" spans="1:9" x14ac:dyDescent="0.2">
      <c r="A78" s="172" t="s">
        <v>73</v>
      </c>
      <c r="B78" s="173"/>
      <c r="C78" s="173"/>
      <c r="D78" s="173"/>
      <c r="E78" s="173"/>
      <c r="F78" s="173"/>
      <c r="G78" s="4">
        <v>68</v>
      </c>
      <c r="H78" s="27">
        <f>H63+H77</f>
        <v>149853849498</v>
      </c>
      <c r="I78" s="27">
        <f>I63+I77</f>
        <v>153218217483</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showGridLines="0" tabSelected="1" topLeftCell="A44" zoomScaleNormal="100" zoomScaleSheetLayoutView="110" workbookViewId="0">
      <selection activeCell="P65" sqref="P65"/>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3" t="s">
        <v>5</v>
      </c>
      <c r="B1" s="183"/>
      <c r="C1" s="183"/>
      <c r="D1" s="183"/>
      <c r="E1" s="183"/>
      <c r="F1" s="183"/>
      <c r="G1" s="183"/>
      <c r="H1" s="183"/>
    </row>
    <row r="2" spans="1:11" x14ac:dyDescent="0.2">
      <c r="A2" s="202" t="s">
        <v>319</v>
      </c>
      <c r="B2" s="185"/>
      <c r="C2" s="185"/>
      <c r="D2" s="185"/>
      <c r="E2" s="185"/>
      <c r="F2" s="185"/>
      <c r="G2" s="185"/>
      <c r="H2" s="185"/>
    </row>
    <row r="3" spans="1:11" x14ac:dyDescent="0.2">
      <c r="A3" s="211" t="s">
        <v>12</v>
      </c>
      <c r="B3" s="212"/>
      <c r="C3" s="212"/>
      <c r="D3" s="212"/>
      <c r="E3" s="212"/>
      <c r="F3" s="212"/>
      <c r="G3" s="212"/>
      <c r="H3" s="212"/>
      <c r="I3" s="195"/>
      <c r="J3" s="195"/>
      <c r="K3" s="195"/>
    </row>
    <row r="4" spans="1:11" x14ac:dyDescent="0.2">
      <c r="A4" s="213" t="s">
        <v>316</v>
      </c>
      <c r="B4" s="191"/>
      <c r="C4" s="191"/>
      <c r="D4" s="191"/>
      <c r="E4" s="191"/>
      <c r="F4" s="191"/>
      <c r="G4" s="191"/>
      <c r="H4" s="191"/>
      <c r="I4" s="192"/>
      <c r="J4" s="192"/>
      <c r="K4" s="192"/>
    </row>
    <row r="5" spans="1:11" ht="22.5" customHeight="1" x14ac:dyDescent="0.2">
      <c r="A5" s="209" t="s">
        <v>2</v>
      </c>
      <c r="B5" s="189"/>
      <c r="C5" s="189"/>
      <c r="D5" s="189"/>
      <c r="E5" s="189"/>
      <c r="F5" s="189"/>
      <c r="G5" s="209" t="s">
        <v>6</v>
      </c>
      <c r="H5" s="207" t="s">
        <v>221</v>
      </c>
      <c r="I5" s="208"/>
      <c r="J5" s="207" t="s">
        <v>216</v>
      </c>
      <c r="K5" s="208"/>
    </row>
    <row r="6" spans="1:11" x14ac:dyDescent="0.2">
      <c r="A6" s="189"/>
      <c r="B6" s="189"/>
      <c r="C6" s="189"/>
      <c r="D6" s="189"/>
      <c r="E6" s="189"/>
      <c r="F6" s="189"/>
      <c r="G6" s="189"/>
      <c r="H6" s="32" t="s">
        <v>217</v>
      </c>
      <c r="I6" s="32" t="s">
        <v>218</v>
      </c>
      <c r="J6" s="32" t="s">
        <v>217</v>
      </c>
      <c r="K6" s="32" t="s">
        <v>218</v>
      </c>
    </row>
    <row r="7" spans="1:11" x14ac:dyDescent="0.2">
      <c r="A7" s="201">
        <v>1</v>
      </c>
      <c r="B7" s="187"/>
      <c r="C7" s="187"/>
      <c r="D7" s="187"/>
      <c r="E7" s="187"/>
      <c r="F7" s="187"/>
      <c r="G7" s="7">
        <v>2</v>
      </c>
      <c r="H7" s="32">
        <v>3</v>
      </c>
      <c r="I7" s="32">
        <v>4</v>
      </c>
      <c r="J7" s="32">
        <v>5</v>
      </c>
      <c r="K7" s="32">
        <v>6</v>
      </c>
    </row>
    <row r="8" spans="1:11" x14ac:dyDescent="0.2">
      <c r="A8" s="205" t="s">
        <v>75</v>
      </c>
      <c r="B8" s="205"/>
      <c r="C8" s="205"/>
      <c r="D8" s="205"/>
      <c r="E8" s="205"/>
      <c r="F8" s="205"/>
      <c r="G8" s="5">
        <v>1</v>
      </c>
      <c r="H8" s="33">
        <v>1814981536</v>
      </c>
      <c r="I8" s="33">
        <v>889277902</v>
      </c>
      <c r="J8" s="33">
        <v>1609348143</v>
      </c>
      <c r="K8" s="33">
        <v>802542625</v>
      </c>
    </row>
    <row r="9" spans="1:11" x14ac:dyDescent="0.2">
      <c r="A9" s="205" t="s">
        <v>74</v>
      </c>
      <c r="B9" s="205"/>
      <c r="C9" s="205"/>
      <c r="D9" s="205"/>
      <c r="E9" s="205"/>
      <c r="F9" s="205"/>
      <c r="G9" s="5">
        <v>2</v>
      </c>
      <c r="H9" s="33">
        <v>254405322</v>
      </c>
      <c r="I9" s="33">
        <v>126338881</v>
      </c>
      <c r="J9" s="33">
        <v>174859491</v>
      </c>
      <c r="K9" s="33">
        <v>85843310</v>
      </c>
    </row>
    <row r="10" spans="1:11" x14ac:dyDescent="0.2">
      <c r="A10" s="205" t="s">
        <v>76</v>
      </c>
      <c r="B10" s="205"/>
      <c r="C10" s="205"/>
      <c r="D10" s="205"/>
      <c r="E10" s="205"/>
      <c r="F10" s="205"/>
      <c r="G10" s="5">
        <v>3</v>
      </c>
      <c r="H10" s="34">
        <v>0</v>
      </c>
      <c r="I10" s="34">
        <v>0</v>
      </c>
      <c r="J10" s="34">
        <v>0</v>
      </c>
      <c r="K10" s="34">
        <v>0</v>
      </c>
    </row>
    <row r="11" spans="1:11" x14ac:dyDescent="0.2">
      <c r="A11" s="205" t="s">
        <v>77</v>
      </c>
      <c r="B11" s="205"/>
      <c r="C11" s="205"/>
      <c r="D11" s="205"/>
      <c r="E11" s="205"/>
      <c r="F11" s="205"/>
      <c r="G11" s="5">
        <v>4</v>
      </c>
      <c r="H11" s="33">
        <v>314165</v>
      </c>
      <c r="I11" s="33">
        <v>163220</v>
      </c>
      <c r="J11" s="33">
        <v>17142350</v>
      </c>
      <c r="K11" s="33">
        <v>17009720</v>
      </c>
    </row>
    <row r="12" spans="1:11" x14ac:dyDescent="0.2">
      <c r="A12" s="205" t="s">
        <v>78</v>
      </c>
      <c r="B12" s="205"/>
      <c r="C12" s="205"/>
      <c r="D12" s="205"/>
      <c r="E12" s="205"/>
      <c r="F12" s="205"/>
      <c r="G12" s="5">
        <v>5</v>
      </c>
      <c r="H12" s="33">
        <v>726121269</v>
      </c>
      <c r="I12" s="33">
        <v>345667069</v>
      </c>
      <c r="J12" s="33">
        <v>755077489</v>
      </c>
      <c r="K12" s="33">
        <v>389883538</v>
      </c>
    </row>
    <row r="13" spans="1:11" x14ac:dyDescent="0.2">
      <c r="A13" s="205" t="s">
        <v>79</v>
      </c>
      <c r="B13" s="205"/>
      <c r="C13" s="205"/>
      <c r="D13" s="205"/>
      <c r="E13" s="205"/>
      <c r="F13" s="205"/>
      <c r="G13" s="5">
        <v>6</v>
      </c>
      <c r="H13" s="34">
        <v>92172487</v>
      </c>
      <c r="I13" s="34">
        <v>44326586</v>
      </c>
      <c r="J13" s="34">
        <v>99114855</v>
      </c>
      <c r="K13" s="34">
        <v>50086263</v>
      </c>
    </row>
    <row r="14" spans="1:11" ht="40.15" customHeight="1" x14ac:dyDescent="0.2">
      <c r="A14" s="205" t="s">
        <v>80</v>
      </c>
      <c r="B14" s="205"/>
      <c r="C14" s="205"/>
      <c r="D14" s="205"/>
      <c r="E14" s="205"/>
      <c r="F14" s="205"/>
      <c r="G14" s="5">
        <v>7</v>
      </c>
      <c r="H14" s="33">
        <v>96940480</v>
      </c>
      <c r="I14" s="33">
        <v>0</v>
      </c>
      <c r="J14" s="33">
        <v>33087725</v>
      </c>
      <c r="K14" s="33">
        <v>-215578</v>
      </c>
    </row>
    <row r="15" spans="1:11" ht="24.6" customHeight="1" x14ac:dyDescent="0.2">
      <c r="A15" s="205" t="s">
        <v>81</v>
      </c>
      <c r="B15" s="205"/>
      <c r="C15" s="205"/>
      <c r="D15" s="205"/>
      <c r="E15" s="205"/>
      <c r="F15" s="205"/>
      <c r="G15" s="5">
        <v>8</v>
      </c>
      <c r="H15" s="33">
        <v>269159972</v>
      </c>
      <c r="I15" s="33">
        <v>-21458370</v>
      </c>
      <c r="J15" s="33">
        <v>160575124</v>
      </c>
      <c r="K15" s="33">
        <v>-35320690</v>
      </c>
    </row>
    <row r="16" spans="1:11" ht="27" customHeight="1" x14ac:dyDescent="0.2">
      <c r="A16" s="205" t="s">
        <v>82</v>
      </c>
      <c r="B16" s="205"/>
      <c r="C16" s="205"/>
      <c r="D16" s="205"/>
      <c r="E16" s="205"/>
      <c r="F16" s="205"/>
      <c r="G16" s="5">
        <v>9</v>
      </c>
      <c r="H16" s="33">
        <v>-3272437</v>
      </c>
      <c r="I16" s="33">
        <v>14828321</v>
      </c>
      <c r="J16" s="33">
        <v>9316755</v>
      </c>
      <c r="K16" s="33">
        <v>10475565</v>
      </c>
    </row>
    <row r="17" spans="1:11" ht="22.15" customHeight="1" x14ac:dyDescent="0.2">
      <c r="A17" s="205" t="s">
        <v>83</v>
      </c>
      <c r="B17" s="205"/>
      <c r="C17" s="205"/>
      <c r="D17" s="205"/>
      <c r="E17" s="205"/>
      <c r="F17" s="205"/>
      <c r="G17" s="5">
        <v>10</v>
      </c>
      <c r="H17" s="33">
        <v>-19105</v>
      </c>
      <c r="I17" s="33">
        <v>43763</v>
      </c>
      <c r="J17" s="33">
        <v>-2823</v>
      </c>
      <c r="K17" s="33">
        <v>1412</v>
      </c>
    </row>
    <row r="18" spans="1:11" x14ac:dyDescent="0.2">
      <c r="A18" s="205" t="s">
        <v>84</v>
      </c>
      <c r="B18" s="205"/>
      <c r="C18" s="205"/>
      <c r="D18" s="205"/>
      <c r="E18" s="205"/>
      <c r="F18" s="205"/>
      <c r="G18" s="5">
        <v>11</v>
      </c>
      <c r="H18" s="33">
        <v>-433764</v>
      </c>
      <c r="I18" s="33">
        <v>371230</v>
      </c>
      <c r="J18" s="33">
        <v>-3405826</v>
      </c>
      <c r="K18" s="33">
        <v>749923</v>
      </c>
    </row>
    <row r="19" spans="1:11" x14ac:dyDescent="0.2">
      <c r="A19" s="205" t="s">
        <v>85</v>
      </c>
      <c r="B19" s="205"/>
      <c r="C19" s="205"/>
      <c r="D19" s="205"/>
      <c r="E19" s="205"/>
      <c r="F19" s="205"/>
      <c r="G19" s="5">
        <v>12</v>
      </c>
      <c r="H19" s="33">
        <v>-124228238</v>
      </c>
      <c r="I19" s="33">
        <v>64845854</v>
      </c>
      <c r="J19" s="33">
        <v>-29700339</v>
      </c>
      <c r="K19" s="33">
        <v>92472866</v>
      </c>
    </row>
    <row r="20" spans="1:11" x14ac:dyDescent="0.2">
      <c r="A20" s="205" t="s">
        <v>86</v>
      </c>
      <c r="B20" s="205"/>
      <c r="C20" s="205"/>
      <c r="D20" s="205"/>
      <c r="E20" s="205"/>
      <c r="F20" s="205"/>
      <c r="G20" s="5">
        <v>13</v>
      </c>
      <c r="H20" s="33">
        <v>557127</v>
      </c>
      <c r="I20" s="33">
        <v>-11887</v>
      </c>
      <c r="J20" s="33">
        <v>4364581</v>
      </c>
      <c r="K20" s="33">
        <v>1389501</v>
      </c>
    </row>
    <row r="21" spans="1:11" x14ac:dyDescent="0.2">
      <c r="A21" s="205" t="s">
        <v>87</v>
      </c>
      <c r="B21" s="205"/>
      <c r="C21" s="205"/>
      <c r="D21" s="205"/>
      <c r="E21" s="205"/>
      <c r="F21" s="205"/>
      <c r="G21" s="5">
        <v>14</v>
      </c>
      <c r="H21" s="33">
        <v>152045325</v>
      </c>
      <c r="I21" s="33">
        <v>73951315</v>
      </c>
      <c r="J21" s="33">
        <v>172899461</v>
      </c>
      <c r="K21" s="33">
        <v>94203013</v>
      </c>
    </row>
    <row r="22" spans="1:11" x14ac:dyDescent="0.2">
      <c r="A22" s="205" t="s">
        <v>88</v>
      </c>
      <c r="B22" s="205"/>
      <c r="C22" s="205"/>
      <c r="D22" s="205"/>
      <c r="E22" s="205"/>
      <c r="F22" s="205"/>
      <c r="G22" s="5">
        <v>15</v>
      </c>
      <c r="H22" s="33">
        <v>44878899</v>
      </c>
      <c r="I22" s="33">
        <v>14809866</v>
      </c>
      <c r="J22" s="33">
        <v>53858925</v>
      </c>
      <c r="K22" s="33">
        <v>29630379</v>
      </c>
    </row>
    <row r="23" spans="1:11" ht="25.9" customHeight="1" x14ac:dyDescent="0.2">
      <c r="A23" s="172" t="s">
        <v>89</v>
      </c>
      <c r="B23" s="172"/>
      <c r="C23" s="172"/>
      <c r="D23" s="172"/>
      <c r="E23" s="172"/>
      <c r="F23" s="172"/>
      <c r="G23" s="4">
        <v>16</v>
      </c>
      <c r="H23" s="35">
        <f>H8-H9-H10+H11+H12-H13+H14+H15+H16+H17+H18+H19+H20+H21-H22</f>
        <v>2540709622</v>
      </c>
      <c r="I23" s="35">
        <f t="shared" ref="I23:K23" si="0">I8-I9-I10+I11+I12-I13+I14+I15+I16+I17+I18+I19+I20+I21-I22</f>
        <v>1182203084</v>
      </c>
      <c r="J23" s="35">
        <f t="shared" si="0"/>
        <v>2400869369</v>
      </c>
      <c r="K23" s="35">
        <f t="shared" si="0"/>
        <v>1207631943</v>
      </c>
    </row>
    <row r="24" spans="1:11" x14ac:dyDescent="0.2">
      <c r="A24" s="205" t="s">
        <v>90</v>
      </c>
      <c r="B24" s="205"/>
      <c r="C24" s="205"/>
      <c r="D24" s="205"/>
      <c r="E24" s="205"/>
      <c r="F24" s="205"/>
      <c r="G24" s="5">
        <v>17</v>
      </c>
      <c r="H24" s="33">
        <v>907473253</v>
      </c>
      <c r="I24" s="33">
        <v>444363307</v>
      </c>
      <c r="J24" s="33">
        <v>917302371</v>
      </c>
      <c r="K24" s="33">
        <v>457053230</v>
      </c>
    </row>
    <row r="25" spans="1:11" ht="26.25" customHeight="1" x14ac:dyDescent="0.2">
      <c r="A25" s="205" t="s">
        <v>268</v>
      </c>
      <c r="B25" s="205"/>
      <c r="C25" s="205"/>
      <c r="D25" s="205"/>
      <c r="E25" s="205"/>
      <c r="F25" s="205"/>
      <c r="G25" s="5">
        <v>18</v>
      </c>
      <c r="H25" s="33">
        <v>158842707</v>
      </c>
      <c r="I25" s="33">
        <v>30431740</v>
      </c>
      <c r="J25" s="33">
        <v>96891539</v>
      </c>
      <c r="K25" s="33">
        <v>37953696</v>
      </c>
    </row>
    <row r="26" spans="1:11" x14ac:dyDescent="0.2">
      <c r="A26" s="205" t="s">
        <v>91</v>
      </c>
      <c r="B26" s="205"/>
      <c r="C26" s="205"/>
      <c r="D26" s="205"/>
      <c r="E26" s="205"/>
      <c r="F26" s="205"/>
      <c r="G26" s="5">
        <v>19</v>
      </c>
      <c r="H26" s="33">
        <v>198163615</v>
      </c>
      <c r="I26" s="33">
        <v>99448798</v>
      </c>
      <c r="J26" s="33">
        <v>191459322</v>
      </c>
      <c r="K26" s="33">
        <v>93669236</v>
      </c>
    </row>
    <row r="27" spans="1:11" x14ac:dyDescent="0.2">
      <c r="A27" s="205" t="s">
        <v>92</v>
      </c>
      <c r="B27" s="205"/>
      <c r="C27" s="205"/>
      <c r="D27" s="205"/>
      <c r="E27" s="205"/>
      <c r="F27" s="205"/>
      <c r="G27" s="5">
        <v>20</v>
      </c>
      <c r="H27" s="33">
        <v>515666</v>
      </c>
      <c r="I27" s="33">
        <v>515666</v>
      </c>
      <c r="J27" s="33">
        <v>0</v>
      </c>
      <c r="K27" s="33">
        <v>0</v>
      </c>
    </row>
    <row r="28" spans="1:11" x14ac:dyDescent="0.2">
      <c r="A28" s="205" t="s">
        <v>93</v>
      </c>
      <c r="B28" s="205"/>
      <c r="C28" s="205"/>
      <c r="D28" s="205"/>
      <c r="E28" s="205"/>
      <c r="F28" s="205"/>
      <c r="G28" s="5">
        <v>21</v>
      </c>
      <c r="H28" s="34">
        <v>-22340583</v>
      </c>
      <c r="I28" s="34">
        <v>8383234</v>
      </c>
      <c r="J28" s="34">
        <v>100474962</v>
      </c>
      <c r="K28" s="34">
        <v>54150110</v>
      </c>
    </row>
    <row r="29" spans="1:11" ht="24.6" customHeight="1" x14ac:dyDescent="0.2">
      <c r="A29" s="205" t="s">
        <v>94</v>
      </c>
      <c r="B29" s="205"/>
      <c r="C29" s="205"/>
      <c r="D29" s="205"/>
      <c r="E29" s="205"/>
      <c r="F29" s="205"/>
      <c r="G29" s="5">
        <v>22</v>
      </c>
      <c r="H29" s="33">
        <v>373690211</v>
      </c>
      <c r="I29" s="33">
        <v>256244039</v>
      </c>
      <c r="J29" s="33">
        <v>130389248</v>
      </c>
      <c r="K29" s="33">
        <v>77450539</v>
      </c>
    </row>
    <row r="30" spans="1:11" ht="24.6" customHeight="1" x14ac:dyDescent="0.2">
      <c r="A30" s="205" t="s">
        <v>95</v>
      </c>
      <c r="B30" s="205"/>
      <c r="C30" s="205"/>
      <c r="D30" s="205"/>
      <c r="E30" s="205"/>
      <c r="F30" s="205"/>
      <c r="G30" s="5">
        <v>23</v>
      </c>
      <c r="H30" s="34">
        <v>0</v>
      </c>
      <c r="I30" s="34">
        <v>0</v>
      </c>
      <c r="J30" s="34">
        <v>0</v>
      </c>
      <c r="K30" s="34">
        <v>0</v>
      </c>
    </row>
    <row r="31" spans="1:11" ht="24.6" customHeight="1" x14ac:dyDescent="0.2">
      <c r="A31" s="205" t="s">
        <v>96</v>
      </c>
      <c r="B31" s="205"/>
      <c r="C31" s="205"/>
      <c r="D31" s="205"/>
      <c r="E31" s="205"/>
      <c r="F31" s="205"/>
      <c r="G31" s="5">
        <v>24</v>
      </c>
      <c r="H31" s="33">
        <v>-2360394</v>
      </c>
      <c r="I31" s="33">
        <v>649575</v>
      </c>
      <c r="J31" s="33">
        <v>1525334</v>
      </c>
      <c r="K31" s="33">
        <v>2582923</v>
      </c>
    </row>
    <row r="32" spans="1:11" x14ac:dyDescent="0.2">
      <c r="A32" s="205" t="s">
        <v>97</v>
      </c>
      <c r="B32" s="205"/>
      <c r="C32" s="205"/>
      <c r="D32" s="205"/>
      <c r="E32" s="205"/>
      <c r="F32" s="205"/>
      <c r="G32" s="5">
        <v>25</v>
      </c>
      <c r="H32" s="34">
        <v>0</v>
      </c>
      <c r="I32" s="33">
        <v>0</v>
      </c>
      <c r="J32" s="34">
        <v>0</v>
      </c>
      <c r="K32" s="33">
        <v>0</v>
      </c>
    </row>
    <row r="33" spans="1:11" ht="23.45" customHeight="1" x14ac:dyDescent="0.2">
      <c r="A33" s="205" t="s">
        <v>98</v>
      </c>
      <c r="B33" s="205"/>
      <c r="C33" s="205"/>
      <c r="D33" s="205"/>
      <c r="E33" s="205"/>
      <c r="F33" s="205"/>
      <c r="G33" s="5">
        <v>26</v>
      </c>
      <c r="H33" s="33">
        <v>15203799</v>
      </c>
      <c r="I33" s="33">
        <v>7684160</v>
      </c>
      <c r="J33" s="33">
        <v>15259127</v>
      </c>
      <c r="K33" s="33">
        <v>7694059</v>
      </c>
    </row>
    <row r="34" spans="1:11" ht="23.45" customHeight="1" x14ac:dyDescent="0.2">
      <c r="A34" s="205" t="s">
        <v>99</v>
      </c>
      <c r="B34" s="205"/>
      <c r="C34" s="205"/>
      <c r="D34" s="205"/>
      <c r="E34" s="205"/>
      <c r="F34" s="205"/>
      <c r="G34" s="5">
        <v>27</v>
      </c>
      <c r="H34" s="33">
        <v>0</v>
      </c>
      <c r="I34" s="33">
        <v>0</v>
      </c>
      <c r="J34" s="33">
        <v>0</v>
      </c>
      <c r="K34" s="33">
        <v>0</v>
      </c>
    </row>
    <row r="35" spans="1:11" ht="23.45" customHeight="1" x14ac:dyDescent="0.2">
      <c r="A35" s="173" t="s">
        <v>276</v>
      </c>
      <c r="B35" s="173"/>
      <c r="C35" s="173"/>
      <c r="D35" s="173"/>
      <c r="E35" s="173"/>
      <c r="F35" s="173"/>
      <c r="G35" s="4">
        <v>28</v>
      </c>
      <c r="H35" s="35">
        <f>H23-H24-H25-H26+H27-H28-H29-H30-H31+H32+H33+H34</f>
        <v>942960278</v>
      </c>
      <c r="I35" s="35">
        <f t="shared" ref="I35:K35" si="1">I23-I24-I25-I26+I27-I28-I29-I30-I31+I32+I33+I34</f>
        <v>350882217</v>
      </c>
      <c r="J35" s="35">
        <f t="shared" si="1"/>
        <v>978085720</v>
      </c>
      <c r="K35" s="35">
        <f t="shared" si="1"/>
        <v>492466268</v>
      </c>
    </row>
    <row r="36" spans="1:11" ht="23.45" customHeight="1" x14ac:dyDescent="0.2">
      <c r="A36" s="205" t="s">
        <v>100</v>
      </c>
      <c r="B36" s="205"/>
      <c r="C36" s="205"/>
      <c r="D36" s="205"/>
      <c r="E36" s="205"/>
      <c r="F36" s="205"/>
      <c r="G36" s="5">
        <v>29</v>
      </c>
      <c r="H36" s="33">
        <v>168060020</v>
      </c>
      <c r="I36" s="33">
        <v>68556496</v>
      </c>
      <c r="J36" s="33">
        <v>160288157</v>
      </c>
      <c r="K36" s="33">
        <v>79089635</v>
      </c>
    </row>
    <row r="37" spans="1:11" ht="23.45" customHeight="1" x14ac:dyDescent="0.2">
      <c r="A37" s="173" t="s">
        <v>269</v>
      </c>
      <c r="B37" s="173"/>
      <c r="C37" s="173"/>
      <c r="D37" s="173"/>
      <c r="E37" s="173"/>
      <c r="F37" s="173"/>
      <c r="G37" s="4">
        <v>30</v>
      </c>
      <c r="H37" s="35">
        <f>H35-H36</f>
        <v>774900258</v>
      </c>
      <c r="I37" s="35">
        <f t="shared" ref="I37:K37" si="2">I35-I36</f>
        <v>282325721</v>
      </c>
      <c r="J37" s="35">
        <f t="shared" si="2"/>
        <v>817797563</v>
      </c>
      <c r="K37" s="35">
        <f t="shared" si="2"/>
        <v>413376633</v>
      </c>
    </row>
    <row r="38" spans="1:11" ht="23.45" customHeight="1" x14ac:dyDescent="0.2">
      <c r="A38" s="173" t="s">
        <v>270</v>
      </c>
      <c r="B38" s="173"/>
      <c r="C38" s="173"/>
      <c r="D38" s="173"/>
      <c r="E38" s="173"/>
      <c r="F38" s="173"/>
      <c r="G38" s="4">
        <v>31</v>
      </c>
      <c r="H38" s="35">
        <f>H39-H40</f>
        <v>0</v>
      </c>
      <c r="I38" s="35">
        <f t="shared" ref="I38:K38" si="3">I39-I40</f>
        <v>0</v>
      </c>
      <c r="J38" s="35">
        <f t="shared" si="3"/>
        <v>0</v>
      </c>
      <c r="K38" s="35">
        <f t="shared" si="3"/>
        <v>0</v>
      </c>
    </row>
    <row r="39" spans="1:11" ht="23.45" customHeight="1" x14ac:dyDescent="0.2">
      <c r="A39" s="205" t="s">
        <v>101</v>
      </c>
      <c r="B39" s="205"/>
      <c r="C39" s="205"/>
      <c r="D39" s="205"/>
      <c r="E39" s="205"/>
      <c r="F39" s="205"/>
      <c r="G39" s="5">
        <v>32</v>
      </c>
      <c r="H39" s="33">
        <v>0</v>
      </c>
      <c r="I39" s="33">
        <v>0</v>
      </c>
      <c r="J39" s="33">
        <v>0</v>
      </c>
      <c r="K39" s="33">
        <v>0</v>
      </c>
    </row>
    <row r="40" spans="1:11" ht="23.45" customHeight="1" x14ac:dyDescent="0.2">
      <c r="A40" s="205" t="s">
        <v>102</v>
      </c>
      <c r="B40" s="205"/>
      <c r="C40" s="205"/>
      <c r="D40" s="205"/>
      <c r="E40" s="205"/>
      <c r="F40" s="205"/>
      <c r="G40" s="5">
        <v>33</v>
      </c>
      <c r="H40" s="33">
        <v>0</v>
      </c>
      <c r="I40" s="33">
        <v>0</v>
      </c>
      <c r="J40" s="33">
        <v>0</v>
      </c>
      <c r="K40" s="33">
        <v>0</v>
      </c>
    </row>
    <row r="41" spans="1:11" x14ac:dyDescent="0.2">
      <c r="A41" s="173" t="s">
        <v>271</v>
      </c>
      <c r="B41" s="173"/>
      <c r="C41" s="173"/>
      <c r="D41" s="173"/>
      <c r="E41" s="173"/>
      <c r="F41" s="173"/>
      <c r="G41" s="4">
        <v>34</v>
      </c>
      <c r="H41" s="35">
        <f>H37+H38</f>
        <v>774900258</v>
      </c>
      <c r="I41" s="35">
        <f>I37+I38</f>
        <v>282325721</v>
      </c>
      <c r="J41" s="35">
        <f>J37+J38</f>
        <v>817797563</v>
      </c>
      <c r="K41" s="35">
        <f>K37+K38</f>
        <v>413376633</v>
      </c>
    </row>
    <row r="42" spans="1:11" x14ac:dyDescent="0.2">
      <c r="A42" s="205" t="s">
        <v>103</v>
      </c>
      <c r="B42" s="205"/>
      <c r="C42" s="205"/>
      <c r="D42" s="205"/>
      <c r="E42" s="205"/>
      <c r="F42" s="205"/>
      <c r="G42" s="5">
        <v>35</v>
      </c>
      <c r="H42" s="33">
        <v>1198380</v>
      </c>
      <c r="I42" s="33">
        <v>659222</v>
      </c>
      <c r="J42" s="33">
        <v>1081667</v>
      </c>
      <c r="K42" s="33">
        <v>600391</v>
      </c>
    </row>
    <row r="43" spans="1:11" x14ac:dyDescent="0.2">
      <c r="A43" s="205" t="s">
        <v>104</v>
      </c>
      <c r="B43" s="205"/>
      <c r="C43" s="205"/>
      <c r="D43" s="205"/>
      <c r="E43" s="205"/>
      <c r="F43" s="205"/>
      <c r="G43" s="5">
        <v>36</v>
      </c>
      <c r="H43" s="33">
        <v>773701878</v>
      </c>
      <c r="I43" s="33">
        <v>281666499</v>
      </c>
      <c r="J43" s="33">
        <v>816715896</v>
      </c>
      <c r="K43" s="33">
        <v>412776242</v>
      </c>
    </row>
    <row r="44" spans="1:11" x14ac:dyDescent="0.2">
      <c r="A44" s="180" t="s">
        <v>17</v>
      </c>
      <c r="B44" s="180"/>
      <c r="C44" s="180"/>
      <c r="D44" s="180"/>
      <c r="E44" s="180"/>
      <c r="F44" s="180"/>
      <c r="G44" s="210"/>
      <c r="H44" s="210"/>
      <c r="I44" s="210"/>
      <c r="J44" s="198"/>
      <c r="K44" s="198"/>
    </row>
    <row r="45" spans="1:11" x14ac:dyDescent="0.2">
      <c r="A45" s="172" t="s">
        <v>105</v>
      </c>
      <c r="B45" s="172"/>
      <c r="C45" s="172"/>
      <c r="D45" s="172"/>
      <c r="E45" s="172"/>
      <c r="F45" s="172"/>
      <c r="G45" s="4">
        <v>37</v>
      </c>
      <c r="H45" s="35">
        <f>H41</f>
        <v>774900258</v>
      </c>
      <c r="I45" s="35">
        <f>I41</f>
        <v>282325721</v>
      </c>
      <c r="J45" s="35">
        <f>J41</f>
        <v>817797563</v>
      </c>
      <c r="K45" s="35">
        <f>K41</f>
        <v>413376633</v>
      </c>
    </row>
    <row r="46" spans="1:11" x14ac:dyDescent="0.2">
      <c r="A46" s="172" t="s">
        <v>272</v>
      </c>
      <c r="B46" s="172"/>
      <c r="C46" s="172"/>
      <c r="D46" s="172"/>
      <c r="E46" s="172"/>
      <c r="F46" s="172"/>
      <c r="G46" s="4">
        <v>38</v>
      </c>
      <c r="H46" s="36">
        <f>H47+H59</f>
        <v>-234920382</v>
      </c>
      <c r="I46" s="36">
        <f>I47+I59</f>
        <v>44180985</v>
      </c>
      <c r="J46" s="36">
        <f>J47+J59</f>
        <v>-73847279</v>
      </c>
      <c r="K46" s="36">
        <f>K47+K59</f>
        <v>-64914880</v>
      </c>
    </row>
    <row r="47" spans="1:11" ht="26.45" customHeight="1" x14ac:dyDescent="0.2">
      <c r="A47" s="177" t="s">
        <v>273</v>
      </c>
      <c r="B47" s="177"/>
      <c r="C47" s="177"/>
      <c r="D47" s="177"/>
      <c r="E47" s="177"/>
      <c r="F47" s="177"/>
      <c r="G47" s="4">
        <v>39</v>
      </c>
      <c r="H47" s="36">
        <f>SUM(H48:H54)+H57+H58</f>
        <v>-18499781</v>
      </c>
      <c r="I47" s="36">
        <f>SUM(I48:I54)+I57+I58</f>
        <v>6143853</v>
      </c>
      <c r="J47" s="36">
        <f>SUM(J48:J54)+J57+J58</f>
        <v>630129</v>
      </c>
      <c r="K47" s="36">
        <f>SUM(K48:K54)+K57+K58</f>
        <v>758074</v>
      </c>
    </row>
    <row r="48" spans="1:11" x14ac:dyDescent="0.2">
      <c r="A48" s="204" t="s">
        <v>106</v>
      </c>
      <c r="B48" s="204"/>
      <c r="C48" s="204"/>
      <c r="D48" s="204"/>
      <c r="E48" s="204"/>
      <c r="F48" s="204"/>
      <c r="G48" s="5">
        <v>40</v>
      </c>
      <c r="H48" s="33">
        <v>-22193555</v>
      </c>
      <c r="I48" s="33">
        <v>8421814</v>
      </c>
      <c r="J48" s="33">
        <v>978286</v>
      </c>
      <c r="K48" s="33">
        <v>748040</v>
      </c>
    </row>
    <row r="49" spans="1:11" x14ac:dyDescent="0.2">
      <c r="A49" s="204" t="s">
        <v>107</v>
      </c>
      <c r="B49" s="204"/>
      <c r="C49" s="204"/>
      <c r="D49" s="204"/>
      <c r="E49" s="204"/>
      <c r="F49" s="204"/>
      <c r="G49" s="5">
        <v>41</v>
      </c>
      <c r="H49" s="33">
        <v>0</v>
      </c>
      <c r="I49" s="33">
        <v>0</v>
      </c>
      <c r="J49" s="33">
        <v>0</v>
      </c>
      <c r="K49" s="33">
        <v>0</v>
      </c>
    </row>
    <row r="50" spans="1:11" ht="24.6" customHeight="1" x14ac:dyDescent="0.2">
      <c r="A50" s="204" t="s">
        <v>224</v>
      </c>
      <c r="B50" s="204"/>
      <c r="C50" s="204"/>
      <c r="D50" s="204"/>
      <c r="E50" s="204"/>
      <c r="F50" s="204"/>
      <c r="G50" s="5">
        <v>42</v>
      </c>
      <c r="H50" s="33">
        <v>0</v>
      </c>
      <c r="I50" s="33">
        <v>0</v>
      </c>
      <c r="J50" s="33">
        <v>0</v>
      </c>
      <c r="K50" s="33">
        <v>0</v>
      </c>
    </row>
    <row r="51" spans="1:11" x14ac:dyDescent="0.2">
      <c r="A51" s="204" t="s">
        <v>108</v>
      </c>
      <c r="B51" s="204"/>
      <c r="C51" s="204"/>
      <c r="D51" s="204"/>
      <c r="E51" s="204"/>
      <c r="F51" s="204"/>
      <c r="G51" s="5">
        <v>43</v>
      </c>
      <c r="H51" s="33">
        <v>0</v>
      </c>
      <c r="I51" s="33">
        <v>0</v>
      </c>
      <c r="J51" s="33">
        <v>0</v>
      </c>
      <c r="K51" s="33">
        <v>0</v>
      </c>
    </row>
    <row r="52" spans="1:11" ht="27.6" customHeight="1" x14ac:dyDescent="0.2">
      <c r="A52" s="204" t="s">
        <v>225</v>
      </c>
      <c r="B52" s="204"/>
      <c r="C52" s="204"/>
      <c r="D52" s="204"/>
      <c r="E52" s="204"/>
      <c r="F52" s="204"/>
      <c r="G52" s="5">
        <v>44</v>
      </c>
      <c r="H52" s="33">
        <v>0</v>
      </c>
      <c r="I52" s="33">
        <v>0</v>
      </c>
      <c r="J52" s="33">
        <v>0</v>
      </c>
      <c r="K52" s="33">
        <v>0</v>
      </c>
    </row>
    <row r="53" spans="1:11" ht="25.15" customHeight="1" x14ac:dyDescent="0.2">
      <c r="A53" s="204" t="s">
        <v>109</v>
      </c>
      <c r="B53" s="204"/>
      <c r="C53" s="204"/>
      <c r="D53" s="204"/>
      <c r="E53" s="204"/>
      <c r="F53" s="204"/>
      <c r="G53" s="5">
        <v>45</v>
      </c>
      <c r="H53" s="33">
        <v>-393755</v>
      </c>
      <c r="I53" s="33">
        <v>-446995</v>
      </c>
      <c r="J53" s="33">
        <v>-260372</v>
      </c>
      <c r="K53" s="33">
        <v>138928</v>
      </c>
    </row>
    <row r="54" spans="1:11" ht="36" customHeight="1" x14ac:dyDescent="0.2">
      <c r="A54" s="174" t="s">
        <v>277</v>
      </c>
      <c r="B54" s="174"/>
      <c r="C54" s="174"/>
      <c r="D54" s="174"/>
      <c r="E54" s="174"/>
      <c r="F54" s="174"/>
      <c r="G54" s="5">
        <v>46</v>
      </c>
      <c r="H54" s="33">
        <v>0</v>
      </c>
      <c r="I54" s="34">
        <v>0</v>
      </c>
      <c r="J54" s="34">
        <v>0</v>
      </c>
      <c r="K54" s="34">
        <v>0</v>
      </c>
    </row>
    <row r="55" spans="1:11" ht="26.25" customHeight="1" x14ac:dyDescent="0.2">
      <c r="A55" s="174" t="s">
        <v>278</v>
      </c>
      <c r="B55" s="174"/>
      <c r="C55" s="174"/>
      <c r="D55" s="174"/>
      <c r="E55" s="174"/>
      <c r="F55" s="174"/>
      <c r="G55" s="5">
        <v>47</v>
      </c>
      <c r="H55" s="33">
        <v>0</v>
      </c>
      <c r="I55" s="34">
        <v>0</v>
      </c>
      <c r="J55" s="34">
        <v>0</v>
      </c>
      <c r="K55" s="34">
        <v>0</v>
      </c>
    </row>
    <row r="56" spans="1:11" ht="25.5" customHeight="1" x14ac:dyDescent="0.2">
      <c r="A56" s="174" t="s">
        <v>279</v>
      </c>
      <c r="B56" s="174"/>
      <c r="C56" s="174"/>
      <c r="D56" s="174"/>
      <c r="E56" s="174"/>
      <c r="F56" s="174"/>
      <c r="G56" s="5">
        <v>48</v>
      </c>
      <c r="H56" s="33">
        <v>0</v>
      </c>
      <c r="I56" s="33">
        <v>0</v>
      </c>
      <c r="J56" s="33">
        <v>0</v>
      </c>
      <c r="K56" s="33">
        <v>0</v>
      </c>
    </row>
    <row r="57" spans="1:11" ht="37.5" customHeight="1" x14ac:dyDescent="0.2">
      <c r="A57" s="174" t="s">
        <v>280</v>
      </c>
      <c r="B57" s="174"/>
      <c r="C57" s="174"/>
      <c r="D57" s="174"/>
      <c r="E57" s="174"/>
      <c r="F57" s="174"/>
      <c r="G57" s="5">
        <v>49</v>
      </c>
      <c r="H57" s="33">
        <v>0</v>
      </c>
      <c r="I57" s="33">
        <v>0</v>
      </c>
      <c r="J57" s="33">
        <v>0</v>
      </c>
      <c r="K57" s="33">
        <v>0</v>
      </c>
    </row>
    <row r="58" spans="1:11" ht="27" customHeight="1" x14ac:dyDescent="0.2">
      <c r="A58" s="174" t="s">
        <v>226</v>
      </c>
      <c r="B58" s="174"/>
      <c r="C58" s="174"/>
      <c r="D58" s="174"/>
      <c r="E58" s="174"/>
      <c r="F58" s="174"/>
      <c r="G58" s="5">
        <v>50</v>
      </c>
      <c r="H58" s="33">
        <v>4087529</v>
      </c>
      <c r="I58" s="33">
        <v>-1830966</v>
      </c>
      <c r="J58" s="33">
        <v>-87785</v>
      </c>
      <c r="K58" s="33">
        <v>-128894</v>
      </c>
    </row>
    <row r="59" spans="1:11" ht="23.45" customHeight="1" x14ac:dyDescent="0.2">
      <c r="A59" s="177" t="s">
        <v>274</v>
      </c>
      <c r="B59" s="177"/>
      <c r="C59" s="177"/>
      <c r="D59" s="177"/>
      <c r="E59" s="177"/>
      <c r="F59" s="177"/>
      <c r="G59" s="4">
        <v>51</v>
      </c>
      <c r="H59" s="36">
        <f>SUM(H60:H67)</f>
        <v>-216420601</v>
      </c>
      <c r="I59" s="36">
        <f>SUM(I60:I67)</f>
        <v>38037132</v>
      </c>
      <c r="J59" s="36">
        <f>SUM(J60:J67)</f>
        <v>-74477408</v>
      </c>
      <c r="K59" s="36">
        <f>SUM(K60:K67)</f>
        <v>-65672954</v>
      </c>
    </row>
    <row r="60" spans="1:11" ht="12.75" customHeight="1" x14ac:dyDescent="0.2">
      <c r="A60" s="174" t="s">
        <v>110</v>
      </c>
      <c r="B60" s="174"/>
      <c r="C60" s="174"/>
      <c r="D60" s="174"/>
      <c r="E60" s="174"/>
      <c r="F60" s="174"/>
      <c r="G60" s="5">
        <v>52</v>
      </c>
      <c r="H60" s="33">
        <v>0</v>
      </c>
      <c r="I60" s="33">
        <v>0</v>
      </c>
      <c r="J60" s="33">
        <v>0</v>
      </c>
      <c r="K60" s="33">
        <v>0</v>
      </c>
    </row>
    <row r="61" spans="1:11" ht="12.75" customHeight="1" x14ac:dyDescent="0.2">
      <c r="A61" s="174" t="s">
        <v>111</v>
      </c>
      <c r="B61" s="174"/>
      <c r="C61" s="174"/>
      <c r="D61" s="174"/>
      <c r="E61" s="174"/>
      <c r="F61" s="174"/>
      <c r="G61" s="5">
        <v>53</v>
      </c>
      <c r="H61" s="33">
        <v>36032308</v>
      </c>
      <c r="I61" s="33">
        <v>-16956768</v>
      </c>
      <c r="J61" s="33">
        <v>-21578608</v>
      </c>
      <c r="K61" s="33">
        <v>-36477906</v>
      </c>
    </row>
    <row r="62" spans="1:11" ht="12.75" customHeight="1" x14ac:dyDescent="0.2">
      <c r="A62" s="174" t="s">
        <v>112</v>
      </c>
      <c r="B62" s="174"/>
      <c r="C62" s="174"/>
      <c r="D62" s="174"/>
      <c r="E62" s="174"/>
      <c r="F62" s="174"/>
      <c r="G62" s="5">
        <v>54</v>
      </c>
      <c r="H62" s="33">
        <v>0</v>
      </c>
      <c r="I62" s="33">
        <v>0</v>
      </c>
      <c r="J62" s="33">
        <v>0</v>
      </c>
      <c r="K62" s="33">
        <v>0</v>
      </c>
    </row>
    <row r="63" spans="1:11" ht="12.75" customHeight="1" x14ac:dyDescent="0.2">
      <c r="A63" s="174" t="s">
        <v>113</v>
      </c>
      <c r="B63" s="174"/>
      <c r="C63" s="174"/>
      <c r="D63" s="174"/>
      <c r="E63" s="174"/>
      <c r="F63" s="174"/>
      <c r="G63" s="5">
        <v>55</v>
      </c>
      <c r="H63" s="34">
        <v>0</v>
      </c>
      <c r="I63" s="34">
        <v>0</v>
      </c>
      <c r="J63" s="34">
        <v>0</v>
      </c>
      <c r="K63" s="34">
        <v>0</v>
      </c>
    </row>
    <row r="64" spans="1:11" ht="24.75" customHeight="1" x14ac:dyDescent="0.2">
      <c r="A64" s="174" t="s">
        <v>114</v>
      </c>
      <c r="B64" s="174"/>
      <c r="C64" s="174"/>
      <c r="D64" s="174"/>
      <c r="E64" s="174"/>
      <c r="F64" s="174"/>
      <c r="G64" s="5">
        <v>56</v>
      </c>
      <c r="H64" s="33">
        <v>-307792620</v>
      </c>
      <c r="I64" s="33">
        <v>61763713</v>
      </c>
      <c r="J64" s="33">
        <v>-63235350</v>
      </c>
      <c r="K64" s="33">
        <v>-35585240</v>
      </c>
    </row>
    <row r="65" spans="1:11" ht="24" customHeight="1" x14ac:dyDescent="0.2">
      <c r="A65" s="174" t="s">
        <v>108</v>
      </c>
      <c r="B65" s="174"/>
      <c r="C65" s="174"/>
      <c r="D65" s="174"/>
      <c r="E65" s="174"/>
      <c r="F65" s="174"/>
      <c r="G65" s="5">
        <v>57</v>
      </c>
      <c r="H65" s="33">
        <v>0</v>
      </c>
      <c r="I65" s="33">
        <v>0</v>
      </c>
      <c r="J65" s="33">
        <v>0</v>
      </c>
      <c r="K65" s="33">
        <v>0</v>
      </c>
    </row>
    <row r="66" spans="1:11" ht="25.15" customHeight="1" x14ac:dyDescent="0.2">
      <c r="A66" s="174" t="s">
        <v>115</v>
      </c>
      <c r="B66" s="174"/>
      <c r="C66" s="174"/>
      <c r="D66" s="174"/>
      <c r="E66" s="174"/>
      <c r="F66" s="174"/>
      <c r="G66" s="5">
        <v>58</v>
      </c>
      <c r="H66" s="33">
        <v>0</v>
      </c>
      <c r="I66" s="33">
        <v>0</v>
      </c>
      <c r="J66" s="33">
        <v>0</v>
      </c>
      <c r="K66" s="33">
        <v>0</v>
      </c>
    </row>
    <row r="67" spans="1:11" ht="24" customHeight="1" x14ac:dyDescent="0.2">
      <c r="A67" s="174" t="s">
        <v>116</v>
      </c>
      <c r="B67" s="174"/>
      <c r="C67" s="174"/>
      <c r="D67" s="174"/>
      <c r="E67" s="174"/>
      <c r="F67" s="174"/>
      <c r="G67" s="5">
        <v>59</v>
      </c>
      <c r="H67" s="33">
        <v>55339711</v>
      </c>
      <c r="I67" s="33">
        <v>-6769813</v>
      </c>
      <c r="J67" s="33">
        <v>10336550</v>
      </c>
      <c r="K67" s="33">
        <v>6390192</v>
      </c>
    </row>
    <row r="68" spans="1:11" ht="12.75" customHeight="1" x14ac:dyDescent="0.2">
      <c r="A68" s="177" t="s">
        <v>275</v>
      </c>
      <c r="B68" s="177"/>
      <c r="C68" s="177"/>
      <c r="D68" s="177"/>
      <c r="E68" s="177"/>
      <c r="F68" s="177"/>
      <c r="G68" s="4">
        <v>60</v>
      </c>
      <c r="H68" s="36">
        <f>H45+H46</f>
        <v>539979876</v>
      </c>
      <c r="I68" s="36">
        <f>I45+I46</f>
        <v>326506706</v>
      </c>
      <c r="J68" s="36">
        <f>J45+J46</f>
        <v>743950284</v>
      </c>
      <c r="K68" s="36">
        <f>K45+K46</f>
        <v>348461753</v>
      </c>
    </row>
    <row r="69" spans="1:11" ht="12.75" customHeight="1" x14ac:dyDescent="0.2">
      <c r="A69" s="179" t="s">
        <v>117</v>
      </c>
      <c r="B69" s="179"/>
      <c r="C69" s="179"/>
      <c r="D69" s="179"/>
      <c r="E69" s="179"/>
      <c r="F69" s="179"/>
      <c r="G69" s="5">
        <v>61</v>
      </c>
      <c r="H69" s="33">
        <v>1386446</v>
      </c>
      <c r="I69" s="33">
        <v>426291</v>
      </c>
      <c r="J69" s="33">
        <v>1241656</v>
      </c>
      <c r="K69" s="33">
        <v>600391</v>
      </c>
    </row>
    <row r="70" spans="1:11" x14ac:dyDescent="0.2">
      <c r="A70" s="206" t="s">
        <v>118</v>
      </c>
      <c r="B70" s="206"/>
      <c r="C70" s="206"/>
      <c r="D70" s="206"/>
      <c r="E70" s="206"/>
      <c r="F70" s="206"/>
      <c r="G70" s="5">
        <v>62</v>
      </c>
      <c r="H70" s="37">
        <v>538593430</v>
      </c>
      <c r="I70" s="37">
        <v>326080415</v>
      </c>
      <c r="J70" s="37">
        <v>742708628</v>
      </c>
      <c r="K70" s="37">
        <v>347861362</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00" workbookViewId="0">
      <selection activeCell="M22" sqref="M22"/>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3" t="s">
        <v>172</v>
      </c>
      <c r="B1" s="219"/>
      <c r="C1" s="219"/>
      <c r="D1" s="219"/>
      <c r="E1" s="219"/>
      <c r="F1" s="219"/>
      <c r="G1" s="219"/>
      <c r="H1" s="219"/>
    </row>
    <row r="2" spans="1:9" ht="12.75" customHeight="1" x14ac:dyDescent="0.2">
      <c r="A2" s="202" t="s">
        <v>320</v>
      </c>
      <c r="B2" s="185"/>
      <c r="C2" s="185"/>
      <c r="D2" s="185"/>
      <c r="E2" s="185"/>
      <c r="F2" s="185"/>
      <c r="G2" s="185"/>
      <c r="H2" s="185"/>
    </row>
    <row r="3" spans="1:9" x14ac:dyDescent="0.2">
      <c r="A3" s="223" t="s">
        <v>12</v>
      </c>
      <c r="B3" s="224"/>
      <c r="C3" s="224"/>
      <c r="D3" s="224"/>
      <c r="E3" s="224"/>
      <c r="F3" s="224"/>
      <c r="G3" s="224"/>
      <c r="H3" s="224"/>
      <c r="I3" s="195"/>
    </row>
    <row r="4" spans="1:9" x14ac:dyDescent="0.2">
      <c r="A4" s="230" t="s">
        <v>316</v>
      </c>
      <c r="B4" s="191"/>
      <c r="C4" s="191"/>
      <c r="D4" s="191"/>
      <c r="E4" s="191"/>
      <c r="F4" s="191"/>
      <c r="G4" s="191"/>
      <c r="H4" s="191"/>
      <c r="I4" s="192"/>
    </row>
    <row r="5" spans="1:9" ht="45.75" thickBot="1" x14ac:dyDescent="0.25">
      <c r="A5" s="220" t="s">
        <v>2</v>
      </c>
      <c r="B5" s="221"/>
      <c r="C5" s="221"/>
      <c r="D5" s="221"/>
      <c r="E5" s="221"/>
      <c r="F5" s="222"/>
      <c r="G5" s="8" t="s">
        <v>6</v>
      </c>
      <c r="H5" s="38" t="s">
        <v>221</v>
      </c>
      <c r="I5" s="38" t="s">
        <v>216</v>
      </c>
    </row>
    <row r="6" spans="1:9" x14ac:dyDescent="0.2">
      <c r="A6" s="225">
        <v>1</v>
      </c>
      <c r="B6" s="226"/>
      <c r="C6" s="226"/>
      <c r="D6" s="226"/>
      <c r="E6" s="226"/>
      <c r="F6" s="227"/>
      <c r="G6" s="9">
        <v>2</v>
      </c>
      <c r="H6" s="39" t="s">
        <v>7</v>
      </c>
      <c r="I6" s="39" t="s">
        <v>8</v>
      </c>
    </row>
    <row r="7" spans="1:9" x14ac:dyDescent="0.2">
      <c r="A7" s="217" t="s">
        <v>126</v>
      </c>
      <c r="B7" s="218"/>
      <c r="C7" s="218"/>
      <c r="D7" s="218"/>
      <c r="E7" s="218"/>
      <c r="F7" s="218"/>
      <c r="G7" s="218"/>
      <c r="H7" s="218"/>
      <c r="I7" s="218"/>
    </row>
    <row r="8" spans="1:9" x14ac:dyDescent="0.2">
      <c r="A8" s="216" t="s">
        <v>119</v>
      </c>
      <c r="B8" s="216"/>
      <c r="C8" s="216"/>
      <c r="D8" s="216"/>
      <c r="E8" s="216"/>
      <c r="F8" s="216"/>
      <c r="G8" s="10">
        <v>1</v>
      </c>
      <c r="H8" s="40">
        <v>0</v>
      </c>
      <c r="I8" s="41">
        <v>0</v>
      </c>
    </row>
    <row r="9" spans="1:9" x14ac:dyDescent="0.2">
      <c r="A9" s="214" t="s">
        <v>120</v>
      </c>
      <c r="B9" s="214"/>
      <c r="C9" s="214"/>
      <c r="D9" s="214"/>
      <c r="E9" s="214"/>
      <c r="F9" s="214"/>
      <c r="G9" s="11">
        <v>2</v>
      </c>
      <c r="H9" s="41">
        <v>0</v>
      </c>
      <c r="I9" s="41">
        <v>0</v>
      </c>
    </row>
    <row r="10" spans="1:9" x14ac:dyDescent="0.2">
      <c r="A10" s="214" t="s">
        <v>121</v>
      </c>
      <c r="B10" s="214"/>
      <c r="C10" s="214"/>
      <c r="D10" s="214"/>
      <c r="E10" s="214"/>
      <c r="F10" s="214"/>
      <c r="G10" s="11">
        <v>3</v>
      </c>
      <c r="H10" s="41">
        <v>0</v>
      </c>
      <c r="I10" s="41">
        <v>0</v>
      </c>
    </row>
    <row r="11" spans="1:9" x14ac:dyDescent="0.2">
      <c r="A11" s="214" t="s">
        <v>122</v>
      </c>
      <c r="B11" s="214"/>
      <c r="C11" s="214"/>
      <c r="D11" s="214"/>
      <c r="E11" s="214"/>
      <c r="F11" s="214"/>
      <c r="G11" s="11">
        <v>4</v>
      </c>
      <c r="H11" s="41">
        <v>0</v>
      </c>
      <c r="I11" s="41">
        <v>0</v>
      </c>
    </row>
    <row r="12" spans="1:9" x14ac:dyDescent="0.2">
      <c r="A12" s="214" t="s">
        <v>123</v>
      </c>
      <c r="B12" s="214"/>
      <c r="C12" s="214"/>
      <c r="D12" s="214"/>
      <c r="E12" s="214"/>
      <c r="F12" s="214"/>
      <c r="G12" s="11">
        <v>5</v>
      </c>
      <c r="H12" s="41">
        <v>0</v>
      </c>
      <c r="I12" s="41">
        <v>0</v>
      </c>
    </row>
    <row r="13" spans="1:9" ht="22.5" customHeight="1" x14ac:dyDescent="0.2">
      <c r="A13" s="214" t="s">
        <v>143</v>
      </c>
      <c r="B13" s="214"/>
      <c r="C13" s="214"/>
      <c r="D13" s="214"/>
      <c r="E13" s="214"/>
      <c r="F13" s="214"/>
      <c r="G13" s="11">
        <v>6</v>
      </c>
      <c r="H13" s="41">
        <v>0</v>
      </c>
      <c r="I13" s="41">
        <v>0</v>
      </c>
    </row>
    <row r="14" spans="1:9" x14ac:dyDescent="0.2">
      <c r="A14" s="214" t="s">
        <v>124</v>
      </c>
      <c r="B14" s="214"/>
      <c r="C14" s="214"/>
      <c r="D14" s="214"/>
      <c r="E14" s="214"/>
      <c r="F14" s="214"/>
      <c r="G14" s="11">
        <v>7</v>
      </c>
      <c r="H14" s="41">
        <v>0</v>
      </c>
      <c r="I14" s="41">
        <v>0</v>
      </c>
    </row>
    <row r="15" spans="1:9" x14ac:dyDescent="0.2">
      <c r="A15" s="215" t="s">
        <v>125</v>
      </c>
      <c r="B15" s="215"/>
      <c r="C15" s="215"/>
      <c r="D15" s="215"/>
      <c r="E15" s="215"/>
      <c r="F15" s="215"/>
      <c r="G15" s="12">
        <v>8</v>
      </c>
      <c r="H15" s="42">
        <v>0</v>
      </c>
      <c r="I15" s="41">
        <v>0</v>
      </c>
    </row>
    <row r="16" spans="1:9" x14ac:dyDescent="0.2">
      <c r="A16" s="217" t="s">
        <v>127</v>
      </c>
      <c r="B16" s="218"/>
      <c r="C16" s="218"/>
      <c r="D16" s="218"/>
      <c r="E16" s="218"/>
      <c r="F16" s="218"/>
      <c r="G16" s="218"/>
      <c r="H16" s="218"/>
      <c r="I16" s="218"/>
    </row>
    <row r="17" spans="1:9" x14ac:dyDescent="0.2">
      <c r="A17" s="216" t="s">
        <v>128</v>
      </c>
      <c r="B17" s="216"/>
      <c r="C17" s="216"/>
      <c r="D17" s="216"/>
      <c r="E17" s="216"/>
      <c r="F17" s="216"/>
      <c r="G17" s="10">
        <v>9</v>
      </c>
      <c r="H17" s="40">
        <v>942444612</v>
      </c>
      <c r="I17" s="40">
        <v>978085720</v>
      </c>
    </row>
    <row r="18" spans="1:9" x14ac:dyDescent="0.2">
      <c r="A18" s="214" t="s">
        <v>129</v>
      </c>
      <c r="B18" s="214"/>
      <c r="C18" s="214"/>
      <c r="D18" s="214"/>
      <c r="E18" s="214"/>
      <c r="F18" s="214"/>
      <c r="G18" s="11"/>
      <c r="H18" s="41">
        <v>0</v>
      </c>
      <c r="I18" s="41">
        <v>0</v>
      </c>
    </row>
    <row r="19" spans="1:9" x14ac:dyDescent="0.2">
      <c r="A19" s="214" t="s">
        <v>130</v>
      </c>
      <c r="B19" s="214"/>
      <c r="C19" s="214"/>
      <c r="D19" s="214"/>
      <c r="E19" s="214"/>
      <c r="F19" s="214"/>
      <c r="G19" s="11">
        <v>10</v>
      </c>
      <c r="H19" s="41">
        <v>348989234</v>
      </c>
      <c r="I19" s="41">
        <v>232389544</v>
      </c>
    </row>
    <row r="20" spans="1:9" x14ac:dyDescent="0.2">
      <c r="A20" s="214" t="s">
        <v>131</v>
      </c>
      <c r="B20" s="214"/>
      <c r="C20" s="214"/>
      <c r="D20" s="214"/>
      <c r="E20" s="214"/>
      <c r="F20" s="214"/>
      <c r="G20" s="11">
        <v>11</v>
      </c>
      <c r="H20" s="41">
        <v>198163615</v>
      </c>
      <c r="I20" s="41">
        <v>191459322</v>
      </c>
    </row>
    <row r="21" spans="1:9" ht="23.25" customHeight="1" x14ac:dyDescent="0.2">
      <c r="A21" s="214" t="s">
        <v>132</v>
      </c>
      <c r="B21" s="214"/>
      <c r="C21" s="214"/>
      <c r="D21" s="214"/>
      <c r="E21" s="214"/>
      <c r="F21" s="214"/>
      <c r="G21" s="11">
        <v>12</v>
      </c>
      <c r="H21" s="41">
        <v>-57734596</v>
      </c>
      <c r="I21" s="41">
        <v>-91176779</v>
      </c>
    </row>
    <row r="22" spans="1:9" x14ac:dyDescent="0.2">
      <c r="A22" s="214" t="s">
        <v>133</v>
      </c>
      <c r="B22" s="214"/>
      <c r="C22" s="214"/>
      <c r="D22" s="214"/>
      <c r="E22" s="214"/>
      <c r="F22" s="214"/>
      <c r="G22" s="11">
        <v>13</v>
      </c>
      <c r="H22" s="41">
        <v>2053414</v>
      </c>
      <c r="I22" s="41">
        <v>-2932817</v>
      </c>
    </row>
    <row r="23" spans="1:9" x14ac:dyDescent="0.2">
      <c r="A23" s="214" t="s">
        <v>134</v>
      </c>
      <c r="B23" s="214"/>
      <c r="C23" s="214"/>
      <c r="D23" s="214"/>
      <c r="E23" s="214"/>
      <c r="F23" s="214"/>
      <c r="G23" s="11">
        <v>14</v>
      </c>
      <c r="H23" s="41">
        <v>-1657839003</v>
      </c>
      <c r="I23" s="41">
        <v>-1519739875</v>
      </c>
    </row>
    <row r="24" spans="1:9" x14ac:dyDescent="0.2">
      <c r="A24" s="217" t="s">
        <v>135</v>
      </c>
      <c r="B24" s="218"/>
      <c r="C24" s="218"/>
      <c r="D24" s="218"/>
      <c r="E24" s="218"/>
      <c r="F24" s="218"/>
      <c r="G24" s="218"/>
      <c r="H24" s="218"/>
      <c r="I24" s="218"/>
    </row>
    <row r="25" spans="1:9" x14ac:dyDescent="0.2">
      <c r="A25" s="216" t="s">
        <v>136</v>
      </c>
      <c r="B25" s="216"/>
      <c r="C25" s="216"/>
      <c r="D25" s="216"/>
      <c r="E25" s="216"/>
      <c r="F25" s="216"/>
      <c r="G25" s="10">
        <v>15</v>
      </c>
      <c r="H25" s="40">
        <v>1277046765</v>
      </c>
      <c r="I25" s="40">
        <v>-275941468</v>
      </c>
    </row>
    <row r="26" spans="1:9" x14ac:dyDescent="0.2">
      <c r="A26" s="214" t="s">
        <v>137</v>
      </c>
      <c r="B26" s="214"/>
      <c r="C26" s="214"/>
      <c r="D26" s="214"/>
      <c r="E26" s="214"/>
      <c r="F26" s="214"/>
      <c r="G26" s="11">
        <v>16</v>
      </c>
      <c r="H26" s="41">
        <v>-4038468238</v>
      </c>
      <c r="I26" s="41">
        <v>947483779</v>
      </c>
    </row>
    <row r="27" spans="1:9" x14ac:dyDescent="0.2">
      <c r="A27" s="214" t="s">
        <v>138</v>
      </c>
      <c r="B27" s="214"/>
      <c r="C27" s="214"/>
      <c r="D27" s="214"/>
      <c r="E27" s="214"/>
      <c r="F27" s="214"/>
      <c r="G27" s="11">
        <v>17</v>
      </c>
      <c r="H27" s="41">
        <v>131893937</v>
      </c>
      <c r="I27" s="41">
        <v>-1318805094</v>
      </c>
    </row>
    <row r="28" spans="1:9" ht="25.5" customHeight="1" x14ac:dyDescent="0.2">
      <c r="A28" s="214" t="s">
        <v>139</v>
      </c>
      <c r="B28" s="214"/>
      <c r="C28" s="214"/>
      <c r="D28" s="214"/>
      <c r="E28" s="214"/>
      <c r="F28" s="214"/>
      <c r="G28" s="11">
        <v>18</v>
      </c>
      <c r="H28" s="41">
        <v>1011896642</v>
      </c>
      <c r="I28" s="41">
        <v>-1018625342</v>
      </c>
    </row>
    <row r="29" spans="1:9" ht="23.25" customHeight="1" x14ac:dyDescent="0.2">
      <c r="A29" s="214" t="s">
        <v>140</v>
      </c>
      <c r="B29" s="214"/>
      <c r="C29" s="214"/>
      <c r="D29" s="214"/>
      <c r="E29" s="214"/>
      <c r="F29" s="214"/>
      <c r="G29" s="11">
        <v>19</v>
      </c>
      <c r="H29" s="41">
        <v>22447654</v>
      </c>
      <c r="I29" s="41">
        <v>12392986</v>
      </c>
    </row>
    <row r="30" spans="1:9" ht="27.75" customHeight="1" x14ac:dyDescent="0.2">
      <c r="A30" s="214" t="s">
        <v>141</v>
      </c>
      <c r="B30" s="214"/>
      <c r="C30" s="214"/>
      <c r="D30" s="214"/>
      <c r="E30" s="214"/>
      <c r="F30" s="214"/>
      <c r="G30" s="11">
        <v>20</v>
      </c>
      <c r="H30" s="41">
        <v>12556859</v>
      </c>
      <c r="I30" s="41">
        <v>-150262</v>
      </c>
    </row>
    <row r="31" spans="1:9" ht="27.75" customHeight="1" x14ac:dyDescent="0.2">
      <c r="A31" s="214" t="s">
        <v>142</v>
      </c>
      <c r="B31" s="214"/>
      <c r="C31" s="214"/>
      <c r="D31" s="214"/>
      <c r="E31" s="214"/>
      <c r="F31" s="214"/>
      <c r="G31" s="11">
        <v>21</v>
      </c>
      <c r="H31" s="41">
        <v>0</v>
      </c>
      <c r="I31" s="41">
        <v>290</v>
      </c>
    </row>
    <row r="32" spans="1:9" ht="29.25" customHeight="1" x14ac:dyDescent="0.2">
      <c r="A32" s="214" t="s">
        <v>144</v>
      </c>
      <c r="B32" s="214"/>
      <c r="C32" s="214"/>
      <c r="D32" s="214"/>
      <c r="E32" s="214"/>
      <c r="F32" s="214"/>
      <c r="G32" s="11">
        <v>22</v>
      </c>
      <c r="H32" s="41">
        <v>0</v>
      </c>
      <c r="I32" s="41">
        <v>-617785686</v>
      </c>
    </row>
    <row r="33" spans="1:9" x14ac:dyDescent="0.2">
      <c r="A33" s="214" t="s">
        <v>145</v>
      </c>
      <c r="B33" s="214"/>
      <c r="C33" s="214"/>
      <c r="D33" s="214"/>
      <c r="E33" s="214"/>
      <c r="F33" s="214"/>
      <c r="G33" s="11">
        <v>23</v>
      </c>
      <c r="H33" s="41">
        <v>-39537452</v>
      </c>
      <c r="I33" s="41">
        <v>133558086</v>
      </c>
    </row>
    <row r="34" spans="1:9" x14ac:dyDescent="0.2">
      <c r="A34" s="214" t="s">
        <v>146</v>
      </c>
      <c r="B34" s="214"/>
      <c r="C34" s="214"/>
      <c r="D34" s="214"/>
      <c r="E34" s="214"/>
      <c r="F34" s="214"/>
      <c r="G34" s="11">
        <v>24</v>
      </c>
      <c r="H34" s="41">
        <v>-210832523</v>
      </c>
      <c r="I34" s="41">
        <v>-2456340279</v>
      </c>
    </row>
    <row r="35" spans="1:9" x14ac:dyDescent="0.2">
      <c r="A35" s="214" t="s">
        <v>147</v>
      </c>
      <c r="B35" s="214"/>
      <c r="C35" s="214"/>
      <c r="D35" s="214"/>
      <c r="E35" s="214"/>
      <c r="F35" s="214"/>
      <c r="G35" s="11">
        <v>25</v>
      </c>
      <c r="H35" s="43">
        <v>9561818920</v>
      </c>
      <c r="I35" s="43">
        <v>6560627357</v>
      </c>
    </row>
    <row r="36" spans="1:9" x14ac:dyDescent="0.2">
      <c r="A36" s="214" t="s">
        <v>148</v>
      </c>
      <c r="B36" s="214"/>
      <c r="C36" s="214"/>
      <c r="D36" s="214"/>
      <c r="E36" s="214"/>
      <c r="F36" s="214"/>
      <c r="G36" s="11">
        <v>26</v>
      </c>
      <c r="H36" s="43">
        <v>69624047</v>
      </c>
      <c r="I36" s="43">
        <v>10132340</v>
      </c>
    </row>
    <row r="37" spans="1:9" x14ac:dyDescent="0.2">
      <c r="A37" s="214" t="s">
        <v>149</v>
      </c>
      <c r="B37" s="214"/>
      <c r="C37" s="214"/>
      <c r="D37" s="214"/>
      <c r="E37" s="214"/>
      <c r="F37" s="214"/>
      <c r="G37" s="11">
        <v>27</v>
      </c>
      <c r="H37" s="43">
        <v>-5063470182</v>
      </c>
      <c r="I37" s="43">
        <v>-846709079</v>
      </c>
    </row>
    <row r="38" spans="1:9" x14ac:dyDescent="0.2">
      <c r="A38" s="214" t="s">
        <v>150</v>
      </c>
      <c r="B38" s="214"/>
      <c r="C38" s="214"/>
      <c r="D38" s="214"/>
      <c r="E38" s="214"/>
      <c r="F38" s="214"/>
      <c r="G38" s="11">
        <v>28</v>
      </c>
      <c r="H38" s="43">
        <v>0</v>
      </c>
      <c r="I38" s="43">
        <v>0</v>
      </c>
    </row>
    <row r="39" spans="1:9" x14ac:dyDescent="0.2">
      <c r="A39" s="214" t="s">
        <v>151</v>
      </c>
      <c r="B39" s="214"/>
      <c r="C39" s="214"/>
      <c r="D39" s="214"/>
      <c r="E39" s="214"/>
      <c r="F39" s="214"/>
      <c r="G39" s="11">
        <v>29</v>
      </c>
      <c r="H39" s="43">
        <v>82982971</v>
      </c>
      <c r="I39" s="43">
        <v>142970000</v>
      </c>
    </row>
    <row r="40" spans="1:9" x14ac:dyDescent="0.2">
      <c r="A40" s="214" t="s">
        <v>152</v>
      </c>
      <c r="B40" s="214"/>
      <c r="C40" s="214"/>
      <c r="D40" s="214"/>
      <c r="E40" s="214"/>
      <c r="F40" s="214"/>
      <c r="G40" s="11">
        <v>30</v>
      </c>
      <c r="H40" s="43">
        <v>1827271343</v>
      </c>
      <c r="I40" s="43">
        <v>1651156851</v>
      </c>
    </row>
    <row r="41" spans="1:9" x14ac:dyDescent="0.2">
      <c r="A41" s="214" t="s">
        <v>153</v>
      </c>
      <c r="B41" s="214"/>
      <c r="C41" s="214"/>
      <c r="D41" s="214"/>
      <c r="E41" s="214"/>
      <c r="F41" s="214"/>
      <c r="G41" s="11">
        <v>31</v>
      </c>
      <c r="H41" s="43">
        <v>0</v>
      </c>
      <c r="I41" s="43">
        <v>0</v>
      </c>
    </row>
    <row r="42" spans="1:9" x14ac:dyDescent="0.2">
      <c r="A42" s="214" t="s">
        <v>154</v>
      </c>
      <c r="B42" s="214"/>
      <c r="C42" s="214"/>
      <c r="D42" s="214"/>
      <c r="E42" s="214"/>
      <c r="F42" s="214"/>
      <c r="G42" s="11">
        <v>32</v>
      </c>
      <c r="H42" s="43">
        <v>-283854863</v>
      </c>
      <c r="I42" s="43">
        <v>-177680124</v>
      </c>
    </row>
    <row r="43" spans="1:9" x14ac:dyDescent="0.2">
      <c r="A43" s="214" t="s">
        <v>155</v>
      </c>
      <c r="B43" s="214"/>
      <c r="C43" s="214"/>
      <c r="D43" s="214"/>
      <c r="E43" s="214"/>
      <c r="F43" s="214"/>
      <c r="G43" s="11">
        <v>33</v>
      </c>
      <c r="H43" s="43">
        <v>-422346117</v>
      </c>
      <c r="I43" s="43">
        <v>-200841349</v>
      </c>
    </row>
    <row r="44" spans="1:9" ht="13.5" customHeight="1" x14ac:dyDescent="0.2">
      <c r="A44" s="228" t="s">
        <v>156</v>
      </c>
      <c r="B44" s="228"/>
      <c r="C44" s="228"/>
      <c r="D44" s="228"/>
      <c r="E44" s="228"/>
      <c r="F44" s="228"/>
      <c r="G44" s="13">
        <v>34</v>
      </c>
      <c r="H44" s="44">
        <f>SUM(H25:H43)+SUM(H17:H23)+SUM(H8:H15)</f>
        <v>3715107039</v>
      </c>
      <c r="I44" s="44">
        <f>SUM(I25:I43)+SUM(I17:I23)+SUM(I8:I15)</f>
        <v>2333528121</v>
      </c>
    </row>
    <row r="45" spans="1:9" x14ac:dyDescent="0.2">
      <c r="A45" s="217" t="s">
        <v>18</v>
      </c>
      <c r="B45" s="218"/>
      <c r="C45" s="218"/>
      <c r="D45" s="218"/>
      <c r="E45" s="218"/>
      <c r="F45" s="218"/>
      <c r="G45" s="218"/>
      <c r="H45" s="218"/>
      <c r="I45" s="218"/>
    </row>
    <row r="46" spans="1:9" ht="24.75" customHeight="1" x14ac:dyDescent="0.2">
      <c r="A46" s="216" t="s">
        <v>157</v>
      </c>
      <c r="B46" s="216"/>
      <c r="C46" s="216"/>
      <c r="D46" s="216"/>
      <c r="E46" s="216"/>
      <c r="F46" s="216"/>
      <c r="G46" s="10">
        <v>35</v>
      </c>
      <c r="H46" s="40">
        <v>-151803443</v>
      </c>
      <c r="I46" s="40">
        <v>-79664802</v>
      </c>
    </row>
    <row r="47" spans="1:9" ht="26.25" customHeight="1" x14ac:dyDescent="0.2">
      <c r="A47" s="214" t="s">
        <v>158</v>
      </c>
      <c r="B47" s="214"/>
      <c r="C47" s="214"/>
      <c r="D47" s="214"/>
      <c r="E47" s="214"/>
      <c r="F47" s="214"/>
      <c r="G47" s="11">
        <v>36</v>
      </c>
      <c r="H47" s="41">
        <v>0</v>
      </c>
      <c r="I47" s="41">
        <v>586184</v>
      </c>
    </row>
    <row r="48" spans="1:9" ht="24" customHeight="1" x14ac:dyDescent="0.2">
      <c r="A48" s="214" t="s">
        <v>159</v>
      </c>
      <c r="B48" s="214"/>
      <c r="C48" s="214"/>
      <c r="D48" s="214"/>
      <c r="E48" s="214"/>
      <c r="F48" s="214"/>
      <c r="G48" s="11">
        <v>37</v>
      </c>
      <c r="H48" s="41">
        <v>0</v>
      </c>
      <c r="I48" s="41">
        <v>0</v>
      </c>
    </row>
    <row r="49" spans="1:9" x14ac:dyDescent="0.2">
      <c r="A49" s="214" t="s">
        <v>160</v>
      </c>
      <c r="B49" s="214"/>
      <c r="C49" s="214"/>
      <c r="D49" s="214"/>
      <c r="E49" s="214"/>
      <c r="F49" s="214"/>
      <c r="G49" s="11">
        <v>38</v>
      </c>
      <c r="H49" s="41">
        <v>0</v>
      </c>
      <c r="I49" s="41">
        <v>16745603</v>
      </c>
    </row>
    <row r="50" spans="1:9" x14ac:dyDescent="0.2">
      <c r="A50" s="235" t="s">
        <v>161</v>
      </c>
      <c r="B50" s="235"/>
      <c r="C50" s="235"/>
      <c r="D50" s="235"/>
      <c r="E50" s="235"/>
      <c r="F50" s="235"/>
      <c r="G50" s="14">
        <v>39</v>
      </c>
      <c r="H50" s="43">
        <v>0</v>
      </c>
      <c r="I50" s="41">
        <v>0</v>
      </c>
    </row>
    <row r="51" spans="1:9" x14ac:dyDescent="0.2">
      <c r="A51" s="238" t="s">
        <v>162</v>
      </c>
      <c r="B51" s="238"/>
      <c r="C51" s="238"/>
      <c r="D51" s="238"/>
      <c r="E51" s="238"/>
      <c r="F51" s="239"/>
      <c r="G51" s="15">
        <v>40</v>
      </c>
      <c r="H51" s="44">
        <f>SUM(H46:H50)</f>
        <v>-151803443</v>
      </c>
      <c r="I51" s="44">
        <f>SUM(I46:I50)</f>
        <v>-62333015</v>
      </c>
    </row>
    <row r="52" spans="1:9" x14ac:dyDescent="0.2">
      <c r="A52" s="236" t="s">
        <v>19</v>
      </c>
      <c r="B52" s="237"/>
      <c r="C52" s="237"/>
      <c r="D52" s="237"/>
      <c r="E52" s="237"/>
      <c r="F52" s="237"/>
      <c r="G52" s="237"/>
      <c r="H52" s="237"/>
      <c r="I52" s="237"/>
    </row>
    <row r="53" spans="1:9" ht="23.25" customHeight="1" x14ac:dyDescent="0.2">
      <c r="A53" s="214" t="s">
        <v>163</v>
      </c>
      <c r="B53" s="214"/>
      <c r="C53" s="214"/>
      <c r="D53" s="214"/>
      <c r="E53" s="214"/>
      <c r="F53" s="214"/>
      <c r="G53" s="11">
        <v>41</v>
      </c>
      <c r="H53" s="41">
        <v>-677089091</v>
      </c>
      <c r="I53" s="41">
        <v>-826656928</v>
      </c>
    </row>
    <row r="54" spans="1:9" x14ac:dyDescent="0.2">
      <c r="A54" s="214" t="s">
        <v>164</v>
      </c>
      <c r="B54" s="214"/>
      <c r="C54" s="214"/>
      <c r="D54" s="214"/>
      <c r="E54" s="214"/>
      <c r="F54" s="214"/>
      <c r="G54" s="11">
        <v>42</v>
      </c>
      <c r="H54" s="41">
        <v>0</v>
      </c>
      <c r="I54" s="41">
        <v>0</v>
      </c>
    </row>
    <row r="55" spans="1:9" x14ac:dyDescent="0.2">
      <c r="A55" s="234" t="s">
        <v>165</v>
      </c>
      <c r="B55" s="234"/>
      <c r="C55" s="234"/>
      <c r="D55" s="234"/>
      <c r="E55" s="234"/>
      <c r="F55" s="234"/>
      <c r="G55" s="11">
        <v>43</v>
      </c>
      <c r="H55" s="41">
        <v>0</v>
      </c>
      <c r="I55" s="41">
        <v>0</v>
      </c>
    </row>
    <row r="56" spans="1:9" x14ac:dyDescent="0.2">
      <c r="A56" s="234" t="s">
        <v>166</v>
      </c>
      <c r="B56" s="234"/>
      <c r="C56" s="234"/>
      <c r="D56" s="234"/>
      <c r="E56" s="234"/>
      <c r="F56" s="234"/>
      <c r="G56" s="11">
        <v>44</v>
      </c>
      <c r="H56" s="41">
        <v>0</v>
      </c>
      <c r="I56" s="41">
        <v>0</v>
      </c>
    </row>
    <row r="57" spans="1:9" x14ac:dyDescent="0.2">
      <c r="A57" s="214" t="s">
        <v>167</v>
      </c>
      <c r="B57" s="214"/>
      <c r="C57" s="214"/>
      <c r="D57" s="214"/>
      <c r="E57" s="214"/>
      <c r="F57" s="214"/>
      <c r="G57" s="11">
        <v>45</v>
      </c>
      <c r="H57" s="41">
        <v>-43108</v>
      </c>
      <c r="I57" s="41">
        <v>0</v>
      </c>
    </row>
    <row r="58" spans="1:9" x14ac:dyDescent="0.2">
      <c r="A58" s="214" t="s">
        <v>168</v>
      </c>
      <c r="B58" s="214"/>
      <c r="C58" s="214"/>
      <c r="D58" s="214"/>
      <c r="E58" s="214"/>
      <c r="F58" s="214"/>
      <c r="G58" s="11">
        <v>46</v>
      </c>
      <c r="H58" s="41">
        <v>0</v>
      </c>
      <c r="I58" s="41">
        <v>0</v>
      </c>
    </row>
    <row r="59" spans="1:9" x14ac:dyDescent="0.2">
      <c r="A59" s="231" t="s">
        <v>170</v>
      </c>
      <c r="B59" s="232"/>
      <c r="C59" s="232"/>
      <c r="D59" s="232"/>
      <c r="E59" s="232"/>
      <c r="F59" s="232"/>
      <c r="G59" s="13">
        <v>47</v>
      </c>
      <c r="H59" s="45">
        <f>H53+H54+H55+H56+H57+H58</f>
        <v>-677132199</v>
      </c>
      <c r="I59" s="45">
        <f>I53+I54+I55+I56+I57+I58</f>
        <v>-826656928</v>
      </c>
    </row>
    <row r="60" spans="1:9" ht="25.5" customHeight="1" x14ac:dyDescent="0.2">
      <c r="A60" s="231" t="s">
        <v>169</v>
      </c>
      <c r="B60" s="231"/>
      <c r="C60" s="231"/>
      <c r="D60" s="231"/>
      <c r="E60" s="231"/>
      <c r="F60" s="231"/>
      <c r="G60" s="13">
        <v>48</v>
      </c>
      <c r="H60" s="45">
        <f>H44+H51+H59</f>
        <v>2886171397</v>
      </c>
      <c r="I60" s="45">
        <f>I44+I51+I59</f>
        <v>1444538178</v>
      </c>
    </row>
    <row r="61" spans="1:9" x14ac:dyDescent="0.2">
      <c r="A61" s="233" t="s">
        <v>222</v>
      </c>
      <c r="B61" s="214"/>
      <c r="C61" s="214"/>
      <c r="D61" s="214"/>
      <c r="E61" s="214"/>
      <c r="F61" s="214"/>
      <c r="G61" s="11">
        <v>49</v>
      </c>
      <c r="H61" s="46">
        <v>26149082705</v>
      </c>
      <c r="I61" s="46">
        <v>33530994430</v>
      </c>
    </row>
    <row r="62" spans="1:9" x14ac:dyDescent="0.2">
      <c r="A62" s="214" t="s">
        <v>171</v>
      </c>
      <c r="B62" s="214"/>
      <c r="C62" s="214"/>
      <c r="D62" s="214"/>
      <c r="E62" s="214"/>
      <c r="F62" s="214"/>
      <c r="G62" s="11">
        <v>50</v>
      </c>
      <c r="H62" s="41">
        <v>191223404</v>
      </c>
      <c r="I62" s="41">
        <v>29700338</v>
      </c>
    </row>
    <row r="63" spans="1:9" x14ac:dyDescent="0.2">
      <c r="A63" s="228" t="s">
        <v>223</v>
      </c>
      <c r="B63" s="229"/>
      <c r="C63" s="229"/>
      <c r="D63" s="229"/>
      <c r="E63" s="229"/>
      <c r="F63" s="229"/>
      <c r="G63" s="15">
        <v>51</v>
      </c>
      <c r="H63" s="44">
        <f>H60+H61+H62</f>
        <v>29226477506</v>
      </c>
      <c r="I63" s="44">
        <f>I60+I61+I62</f>
        <v>35005232946</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showGridLines="0" zoomScaleNormal="100" zoomScaleSheetLayoutView="110" workbookViewId="0">
      <selection activeCell="V15" sqref="V15"/>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2" t="s">
        <v>9</v>
      </c>
      <c r="B1" s="243"/>
      <c r="C1" s="243"/>
      <c r="D1" s="243"/>
      <c r="E1" s="243"/>
      <c r="F1" s="243"/>
      <c r="G1" s="243"/>
      <c r="H1" s="243"/>
      <c r="I1" s="243"/>
      <c r="J1" s="47"/>
      <c r="K1" s="47"/>
      <c r="L1" s="47"/>
      <c r="M1" s="47"/>
      <c r="N1" s="47"/>
      <c r="O1" s="47"/>
    </row>
    <row r="2" spans="1:27" ht="15.75" x14ac:dyDescent="0.2">
      <c r="A2" s="17"/>
      <c r="B2" s="18"/>
      <c r="C2" s="244" t="s">
        <v>317</v>
      </c>
      <c r="D2" s="244"/>
      <c r="E2" s="49" t="s">
        <v>0</v>
      </c>
      <c r="F2" s="58">
        <v>44377</v>
      </c>
      <c r="G2" s="50"/>
      <c r="H2" s="50"/>
      <c r="I2" s="50"/>
      <c r="J2" s="51"/>
      <c r="K2" s="51"/>
      <c r="L2" s="51"/>
      <c r="M2" s="51"/>
      <c r="N2" s="51"/>
      <c r="O2" s="51"/>
      <c r="R2" s="52" t="s">
        <v>12</v>
      </c>
      <c r="AA2" s="19"/>
    </row>
    <row r="3" spans="1:27" ht="13.5" customHeight="1" x14ac:dyDescent="0.2">
      <c r="A3" s="245" t="s">
        <v>10</v>
      </c>
      <c r="B3" s="250"/>
      <c r="C3" s="250"/>
      <c r="D3" s="245" t="s">
        <v>3</v>
      </c>
      <c r="E3" s="249" t="s">
        <v>11</v>
      </c>
      <c r="F3" s="208"/>
      <c r="G3" s="208"/>
      <c r="H3" s="208"/>
      <c r="I3" s="208"/>
      <c r="J3" s="208"/>
      <c r="K3" s="208"/>
      <c r="L3" s="208"/>
      <c r="M3" s="208"/>
      <c r="N3" s="208"/>
      <c r="O3" s="208"/>
      <c r="P3" s="249" t="s">
        <v>20</v>
      </c>
      <c r="Q3" s="208"/>
      <c r="R3" s="249" t="s">
        <v>184</v>
      </c>
    </row>
    <row r="4" spans="1:27" ht="56.25" x14ac:dyDescent="0.2">
      <c r="A4" s="250"/>
      <c r="B4" s="250"/>
      <c r="C4" s="250"/>
      <c r="D4" s="246"/>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49"/>
    </row>
    <row r="5" spans="1:27" x14ac:dyDescent="0.2">
      <c r="A5" s="251">
        <v>1</v>
      </c>
      <c r="B5" s="251"/>
      <c r="C5" s="251"/>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40" t="s">
        <v>185</v>
      </c>
      <c r="B6" s="241"/>
      <c r="C6" s="241"/>
      <c r="D6" s="5">
        <v>1</v>
      </c>
      <c r="E6" s="56">
        <v>6404839100</v>
      </c>
      <c r="F6" s="56">
        <v>3502545750</v>
      </c>
      <c r="G6" s="56">
        <v>0</v>
      </c>
      <c r="H6" s="56">
        <v>10291543</v>
      </c>
      <c r="I6" s="56">
        <v>543394550</v>
      </c>
      <c r="J6" s="56">
        <v>7941663935</v>
      </c>
      <c r="K6" s="56">
        <v>0</v>
      </c>
      <c r="L6" s="56">
        <v>460923204</v>
      </c>
      <c r="M6" s="56">
        <v>-7818179</v>
      </c>
      <c r="N6" s="56">
        <v>1001825729</v>
      </c>
      <c r="O6" s="56">
        <v>0</v>
      </c>
      <c r="P6" s="56">
        <v>373005</v>
      </c>
      <c r="Q6" s="56">
        <v>25903282</v>
      </c>
      <c r="R6" s="57">
        <f>SUM(E6:Q6)</f>
        <v>19883941919</v>
      </c>
    </row>
    <row r="7" spans="1:27" ht="30" customHeight="1" x14ac:dyDescent="0.2">
      <c r="A7" s="247" t="s">
        <v>186</v>
      </c>
      <c r="B7" s="248"/>
      <c r="C7" s="248"/>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40" t="s">
        <v>187</v>
      </c>
      <c r="B8" s="241"/>
      <c r="C8" s="241"/>
      <c r="D8" s="5">
        <v>3</v>
      </c>
      <c r="E8" s="56">
        <v>0</v>
      </c>
      <c r="F8" s="56">
        <v>0</v>
      </c>
      <c r="G8" s="56">
        <v>0</v>
      </c>
      <c r="H8" s="56">
        <v>0</v>
      </c>
      <c r="I8" s="56">
        <v>0</v>
      </c>
      <c r="J8" s="56">
        <v>0</v>
      </c>
      <c r="K8" s="56">
        <v>0</v>
      </c>
      <c r="L8" s="56">
        <v>0</v>
      </c>
      <c r="M8" s="56">
        <v>0</v>
      </c>
      <c r="N8" s="56">
        <v>0</v>
      </c>
      <c r="O8" s="56">
        <v>0</v>
      </c>
      <c r="P8" s="56">
        <v>0</v>
      </c>
      <c r="Q8" s="56">
        <v>0</v>
      </c>
      <c r="R8" s="57">
        <f>SUM(E8:Q8)</f>
        <v>0</v>
      </c>
    </row>
    <row r="9" spans="1:27" ht="18" customHeight="1" x14ac:dyDescent="0.2">
      <c r="A9" s="247" t="s">
        <v>188</v>
      </c>
      <c r="B9" s="248"/>
      <c r="C9" s="248"/>
      <c r="D9" s="5">
        <v>4</v>
      </c>
      <c r="E9" s="57">
        <f>E6+E7+E8</f>
        <v>6404839100</v>
      </c>
      <c r="F9" s="57">
        <f t="shared" ref="F9:Q9" si="1">F6+F7+F8</f>
        <v>3502545750</v>
      </c>
      <c r="G9" s="57">
        <f t="shared" si="1"/>
        <v>0</v>
      </c>
      <c r="H9" s="57">
        <f t="shared" si="1"/>
        <v>10291543</v>
      </c>
      <c r="I9" s="57">
        <f t="shared" si="1"/>
        <v>543394550</v>
      </c>
      <c r="J9" s="57">
        <f t="shared" si="1"/>
        <v>7941663935</v>
      </c>
      <c r="K9" s="57">
        <f t="shared" si="1"/>
        <v>0</v>
      </c>
      <c r="L9" s="57">
        <f t="shared" si="1"/>
        <v>460923204</v>
      </c>
      <c r="M9" s="57">
        <f t="shared" si="1"/>
        <v>-7818179</v>
      </c>
      <c r="N9" s="57">
        <f t="shared" si="1"/>
        <v>1001825729</v>
      </c>
      <c r="O9" s="57">
        <f t="shared" si="1"/>
        <v>0</v>
      </c>
      <c r="P9" s="57">
        <f t="shared" si="1"/>
        <v>373005</v>
      </c>
      <c r="Q9" s="57">
        <f t="shared" si="1"/>
        <v>25903282</v>
      </c>
      <c r="R9" s="57">
        <f t="shared" si="0"/>
        <v>19883941919</v>
      </c>
    </row>
    <row r="10" spans="1:27" ht="33" customHeight="1" x14ac:dyDescent="0.2">
      <c r="A10" s="247" t="s">
        <v>189</v>
      </c>
      <c r="B10" s="248"/>
      <c r="C10" s="248"/>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47" t="s">
        <v>190</v>
      </c>
      <c r="B11" s="248"/>
      <c r="C11" s="248"/>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47" t="s">
        <v>191</v>
      </c>
      <c r="B12" s="248"/>
      <c r="C12" s="248"/>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40" t="s">
        <v>192</v>
      </c>
      <c r="B13" s="241"/>
      <c r="C13" s="241"/>
      <c r="D13" s="5">
        <v>8</v>
      </c>
      <c r="E13" s="56">
        <v>0</v>
      </c>
      <c r="F13" s="56">
        <v>0</v>
      </c>
      <c r="G13" s="56">
        <v>0</v>
      </c>
      <c r="H13" s="56">
        <v>0</v>
      </c>
      <c r="I13" s="56">
        <v>0</v>
      </c>
      <c r="J13" s="56">
        <v>0</v>
      </c>
      <c r="K13" s="56">
        <v>0</v>
      </c>
      <c r="L13" s="56">
        <v>0</v>
      </c>
      <c r="M13" s="56">
        <v>0</v>
      </c>
      <c r="N13" s="56">
        <v>0</v>
      </c>
      <c r="O13" s="56">
        <v>0</v>
      </c>
      <c r="P13" s="56">
        <v>0</v>
      </c>
      <c r="Q13" s="56">
        <v>0</v>
      </c>
      <c r="R13" s="57">
        <f t="shared" si="0"/>
        <v>0</v>
      </c>
    </row>
    <row r="14" spans="1:27" ht="12.75" customHeight="1" x14ac:dyDescent="0.2">
      <c r="A14" s="247" t="s">
        <v>193</v>
      </c>
      <c r="B14" s="248"/>
      <c r="C14" s="248"/>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40" t="s">
        <v>194</v>
      </c>
      <c r="B15" s="241"/>
      <c r="C15" s="241"/>
      <c r="D15" s="5">
        <v>10</v>
      </c>
      <c r="E15" s="56">
        <v>0</v>
      </c>
      <c r="F15" s="56">
        <v>-278725</v>
      </c>
      <c r="G15" s="56">
        <v>0</v>
      </c>
      <c r="H15" s="56">
        <v>0</v>
      </c>
      <c r="I15" s="56">
        <v>0</v>
      </c>
      <c r="J15" s="56">
        <v>0</v>
      </c>
      <c r="K15" s="56">
        <v>0</v>
      </c>
      <c r="L15" s="56">
        <v>0</v>
      </c>
      <c r="M15" s="56">
        <v>0</v>
      </c>
      <c r="N15" s="56">
        <v>0</v>
      </c>
      <c r="O15" s="56">
        <v>0</v>
      </c>
      <c r="P15" s="56">
        <v>0</v>
      </c>
      <c r="Q15" s="56">
        <v>0</v>
      </c>
      <c r="R15" s="57">
        <f t="shared" si="0"/>
        <v>-278725</v>
      </c>
    </row>
    <row r="16" spans="1:27" ht="12.75" customHeight="1" x14ac:dyDescent="0.2">
      <c r="A16" s="247" t="s">
        <v>195</v>
      </c>
      <c r="B16" s="248"/>
      <c r="C16" s="248"/>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47" t="s">
        <v>21</v>
      </c>
      <c r="B17" s="248"/>
      <c r="C17" s="248"/>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47" t="s">
        <v>196</v>
      </c>
      <c r="B18" s="248"/>
      <c r="C18" s="248"/>
      <c r="D18" s="5">
        <v>13</v>
      </c>
      <c r="E18" s="56">
        <v>0</v>
      </c>
      <c r="F18" s="56">
        <v>0</v>
      </c>
      <c r="G18" s="56">
        <v>0</v>
      </c>
      <c r="H18" s="56">
        <v>0</v>
      </c>
      <c r="I18" s="56">
        <v>0</v>
      </c>
      <c r="J18" s="56">
        <v>0</v>
      </c>
      <c r="K18" s="56">
        <v>0</v>
      </c>
      <c r="L18" s="56">
        <v>0</v>
      </c>
      <c r="M18" s="56">
        <v>4985041.71</v>
      </c>
      <c r="N18" s="56">
        <v>0</v>
      </c>
      <c r="O18" s="56">
        <v>0</v>
      </c>
      <c r="P18" s="56">
        <v>0</v>
      </c>
      <c r="Q18" s="56">
        <v>0</v>
      </c>
      <c r="R18" s="57">
        <f t="shared" si="0"/>
        <v>4985041.71</v>
      </c>
    </row>
    <row r="19" spans="1:18" ht="24" customHeight="1" x14ac:dyDescent="0.2">
      <c r="A19" s="247" t="s">
        <v>197</v>
      </c>
      <c r="B19" s="248"/>
      <c r="C19" s="248"/>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47" t="s">
        <v>198</v>
      </c>
      <c r="B20" s="248"/>
      <c r="C20" s="248"/>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40" t="s">
        <v>199</v>
      </c>
      <c r="B21" s="241"/>
      <c r="C21" s="241"/>
      <c r="D21" s="5">
        <v>16</v>
      </c>
      <c r="E21" s="56">
        <v>0</v>
      </c>
      <c r="F21" s="56">
        <v>0</v>
      </c>
      <c r="G21" s="56">
        <v>0</v>
      </c>
      <c r="H21" s="56">
        <v>0</v>
      </c>
      <c r="I21" s="56">
        <v>0</v>
      </c>
      <c r="J21" s="30">
        <v>1001825729</v>
      </c>
      <c r="K21" s="56">
        <v>0</v>
      </c>
      <c r="L21" s="56">
        <v>0</v>
      </c>
      <c r="M21" s="56">
        <v>0</v>
      </c>
      <c r="N21" s="30">
        <v>-1001825729</v>
      </c>
      <c r="O21" s="56">
        <v>0</v>
      </c>
      <c r="P21" s="56">
        <v>0</v>
      </c>
      <c r="Q21" s="56">
        <v>0</v>
      </c>
      <c r="R21" s="57">
        <f t="shared" si="0"/>
        <v>0</v>
      </c>
    </row>
    <row r="22" spans="1:18" ht="20.25" customHeight="1" x14ac:dyDescent="0.2">
      <c r="A22" s="240" t="s">
        <v>201</v>
      </c>
      <c r="B22" s="241"/>
      <c r="C22" s="241"/>
      <c r="D22" s="5">
        <v>17</v>
      </c>
      <c r="E22" s="56">
        <v>0</v>
      </c>
      <c r="F22" s="56">
        <v>0</v>
      </c>
      <c r="G22" s="56">
        <v>0</v>
      </c>
      <c r="H22" s="56">
        <v>-4033474</v>
      </c>
      <c r="I22" s="56">
        <v>0</v>
      </c>
      <c r="J22" s="56">
        <v>0</v>
      </c>
      <c r="K22" s="56">
        <v>0</v>
      </c>
      <c r="L22" s="56">
        <v>0</v>
      </c>
      <c r="M22" s="56">
        <v>0</v>
      </c>
      <c r="N22" s="56">
        <v>0</v>
      </c>
      <c r="O22" s="56">
        <v>0</v>
      </c>
      <c r="P22" s="56">
        <v>0</v>
      </c>
      <c r="Q22" s="56">
        <v>0</v>
      </c>
      <c r="R22" s="57">
        <f t="shared" si="0"/>
        <v>-4033474</v>
      </c>
    </row>
    <row r="23" spans="1:18" ht="20.25" customHeight="1" x14ac:dyDescent="0.2">
      <c r="A23" s="240" t="s">
        <v>202</v>
      </c>
      <c r="B23" s="241"/>
      <c r="C23" s="241"/>
      <c r="D23" s="5">
        <v>18</v>
      </c>
      <c r="E23" s="56">
        <v>0</v>
      </c>
      <c r="F23" s="56">
        <v>0</v>
      </c>
      <c r="G23" s="56">
        <v>0</v>
      </c>
      <c r="H23" s="56">
        <v>0</v>
      </c>
      <c r="I23" s="56">
        <v>0</v>
      </c>
      <c r="J23" s="30">
        <v>-1447675</v>
      </c>
      <c r="K23" s="56">
        <v>0</v>
      </c>
      <c r="L23" s="56">
        <v>0</v>
      </c>
      <c r="M23" s="56">
        <v>0</v>
      </c>
      <c r="N23" s="56">
        <v>0</v>
      </c>
      <c r="O23" s="56">
        <v>0</v>
      </c>
      <c r="P23" s="56">
        <v>0</v>
      </c>
      <c r="Q23" s="30">
        <f>-1453536-240057</f>
        <v>-1693593</v>
      </c>
      <c r="R23" s="57">
        <f t="shared" si="0"/>
        <v>-3141268</v>
      </c>
    </row>
    <row r="24" spans="1:18" ht="20.25" customHeight="1" x14ac:dyDescent="0.2">
      <c r="A24" s="240" t="s">
        <v>203</v>
      </c>
      <c r="B24" s="241"/>
      <c r="C24" s="241"/>
      <c r="D24" s="5">
        <v>19</v>
      </c>
      <c r="E24" s="56">
        <v>0</v>
      </c>
      <c r="F24" s="56">
        <v>0</v>
      </c>
      <c r="G24" s="56">
        <v>0</v>
      </c>
      <c r="H24" s="56">
        <v>0</v>
      </c>
      <c r="I24" s="30">
        <v>-73847279</v>
      </c>
      <c r="J24" s="56">
        <v>0</v>
      </c>
      <c r="K24" s="56">
        <v>0</v>
      </c>
      <c r="L24" s="56">
        <v>0</v>
      </c>
      <c r="M24" s="56">
        <v>0</v>
      </c>
      <c r="N24" s="30">
        <v>816716471</v>
      </c>
      <c r="O24" s="56">
        <v>0</v>
      </c>
      <c r="P24" s="30">
        <v>159989</v>
      </c>
      <c r="Q24" s="30">
        <v>1081667</v>
      </c>
      <c r="R24" s="57">
        <f t="shared" si="0"/>
        <v>744110848</v>
      </c>
    </row>
    <row r="25" spans="1:18" ht="20.25" customHeight="1" x14ac:dyDescent="0.2">
      <c r="A25" s="240" t="s">
        <v>200</v>
      </c>
      <c r="B25" s="241"/>
      <c r="C25" s="241"/>
      <c r="D25" s="5">
        <v>20</v>
      </c>
      <c r="E25" s="56">
        <v>0</v>
      </c>
      <c r="F25" s="56">
        <v>0</v>
      </c>
      <c r="G25" s="56">
        <v>0</v>
      </c>
      <c r="H25" s="56">
        <v>0</v>
      </c>
      <c r="I25" s="56">
        <v>0</v>
      </c>
      <c r="J25" s="56">
        <v>0</v>
      </c>
      <c r="K25" s="56">
        <v>0</v>
      </c>
      <c r="L25" s="56">
        <v>0</v>
      </c>
      <c r="M25" s="56">
        <v>0</v>
      </c>
      <c r="N25" s="56">
        <v>0</v>
      </c>
      <c r="O25" s="56">
        <v>0</v>
      </c>
      <c r="P25" s="56">
        <v>0</v>
      </c>
      <c r="Q25" s="56">
        <v>0</v>
      </c>
      <c r="R25" s="57">
        <f t="shared" si="0"/>
        <v>0</v>
      </c>
    </row>
    <row r="26" spans="1:18" ht="21" customHeight="1" x14ac:dyDescent="0.2">
      <c r="A26" s="240" t="s">
        <v>204</v>
      </c>
      <c r="B26" s="241"/>
      <c r="C26" s="241"/>
      <c r="D26" s="5">
        <v>21</v>
      </c>
      <c r="E26" s="57">
        <f>SUM(E9:E25)</f>
        <v>6404839100</v>
      </c>
      <c r="F26" s="57">
        <f t="shared" ref="F26:Q26" si="2">SUM(F9:F25)</f>
        <v>3502267025</v>
      </c>
      <c r="G26" s="57">
        <f t="shared" si="2"/>
        <v>0</v>
      </c>
      <c r="H26" s="57">
        <f t="shared" si="2"/>
        <v>6258069</v>
      </c>
      <c r="I26" s="57">
        <f t="shared" si="2"/>
        <v>469547271</v>
      </c>
      <c r="J26" s="57">
        <f t="shared" si="2"/>
        <v>8942041989</v>
      </c>
      <c r="K26" s="57">
        <f t="shared" si="2"/>
        <v>0</v>
      </c>
      <c r="L26" s="57">
        <f t="shared" si="2"/>
        <v>460923204</v>
      </c>
      <c r="M26" s="57">
        <f t="shared" si="2"/>
        <v>-2833137.29</v>
      </c>
      <c r="N26" s="57">
        <f t="shared" si="2"/>
        <v>816716471</v>
      </c>
      <c r="O26" s="57">
        <f t="shared" si="2"/>
        <v>0</v>
      </c>
      <c r="P26" s="57">
        <f t="shared" si="2"/>
        <v>532994</v>
      </c>
      <c r="Q26" s="57">
        <f t="shared" si="2"/>
        <v>25291356</v>
      </c>
      <c r="R26" s="57">
        <f t="shared" si="0"/>
        <v>20625584341.709999</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52" t="s">
        <v>281</v>
      </c>
      <c r="B1" s="253"/>
      <c r="C1" s="253"/>
      <c r="D1" s="253"/>
      <c r="E1" s="253"/>
      <c r="F1" s="253"/>
      <c r="G1" s="253"/>
      <c r="H1" s="253"/>
      <c r="I1" s="253"/>
    </row>
    <row r="2" spans="1:9" x14ac:dyDescent="0.2">
      <c r="A2" s="253"/>
      <c r="B2" s="253"/>
      <c r="C2" s="253"/>
      <c r="D2" s="253"/>
      <c r="E2" s="253"/>
      <c r="F2" s="253"/>
      <c r="G2" s="253"/>
      <c r="H2" s="253"/>
      <c r="I2" s="253"/>
    </row>
    <row r="3" spans="1:9" x14ac:dyDescent="0.2">
      <c r="A3" s="253"/>
      <c r="B3" s="253"/>
      <c r="C3" s="253"/>
      <c r="D3" s="253"/>
      <c r="E3" s="253"/>
      <c r="F3" s="253"/>
      <c r="G3" s="253"/>
      <c r="H3" s="253"/>
      <c r="I3" s="253"/>
    </row>
    <row r="4" spans="1:9" x14ac:dyDescent="0.2">
      <c r="A4" s="253"/>
      <c r="B4" s="253"/>
      <c r="C4" s="253"/>
      <c r="D4" s="253"/>
      <c r="E4" s="253"/>
      <c r="F4" s="253"/>
      <c r="G4" s="253"/>
      <c r="H4" s="253"/>
      <c r="I4" s="253"/>
    </row>
    <row r="5" spans="1:9" x14ac:dyDescent="0.2">
      <c r="A5" s="253"/>
      <c r="B5" s="253"/>
      <c r="C5" s="253"/>
      <c r="D5" s="253"/>
      <c r="E5" s="253"/>
      <c r="F5" s="253"/>
      <c r="G5" s="253"/>
      <c r="H5" s="253"/>
      <c r="I5" s="253"/>
    </row>
    <row r="6" spans="1:9" x14ac:dyDescent="0.2">
      <c r="A6" s="253"/>
      <c r="B6" s="253"/>
      <c r="C6" s="253"/>
      <c r="D6" s="253"/>
      <c r="E6" s="253"/>
      <c r="F6" s="253"/>
      <c r="G6" s="253"/>
      <c r="H6" s="253"/>
      <c r="I6" s="253"/>
    </row>
    <row r="7" spans="1:9" x14ac:dyDescent="0.2">
      <c r="A7" s="253"/>
      <c r="B7" s="253"/>
      <c r="C7" s="253"/>
      <c r="D7" s="253"/>
      <c r="E7" s="253"/>
      <c r="F7" s="253"/>
      <c r="G7" s="253"/>
      <c r="H7" s="253"/>
      <c r="I7" s="253"/>
    </row>
    <row r="8" spans="1:9" x14ac:dyDescent="0.2">
      <c r="A8" s="253"/>
      <c r="B8" s="253"/>
      <c r="C8" s="253"/>
      <c r="D8" s="253"/>
      <c r="E8" s="253"/>
      <c r="F8" s="253"/>
      <c r="G8" s="253"/>
      <c r="H8" s="253"/>
      <c r="I8" s="253"/>
    </row>
    <row r="9" spans="1:9" x14ac:dyDescent="0.2">
      <c r="A9" s="253"/>
      <c r="B9" s="253"/>
      <c r="C9" s="253"/>
      <c r="D9" s="253"/>
      <c r="E9" s="253"/>
      <c r="F9" s="253"/>
      <c r="G9" s="253"/>
      <c r="H9" s="253"/>
      <c r="I9" s="253"/>
    </row>
    <row r="10" spans="1:9" x14ac:dyDescent="0.2">
      <c r="A10" s="253"/>
      <c r="B10" s="253"/>
      <c r="C10" s="253"/>
      <c r="D10" s="253"/>
      <c r="E10" s="253"/>
      <c r="F10" s="253"/>
      <c r="G10" s="253"/>
      <c r="H10" s="253"/>
      <c r="I10" s="253"/>
    </row>
    <row r="11" spans="1:9" x14ac:dyDescent="0.2">
      <c r="A11" s="253"/>
      <c r="B11" s="253"/>
      <c r="C11" s="253"/>
      <c r="D11" s="253"/>
      <c r="E11" s="253"/>
      <c r="F11" s="253"/>
      <c r="G11" s="253"/>
      <c r="H11" s="253"/>
      <c r="I11" s="253"/>
    </row>
    <row r="12" spans="1:9" x14ac:dyDescent="0.2">
      <c r="A12" s="253"/>
      <c r="B12" s="253"/>
      <c r="C12" s="253"/>
      <c r="D12" s="253"/>
      <c r="E12" s="253"/>
      <c r="F12" s="253"/>
      <c r="G12" s="253"/>
      <c r="H12" s="253"/>
      <c r="I12" s="253"/>
    </row>
    <row r="13" spans="1:9" x14ac:dyDescent="0.2">
      <c r="A13" s="253"/>
      <c r="B13" s="253"/>
      <c r="C13" s="253"/>
      <c r="D13" s="253"/>
      <c r="E13" s="253"/>
      <c r="F13" s="253"/>
      <c r="G13" s="253"/>
      <c r="H13" s="253"/>
      <c r="I13" s="253"/>
    </row>
    <row r="14" spans="1:9" x14ac:dyDescent="0.2">
      <c r="A14" s="253"/>
      <c r="B14" s="253"/>
      <c r="C14" s="253"/>
      <c r="D14" s="253"/>
      <c r="E14" s="253"/>
      <c r="F14" s="253"/>
      <c r="G14" s="253"/>
      <c r="H14" s="253"/>
      <c r="I14" s="253"/>
    </row>
    <row r="15" spans="1:9" x14ac:dyDescent="0.2">
      <c r="A15" s="253"/>
      <c r="B15" s="253"/>
      <c r="C15" s="253"/>
      <c r="D15" s="253"/>
      <c r="E15" s="253"/>
      <c r="F15" s="253"/>
      <c r="G15" s="253"/>
      <c r="H15" s="253"/>
      <c r="I15" s="253"/>
    </row>
    <row r="16" spans="1:9" x14ac:dyDescent="0.2">
      <c r="A16" s="253"/>
      <c r="B16" s="253"/>
      <c r="C16" s="253"/>
      <c r="D16" s="253"/>
      <c r="E16" s="253"/>
      <c r="F16" s="253"/>
      <c r="G16" s="253"/>
      <c r="H16" s="253"/>
      <c r="I16" s="253"/>
    </row>
    <row r="17" spans="1:9" x14ac:dyDescent="0.2">
      <c r="A17" s="253"/>
      <c r="B17" s="253"/>
      <c r="C17" s="253"/>
      <c r="D17" s="253"/>
      <c r="E17" s="253"/>
      <c r="F17" s="253"/>
      <c r="G17" s="253"/>
      <c r="H17" s="253"/>
      <c r="I17" s="253"/>
    </row>
    <row r="18" spans="1:9" x14ac:dyDescent="0.2">
      <c r="A18" s="253"/>
      <c r="B18" s="253"/>
      <c r="C18" s="253"/>
      <c r="D18" s="253"/>
      <c r="E18" s="253"/>
      <c r="F18" s="253"/>
      <c r="G18" s="253"/>
      <c r="H18" s="253"/>
      <c r="I18" s="253"/>
    </row>
    <row r="19" spans="1:9" x14ac:dyDescent="0.2">
      <c r="A19" s="253"/>
      <c r="B19" s="253"/>
      <c r="C19" s="253"/>
      <c r="D19" s="253"/>
      <c r="E19" s="253"/>
      <c r="F19" s="253"/>
      <c r="G19" s="253"/>
      <c r="H19" s="253"/>
      <c r="I19" s="253"/>
    </row>
    <row r="20" spans="1:9" x14ac:dyDescent="0.2">
      <c r="A20" s="253"/>
      <c r="B20" s="253"/>
      <c r="C20" s="253"/>
      <c r="D20" s="253"/>
      <c r="E20" s="253"/>
      <c r="F20" s="253"/>
      <c r="G20" s="253"/>
      <c r="H20" s="253"/>
      <c r="I20" s="253"/>
    </row>
    <row r="21" spans="1:9" x14ac:dyDescent="0.2">
      <c r="A21" s="253"/>
      <c r="B21" s="253"/>
      <c r="C21" s="253"/>
      <c r="D21" s="253"/>
      <c r="E21" s="253"/>
      <c r="F21" s="253"/>
      <c r="G21" s="253"/>
      <c r="H21" s="253"/>
      <c r="I21" s="253"/>
    </row>
    <row r="22" spans="1:9" x14ac:dyDescent="0.2">
      <c r="A22" s="253"/>
      <c r="B22" s="253"/>
      <c r="C22" s="253"/>
      <c r="D22" s="253"/>
      <c r="E22" s="253"/>
      <c r="F22" s="253"/>
      <c r="G22" s="253"/>
      <c r="H22" s="253"/>
      <c r="I22" s="253"/>
    </row>
    <row r="23" spans="1:9" x14ac:dyDescent="0.2">
      <c r="A23" s="253"/>
      <c r="B23" s="253"/>
      <c r="C23" s="253"/>
      <c r="D23" s="253"/>
      <c r="E23" s="253"/>
      <c r="F23" s="253"/>
      <c r="G23" s="253"/>
      <c r="H23" s="253"/>
      <c r="I23" s="253"/>
    </row>
    <row r="24" spans="1:9" x14ac:dyDescent="0.2">
      <c r="A24" s="253"/>
      <c r="B24" s="253"/>
      <c r="C24" s="253"/>
      <c r="D24" s="253"/>
      <c r="E24" s="253"/>
      <c r="F24" s="253"/>
      <c r="G24" s="253"/>
      <c r="H24" s="253"/>
      <c r="I24" s="253"/>
    </row>
    <row r="25" spans="1:9" x14ac:dyDescent="0.2">
      <c r="A25" s="253"/>
      <c r="B25" s="253"/>
      <c r="C25" s="253"/>
      <c r="D25" s="253"/>
      <c r="E25" s="253"/>
      <c r="F25" s="253"/>
      <c r="G25" s="253"/>
      <c r="H25" s="253"/>
      <c r="I25" s="253"/>
    </row>
    <row r="26" spans="1:9" x14ac:dyDescent="0.2">
      <c r="A26" s="253"/>
      <c r="B26" s="253"/>
      <c r="C26" s="253"/>
      <c r="D26" s="253"/>
      <c r="E26" s="253"/>
      <c r="F26" s="253"/>
      <c r="G26" s="253"/>
      <c r="H26" s="253"/>
      <c r="I26" s="253"/>
    </row>
    <row r="27" spans="1:9" x14ac:dyDescent="0.2">
      <c r="A27" s="253"/>
      <c r="B27" s="253"/>
      <c r="C27" s="253"/>
      <c r="D27" s="253"/>
      <c r="E27" s="253"/>
      <c r="F27" s="253"/>
      <c r="G27" s="253"/>
      <c r="H27" s="253"/>
      <c r="I27" s="253"/>
    </row>
    <row r="28" spans="1:9" x14ac:dyDescent="0.2">
      <c r="A28" s="253"/>
      <c r="B28" s="253"/>
      <c r="C28" s="253"/>
      <c r="D28" s="253"/>
      <c r="E28" s="253"/>
      <c r="F28" s="253"/>
      <c r="G28" s="253"/>
      <c r="H28" s="253"/>
      <c r="I28" s="253"/>
    </row>
    <row r="29" spans="1:9" x14ac:dyDescent="0.2">
      <c r="A29" s="253"/>
      <c r="B29" s="253"/>
      <c r="C29" s="253"/>
      <c r="D29" s="253"/>
      <c r="E29" s="253"/>
      <c r="F29" s="253"/>
      <c r="G29" s="253"/>
      <c r="H29" s="253"/>
      <c r="I29" s="253"/>
    </row>
    <row r="30" spans="1:9" x14ac:dyDescent="0.2">
      <c r="A30" s="253"/>
      <c r="B30" s="253"/>
      <c r="C30" s="253"/>
      <c r="D30" s="253"/>
      <c r="E30" s="253"/>
      <c r="F30" s="253"/>
      <c r="G30" s="253"/>
      <c r="H30" s="253"/>
      <c r="I30" s="253"/>
    </row>
    <row r="31" spans="1:9" x14ac:dyDescent="0.2">
      <c r="A31" s="253"/>
      <c r="B31" s="253"/>
      <c r="C31" s="253"/>
      <c r="D31" s="253"/>
      <c r="E31" s="253"/>
      <c r="F31" s="253"/>
      <c r="G31" s="253"/>
      <c r="H31" s="253"/>
      <c r="I31" s="253"/>
    </row>
    <row r="32" spans="1:9" x14ac:dyDescent="0.2">
      <c r="A32" s="253"/>
      <c r="B32" s="253"/>
      <c r="C32" s="253"/>
      <c r="D32" s="253"/>
      <c r="E32" s="253"/>
      <c r="F32" s="253"/>
      <c r="G32" s="253"/>
      <c r="H32" s="253"/>
      <c r="I32" s="253"/>
    </row>
    <row r="33" spans="1:9" x14ac:dyDescent="0.2">
      <c r="A33" s="253"/>
      <c r="B33" s="253"/>
      <c r="C33" s="253"/>
      <c r="D33" s="253"/>
      <c r="E33" s="253"/>
      <c r="F33" s="253"/>
      <c r="G33" s="253"/>
      <c r="H33" s="253"/>
      <c r="I33" s="253"/>
    </row>
    <row r="34" spans="1:9" x14ac:dyDescent="0.2">
      <c r="A34" s="253"/>
      <c r="B34" s="253"/>
      <c r="C34" s="253"/>
      <c r="D34" s="253"/>
      <c r="E34" s="253"/>
      <c r="F34" s="253"/>
      <c r="G34" s="253"/>
      <c r="H34" s="253"/>
      <c r="I34" s="253"/>
    </row>
    <row r="35" spans="1:9" x14ac:dyDescent="0.2">
      <c r="A35" s="253"/>
      <c r="B35" s="253"/>
      <c r="C35" s="253"/>
      <c r="D35" s="253"/>
      <c r="E35" s="253"/>
      <c r="F35" s="253"/>
      <c r="G35" s="253"/>
      <c r="H35" s="253"/>
      <c r="I35" s="253"/>
    </row>
    <row r="36" spans="1:9" x14ac:dyDescent="0.2">
      <c r="A36" s="253"/>
      <c r="B36" s="253"/>
      <c r="C36" s="253"/>
      <c r="D36" s="253"/>
      <c r="E36" s="253"/>
      <c r="F36" s="253"/>
      <c r="G36" s="253"/>
      <c r="H36" s="253"/>
      <c r="I36" s="253"/>
    </row>
    <row r="37" spans="1:9" x14ac:dyDescent="0.2">
      <c r="A37" s="253"/>
      <c r="B37" s="253"/>
      <c r="C37" s="253"/>
      <c r="D37" s="253"/>
      <c r="E37" s="253"/>
      <c r="F37" s="253"/>
      <c r="G37" s="253"/>
      <c r="H37" s="253"/>
      <c r="I37" s="253"/>
    </row>
    <row r="38" spans="1:9" x14ac:dyDescent="0.2">
      <c r="A38" s="253"/>
      <c r="B38" s="253"/>
      <c r="C38" s="253"/>
      <c r="D38" s="253"/>
      <c r="E38" s="253"/>
      <c r="F38" s="253"/>
      <c r="G38" s="253"/>
      <c r="H38" s="253"/>
      <c r="I38" s="253"/>
    </row>
    <row r="39" spans="1:9" ht="209.25" customHeight="1" x14ac:dyDescent="0.2">
      <c r="A39" s="253"/>
      <c r="B39" s="253"/>
      <c r="C39" s="253"/>
      <c r="D39" s="253"/>
      <c r="E39" s="253"/>
      <c r="F39" s="253"/>
      <c r="G39" s="253"/>
      <c r="H39" s="253"/>
      <c r="I39" s="253"/>
    </row>
    <row r="40" spans="1:9" ht="321.75" customHeight="1" x14ac:dyDescent="0.2">
      <c r="A40" s="253"/>
      <c r="B40" s="253"/>
      <c r="C40" s="253"/>
      <c r="D40" s="253"/>
      <c r="E40" s="253"/>
      <c r="F40" s="253"/>
      <c r="G40" s="253"/>
      <c r="H40" s="253"/>
      <c r="I40" s="25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2090b57c-2e4d-4ed9-b313-510fc704fe75"/>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2021-07-23T14:20:19Z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6b3dc2d-4302-4cf5-85ce-962694cbf4b3_Enabled">
    <vt:lpwstr>true</vt:lpwstr>
  </property>
  <property fmtid="{D5CDD505-2E9C-101B-9397-08002B2CF9AE}" pid="4" name="MSIP_Label_76b3dc2d-4302-4cf5-85ce-962694cbf4b3_SetDate">
    <vt:lpwstr>2021-07-22T07:54:31Z</vt:lpwstr>
  </property>
  <property fmtid="{D5CDD505-2E9C-101B-9397-08002B2CF9AE}" pid="5" name="MSIP_Label_76b3dc2d-4302-4cf5-85ce-962694cbf4b3_Method">
    <vt:lpwstr>Standard</vt:lpwstr>
  </property>
  <property fmtid="{D5CDD505-2E9C-101B-9397-08002B2CF9AE}" pid="6" name="MSIP_Label_76b3dc2d-4302-4cf5-85ce-962694cbf4b3_Name">
    <vt:lpwstr>ZABA</vt:lpwstr>
  </property>
  <property fmtid="{D5CDD505-2E9C-101B-9397-08002B2CF9AE}" pid="7" name="MSIP_Label_76b3dc2d-4302-4cf5-85ce-962694cbf4b3_SiteId">
    <vt:lpwstr>08aa261f-ff45-40d0-8662-4a8befbf8105</vt:lpwstr>
  </property>
  <property fmtid="{D5CDD505-2E9C-101B-9397-08002B2CF9AE}" pid="8" name="MSIP_Label_76b3dc2d-4302-4cf5-85ce-962694cbf4b3_ActionId">
    <vt:lpwstr>e171cabf-a52a-4fa3-b65d-45cb743f0104</vt:lpwstr>
  </property>
  <property fmtid="{D5CDD505-2E9C-101B-9397-08002B2CF9AE}" pid="9" name="MSIP_Label_76b3dc2d-4302-4cf5-85ce-962694cbf4b3_ContentBits">
    <vt:lpwstr>3</vt:lpwstr>
  </property>
</Properties>
</file>