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1\2Q 2021\Banka\Finalno za predaju\"/>
    </mc:Choice>
  </mc:AlternateContent>
  <xr:revisionPtr revIDLastSave="0" documentId="13_ncr:1_{366F4353-E8F2-4F7B-B4EC-9404C3D860A5}" xr6:coauthVersionLast="45" xr6:coauthVersionMax="45" xr10:uidLastSave="{00000000-0000-0000-0000-000000000000}"/>
  <workbookProtection workbookPassword="CA29" lockStructure="1"/>
  <bookViews>
    <workbookView xWindow="-120" yWindow="-120" windowWidth="29040" windowHeight="1584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<sst xmlns="http://schemas.openxmlformats.org/spreadsheetml/2006/main" count="340" uniqueCount="304">
  <si>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</si>
  <si>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</si>
  <si>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</si>
  <si>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</si>
  <si>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</si>
  <si>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</si>
  <si>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</si>
  <si>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</si>
  <si>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</si>
  <si>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</si>
  <si>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</si>
  <si>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</si>
  <si>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</si>
  <si>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</si>
  <si>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</si>
  <si>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</si>
  <si>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</si>
  <si>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</si>
  <si>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</si>
  <si>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</si>
  <si>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</si>
  <si>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</si>
  <si>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</si>
  <si>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</si>
  <si>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</si>
  <si>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</si>
  <si>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</si>
  <si>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</si>
  <si>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</si>
  <si>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</si>
  <si>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</si>
  <si>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</si>
  <si>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</si>
  <si>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</si>
  <si>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</si>
  <si>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</si>
  <si>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</si>
  <si>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</si>
  <si>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</si>
  <si>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</si>
  <si>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</si>
  <si>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</si>
  <si>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</si>
  <si>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</si>
  <si>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</si>
  <si>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</si>
  <si>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</si>
  <si>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</si>
  <si>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</si>
  <si>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</si>
  <si>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</si>
  <si>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</si>
  <si>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</si>
  <si>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</si>
  <si>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</si>
  <si>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</si>
  <si>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</si>
  <si>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</si>
  <si>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</si>
  <si>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</si>
  <si>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</si>
  <si>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</si>
  <si>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</si>
  <si>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</si>
  <si>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</si>
  <si>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</si>
  <si>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</si>
  <si>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</si>
  <si>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</si>
  <si>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</si>
  <si>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</si>
  <si>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</si>
  <si>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</si>
  <si>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</si>
  <si>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</si>
  <si>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</si>
  <si>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</si>
  <si>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</si>
  <si>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</si>
  <si>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</si>
  <si>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</si>
  <si>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</si>
  <si>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</si>
  <si>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</si>
  <si>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</si>
  <si>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</si>
  <si>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</si>
  <si>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</si>
  <si>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</si>
  <si>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</si>
  <si>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</si>
  <si>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</si>
  <si>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</si>
  <si>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</si>
  <si>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</si>
  <si>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</si>
  <si>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</si>
  <si>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</si>
  <si>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</si>
  <si>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</si>
  <si>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</si>
  <si>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</si>
  <si>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</si>
  <si>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</si>
  <si>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</si>
  <si>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</si>
  <si>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</si>
  <si>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</si>
  <si>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</si>
  <si>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</si>
  <si>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</si>
  <si>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</si>
  <si>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</si>
  <si>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</si>
  <si>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</si>
  <si>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</si>
  <si>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</si>
  <si>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</si>
  <si>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</si>
  <si>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</si>
  <si>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</si>
  <si>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</si>
  <si>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</si>
  <si>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</si>
  <si>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</si>
  <si>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</si>
  <si>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</si>
  <si>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</si>
  <si>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</si>
  <si>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</si>
  <si>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</si>
  <si>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</si>
  <si>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</si>
  <si>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</si>
  <si>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</si>
  <si>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</si>
  <si>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</si>
  <si>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</si>
  <si>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</si>
  <si>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</si>
  <si>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</si>
  <si>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</si>
  <si>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</si>
  <si>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</si>
  <si>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</si>
  <si>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</si>
  <si>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</si>
  <si>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</si>
  <si>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</si>
  <si>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</si>
  <si>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</si>
  <si>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</si>
  <si>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</si>
  <si>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</si>
  <si>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</si>
  <si>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</si>
  <si>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</si>
  <si>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</si>
  <si>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</si>
  <si>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</si>
  <si>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</si>
  <si>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</si>
  <si>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</si>
  <si>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</si>
  <si>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</si>
  <si>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</si>
  <si>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</si>
  <si>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</si>
  <si>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</si>
  <si>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</si>
  <si>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</si>
  <si>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</si>
  <si>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</si>
  <si>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</si>
  <si>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</si>
  <si>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</si>
  <si>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</si>
  <si>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</si>
  <si>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</si>
  <si>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</si>
  <si>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</si>
  <si>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</si>
  <si>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</si>
  <si>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</si>
  <si>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</si>
  <si>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</si>
  <si>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</si>
  <si>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</si>
  <si>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</si>
  <si>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</si>
  <si>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</si>
  <si>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</si>
  <si>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</si>
  <si>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</si>
  <si>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</si>
  <si>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</si>
  <si>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</si>
  <si>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</si>
  <si>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</si>
  <si>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</si>
  <si>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</si>
  <si>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</si>
  <si>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</si>
  <si>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</si>
  <si>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</si>
  <si>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</si>
  <si>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</si>
  <si>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</si>
  <si>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</si>
  <si>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</si>
  <si>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</si>
  <si>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</si>
  <si>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</si>
  <si>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</si>
  <si>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</si>
  <si>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</si>
  <si>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</si>
  <si>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</si>
  <si>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</si>
  <si>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</si>
  <si>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</si>
  <si>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</si>
  <si>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</si>
  <si>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</si>
  <si>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</si>
  <si>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</si>
  <si>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</si>
  <si>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</si>
  <si>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</si>
  <si>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</si>
  <si>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</si>
  <si>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</si>
  <si>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</si>
  <si>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</si>
  <si>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</si>
  <si>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</si>
  <si>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</si>
  <si>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</si>
  <si>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</si>
  <si>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</si>
  <si>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</si>
  <si>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</si>
  <si>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</si>
  <si>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</si>
  <si>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</si>
  <si>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</si>
  <si>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</si>
  <si>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</si>
  <si>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</si>
  <si>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</si>
  <si>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</si>
  <si>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</si>
  <si>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</si>
  <si>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</si>
  <si>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</si>
  <si>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</si>
  <si>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</si>
  <si>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</si>
  <si>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</si>
  <si>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</si>
  <si>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</si>
  <si>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</si>
  <si>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</si>
  <si>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</si>
  <si>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</si>
  <si>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</si>
  <si>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</si>
  <si>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</si>
  <si>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</si>
  <si>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</si>
  <si>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</si>
  <si>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</si>
  <si>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</si>
  <si>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</si>
  <si>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</si>
  <si>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</si>
  <si>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</si>
  <si>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</si>
  <si>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</si>
  <si>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</si>
  <si>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</si>
  <si>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</si>
  <si>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3234495</t>
  </si>
  <si>
    <t>HR</t>
  </si>
  <si>
    <t>80000014</t>
  </si>
  <si>
    <t>92963223473</t>
  </si>
  <si>
    <t>PRNXTNXHBI0TSY1V8P17</t>
  </si>
  <si>
    <t>307</t>
  </si>
  <si>
    <t>Zagrebačka banka d.d.</t>
  </si>
  <si>
    <t>Zagreb</t>
  </si>
  <si>
    <t>Trg bana Josipa Jelačića 10</t>
  </si>
  <si>
    <t>zaba@unicreditgroup.zaba.hr</t>
  </si>
  <si>
    <t>www.zaba.hr</t>
  </si>
  <si>
    <t>Ferizović Antica</t>
  </si>
  <si>
    <t>01/4801-725</t>
  </si>
  <si>
    <t>antica.ferizovic@unicreditgroup.zaba.hr</t>
  </si>
  <si>
    <t>Obveznik:__Zagrebačka banka d.d.___________________________________________________________</t>
  </si>
  <si>
    <t>Obveznik: _Zagrebačka banka d.d.________________________________________________________</t>
  </si>
  <si>
    <t>Obveznik: Zagrebačka banka d.d._______________________________________________________</t>
  </si>
  <si>
    <t>za razdoblje od 31.12.2020</t>
  </si>
  <si>
    <t> 30.06.2021</t>
  </si>
  <si>
    <t>stanje na dan 30.06.2021.</t>
  </si>
  <si>
    <t>u razdoblju 01.01.2021 do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</si>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</sst>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
    <numFmt numFmtId="165" formatCode="00"/>
    <numFmt numFmtId="166" formatCode="_-* #,##0.00\ _k_n_-;\-* #,##0.00\ _k_n_-;_-* &quot;-&quot;??\ _k_n_-;_-@_-"/>
    <numFmt numFmtId="167" formatCode="#,##0;\(#,##0\)"/>
    <numFmt numFmtId="168" formatCode="#,##0.0000"/>
    <numFmt numFmtId="169" formatCode="_-* #,##0.00\ &quot;Sk&quot;_-;\-* #,##0.00\ &quot;Sk&quot;_-;_-* &quot;-&quot;??\ &quot;Sk&quot;_-;_-@_-"/>
    <numFmt numFmtId="170" formatCode="0\ &quot;pp&quot;"/>
    <numFmt numFmtId="171" formatCode="0.000000"/>
    <numFmt numFmtId="172" formatCode="_-* #,##0.00\ _K_N_-;\-* #,##0.00\ _K_N_-;_-* &quot;-&quot;??\ _K_N_-;_-@_-"/>
    <numFmt numFmtId="173" formatCode="#,##0.00&quot;kn&quot;;[Red]\-#,##0.00&quot;kn&quot;"/>
  </numFmts>
  <fonts count="7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11"/>
      <name val="Calibri"/>
      <family val="2"/>
      <charset val="238"/>
    </font>
    <font>
      <sz val="10"/>
      <name val="Arial"/>
      <family val="2"/>
    </font>
    <font>
      <b/>
      <sz val="10"/>
      <color theme="1"/>
      <name val="Arial"/>
      <family val="2"/>
      <charset val="238"/>
    </font>
    <font>
      <sz val="9"/>
      <color theme="1"/>
      <name val="Arial"/>
      <family val="2"/>
      <charset val="238"/>
    </font>
    <font>
      <sz val="11"/>
      <color theme="1"/>
      <name val="Calibri"/>
      <family val="2"/>
      <scheme val="minor"/>
    </font>
    <font>
      <sz val="11"/>
      <color rgb="FF9C6500"/>
      <name val="Calibri"/>
      <family val="2"/>
      <charset val="238"/>
      <scheme val="minor"/>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sz val="10"/>
      <color rgb="FFFF0000"/>
      <name val="Arial"/>
      <family val="2"/>
      <charset val="238"/>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s>
  <fills count="5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404">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31" fillId="0" borderId="0" applyFont="0" applyFill="0" applyBorder="0" applyAlignment="0" applyProtection="0"/>
    <xf numFmtId="166" fontId="31" fillId="0" borderId="0" applyFont="0" applyFill="0" applyBorder="0" applyAlignment="0" applyProtection="0"/>
    <xf numFmtId="0" fontId="33" fillId="0" borderId="0"/>
    <xf numFmtId="0" fontId="3" fillId="0" borderId="0"/>
    <xf numFmtId="0" fontId="3" fillId="0" borderId="0"/>
    <xf numFmtId="0" fontId="3" fillId="0" borderId="0">
      <alignment vertical="top"/>
    </xf>
    <xf numFmtId="0" fontId="3" fillId="0" borderId="0"/>
    <xf numFmtId="0" fontId="3" fillId="0" borderId="0"/>
    <xf numFmtId="9" fontId="3" fillId="0" borderId="0" applyFont="0" applyFill="0" applyBorder="0" applyAlignment="0" applyProtection="0"/>
    <xf numFmtId="0" fontId="31" fillId="0" borderId="0"/>
    <xf numFmtId="0" fontId="3" fillId="0" borderId="0"/>
    <xf numFmtId="0" fontId="31" fillId="0" borderId="0"/>
    <xf numFmtId="0" fontId="33" fillId="0" borderId="0"/>
    <xf numFmtId="0" fontId="3" fillId="0" borderId="0"/>
    <xf numFmtId="0" fontId="1" fillId="0" borderId="0"/>
    <xf numFmtId="0" fontId="3" fillId="0" borderId="0"/>
    <xf numFmtId="0" fontId="35" fillId="0" borderId="0"/>
    <xf numFmtId="9" fontId="36" fillId="0" borderId="0" applyFont="0" applyFill="0" applyBorder="0" applyAlignment="0" applyProtection="0"/>
    <xf numFmtId="0" fontId="3" fillId="0" borderId="0"/>
    <xf numFmtId="0" fontId="1" fillId="0" borderId="0"/>
    <xf numFmtId="0" fontId="37" fillId="18" borderId="0" applyNumberFormat="0" applyBorder="0" applyAlignment="0" applyProtection="0"/>
    <xf numFmtId="0" fontId="1" fillId="0" borderId="0"/>
    <xf numFmtId="0" fontId="3" fillId="0" borderId="0"/>
    <xf numFmtId="0" fontId="1" fillId="0" borderId="0"/>
    <xf numFmtId="0" fontId="31" fillId="32" borderId="0" applyNumberFormat="0" applyBorder="0" applyAlignment="0" applyProtection="0"/>
    <xf numFmtId="0" fontId="31" fillId="24" borderId="0" applyNumberFormat="0" applyBorder="0" applyAlignment="0" applyProtection="0"/>
    <xf numFmtId="0" fontId="31" fillId="0" borderId="0"/>
    <xf numFmtId="0" fontId="3" fillId="0" borderId="0"/>
    <xf numFmtId="0" fontId="31" fillId="28" borderId="0" applyNumberFormat="0" applyBorder="0" applyAlignment="0" applyProtection="0"/>
    <xf numFmtId="0" fontId="31" fillId="36" borderId="0" applyNumberFormat="0" applyBorder="0" applyAlignment="0" applyProtection="0"/>
    <xf numFmtId="0" fontId="31" fillId="40" borderId="0" applyNumberFormat="0" applyBorder="0" applyAlignment="0" applyProtection="0"/>
    <xf numFmtId="0" fontId="31" fillId="44"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5"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8" fillId="34" borderId="0" applyNumberFormat="0" applyBorder="0" applyAlignment="0" applyProtection="0"/>
    <xf numFmtId="0" fontId="38" fillId="38" borderId="0" applyNumberFormat="0" applyBorder="0" applyAlignment="0" applyProtection="0"/>
    <xf numFmtId="0" fontId="38" fillId="42" borderId="0" applyNumberFormat="0" applyBorder="0" applyAlignment="0" applyProtection="0"/>
    <xf numFmtId="0" fontId="38" fillId="46" borderId="0" applyNumberFormat="0" applyBorder="0" applyAlignment="0" applyProtection="0"/>
    <xf numFmtId="0" fontId="38" fillId="23" borderId="0" applyNumberFormat="0" applyBorder="0" applyAlignment="0" applyProtection="0"/>
    <xf numFmtId="0" fontId="38" fillId="27" borderId="0" applyNumberFormat="0" applyBorder="0" applyAlignment="0" applyProtection="0"/>
    <xf numFmtId="0" fontId="38" fillId="31" borderId="0" applyNumberFormat="0" applyBorder="0" applyAlignment="0" applyProtection="0"/>
    <xf numFmtId="0" fontId="38" fillId="35" borderId="0" applyNumberFormat="0" applyBorder="0" applyAlignment="0" applyProtection="0"/>
    <xf numFmtId="0" fontId="38" fillId="39" borderId="0" applyNumberFormat="0" applyBorder="0" applyAlignment="0" applyProtection="0"/>
    <xf numFmtId="0" fontId="38" fillId="43" borderId="0" applyNumberFormat="0" applyBorder="0" applyAlignment="0" applyProtection="0"/>
    <xf numFmtId="0" fontId="39" fillId="17" borderId="0" applyNumberFormat="0" applyBorder="0" applyAlignment="0" applyProtection="0"/>
    <xf numFmtId="0" fontId="40" fillId="20" borderId="33" applyNumberFormat="0" applyAlignment="0" applyProtection="0"/>
    <xf numFmtId="0" fontId="41" fillId="21" borderId="36" applyNumberFormat="0" applyAlignment="0" applyProtection="0"/>
    <xf numFmtId="166" fontId="31" fillId="0" borderId="0" applyFont="0" applyFill="0" applyBorder="0" applyAlignment="0" applyProtection="0"/>
    <xf numFmtId="0" fontId="42" fillId="0" borderId="0" applyNumberFormat="0" applyFill="0" applyBorder="0" applyAlignment="0" applyProtection="0"/>
    <xf numFmtId="0" fontId="43" fillId="16" borderId="0" applyNumberFormat="0" applyBorder="0" applyAlignment="0" applyProtection="0"/>
    <xf numFmtId="0" fontId="44" fillId="0" borderId="30" applyNumberFormat="0" applyFill="0" applyAlignment="0" applyProtection="0"/>
    <xf numFmtId="0" fontId="45" fillId="0" borderId="31" applyNumberFormat="0" applyFill="0" applyAlignment="0" applyProtection="0"/>
    <xf numFmtId="0" fontId="46" fillId="0" borderId="32" applyNumberFormat="0" applyFill="0" applyAlignment="0" applyProtection="0"/>
    <xf numFmtId="0" fontId="46" fillId="0" borderId="0" applyNumberFormat="0" applyFill="0" applyBorder="0" applyAlignment="0" applyProtection="0"/>
    <xf numFmtId="0" fontId="47" fillId="19" borderId="33" applyNumberFormat="0" applyAlignment="0" applyProtection="0"/>
    <xf numFmtId="0" fontId="48" fillId="0" borderId="35" applyNumberFormat="0" applyFill="0" applyAlignment="0" applyProtection="0"/>
    <xf numFmtId="0" fontId="49" fillId="18" borderId="0" applyNumberFormat="0" applyBorder="0" applyAlignment="0" applyProtection="0"/>
    <xf numFmtId="0" fontId="31" fillId="22" borderId="37" applyNumberFormat="0" applyFont="0" applyAlignment="0" applyProtection="0"/>
    <xf numFmtId="0" fontId="50" fillId="20" borderId="34" applyNumberFormat="0" applyAlignment="0" applyProtection="0"/>
    <xf numFmtId="0" fontId="51" fillId="0" borderId="0" applyNumberFormat="0" applyFill="0" applyBorder="0" applyAlignment="0" applyProtection="0"/>
    <xf numFmtId="0" fontId="34" fillId="0" borderId="38" applyNumberFormat="0" applyFill="0" applyAlignment="0" applyProtection="0"/>
    <xf numFmtId="0" fontId="52" fillId="0" borderId="0" applyNumberFormat="0" applyFill="0" applyBorder="0" applyAlignment="0" applyProtection="0"/>
    <xf numFmtId="0" fontId="3" fillId="0" borderId="0"/>
    <xf numFmtId="0" fontId="33" fillId="0" borderId="0"/>
    <xf numFmtId="0" fontId="3" fillId="0" borderId="0"/>
    <xf numFmtId="43" fontId="3"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0" fontId="55" fillId="0" borderId="0"/>
    <xf numFmtId="0" fontId="39" fillId="17" borderId="0" applyNumberFormat="0" applyBorder="0" applyAlignment="0" applyProtection="0"/>
    <xf numFmtId="38" fontId="33" fillId="47" borderId="0" applyProtection="0"/>
    <xf numFmtId="0" fontId="3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4" fontId="56" fillId="0" borderId="39"/>
    <xf numFmtId="0" fontId="57" fillId="0" borderId="0" applyFont="0" applyFill="0" applyBorder="0" applyAlignment="0" applyProtection="0"/>
    <xf numFmtId="168" fontId="33" fillId="0" borderId="0" applyFont="0" applyFill="0" applyBorder="0" applyAlignment="0" applyProtection="0"/>
    <xf numFmtId="0" fontId="57" fillId="0" borderId="0" applyFont="0" applyFill="0" applyBorder="0" applyAlignment="0" applyProtection="0"/>
    <xf numFmtId="0" fontId="53" fillId="4" borderId="0"/>
    <xf numFmtId="0" fontId="58" fillId="0" borderId="0" applyNumberFormat="0" applyFill="0" applyBorder="0" applyAlignment="0" applyProtection="0">
      <alignment vertical="top"/>
      <protection locked="0"/>
    </xf>
    <xf numFmtId="38" fontId="59" fillId="0" borderId="0"/>
    <xf numFmtId="38" fontId="60" fillId="0" borderId="0"/>
    <xf numFmtId="38" fontId="61" fillId="0" borderId="0"/>
    <xf numFmtId="38" fontId="62" fillId="0" borderId="0"/>
    <xf numFmtId="0" fontId="63" fillId="0" borderId="0"/>
    <xf numFmtId="0" fontId="63" fillId="0" borderId="0"/>
    <xf numFmtId="0" fontId="64" fillId="0" borderId="0"/>
    <xf numFmtId="169"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65" fillId="0" borderId="0" applyFont="0" applyFill="0" applyBorder="0" applyAlignment="0" applyProtection="0"/>
    <xf numFmtId="0" fontId="57" fillId="0" borderId="0" applyFont="0" applyFill="0" applyBorder="0" applyAlignment="0" applyProtection="0"/>
    <xf numFmtId="0" fontId="33" fillId="0" borderId="0" applyFont="0" applyFill="0" applyBorder="0" applyAlignment="0" applyProtection="0"/>
    <xf numFmtId="0" fontId="66" fillId="0" borderId="0"/>
    <xf numFmtId="0" fontId="57" fillId="0" borderId="0"/>
    <xf numFmtId="0" fontId="65" fillId="0" borderId="0"/>
    <xf numFmtId="0" fontId="57" fillId="0" borderId="0"/>
    <xf numFmtId="0" fontId="57" fillId="0" borderId="0"/>
    <xf numFmtId="0" fontId="57" fillId="0" borderId="0"/>
    <xf numFmtId="0" fontId="33" fillId="0" borderId="0"/>
    <xf numFmtId="0" fontId="33" fillId="0" borderId="0"/>
    <xf numFmtId="0" fontId="67" fillId="0" borderId="0" applyNumberFormat="0" applyFill="0" applyBorder="0" applyAlignment="0" applyProtection="0">
      <alignment vertical="top"/>
      <protection locked="0"/>
    </xf>
    <xf numFmtId="0" fontId="68" fillId="48" borderId="40" applyBorder="0">
      <alignment horizontal="left"/>
    </xf>
    <xf numFmtId="170" fontId="33" fillId="0" borderId="0" applyFont="0" applyFill="0" applyBorder="0" applyAlignment="0" applyProtection="0"/>
    <xf numFmtId="171" fontId="33" fillId="0" borderId="0" applyFont="0" applyFill="0" applyBorder="0" applyAlignment="0" applyProtection="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54" fillId="0" borderId="0" applyFont="0" applyFill="0" applyBorder="0" applyAlignment="0" applyProtection="0"/>
    <xf numFmtId="0" fontId="31" fillId="0" borderId="0"/>
    <xf numFmtId="9" fontId="54" fillId="0" borderId="0" applyFont="0" applyFill="0" applyBorder="0" applyAlignment="0" applyProtection="0"/>
    <xf numFmtId="166" fontId="3" fillId="0" borderId="0" applyFont="0" applyFill="0" applyBorder="0" applyAlignment="0" applyProtection="0"/>
    <xf numFmtId="0" fontId="69" fillId="0" borderId="0"/>
    <xf numFmtId="0" fontId="3" fillId="0" borderId="0"/>
    <xf numFmtId="9" fontId="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49" borderId="41" applyNumberFormat="0" applyFont="0" applyAlignment="0" applyProtection="0"/>
    <xf numFmtId="0" fontId="8" fillId="49" borderId="41" applyNumberFormat="0" applyFont="0" applyAlignment="0" applyProtection="0"/>
    <xf numFmtId="0" fontId="8" fillId="49" borderId="41" applyNumberFormat="0" applyFont="0" applyAlignment="0" applyProtection="0"/>
    <xf numFmtId="0" fontId="8" fillId="49" borderId="41" applyNumberFormat="0" applyFont="0" applyAlignment="0" applyProtection="0"/>
    <xf numFmtId="0" fontId="8" fillId="49" borderId="41" applyNumberFormat="0" applyFont="0" applyAlignment="0" applyProtection="0"/>
    <xf numFmtId="0" fontId="8" fillId="49" borderId="41" applyNumberFormat="0" applyFont="0" applyAlignment="0" applyProtection="0"/>
    <xf numFmtId="0" fontId="8" fillId="49" borderId="41" applyNumberFormat="0" applyFont="0" applyAlignment="0" applyProtection="0"/>
    <xf numFmtId="0" fontId="8" fillId="49" borderId="41" applyNumberFormat="0" applyFont="0" applyAlignment="0" applyProtection="0"/>
    <xf numFmtId="0" fontId="1" fillId="0" borderId="0"/>
    <xf numFmtId="166" fontId="1" fillId="0" borderId="0" applyFont="0" applyFill="0" applyBorder="0" applyAlignment="0" applyProtection="0"/>
    <xf numFmtId="0" fontId="8" fillId="0" borderId="0">
      <alignment vertical="top"/>
    </xf>
    <xf numFmtId="0" fontId="3" fillId="0" borderId="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31" fillId="40" borderId="0" applyNumberFormat="0" applyBorder="0" applyAlignment="0" applyProtection="0"/>
    <xf numFmtId="0" fontId="31" fillId="44"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5"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8" fillId="34" borderId="0" applyNumberFormat="0" applyBorder="0" applyAlignment="0" applyProtection="0"/>
    <xf numFmtId="0" fontId="38" fillId="38" borderId="0" applyNumberFormat="0" applyBorder="0" applyAlignment="0" applyProtection="0"/>
    <xf numFmtId="0" fontId="38" fillId="42" borderId="0" applyNumberFormat="0" applyBorder="0" applyAlignment="0" applyProtection="0"/>
    <xf numFmtId="0" fontId="38" fillId="46" borderId="0" applyNumberFormat="0" applyBorder="0" applyAlignment="0" applyProtection="0"/>
    <xf numFmtId="0" fontId="38" fillId="23" borderId="0" applyNumberFormat="0" applyBorder="0" applyAlignment="0" applyProtection="0"/>
    <xf numFmtId="0" fontId="38" fillId="27" borderId="0" applyNumberFormat="0" applyBorder="0" applyAlignment="0" applyProtection="0"/>
    <xf numFmtId="0" fontId="38" fillId="31" borderId="0" applyNumberFormat="0" applyBorder="0" applyAlignment="0" applyProtection="0"/>
    <xf numFmtId="0" fontId="38" fillId="35" borderId="0" applyNumberFormat="0" applyBorder="0" applyAlignment="0" applyProtection="0"/>
    <xf numFmtId="0" fontId="38" fillId="39" borderId="0" applyNumberFormat="0" applyBorder="0" applyAlignment="0" applyProtection="0"/>
    <xf numFmtId="0" fontId="38" fillId="43" borderId="0" applyNumberFormat="0" applyBorder="0" applyAlignment="0" applyProtection="0"/>
    <xf numFmtId="0" fontId="40" fillId="20" borderId="33" applyNumberFormat="0" applyAlignment="0" applyProtection="0"/>
    <xf numFmtId="0" fontId="41" fillId="21" borderId="36" applyNumberFormat="0" applyAlignment="0" applyProtection="0"/>
    <xf numFmtId="0" fontId="42" fillId="0" borderId="0" applyNumberFormat="0" applyFill="0" applyBorder="0" applyAlignment="0" applyProtection="0"/>
    <xf numFmtId="0" fontId="43" fillId="16" borderId="0" applyNumberFormat="0" applyBorder="0" applyAlignment="0" applyProtection="0"/>
    <xf numFmtId="0" fontId="44" fillId="0" borderId="30" applyNumberFormat="0" applyFill="0" applyAlignment="0" applyProtection="0"/>
    <xf numFmtId="0" fontId="45" fillId="0" borderId="31" applyNumberFormat="0" applyFill="0" applyAlignment="0" applyProtection="0"/>
    <xf numFmtId="0" fontId="46" fillId="0" borderId="32" applyNumberFormat="0" applyFill="0" applyAlignment="0" applyProtection="0"/>
    <xf numFmtId="0" fontId="46" fillId="0" borderId="0" applyNumberFormat="0" applyFill="0" applyBorder="0" applyAlignment="0" applyProtection="0"/>
    <xf numFmtId="0" fontId="47" fillId="19" borderId="33" applyNumberFormat="0" applyAlignment="0" applyProtection="0"/>
    <xf numFmtId="0" fontId="48" fillId="0" borderId="35" applyNumberFormat="0" applyFill="0" applyAlignment="0" applyProtection="0"/>
    <xf numFmtId="0" fontId="49" fillId="18" borderId="0" applyNumberFormat="0" applyBorder="0" applyAlignment="0" applyProtection="0"/>
    <xf numFmtId="0" fontId="3" fillId="0" borderId="0"/>
    <xf numFmtId="0" fontId="3" fillId="0" borderId="0"/>
    <xf numFmtId="0" fontId="50" fillId="20" borderId="34" applyNumberFormat="0" applyAlignment="0" applyProtection="0"/>
    <xf numFmtId="0" fontId="51" fillId="0" borderId="0" applyNumberFormat="0" applyFill="0" applyBorder="0" applyAlignment="0" applyProtection="0"/>
    <xf numFmtId="0" fontId="34" fillId="0" borderId="38" applyNumberFormat="0" applyFill="0" applyAlignment="0" applyProtection="0"/>
    <xf numFmtId="0" fontId="52" fillId="0" borderId="0" applyNumberFormat="0" applyFill="0" applyBorder="0" applyAlignment="0" applyProtection="0"/>
    <xf numFmtId="0" fontId="3" fillId="0" borderId="0"/>
    <xf numFmtId="0" fontId="3" fillId="0" borderId="0"/>
    <xf numFmtId="0" fontId="31" fillId="0" borderId="0"/>
    <xf numFmtId="43" fontId="8" fillId="0" borderId="0" applyFont="0" applyFill="0" applyBorder="0" applyAlignment="0" applyProtection="0"/>
    <xf numFmtId="172" fontId="69"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71" fillId="0" borderId="0"/>
    <xf numFmtId="0" fontId="3" fillId="0" borderId="0"/>
    <xf numFmtId="0" fontId="8" fillId="0" borderId="0">
      <alignment vertical="top"/>
    </xf>
    <xf numFmtId="0" fontId="71" fillId="0" borderId="0"/>
    <xf numFmtId="9" fontId="69" fillId="0" borderId="0" applyFont="0" applyFill="0" applyBorder="0" applyAlignment="0" applyProtection="0"/>
    <xf numFmtId="167" fontId="28" fillId="0" borderId="0"/>
    <xf numFmtId="38" fontId="55" fillId="0" borderId="0" applyFont="0" applyFill="0" applyBorder="0" applyAlignment="0" applyProtection="0"/>
    <xf numFmtId="40" fontId="55" fillId="0" borderId="0" applyFont="0" applyFill="0" applyBorder="0" applyAlignment="0" applyProtection="0"/>
    <xf numFmtId="173" fontId="55" fillId="0" borderId="0" applyFont="0" applyFill="0" applyBorder="0" applyAlignment="0" applyProtection="0"/>
    <xf numFmtId="0" fontId="3" fillId="0" borderId="0"/>
    <xf numFmtId="0" fontId="3" fillId="0" borderId="0"/>
    <xf numFmtId="0" fontId="3" fillId="0" borderId="0"/>
    <xf numFmtId="0" fontId="8" fillId="0" borderId="0"/>
    <xf numFmtId="43" fontId="8" fillId="0" borderId="0" applyFont="0" applyFill="0" applyBorder="0" applyAlignment="0" applyProtection="0"/>
    <xf numFmtId="0" fontId="3" fillId="0" borderId="0"/>
    <xf numFmtId="0" fontId="8" fillId="0" borderId="0">
      <alignment vertical="top"/>
    </xf>
    <xf numFmtId="0" fontId="71" fillId="0" borderId="0"/>
    <xf numFmtId="0" fontId="72" fillId="0" borderId="0"/>
    <xf numFmtId="43" fontId="3" fillId="0" borderId="0" applyFont="0" applyFill="0" applyBorder="0" applyAlignment="0" applyProtection="0"/>
    <xf numFmtId="43" fontId="8" fillId="0" borderId="0" applyFont="0" applyFill="0" applyBorder="0" applyAlignment="0" applyProtection="0"/>
    <xf numFmtId="0" fontId="3" fillId="0" borderId="0"/>
    <xf numFmtId="9" fontId="31" fillId="0" borderId="0" applyFont="0" applyFill="0" applyBorder="0" applyAlignment="0" applyProtection="0"/>
    <xf numFmtId="0" fontId="71" fillId="0" borderId="0"/>
    <xf numFmtId="0" fontId="8" fillId="0" borderId="0"/>
    <xf numFmtId="0" fontId="3" fillId="0" borderId="0"/>
    <xf numFmtId="43" fontId="8" fillId="0" borderId="0" applyFont="0" applyFill="0" applyBorder="0" applyAlignment="0" applyProtection="0"/>
    <xf numFmtId="172" fontId="69" fillId="0" borderId="0" applyFont="0" applyFill="0" applyBorder="0" applyAlignment="0" applyProtection="0"/>
    <xf numFmtId="43" fontId="3" fillId="0" borderId="0" applyFont="0" applyFill="0" applyBorder="0" applyAlignment="0" applyProtection="0"/>
    <xf numFmtId="172" fontId="69" fillId="0" borderId="0" applyFont="0" applyFill="0" applyBorder="0" applyAlignment="0" applyProtection="0"/>
    <xf numFmtId="172" fontId="69" fillId="0" borderId="0" applyFont="0" applyFill="0" applyBorder="0" applyAlignment="0" applyProtection="0"/>
    <xf numFmtId="0" fontId="31" fillId="0" borderId="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31" fillId="40" borderId="0" applyNumberFormat="0" applyBorder="0" applyAlignment="0" applyProtection="0"/>
    <xf numFmtId="0" fontId="31" fillId="44"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5"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8" fillId="34" borderId="0" applyNumberFormat="0" applyBorder="0" applyAlignment="0" applyProtection="0"/>
    <xf numFmtId="0" fontId="38" fillId="38" borderId="0" applyNumberFormat="0" applyBorder="0" applyAlignment="0" applyProtection="0"/>
    <xf numFmtId="0" fontId="38" fillId="42" borderId="0" applyNumberFormat="0" applyBorder="0" applyAlignment="0" applyProtection="0"/>
    <xf numFmtId="0" fontId="38" fillId="46" borderId="0" applyNumberFormat="0" applyBorder="0" applyAlignment="0" applyProtection="0"/>
    <xf numFmtId="0" fontId="38" fillId="23" borderId="0" applyNumberFormat="0" applyBorder="0" applyAlignment="0" applyProtection="0"/>
    <xf numFmtId="0" fontId="38" fillId="27" borderId="0" applyNumberFormat="0" applyBorder="0" applyAlignment="0" applyProtection="0"/>
    <xf numFmtId="0" fontId="38" fillId="31" borderId="0" applyNumberFormat="0" applyBorder="0" applyAlignment="0" applyProtection="0"/>
    <xf numFmtId="0" fontId="38" fillId="35" borderId="0" applyNumberFormat="0" applyBorder="0" applyAlignment="0" applyProtection="0"/>
    <xf numFmtId="0" fontId="38" fillId="39" borderId="0" applyNumberFormat="0" applyBorder="0" applyAlignment="0" applyProtection="0"/>
    <xf numFmtId="0" fontId="38" fillId="43" borderId="0" applyNumberFormat="0" applyBorder="0" applyAlignment="0" applyProtection="0"/>
    <xf numFmtId="0" fontId="39" fillId="17" borderId="0" applyNumberFormat="0" applyBorder="0" applyAlignment="0" applyProtection="0"/>
    <xf numFmtId="0" fontId="40" fillId="20" borderId="33" applyNumberFormat="0" applyAlignment="0" applyProtection="0"/>
    <xf numFmtId="0" fontId="41" fillId="21" borderId="36" applyNumberFormat="0" applyAlignment="0" applyProtection="0"/>
    <xf numFmtId="166" fontId="31" fillId="0" borderId="0" applyFont="0" applyFill="0" applyBorder="0" applyAlignment="0" applyProtection="0"/>
    <xf numFmtId="0" fontId="42" fillId="0" borderId="0" applyNumberFormat="0" applyFill="0" applyBorder="0" applyAlignment="0" applyProtection="0"/>
    <xf numFmtId="0" fontId="43" fillId="16" borderId="0" applyNumberFormat="0" applyBorder="0" applyAlignment="0" applyProtection="0"/>
    <xf numFmtId="0" fontId="44" fillId="0" borderId="30" applyNumberFormat="0" applyFill="0" applyAlignment="0" applyProtection="0"/>
    <xf numFmtId="0" fontId="45" fillId="0" borderId="31" applyNumberFormat="0" applyFill="0" applyAlignment="0" applyProtection="0"/>
    <xf numFmtId="0" fontId="46" fillId="0" borderId="32" applyNumberFormat="0" applyFill="0" applyAlignment="0" applyProtection="0"/>
    <xf numFmtId="0" fontId="46" fillId="0" borderId="0" applyNumberFormat="0" applyFill="0" applyBorder="0" applyAlignment="0" applyProtection="0"/>
    <xf numFmtId="0" fontId="47" fillId="19" borderId="33" applyNumberFormat="0" applyAlignment="0" applyProtection="0"/>
    <xf numFmtId="0" fontId="48" fillId="0" borderId="35" applyNumberFormat="0" applyFill="0" applyAlignment="0" applyProtection="0"/>
    <xf numFmtId="0" fontId="49" fillId="18" borderId="0" applyNumberFormat="0" applyBorder="0" applyAlignment="0" applyProtection="0"/>
    <xf numFmtId="0" fontId="31" fillId="22" borderId="37" applyNumberFormat="0" applyFont="0" applyAlignment="0" applyProtection="0"/>
    <xf numFmtId="0" fontId="50" fillId="20" borderId="34" applyNumberFormat="0" applyAlignment="0" applyProtection="0"/>
    <xf numFmtId="0" fontId="34" fillId="0" borderId="38" applyNumberFormat="0" applyFill="0" applyAlignment="0" applyProtection="0"/>
    <xf numFmtId="0" fontId="52" fillId="0" borderId="0" applyNumberFormat="0" applyFill="0" applyBorder="0" applyAlignment="0" applyProtection="0"/>
    <xf numFmtId="0" fontId="33" fillId="0" borderId="0"/>
    <xf numFmtId="166" fontId="3" fillId="0" borderId="0" applyFont="0" applyFill="0" applyBorder="0" applyAlignment="0" applyProtection="0"/>
    <xf numFmtId="166" fontId="54"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54"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38" fontId="55" fillId="0" borderId="0" applyFont="0" applyFill="0" applyBorder="0" applyAlignment="0" applyProtection="0"/>
    <xf numFmtId="173" fontId="55" fillId="0" borderId="0" applyFont="0" applyFill="0" applyBorder="0" applyAlignment="0" applyProtection="0"/>
    <xf numFmtId="0" fontId="3" fillId="0" borderId="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9" fontId="31" fillId="0" borderId="0" applyFont="0" applyFill="0" applyBorder="0" applyAlignment="0" applyProtection="0"/>
    <xf numFmtId="0" fontId="71" fillId="0" borderId="0"/>
    <xf numFmtId="0" fontId="3" fillId="0" borderId="0"/>
    <xf numFmtId="166" fontId="8" fillId="0" borderId="0" applyFont="0" applyFill="0" applyBorder="0" applyAlignment="0" applyProtection="0"/>
    <xf numFmtId="0" fontId="8" fillId="0" borderId="0"/>
    <xf numFmtId="43" fontId="8" fillId="0" borderId="0" applyFont="0" applyFill="0" applyBorder="0" applyAlignment="0" applyProtection="0"/>
    <xf numFmtId="0" fontId="55" fillId="0" borderId="0"/>
    <xf numFmtId="43" fontId="8" fillId="0" borderId="0" applyFont="0" applyFill="0" applyBorder="0" applyAlignment="0" applyProtection="0"/>
    <xf numFmtId="43" fontId="8" fillId="0" borderId="0" applyFont="0" applyFill="0" applyBorder="0" applyAlignment="0" applyProtection="0"/>
    <xf numFmtId="0" fontId="3" fillId="0" borderId="0"/>
    <xf numFmtId="0" fontId="71" fillId="0" borderId="0"/>
    <xf numFmtId="0" fontId="31" fillId="0" borderId="0"/>
    <xf numFmtId="0" fontId="31" fillId="0" borderId="0"/>
    <xf numFmtId="0" fontId="1" fillId="0" borderId="0"/>
    <xf numFmtId="43" fontId="32"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1" fillId="0" borderId="0" applyNumberFormat="0" applyFill="0" applyBorder="0" applyAlignment="0" applyProtection="0">
      <alignment vertical="top"/>
      <protection locked="0"/>
    </xf>
    <xf numFmtId="166" fontId="31" fillId="0" borderId="0" applyFont="0" applyFill="0" applyBorder="0" applyAlignment="0" applyProtection="0"/>
    <xf numFmtId="166" fontId="31" fillId="0" borderId="0" applyFont="0" applyFill="0" applyBorder="0" applyAlignment="0" applyProtection="0"/>
    <xf numFmtId="166" fontId="54"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54" fillId="0" borderId="0" applyFont="0" applyFill="0" applyBorder="0" applyAlignment="0" applyProtection="0"/>
    <xf numFmtId="166" fontId="3" fillId="0" borderId="0" applyFont="0" applyFill="0" applyBorder="0" applyAlignment="0" applyProtection="0"/>
    <xf numFmtId="0" fontId="1" fillId="0" borderId="0"/>
    <xf numFmtId="166" fontId="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54"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54"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3" fillId="0" borderId="0"/>
    <xf numFmtId="0" fontId="71" fillId="0" borderId="0"/>
    <xf numFmtId="0" fontId="1" fillId="0" borderId="0"/>
    <xf numFmtId="166" fontId="32"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 fillId="0" borderId="0"/>
    <xf numFmtId="166" fontId="3"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0" fontId="3" fillId="0" borderId="0"/>
    <xf numFmtId="0" fontId="1" fillId="0" borderId="0"/>
  </cellStyleXfs>
  <cellXfs count="250">
    <xf numFmtId="0" fontId="0" fillId="0" borderId="0" xfId="0"/>
    <xf numFmtId="0" fontId="0" fillId="0" borderId="0" xfId="0" applyProtection="1"/>
    <xf numFmtId="0" fontId="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164" fontId="16" fillId="9"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2" fillId="0" borderId="0" xfId="3" applyProtection="1"/>
    <xf numFmtId="0" fontId="16" fillId="3" borderId="1" xfId="3" applyFont="1" applyFill="1" applyBorder="1" applyAlignment="1" applyProtection="1">
      <alignment horizontal="center" vertical="center"/>
    </xf>
    <xf numFmtId="0" fontId="5" fillId="3" borderId="9" xfId="3" applyFont="1" applyFill="1" applyBorder="1" applyAlignment="1" applyProtection="1">
      <alignment horizontal="center" vertical="center" wrapText="1"/>
    </xf>
    <xf numFmtId="0" fontId="16" fillId="3" borderId="8" xfId="3" applyFont="1" applyFill="1" applyBorder="1" applyAlignment="1" applyProtection="1">
      <alignment horizontal="center" vertical="center"/>
    </xf>
    <xf numFmtId="164" fontId="16"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9" borderId="6" xfId="0" applyNumberFormat="1" applyFont="1" applyFill="1" applyBorder="1" applyAlignment="1" applyProtection="1">
      <alignment horizontal="center" vertical="center"/>
    </xf>
    <xf numFmtId="164" fontId="16" fillId="0" borderId="16" xfId="0" applyNumberFormat="1" applyFont="1" applyFill="1" applyBorder="1" applyAlignment="1" applyProtection="1">
      <alignment horizontal="center" vertical="center"/>
    </xf>
    <xf numFmtId="164" fontId="16" fillId="9" borderId="7"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right" vertical="center" shrinkToFit="1"/>
    </xf>
    <xf numFmtId="3" fontId="0" fillId="0" borderId="0" xfId="0" applyNumberFormat="1" applyProtection="1"/>
    <xf numFmtId="3" fontId="16" fillId="3" borderId="1" xfId="0" applyNumberFormat="1" applyFont="1" applyFill="1" applyBorder="1" applyAlignment="1" applyProtection="1">
      <alignment horizontal="center" vertical="center" wrapText="1"/>
    </xf>
    <xf numFmtId="3" fontId="20" fillId="9" borderId="1"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21" fillId="9" borderId="1" xfId="0" applyNumberFormat="1" applyFont="1" applyFill="1" applyBorder="1" applyAlignment="1" applyProtection="1">
      <alignment horizontal="right" vertical="center" shrinkToFit="1"/>
    </xf>
    <xf numFmtId="3" fontId="19" fillId="0" borderId="1" xfId="0" applyNumberFormat="1" applyFont="1" applyFill="1" applyBorder="1" applyAlignment="1" applyProtection="1">
      <alignment horizontal="right" vertical="center" shrinkToFit="1"/>
      <protection locked="0"/>
    </xf>
    <xf numFmtId="3" fontId="12" fillId="0" borderId="0" xfId="3" applyNumberFormat="1" applyProtection="1"/>
    <xf numFmtId="3" fontId="16" fillId="3"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9" fillId="0" borderId="1" xfId="0" applyNumberFormat="1" applyFont="1" applyFill="1" applyBorder="1" applyAlignment="1" applyProtection="1">
      <alignment vertical="center" shrinkToFit="1"/>
      <protection locked="0"/>
    </xf>
    <xf numFmtId="3" fontId="22" fillId="9" borderId="1" xfId="0" applyNumberFormat="1" applyFont="1" applyFill="1" applyBorder="1" applyAlignment="1" applyProtection="1">
      <alignment vertical="center" shrinkToFit="1"/>
    </xf>
    <xf numFmtId="3" fontId="20" fillId="9" borderId="1" xfId="0" applyNumberFormat="1" applyFont="1" applyFill="1" applyBorder="1" applyAlignment="1" applyProtection="1">
      <alignment vertical="center" shrinkToFit="1"/>
    </xf>
    <xf numFmtId="3" fontId="19" fillId="6" borderId="1" xfId="0" applyNumberFormat="1" applyFont="1" applyFill="1" applyBorder="1" applyAlignment="1" applyProtection="1">
      <alignment horizontal="right" vertical="center" shrinkToFit="1"/>
      <protection locked="0"/>
    </xf>
    <xf numFmtId="3" fontId="16" fillId="3" borderId="9" xfId="3" applyNumberFormat="1" applyFont="1" applyFill="1" applyBorder="1" applyAlignment="1" applyProtection="1">
      <alignment horizontal="center" vertical="center" wrapText="1"/>
    </xf>
    <xf numFmtId="3" fontId="16" fillId="3" borderId="8" xfId="3"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4" fillId="0" borderId="7"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horizontal="right" vertical="center" shrinkToFit="1"/>
      <protection locked="0"/>
    </xf>
    <xf numFmtId="3" fontId="18" fillId="10" borderId="7" xfId="0" applyNumberFormat="1" applyFont="1" applyFill="1" applyBorder="1" applyAlignment="1" applyProtection="1">
      <alignment horizontal="right" vertical="center" shrinkToFit="1"/>
    </xf>
    <xf numFmtId="3" fontId="18" fillId="10" borderId="6" xfId="0" applyNumberFormat="1" applyFont="1" applyFill="1" applyBorder="1" applyAlignment="1" applyProtection="1">
      <alignment horizontal="right" vertical="center" shrinkToFit="1"/>
    </xf>
    <xf numFmtId="3" fontId="18" fillId="7" borderId="6" xfId="0" applyNumberFormat="1" applyFont="1" applyFill="1" applyBorder="1" applyAlignment="1" applyProtection="1">
      <alignment horizontal="right" vertical="center" shrinkToFit="1"/>
      <protection locked="0"/>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9" fillId="0" borderId="1" xfId="0" applyNumberFormat="1" applyFont="1" applyFill="1" applyBorder="1" applyAlignment="1" applyProtection="1">
      <alignment horizontal="right" vertical="center" shrinkToFit="1"/>
    </xf>
    <xf numFmtId="14" fontId="7" fillId="2" borderId="0" xfId="1" applyNumberFormat="1" applyFont="1" applyFill="1" applyBorder="1" applyAlignment="1" applyProtection="1">
      <alignment horizontal="center" vertical="center"/>
      <protection locked="0"/>
    </xf>
    <xf numFmtId="0" fontId="24" fillId="11" borderId="20" xfId="4" applyFont="1" applyFill="1" applyBorder="1"/>
    <xf numFmtId="0" fontId="2" fillId="11" borderId="21" xfId="4" applyFill="1" applyBorder="1"/>
    <xf numFmtId="0" fontId="2" fillId="0" borderId="0" xfId="4"/>
    <xf numFmtId="0" fontId="26" fillId="11" borderId="2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2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25" xfId="4" applyFont="1" applyFill="1" applyBorder="1" applyAlignment="1">
      <alignment vertical="center"/>
    </xf>
    <xf numFmtId="0" fontId="29" fillId="0" borderId="0" xfId="4" applyFont="1" applyFill="1"/>
    <xf numFmtId="0" fontId="5" fillId="11" borderId="2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2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24"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23" xfId="4" applyFill="1" applyBorder="1"/>
    <xf numFmtId="0" fontId="27" fillId="11" borderId="22" xfId="4" applyFont="1" applyFill="1" applyBorder="1" applyAlignment="1">
      <alignment wrapText="1"/>
    </xf>
    <xf numFmtId="0" fontId="27" fillId="11" borderId="23" xfId="4" applyFont="1" applyFill="1" applyBorder="1" applyAlignment="1">
      <alignment wrapText="1"/>
    </xf>
    <xf numFmtId="0" fontId="27" fillId="11" borderId="2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23" xfId="4" applyFont="1" applyFill="1" applyBorder="1"/>
    <xf numFmtId="0" fontId="6" fillId="11" borderId="0" xfId="4" applyFont="1" applyFill="1" applyBorder="1" applyAlignment="1">
      <alignment horizontal="right" vertical="center" wrapText="1"/>
    </xf>
    <xf numFmtId="0" fontId="28" fillId="11" borderId="23" xfId="4" applyFont="1" applyFill="1" applyBorder="1" applyAlignment="1">
      <alignment vertical="center"/>
    </xf>
    <xf numFmtId="0" fontId="6" fillId="11" borderId="2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2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2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23" xfId="4" applyFont="1" applyFill="1" applyBorder="1" applyAlignment="1">
      <alignment vertical="center"/>
    </xf>
    <xf numFmtId="0" fontId="5" fillId="11" borderId="0" xfId="4" applyFont="1" applyFill="1" applyBorder="1" applyAlignment="1">
      <alignment horizontal="center" vertical="center"/>
    </xf>
    <xf numFmtId="0" fontId="6" fillId="11" borderId="23" xfId="4" applyFont="1" applyFill="1" applyBorder="1" applyAlignment="1">
      <alignment horizontal="center" vertical="center"/>
    </xf>
    <xf numFmtId="0" fontId="5" fillId="12" borderId="2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22" xfId="4" applyFont="1" applyFill="1" applyBorder="1" applyAlignment="1">
      <alignment vertical="top"/>
    </xf>
    <xf numFmtId="0" fontId="30" fillId="11" borderId="23" xfId="4" applyFont="1" applyFill="1" applyBorder="1"/>
    <xf numFmtId="0" fontId="2" fillId="11" borderId="27" xfId="4" applyFill="1" applyBorder="1"/>
    <xf numFmtId="0" fontId="2" fillId="11" borderId="28" xfId="4" applyFill="1" applyBorder="1"/>
    <xf numFmtId="0" fontId="2" fillId="11" borderId="26" xfId="4" applyFill="1" applyBorder="1"/>
    <xf numFmtId="49" fontId="5" fillId="12" borderId="24" xfId="4" applyNumberFormat="1" applyFont="1" applyFill="1" applyBorder="1" applyAlignment="1" applyProtection="1">
      <alignment horizontal="center" vertical="center"/>
      <protection locked="0"/>
    </xf>
    <xf numFmtId="0" fontId="23" fillId="11" borderId="19" xfId="4" applyFont="1" applyFill="1" applyBorder="1" applyAlignment="1">
      <alignment vertical="center"/>
    </xf>
    <xf numFmtId="0" fontId="23" fillId="11" borderId="20" xfId="4" applyFont="1" applyFill="1" applyBorder="1" applyAlignment="1">
      <alignment vertical="center"/>
    </xf>
    <xf numFmtId="0" fontId="26" fillId="11" borderId="2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23" xfId="4" applyFont="1" applyFill="1" applyBorder="1" applyAlignment="1">
      <alignment horizontal="center" vertical="center"/>
    </xf>
    <xf numFmtId="0" fontId="5" fillId="11" borderId="2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26" xfId="4" applyNumberFormat="1" applyFont="1" applyFill="1" applyBorder="1" applyAlignment="1" applyProtection="1">
      <alignment horizontal="center" vertical="center"/>
      <protection locked="0"/>
    </xf>
    <xf numFmtId="14" fontId="5" fillId="12" borderId="27" xfId="4" applyNumberFormat="1" applyFont="1" applyFill="1" applyBorder="1" applyAlignment="1" applyProtection="1">
      <alignment horizontal="center" vertical="center"/>
      <protection locked="0"/>
    </xf>
    <xf numFmtId="0" fontId="5" fillId="0" borderId="2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6" fillId="11" borderId="22" xfId="4" applyFont="1" applyFill="1" applyBorder="1" applyAlignment="1">
      <alignment horizontal="right" vertical="center" wrapText="1"/>
    </xf>
    <xf numFmtId="0" fontId="6" fillId="11" borderId="23" xfId="4" applyFont="1" applyFill="1" applyBorder="1" applyAlignment="1">
      <alignment horizontal="right" vertical="center" wrapText="1"/>
    </xf>
    <xf numFmtId="49" fontId="5" fillId="12" borderId="27" xfId="4" applyNumberFormat="1" applyFont="1" applyFill="1" applyBorder="1" applyAlignment="1" applyProtection="1">
      <alignment horizontal="center" vertical="center"/>
      <protection locked="0"/>
    </xf>
    <xf numFmtId="49" fontId="5" fillId="12" borderId="26" xfId="4" applyNumberFormat="1" applyFont="1" applyFill="1" applyBorder="1" applyAlignment="1" applyProtection="1">
      <alignment horizontal="center" vertical="center"/>
      <protection locked="0"/>
    </xf>
    <xf numFmtId="0" fontId="27" fillId="11" borderId="2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2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22" xfId="4" applyFont="1" applyFill="1" applyBorder="1" applyAlignment="1">
      <alignment horizontal="right" vertical="center"/>
    </xf>
    <xf numFmtId="0" fontId="6" fillId="11" borderId="2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27" xfId="4" applyFont="1" applyFill="1" applyBorder="1" applyAlignment="1" applyProtection="1">
      <alignment horizontal="center" vertical="center"/>
      <protection locked="0"/>
    </xf>
    <xf numFmtId="0" fontId="5" fillId="12" borderId="26" xfId="4" applyFont="1" applyFill="1" applyBorder="1" applyAlignment="1" applyProtection="1">
      <alignment horizontal="center" vertical="center"/>
      <protection locked="0"/>
    </xf>
    <xf numFmtId="0" fontId="27" fillId="11" borderId="2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27" xfId="4" applyFont="1" applyFill="1" applyBorder="1" applyAlignment="1" applyProtection="1">
      <alignment vertical="center"/>
      <protection locked="0"/>
    </xf>
    <xf numFmtId="0" fontId="5" fillId="12" borderId="28" xfId="4" applyFont="1" applyFill="1" applyBorder="1" applyAlignment="1" applyProtection="1">
      <alignment vertical="center"/>
      <protection locked="0"/>
    </xf>
    <xf numFmtId="0" fontId="5" fillId="12" borderId="26" xfId="4" applyFont="1" applyFill="1" applyBorder="1" applyAlignment="1" applyProtection="1">
      <alignment vertical="center"/>
      <protection locked="0"/>
    </xf>
    <xf numFmtId="0" fontId="28" fillId="11" borderId="22" xfId="4" applyFont="1" applyFill="1" applyBorder="1" applyAlignment="1">
      <alignment vertical="center"/>
    </xf>
    <xf numFmtId="0" fontId="28" fillId="11" borderId="0" xfId="4" applyFont="1" applyFill="1" applyBorder="1" applyAlignment="1">
      <alignment vertical="center"/>
    </xf>
    <xf numFmtId="0" fontId="6" fillId="11" borderId="22" xfId="4" applyFont="1" applyFill="1" applyBorder="1" applyAlignment="1">
      <alignment horizontal="left" vertical="center" wrapText="1"/>
    </xf>
    <xf numFmtId="0" fontId="6" fillId="11" borderId="0" xfId="4" applyFont="1" applyFill="1" applyBorder="1" applyAlignment="1">
      <alignment horizontal="left" vertical="center"/>
    </xf>
    <xf numFmtId="0" fontId="6" fillId="11" borderId="0" xfId="4" applyFont="1" applyFill="1" applyBorder="1" applyAlignment="1">
      <alignment vertical="center"/>
    </xf>
    <xf numFmtId="0" fontId="27" fillId="12" borderId="27" xfId="4" applyFont="1" applyFill="1" applyBorder="1" applyProtection="1">
      <protection locked="0"/>
    </xf>
    <xf numFmtId="0" fontId="27" fillId="12" borderId="28" xfId="4" applyFont="1" applyFill="1" applyBorder="1" applyProtection="1">
      <protection locked="0"/>
    </xf>
    <xf numFmtId="0" fontId="27" fillId="12" borderId="26" xfId="4" applyFont="1" applyFill="1" applyBorder="1" applyProtection="1">
      <protection locked="0"/>
    </xf>
    <xf numFmtId="0" fontId="6" fillId="11" borderId="2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27" xfId="4" applyFont="1" applyFill="1" applyBorder="1" applyAlignment="1" applyProtection="1">
      <alignment horizontal="right" vertical="center"/>
      <protection locked="0"/>
    </xf>
    <xf numFmtId="0" fontId="5" fillId="12" borderId="28" xfId="4" applyFont="1" applyFill="1" applyBorder="1" applyAlignment="1" applyProtection="1">
      <alignment horizontal="right" vertical="center"/>
      <protection locked="0"/>
    </xf>
    <xf numFmtId="0" fontId="5" fillId="12" borderId="26"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27" xfId="4" quotePrefix="1" applyNumberFormat="1" applyFont="1" applyFill="1" applyBorder="1" applyAlignment="1" applyProtection="1">
      <alignment vertical="center"/>
      <protection locked="0"/>
    </xf>
    <xf numFmtId="49" fontId="5" fillId="12" borderId="28" xfId="4" applyNumberFormat="1" applyFont="1" applyFill="1" applyBorder="1" applyAlignment="1" applyProtection="1">
      <alignment vertical="center"/>
      <protection locked="0"/>
    </xf>
    <xf numFmtId="49" fontId="5" fillId="12" borderId="26" xfId="4" applyNumberFormat="1" applyFont="1" applyFill="1" applyBorder="1" applyAlignment="1" applyProtection="1">
      <alignment vertical="center"/>
      <protection locked="0"/>
    </xf>
    <xf numFmtId="0" fontId="6" fillId="11" borderId="23" xfId="4" applyFont="1" applyFill="1" applyBorder="1" applyAlignment="1">
      <alignment horizontal="center" vertical="center"/>
    </xf>
    <xf numFmtId="0" fontId="6" fillId="11" borderId="22" xfId="4" applyFont="1" applyFill="1" applyBorder="1" applyAlignment="1">
      <alignment horizontal="left" vertical="center"/>
    </xf>
    <xf numFmtId="0" fontId="6" fillId="11" borderId="0" xfId="4" applyFont="1" applyFill="1" applyBorder="1" applyAlignment="1">
      <alignment vertical="top"/>
    </xf>
    <xf numFmtId="0" fontId="27" fillId="12" borderId="27" xfId="4" applyFont="1" applyFill="1" applyBorder="1" applyAlignment="1" applyProtection="1">
      <alignment vertical="center"/>
      <protection locked="0"/>
    </xf>
    <xf numFmtId="0" fontId="27" fillId="12" borderId="28" xfId="4" applyFont="1" applyFill="1" applyBorder="1" applyAlignment="1" applyProtection="1">
      <alignment vertical="center"/>
      <protection locked="0"/>
    </xf>
    <xf numFmtId="0" fontId="27" fillId="12" borderId="26" xfId="4" applyFont="1" applyFill="1" applyBorder="1" applyAlignment="1" applyProtection="1">
      <alignment vertical="center"/>
      <protection locked="0"/>
    </xf>
    <xf numFmtId="0" fontId="6" fillId="11" borderId="20" xfId="4" applyFont="1" applyFill="1" applyBorder="1" applyAlignment="1">
      <alignment horizontal="left" vertical="center" wrapText="1"/>
    </xf>
    <xf numFmtId="0" fontId="6" fillId="11" borderId="29" xfId="4" applyFont="1" applyFill="1" applyBorder="1" applyAlignment="1">
      <alignment horizontal="left" vertical="center" wrapText="1"/>
    </xf>
    <xf numFmtId="49" fontId="5" fillId="9" borderId="1" xfId="0" applyNumberFormat="1" applyFont="1" applyFill="1" applyBorder="1" applyAlignment="1" applyProtection="1">
      <alignment horizontal="left" vertical="center" wrapText="1"/>
    </xf>
    <xf numFmtId="49" fontId="6" fillId="9"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3" fillId="4" borderId="1" xfId="0" applyFont="1" applyFill="1" applyBorder="1" applyAlignment="1" applyProtection="1">
      <alignment horizontal="left" vertical="center" wrapText="1"/>
    </xf>
    <xf numFmtId="0" fontId="15" fillId="4" borderId="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6" fillId="0" borderId="1" xfId="0" applyNumberFormat="1" applyFont="1" applyFill="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0" fontId="16" fillId="3" borderId="1"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49" fontId="6" fillId="0" borderId="1" xfId="0" applyNumberFormat="1" applyFont="1" applyBorder="1" applyAlignment="1" applyProtection="1">
      <alignment horizontal="left" vertical="center" wrapText="1" indent="3"/>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7" fillId="5" borderId="3" xfId="3" applyFont="1" applyFill="1" applyBorder="1" applyAlignment="1" applyProtection="1">
      <alignment vertical="center" wrapText="1"/>
      <protection locked="0"/>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13" fillId="8" borderId="18" xfId="0" applyFont="1" applyFill="1" applyBorder="1" applyAlignment="1" applyProtection="1">
      <alignment horizontal="left" vertical="center" shrinkToFit="1"/>
    </xf>
    <xf numFmtId="0" fontId="6" fillId="8" borderId="18" xfId="0" applyFont="1" applyFill="1" applyBorder="1" applyAlignment="1" applyProtection="1">
      <alignment horizontal="left" vertical="center" shrinkToFit="1"/>
    </xf>
    <xf numFmtId="0" fontId="7" fillId="0" borderId="0" xfId="3" applyFont="1" applyAlignment="1" applyProtection="1">
      <alignment horizontal="center" vertical="top" wrapText="1"/>
      <protection locked="0"/>
    </xf>
    <xf numFmtId="0" fontId="0" fillId="0" borderId="0" xfId="0" applyAlignment="1" applyProtection="1">
      <alignment horizontal="center" wrapText="1"/>
    </xf>
    <xf numFmtId="0" fontId="5"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6"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9" borderId="7" xfId="0" applyFont="1" applyFill="1" applyBorder="1" applyAlignment="1" applyProtection="1">
      <alignment horizontal="left" vertical="center" wrapText="1"/>
    </xf>
    <xf numFmtId="0" fontId="6" fillId="9" borderId="7" xfId="0" applyFont="1" applyFill="1" applyBorder="1" applyAlignment="1" applyProtection="1">
      <alignment horizontal="left" vertical="center" wrapText="1"/>
    </xf>
    <xf numFmtId="0" fontId="16" fillId="2" borderId="3" xfId="3" applyFont="1" applyFill="1" applyBorder="1" applyAlignment="1" applyProtection="1">
      <alignment vertical="center" wrapText="1"/>
      <protection locked="0"/>
    </xf>
    <xf numFmtId="0" fontId="5" fillId="9" borderId="6" xfId="0" applyFont="1" applyFill="1" applyBorder="1" applyAlignment="1" applyProtection="1">
      <alignment horizontal="left" vertical="center" wrapText="1"/>
    </xf>
    <xf numFmtId="0" fontId="6" fillId="9" borderId="6"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13" fillId="8" borderId="17" xfId="0" applyFont="1" applyFill="1" applyBorder="1" applyAlignment="1" applyProtection="1">
      <alignment horizontal="left" vertical="center" shrinkToFit="1"/>
    </xf>
    <xf numFmtId="0" fontId="6" fillId="8" borderId="17" xfId="0" applyFont="1" applyFill="1" applyBorder="1" applyAlignment="1" applyProtection="1">
      <alignment horizontal="left" vertical="center" shrinkToFit="1"/>
    </xf>
    <xf numFmtId="0" fontId="5" fillId="9" borderId="2" xfId="0" applyFont="1" applyFill="1" applyBorder="1" applyAlignment="1" applyProtection="1">
      <alignment horizontal="left" vertical="center" wrapText="1"/>
    </xf>
    <xf numFmtId="0" fontId="5" fillId="9" borderId="4"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xf>
    <xf numFmtId="0" fontId="4" fillId="0" borderId="1" xfId="0" applyFont="1" applyBorder="1" applyProtection="1"/>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404">
    <cellStyle name="=D:\WINNT\SYSTEM32\COMMAND.COM" xfId="74" xr:uid="{49C9D051-44A0-4B95-B95A-0DBB913B5BEC}"/>
    <cellStyle name="20% - Accent1 2" xfId="165" xr:uid="{E318D8D5-A264-4694-B448-59B78EF9EFD1}"/>
    <cellStyle name="20% - Accent1 3" xfId="245" xr:uid="{F88A2E93-9120-4475-92FF-EED584F64789}"/>
    <cellStyle name="20% - Accent1 4" xfId="31" xr:uid="{5BE82B41-DDE4-4646-B57A-E5C9C149E088}"/>
    <cellStyle name="20% - Accent2 2" xfId="166" xr:uid="{08232B6F-0207-4273-AE9B-7145A6D381C6}"/>
    <cellStyle name="20% - Accent2 3" xfId="246" xr:uid="{4BFCF536-B76D-40C9-BC98-2298DF1CA69C}"/>
    <cellStyle name="20% - Accent2 4" xfId="34" xr:uid="{9E931DFB-7255-44DA-ABD3-773B817CEE8C}"/>
    <cellStyle name="20% - Accent3 2" xfId="167" xr:uid="{F7D5C1A2-AA5A-4211-9CC4-37A56A3E5FDA}"/>
    <cellStyle name="20% - Accent3 3" xfId="247" xr:uid="{7DF5671D-0699-4248-9351-1ABADA60CF07}"/>
    <cellStyle name="20% - Accent3 4" xfId="30" xr:uid="{7B7BC855-A607-4111-835D-40B7A00699AD}"/>
    <cellStyle name="20% - Accent4 2" xfId="168" xr:uid="{02220ABD-6AA5-4861-BB42-E4DCD067EA86}"/>
    <cellStyle name="20% - Accent4 3" xfId="248" xr:uid="{C9EFF003-3243-4E57-8EA4-36BF8348EAA3}"/>
    <cellStyle name="20% - Accent4 4" xfId="35" xr:uid="{CB39D925-AD25-48DC-B772-A4FA23ED9B7F}"/>
    <cellStyle name="20% - Accent5 2" xfId="169" xr:uid="{35E2AE67-6CD4-4CCB-A46A-EC90F3E19D91}"/>
    <cellStyle name="20% - Accent5 3" xfId="249" xr:uid="{81B3810B-5CE9-4971-B889-0961EE0B7C16}"/>
    <cellStyle name="20% - Accent5 4" xfId="36" xr:uid="{B2620883-1886-4326-A693-6E35ED872D91}"/>
    <cellStyle name="20% - Accent6 2" xfId="170" xr:uid="{AC25131A-D078-401A-BEDF-DAB654C67733}"/>
    <cellStyle name="20% - Accent6 3" xfId="250" xr:uid="{53563B9E-317F-4715-BF5A-184991761B0A}"/>
    <cellStyle name="20% - Accent6 4" xfId="37" xr:uid="{78BE45BC-4E2A-4AA7-A933-152F62DF0508}"/>
    <cellStyle name="40% - Accent1 2" xfId="171" xr:uid="{F05E05E9-4364-435B-9075-CE73E3A20F93}"/>
    <cellStyle name="40% - Accent1 3" xfId="251" xr:uid="{2B4C9587-FFD3-4FF2-A90E-2766F6F252B7}"/>
    <cellStyle name="40% - Accent1 4" xfId="38" xr:uid="{6D80044D-5430-47B8-A41A-2762D1D7DA5C}"/>
    <cellStyle name="40% - Accent2 2" xfId="172" xr:uid="{9824F391-CB24-43C7-A298-34A0AE5D15F4}"/>
    <cellStyle name="40% - Accent2 3" xfId="252" xr:uid="{83AC3843-A0F6-41CE-9D5D-690E9798A379}"/>
    <cellStyle name="40% - Accent2 4" xfId="39" xr:uid="{6842B45D-2FA0-4D0E-B01A-058605E25B7D}"/>
    <cellStyle name="40% - Accent3 2" xfId="173" xr:uid="{FE49AE94-9BDD-4D44-9FA1-FE52844C83BF}"/>
    <cellStyle name="40% - Accent3 3" xfId="253" xr:uid="{7CD6FC67-4276-43B1-9675-E78CDB104533}"/>
    <cellStyle name="40% - Accent3 4" xfId="40" xr:uid="{8DFC7F37-CC08-4FD6-AB57-6758736902CC}"/>
    <cellStyle name="40% - Accent4 2" xfId="174" xr:uid="{19DEE541-DC79-4B77-A987-3DE4B0B46CEA}"/>
    <cellStyle name="40% - Accent4 3" xfId="254" xr:uid="{EBDBE01C-4AE4-4C05-BC36-D889B76E8EE5}"/>
    <cellStyle name="40% - Accent4 4" xfId="41" xr:uid="{F8F53832-B721-4306-B026-7FB3F41AB593}"/>
    <cellStyle name="40% - Accent5 2" xfId="175" xr:uid="{1F47F04F-CEDA-4E70-B29F-26222C62A6AB}"/>
    <cellStyle name="40% - Accent5 3" xfId="255" xr:uid="{D8B27DF0-D9CB-436E-954F-099195721E83}"/>
    <cellStyle name="40% - Accent5 4" xfId="42" xr:uid="{8742080D-380C-4A8A-9529-9F7E06BE4F10}"/>
    <cellStyle name="40% - Accent6 2" xfId="176" xr:uid="{A51C78C9-734D-4FF9-90D0-BCDD7BB8BF59}"/>
    <cellStyle name="40% - Accent6 3" xfId="256" xr:uid="{033E0190-59F1-4D26-822E-7EF3B22C7CA1}"/>
    <cellStyle name="40% - Accent6 4" xfId="43" xr:uid="{2B91A599-B28C-40B4-8276-0D38A7961C5B}"/>
    <cellStyle name="60% - Accent1 2" xfId="177" xr:uid="{83EC6066-203F-42D0-A74E-9D343FC68BDE}"/>
    <cellStyle name="60% - Accent1 3" xfId="257" xr:uid="{3F8B7717-72FF-4580-A9A4-052AB15D162A}"/>
    <cellStyle name="60% - Accent1 4" xfId="44" xr:uid="{64BF97C0-F141-4B4E-BC06-DCC1C4A980F7}"/>
    <cellStyle name="60% - Accent2 2" xfId="178" xr:uid="{4D44778E-2F99-4128-AAE5-F8897D7FB115}"/>
    <cellStyle name="60% - Accent2 3" xfId="258" xr:uid="{9120011C-FBB2-4B28-A15A-C9B163108AFE}"/>
    <cellStyle name="60% - Accent2 4" xfId="45" xr:uid="{48125612-5E19-474F-98F8-4E59FF0B49CC}"/>
    <cellStyle name="60% - Accent3 2" xfId="179" xr:uid="{EA572B65-6286-4BDB-A8FF-5DE58358CFD7}"/>
    <cellStyle name="60% - Accent3 3" xfId="259" xr:uid="{FF90EB1C-626C-4DFB-AE4D-CCC351659B15}"/>
    <cellStyle name="60% - Accent3 4" xfId="46" xr:uid="{A8DEBDFF-D7CA-42C3-BF4D-84F2616C1932}"/>
    <cellStyle name="60% - Accent4 2" xfId="180" xr:uid="{6C26B05D-C781-44CA-B5A2-A8DBEFE74387}"/>
    <cellStyle name="60% - Accent4 3" xfId="260" xr:uid="{9AB1111D-88BE-4D5F-A684-C254479CFFA3}"/>
    <cellStyle name="60% - Accent4 4" xfId="47" xr:uid="{CBBE8E70-D07A-4A43-AEE2-43ABAF3E4B24}"/>
    <cellStyle name="60% - Accent5 2" xfId="181" xr:uid="{904769B0-A7DD-47A3-856E-664ADEE1F689}"/>
    <cellStyle name="60% - Accent5 3" xfId="261" xr:uid="{06502B41-D44E-40BA-AE1E-5C617B341298}"/>
    <cellStyle name="60% - Accent5 4" xfId="48" xr:uid="{5BC46789-B6D9-4C7A-BC69-FF0F5BD21B06}"/>
    <cellStyle name="60% - Accent6 2" xfId="182" xr:uid="{49DFA082-0915-445A-8679-6E438B0BF487}"/>
    <cellStyle name="60% - Accent6 3" xfId="262" xr:uid="{E9ADDCF6-5B73-44EC-9302-00BEE7AA8649}"/>
    <cellStyle name="60% - Accent6 4" xfId="49" xr:uid="{7F7A64C9-27DC-4079-B194-48A27F48C2BA}"/>
    <cellStyle name="Accent1 2" xfId="183" xr:uid="{97FFEBE2-191F-4DD9-952A-25C22A715EDE}"/>
    <cellStyle name="Accent1 3" xfId="263" xr:uid="{C34B7714-BAC3-410E-8069-82D8C3F2514F}"/>
    <cellStyle name="Accent1 4" xfId="50" xr:uid="{6A196A54-1069-4E5E-B6B9-7C792AA4CCEC}"/>
    <cellStyle name="Accent2 2" xfId="184" xr:uid="{8BC24F4E-5A8D-4A43-997F-3F13F7A149AE}"/>
    <cellStyle name="Accent2 3" xfId="264" xr:uid="{CA9C39A4-AAC1-4D2D-A5FC-A9222F1443E9}"/>
    <cellStyle name="Accent2 4" xfId="51" xr:uid="{4E9E855F-4DBB-4568-98EF-5CEBFA6BECC8}"/>
    <cellStyle name="Accent3 2" xfId="185" xr:uid="{6A102F2D-7C77-40FD-85D5-5167B521B356}"/>
    <cellStyle name="Accent3 3" xfId="265" xr:uid="{C62E9620-5E8D-402E-9387-41FA5843AFFE}"/>
    <cellStyle name="Accent3 4" xfId="52" xr:uid="{9D2F3FF3-4FDD-4E34-801B-EE260A752BFC}"/>
    <cellStyle name="Accent4 2" xfId="186" xr:uid="{35E8702F-ADF3-4032-8415-6B2FEEEB6AF5}"/>
    <cellStyle name="Accent4 3" xfId="266" xr:uid="{5127A005-1D71-4D78-A6AB-39261DFCF7F8}"/>
    <cellStyle name="Accent4 4" xfId="53" xr:uid="{91C751EC-B7B2-474C-BC82-A5D0F4B5159A}"/>
    <cellStyle name="Accent5 2" xfId="187" xr:uid="{2CA586B5-EA2A-481F-B339-AA80C886A061}"/>
    <cellStyle name="Accent5 3" xfId="267" xr:uid="{B66F1A7D-4467-4EFF-B0D4-8F9E45FE66D9}"/>
    <cellStyle name="Accent5 4" xfId="54" xr:uid="{4AF1C0CB-0CD2-45B9-8BF9-C0C7F70B509C}"/>
    <cellStyle name="Accent6 2" xfId="188" xr:uid="{ED3769FD-63A0-4DC8-8616-202A1E66F09A}"/>
    <cellStyle name="Accent6 3" xfId="268" xr:uid="{0F9B3F03-4866-478D-9932-57D4B39214CD}"/>
    <cellStyle name="Accent6 4" xfId="55" xr:uid="{C3CFEDAF-C445-421D-A1D3-550584C2A3A5}"/>
    <cellStyle name="Bad 2" xfId="81" xr:uid="{0DD4A719-5855-4B9C-8C01-C4B432F64B65}"/>
    <cellStyle name="Bad 3" xfId="269" xr:uid="{D08B9E9B-4AFD-4B51-AF4D-80AF86B48A77}"/>
    <cellStyle name="Bad 4" xfId="56" xr:uid="{F0F0F9BE-6E7A-4210-9DD7-134E33A9A713}"/>
    <cellStyle name="Calculation 2" xfId="189" xr:uid="{01834A89-7CCA-4ADF-9166-F6ADF9388FF2}"/>
    <cellStyle name="Calculation 3" xfId="270" xr:uid="{BCE2CDA8-3600-4888-AB45-238BFEF33A8F}"/>
    <cellStyle name="Calculation 4" xfId="57" xr:uid="{8741AA0F-8994-4BDB-B61A-6265D40C14AA}"/>
    <cellStyle name="Check Cell 2" xfId="190" xr:uid="{156F318C-C2E5-4BEF-812C-CA81B0DED309}"/>
    <cellStyle name="Check Cell 3" xfId="271" xr:uid="{FC412975-6A17-4386-BE60-69508F7AD5FC}"/>
    <cellStyle name="Check Cell 4" xfId="58" xr:uid="{A4065A49-C6F6-4BB1-B88B-714CFB1D1114}"/>
    <cellStyle name="Clean" xfId="82" xr:uid="{3B3117E6-3DDB-4433-87A9-1AB9170D6B56}"/>
    <cellStyle name="Comma [#]" xfId="83" xr:uid="{EF940842-9186-4D06-BB75-CE24EC1D22D1}"/>
    <cellStyle name="Comma 10" xfId="128" xr:uid="{982790A6-3AE9-432D-86A4-EF1C4D7DCD8B}"/>
    <cellStyle name="Comma 10 2" xfId="298" xr:uid="{41DD05A5-59CB-4499-BB8E-67FDCA67B4D8}"/>
    <cellStyle name="Comma 10 2 2" xfId="373" xr:uid="{3F933077-319A-4830-8BCE-16F3B86A16B8}"/>
    <cellStyle name="Comma 10 3" xfId="355" xr:uid="{E6A4B04C-7113-4088-A38A-8B65C7DB3E41}"/>
    <cellStyle name="Comma 11" xfId="162" xr:uid="{8A6CEFF4-C403-4B9D-84A4-9FB7578C3F03}"/>
    <cellStyle name="Comma 11 2" xfId="299" xr:uid="{67A152D5-A4FE-458A-9256-36F037E6A0F9}"/>
    <cellStyle name="Comma 11 2 2" xfId="374" xr:uid="{82F12B68-B2FC-48CF-ADAF-54497DD6037F}"/>
    <cellStyle name="Comma 11 3" xfId="357" xr:uid="{D09830DC-E8EF-4B46-B79F-C1FA170F815C}"/>
    <cellStyle name="Comma 12" xfId="212" xr:uid="{4704B0FA-B089-4AB9-8799-B242BDD7E256}"/>
    <cellStyle name="Comma 12 2" xfId="227" xr:uid="{12CD4203-7E39-429A-B70F-B7F6E5C4379D}"/>
    <cellStyle name="Comma 12 2 2" xfId="306" xr:uid="{7E9119E1-6241-49E4-9E1D-A06F0C4670FF}"/>
    <cellStyle name="Comma 12 2 2 2" xfId="378" xr:uid="{7422FC5D-E788-4CD5-8321-0322633C62D6}"/>
    <cellStyle name="Comma 12 3" xfId="301" xr:uid="{A07CA249-E97B-4457-9197-B1435FC2082F}"/>
    <cellStyle name="Comma 12 3 2" xfId="376" xr:uid="{522FBF5C-BAAF-4334-AF41-8DCE4B90C3B9}"/>
    <cellStyle name="Comma 13" xfId="240" xr:uid="{857EB655-34B0-4BAC-ADF2-1F74C5BC87B8}"/>
    <cellStyle name="Comma 14" xfId="243" xr:uid="{043E47CF-8FC6-495B-A548-303D3F11AC09}"/>
    <cellStyle name="Comma 15" xfId="272" xr:uid="{D09C88D3-DF8F-4B4E-8F4C-8A5ED969F8D7}"/>
    <cellStyle name="Comma 15 2" xfId="361" xr:uid="{B941E31D-6DBF-443A-9AC5-4A99B75497B7}"/>
    <cellStyle name="Comma 16" xfId="242" xr:uid="{596CABAA-CF75-49CE-8AED-CFBEEC7718B6}"/>
    <cellStyle name="Comma 17" xfId="323" xr:uid="{A5513733-6EB6-49D4-B394-64FC222EAE82}"/>
    <cellStyle name="Comma 17 2" xfId="388" xr:uid="{EE7421E1-7E0B-4BDC-8706-A922236403FD}"/>
    <cellStyle name="Comma 18" xfId="326" xr:uid="{B8C86DBB-EB74-4BAD-BC8A-BF4118869BFF}"/>
    <cellStyle name="Comma 18 2" xfId="391" xr:uid="{947602D2-DCAF-4C5D-BA4A-950258510568}"/>
    <cellStyle name="Comma 19" xfId="329" xr:uid="{3D17471E-B7A7-4737-88CA-24D86265ED1D}"/>
    <cellStyle name="Comma 19 2" xfId="394" xr:uid="{12750082-BF79-491B-B9D0-63254C073314}"/>
    <cellStyle name="Comma 2" xfId="77" xr:uid="{44158489-BCAB-4008-8B98-06FEFBBD74E6}"/>
    <cellStyle name="Comma 2 2" xfId="123" xr:uid="{48E02766-6B5B-454D-BBCC-B9DF65AFE169}"/>
    <cellStyle name="Comma 2 2 2" xfId="232" xr:uid="{15C4DFE9-142B-4F84-930F-CA9E7310CEF4}"/>
    <cellStyle name="Comma 2 2 2 2" xfId="307" xr:uid="{80875574-81EE-4253-AD29-423BB4F37FDC}"/>
    <cellStyle name="Comma 2 2 2 2 2" xfId="379" xr:uid="{458E3FC9-E7BE-4D61-A41B-694978C7938D}"/>
    <cellStyle name="Comma 2 2 3" xfId="295" xr:uid="{2A942DA4-27A8-44D7-8994-06796026838E}"/>
    <cellStyle name="Comma 2 2 3 2" xfId="370" xr:uid="{608329DF-E91C-4342-8DF3-685A67EDA2C8}"/>
    <cellStyle name="Comma 2 2 4" xfId="352" xr:uid="{92FBDFCB-7412-474F-890F-D77E3D892046}"/>
    <cellStyle name="Comma 2 3" xfId="210" xr:uid="{576E2921-55F3-4913-B4F8-521290352D01}"/>
    <cellStyle name="Comma 2 3 2" xfId="233" xr:uid="{EC6AA6A9-0D6A-4A0A-9637-6A2BA366BBF1}"/>
    <cellStyle name="Comma 2 3 2 2" xfId="308" xr:uid="{13E9F8FB-CF49-472F-BA58-25B774292D03}"/>
    <cellStyle name="Comma 2 3 2 2 2" xfId="380" xr:uid="{850AE82A-7034-41A7-B82A-EB936C98AEEA}"/>
    <cellStyle name="Comma 2 4" xfId="241" xr:uid="{29D2F8A4-DEDE-4C26-83E2-DF6ECBFD8B26}"/>
    <cellStyle name="Comma 2 5" xfId="287" xr:uid="{D941C2A7-65DF-4D0A-AE5F-ED8462DF4856}"/>
    <cellStyle name="Comma 2 5 2" xfId="362" xr:uid="{E1338097-CABC-4C7C-B9AE-1C4086FA93F3}"/>
    <cellStyle name="Comma 2 6" xfId="317" xr:uid="{FFEEC3A4-52A8-4B7B-AF8E-39E772D4653C}"/>
    <cellStyle name="Comma 2 6 2" xfId="384" xr:uid="{08B64BB0-5C2D-45EF-A09F-96E5E04AEB9D}"/>
    <cellStyle name="Comma 20" xfId="6" xr:uid="{7FA036EE-BA17-41FE-BA3C-3275DAB2A752}"/>
    <cellStyle name="Comma 20 2" xfId="396" xr:uid="{25734FD8-B480-42AA-A441-48980C6E92A8}"/>
    <cellStyle name="Comma 20 3" xfId="331" xr:uid="{B91C2AB6-897B-4638-AC07-63C979B42D06}"/>
    <cellStyle name="Comma 21" xfId="7" xr:uid="{BE7AEFF1-A0E9-4D53-86AA-07E47274E178}"/>
    <cellStyle name="Comma 21 2" xfId="334" xr:uid="{18E193CA-18BE-4994-A4A5-94CD0BCAEFBE}"/>
    <cellStyle name="Comma 22" xfId="336" xr:uid="{932B136A-652D-43F7-BE9C-2534852ECB15}"/>
    <cellStyle name="Comma 23" xfId="338" xr:uid="{F7BDB586-6AA1-4170-ACA0-8DE70A81EC74}"/>
    <cellStyle name="Comma 24" xfId="340" xr:uid="{29CFCA68-1FAA-4121-B759-C55498671CC8}"/>
    <cellStyle name="Comma 25" xfId="341" xr:uid="{5850DE73-F699-4F40-BF8D-DF6302CE3E30}"/>
    <cellStyle name="Comma 26" xfId="344" xr:uid="{7096361B-E560-40C1-86E7-D81E3D4442AA}"/>
    <cellStyle name="Comma 27" xfId="358" xr:uid="{E6E4EF07-3334-4C94-AC54-83B46AD6C8C4}"/>
    <cellStyle name="Comma 28" xfId="359" xr:uid="{32E60D15-7DAB-40B6-83CD-7AC287E86744}"/>
    <cellStyle name="Comma 29" xfId="343" xr:uid="{1D84910E-7975-4AFE-8CC3-4DB419E66B21}"/>
    <cellStyle name="Comma 3" xfId="78" xr:uid="{0959A4C9-9A28-47CC-BDAB-692A5B140921}"/>
    <cellStyle name="Comma 3 2" xfId="124" xr:uid="{B683ADAA-AA92-428A-9330-1F14EF1D343A}"/>
    <cellStyle name="Comma 3 2 2" xfId="296" xr:uid="{98FEE340-8AD1-43CD-B7D9-0BE02D3C98A4}"/>
    <cellStyle name="Comma 3 2 2 2" xfId="371" xr:uid="{BD6816FA-5467-412C-ACA6-CB6E7FA91985}"/>
    <cellStyle name="Comma 3 2 3" xfId="353" xr:uid="{AC347C9B-BE9B-4B7F-BE3D-182A9EF49605}"/>
    <cellStyle name="Comma 3 3" xfId="209" xr:uid="{0CB3FBCA-3DBB-49E8-88F1-C86875E64293}"/>
    <cellStyle name="Comma 3 3 2" xfId="300" xr:uid="{4873721A-D915-47E2-A196-C4261E049647}"/>
    <cellStyle name="Comma 3 3 2 2" xfId="375" xr:uid="{2224451F-C9EB-416E-8B82-8C7367D379AC}"/>
    <cellStyle name="Comma 3 4" xfId="288" xr:uid="{3D0D1DF4-FDB5-46E5-B507-7B9529785F45}"/>
    <cellStyle name="Comma 3 4 2" xfId="363" xr:uid="{D89C43A0-0B8B-45EE-AF56-84496E300516}"/>
    <cellStyle name="Comma 3 5" xfId="345" xr:uid="{EBB261EB-C548-4A86-AAB0-FE513AA1464A}"/>
    <cellStyle name="Comma 30" xfId="360" xr:uid="{34BEBBFF-F8CB-4763-9FE5-D2A1A6A287CD}"/>
    <cellStyle name="Comma 31" xfId="59" xr:uid="{68FB8C9E-8FD9-4988-9632-5D1DE54B3649}"/>
    <cellStyle name="Comma 32" xfId="398" xr:uid="{45B87ADC-9CAC-4314-B574-C198D547F946}"/>
    <cellStyle name="Comma 33" xfId="400" xr:uid="{643564DB-33E1-40E0-A88D-0E8D215CDAB4}"/>
    <cellStyle name="Comma 4" xfId="84" xr:uid="{BB00CC6F-1E58-4E21-B073-15C33B98889D}"/>
    <cellStyle name="Comma 4 2" xfId="121" xr:uid="{EA89B858-8D80-4F18-AB93-110D6C236636}"/>
    <cellStyle name="Comma 4 2 2" xfId="294" xr:uid="{AB474593-E6A7-40C8-8F21-28A44C31814B}"/>
    <cellStyle name="Comma 4 2 2 2" xfId="369" xr:uid="{B3D5E970-0D19-4FAC-B5AF-E1A8D9DB338F}"/>
    <cellStyle name="Comma 4 2 3" xfId="351" xr:uid="{0C18BE7E-51F5-40E8-83F6-44844A730057}"/>
    <cellStyle name="Comma 4 3" xfId="289" xr:uid="{A671A0AB-9796-432C-874E-64D20D3C12DF}"/>
    <cellStyle name="Comma 4 3 2" xfId="364" xr:uid="{1FC8608F-84E0-48D6-8DEA-57165C675521}"/>
    <cellStyle name="Comma 4 4" xfId="314" xr:uid="{A71B5404-2698-4412-A9BB-A7743EAF369E}"/>
    <cellStyle name="Comma 4 4 2" xfId="382" xr:uid="{EB15D800-8AF3-444C-9775-26DB7AAB6955}"/>
    <cellStyle name="Comma 4 5" xfId="346" xr:uid="{3580772A-1661-4A03-B63E-96A182564A93}"/>
    <cellStyle name="Comma 5" xfId="85" xr:uid="{E91BF381-4B21-48EA-8CA4-233CFBC11FD4}"/>
    <cellStyle name="Comma 5 2" xfId="239" xr:uid="{851DBC33-C52C-4464-B7C4-438D60FD5E82}"/>
    <cellStyle name="Comma 5 2 2" xfId="312" xr:uid="{3C880A1A-635C-487D-9163-8181F0CD3A66}"/>
    <cellStyle name="Comma 5 2 2 2" xfId="381" xr:uid="{09632A5B-1FC0-41AE-AC5E-DE792CE320A9}"/>
    <cellStyle name="Comma 5 3" xfId="290" xr:uid="{B1AC8C87-523F-40EC-A8F4-C1574893F347}"/>
    <cellStyle name="Comma 5 3 2" xfId="365" xr:uid="{E73D6C3D-CCAD-4D9E-8E5B-40887491543F}"/>
    <cellStyle name="Comma 5 4" xfId="316" xr:uid="{43C56E73-C519-4E33-B804-A9A0301511B9}"/>
    <cellStyle name="Comma 5 4 2" xfId="383" xr:uid="{68A4C6C4-ECEA-4A56-870F-2DA01B021D16}"/>
    <cellStyle name="Comma 5 5" xfId="347" xr:uid="{B064D891-2CE7-46F9-94F6-2741A4B87ACF}"/>
    <cellStyle name="Comma 6" xfId="86" xr:uid="{F9A8C146-6798-44C4-894D-B930EE09FE73}"/>
    <cellStyle name="Comma 6 2" xfId="291" xr:uid="{9ACD66BD-1E14-46C7-B582-F54996EA06E2}"/>
    <cellStyle name="Comma 6 2 2" xfId="366" xr:uid="{47732E7F-B6AA-476A-BEAE-7E18D6008190}"/>
    <cellStyle name="Comma 6 3" xfId="348" xr:uid="{90DE734F-7D7B-450C-8EA2-71351738D425}"/>
    <cellStyle name="Comma 7" xfId="87" xr:uid="{9D5F2AE4-1E50-47F6-B5E1-855FEEF76485}"/>
    <cellStyle name="Comma 7 2" xfId="213" xr:uid="{A2FE5D34-EF78-43A7-AFC1-371237B83030}"/>
    <cellStyle name="Comma 7 2 2" xfId="302" xr:uid="{DB2D6DD7-4491-4074-8988-82171F86B9A6}"/>
    <cellStyle name="Comma 7 2 2 2" xfId="377" xr:uid="{0FFC25B2-D5FE-4195-8E3C-A4D27AA72D0D}"/>
    <cellStyle name="Comma 7 3" xfId="292" xr:uid="{6072F84B-654B-49CE-BBEE-62E100595003}"/>
    <cellStyle name="Comma 7 3 2" xfId="367" xr:uid="{357FF655-0A8A-431E-9D81-1702A50AB35F}"/>
    <cellStyle name="Comma 7 4" xfId="349" xr:uid="{0D516015-D879-4310-BD0D-5908EC66CA33}"/>
    <cellStyle name="Comma 8" xfId="88" xr:uid="{665A9061-4ED6-486E-9910-A525EDD072FC}"/>
    <cellStyle name="Comma 8 2" xfId="293" xr:uid="{8CCE4CE9-6662-4501-8D0A-2B252FF85050}"/>
    <cellStyle name="Comma 8 2 2" xfId="368" xr:uid="{C2DE602B-5C5E-4823-B813-E2BF7F557845}"/>
    <cellStyle name="Comma 8 3" xfId="350" xr:uid="{43F0657F-486B-407F-B0B5-82AB0A8E7291}"/>
    <cellStyle name="Comma 9" xfId="125" xr:uid="{B45B2D0E-DFCE-4B38-B4C8-417452BE6BB0}"/>
    <cellStyle name="Comma 9 2" xfId="297" xr:uid="{B694DA61-999A-47BB-A48C-211FB033A044}"/>
    <cellStyle name="Comma 9 2 2" xfId="372" xr:uid="{F74DB37F-4C2D-4C9A-B404-BE7602B7C0FD}"/>
    <cellStyle name="Comma 9 3" xfId="354" xr:uid="{9B096252-BBA7-4DD6-B71E-16B032368FC1}"/>
    <cellStyle name="Date" xfId="89" xr:uid="{B62C9505-1E83-4FA3-AE2E-7A3F12B7D479}"/>
    <cellStyle name="Dziesi?tny [0]_Unicredito-2001-2002-ost-Zbyszek" xfId="90" xr:uid="{405F6F49-6BFD-4127-B028-2C43D5DC097F}"/>
    <cellStyle name="Dziesi?tny_Arkusz1" xfId="91" xr:uid="{4E9CCA71-1237-49CD-825B-CD0975AD9924}"/>
    <cellStyle name="Euro" xfId="92" xr:uid="{381BB535-77C0-4E27-B217-FBE81BA3E5AA}"/>
    <cellStyle name="Explanatory Text 2" xfId="191" xr:uid="{5F7E834C-3767-4E0D-AF70-DD14D8141C71}"/>
    <cellStyle name="Explanatory Text 3" xfId="273" xr:uid="{E6129457-A169-49AD-857F-EABD8EC3FD7F}"/>
    <cellStyle name="Explanatory Text 4" xfId="60" xr:uid="{95DAA549-F03D-4CC6-BF73-CAFA3C3B7C30}"/>
    <cellStyle name="Followed Hyperlink 2" xfId="132" xr:uid="{1AA88B8A-1961-4423-A54A-00B335FA6E6D}"/>
    <cellStyle name="Followed Hyperlink 3" xfId="133" xr:uid="{4390062C-3B42-4C08-A7E8-0FD37678DB56}"/>
    <cellStyle name="Followed Hyperlink 4" xfId="134" xr:uid="{624B27BF-6033-49DC-B2CC-CCC7FC533DD9}"/>
    <cellStyle name="Followed Hyperlink 5" xfId="135" xr:uid="{F50C1F29-8A24-49E7-89F7-69C834C47CD9}"/>
    <cellStyle name="Followed Hyperlink 6" xfId="136" xr:uid="{D5797300-A70B-455C-87F3-CFB8A37516D0}"/>
    <cellStyle name="Followed Hyperlink 7" xfId="137" xr:uid="{12C4E4D5-609F-4813-9E71-E3E3197A0912}"/>
    <cellStyle name="Followed Hyperlink 8" xfId="138" xr:uid="{61C6F9B8-15AE-4070-8422-9FB734657E28}"/>
    <cellStyle name="Followed Hyperlink 9" xfId="139" xr:uid="{CB1CF074-8CF3-4369-B8C3-7BC5E2D28869}"/>
    <cellStyle name="Good 2" xfId="192" xr:uid="{CF2E877F-F1FC-444D-B6C2-F60190543682}"/>
    <cellStyle name="Good 3" xfId="274" xr:uid="{4420AEA3-B3F1-4A2D-978A-24F4C70F42EC}"/>
    <cellStyle name="Good 4" xfId="61" xr:uid="{156EBB2B-A8A2-4F9F-9573-7DB237B1163F}"/>
    <cellStyle name="Header 2" xfId="93" xr:uid="{0E720E33-8E1C-429E-BB33-07E16493C7BB}"/>
    <cellStyle name="Heading 1 2" xfId="193" xr:uid="{A9E3849C-8D38-4F4B-A0FC-D3055FB3D63E}"/>
    <cellStyle name="Heading 1 3" xfId="275" xr:uid="{90D47F5A-BE02-4E40-A7B5-76AC01625DE9}"/>
    <cellStyle name="Heading 1 4" xfId="62" xr:uid="{E5B63816-E42F-4671-A753-2B63C3825838}"/>
    <cellStyle name="Heading 2 2" xfId="194" xr:uid="{89E41F4A-CB19-4ED3-87D3-3CABC7E23F6B}"/>
    <cellStyle name="Heading 2 3" xfId="276" xr:uid="{3913C576-9371-4F44-9AAC-65886D2D0668}"/>
    <cellStyle name="Heading 2 4" xfId="63" xr:uid="{DC9593D4-C71D-4E0F-BB5B-37CB6B854452}"/>
    <cellStyle name="Heading 3 2" xfId="195" xr:uid="{AB15526F-BF85-4E9F-A941-A62D8A6A3C6D}"/>
    <cellStyle name="Heading 3 3" xfId="277" xr:uid="{C7AEB900-CB64-4DA8-AEAE-474D477CFC4E}"/>
    <cellStyle name="Heading 3 4" xfId="64" xr:uid="{D16049DD-B316-4870-8101-A1F1F773EDA6}"/>
    <cellStyle name="Heading 4 2" xfId="196" xr:uid="{ECAE450E-4656-4C4C-B913-C5D44EDFF30C}"/>
    <cellStyle name="Heading 4 3" xfId="278" xr:uid="{6B4FDD80-47DE-4DD3-BED0-A4DCA9CD6099}"/>
    <cellStyle name="Heading 4 4" xfId="65" xr:uid="{990E0A51-188A-4A1F-8A38-C316B87822B6}"/>
    <cellStyle name="Hyperlink 2" xfId="2" xr:uid="{00000000-0005-0000-0000-000000000000}"/>
    <cellStyle name="Hyperlink 2 2" xfId="342" xr:uid="{1787B891-6BED-4F8A-ABCD-1A059C08DA8E}"/>
    <cellStyle name="Hyperlink 2 3" xfId="140" xr:uid="{68970B77-B403-4667-B031-87C646153732}"/>
    <cellStyle name="Hyperlink 3" xfId="141" xr:uid="{390BAD7A-D7C7-4E7C-B38B-700562AC4669}"/>
    <cellStyle name="Hyperlink 4" xfId="142" xr:uid="{5563418A-6754-4B2C-9D24-9716698405E3}"/>
    <cellStyle name="Hyperlink 5" xfId="143" xr:uid="{78A41A2C-EFAB-47B2-9AE3-E550D571D9F3}"/>
    <cellStyle name="Hyperlink 6" xfId="144" xr:uid="{991DED61-5A11-4E72-9C0C-B585A8CE0239}"/>
    <cellStyle name="Hyperlink 7" xfId="145" xr:uid="{14BB267E-239D-4BB2-B167-8B4475FFD49E}"/>
    <cellStyle name="Hyperlink 8" xfId="146" xr:uid="{20907CF9-BCFF-4AF5-8709-40B1791981FC}"/>
    <cellStyle name="Hyperlink 9" xfId="147" xr:uid="{60F49FB8-ECE4-43AB-81A3-137E10980C68}"/>
    <cellStyle name="Hypertextový odkaz_HRIC_Work out" xfId="94" xr:uid="{6080E1E0-DEB8-496E-8D8C-B70754A3C964}"/>
    <cellStyle name="Input 2" xfId="197" xr:uid="{CE3BD0C4-D710-4C79-842C-54130948819C}"/>
    <cellStyle name="Input 3" xfId="279" xr:uid="{4D4B404B-501D-4197-A3A9-FAA3B3F5ECA1}"/>
    <cellStyle name="Input 4" xfId="66" xr:uid="{82372F63-3B06-4961-B603-DEF3579310AB}"/>
    <cellStyle name="kpmg" xfId="219" xr:uid="{05360F44-F1C6-44E9-980F-DC79EA88EC75}"/>
    <cellStyle name="KPMG Heading 1" xfId="95" xr:uid="{0C34ED06-21BD-4745-AAF4-7A1F1D3B9B63}"/>
    <cellStyle name="KPMG Heading 2" xfId="96" xr:uid="{4D5BAD49-7440-410B-8B19-B0280ED8251A}"/>
    <cellStyle name="KPMG Heading 3" xfId="97" xr:uid="{8EEE279D-3CF6-482C-BBD8-FDEE3003D2F4}"/>
    <cellStyle name="KPMG Heading 4" xfId="98" xr:uid="{54B07FE4-BC7A-4551-BD44-6605E9F89A43}"/>
    <cellStyle name="KPMG Normal" xfId="99" xr:uid="{8AA3845C-6CBD-43BF-9B9C-E3B64AC476DE}"/>
    <cellStyle name="KPMG Normal Text" xfId="100" xr:uid="{0FE0B836-4276-45DA-9E6C-77A9761BCBD2}"/>
    <cellStyle name="KPMG Normal_ADR-minority (2)" xfId="101" xr:uid="{A69F249C-F9A4-4125-B61C-B5859A0BB2C4}"/>
    <cellStyle name="Linked Cell 2" xfId="198" xr:uid="{7F4B4703-1DD5-4CC6-AFC6-64BC07760ECF}"/>
    <cellStyle name="Linked Cell 3" xfId="280" xr:uid="{981465AD-EA41-4910-A8E6-14A6EB837114}"/>
    <cellStyle name="Linked Cell 4" xfId="67" xr:uid="{98C7FD06-0217-4FAF-A4D9-87BDFE310DE1}"/>
    <cellStyle name="m?ny_Comparison of branches 04 without Corp.FX gains" xfId="102" xr:uid="{24D8F938-1A0E-4862-A0DB-5A6DC4A58BA3}"/>
    <cellStyle name="měny_3Y Plan Polno do DR 9.11.2000" xfId="103" xr:uid="{B94A8500-A443-461C-9E66-2DC77ADC5577}"/>
    <cellStyle name="meny_Comparison of branches 06 without Corp.FX gains" xfId="104" xr:uid="{4E590E8A-1FFD-46AB-8908-A840162E740F}"/>
    <cellStyle name="měny_credit risk" xfId="105" xr:uid="{22B2C941-6E4E-4A94-B04C-78006B02A283}"/>
    <cellStyle name="meny_expected results RCF 20001" xfId="106" xr:uid="{4EBF7A18-31E0-4A22-80EE-C089CFB27A6A}"/>
    <cellStyle name="měny_Tdb" xfId="107" xr:uid="{3B415539-57DF-437E-9094-CB7C3AD4F95F}"/>
    <cellStyle name="Migliaia (0)" xfId="220" xr:uid="{C3AB0570-A2E5-471C-B10E-8DAA813E72A7}"/>
    <cellStyle name="Migliaia (0) 2" xfId="303" xr:uid="{236B9132-0890-4958-BE3A-2023CD0965F5}"/>
    <cellStyle name="Migliaia_CESEZ4" xfId="221" xr:uid="{0DE2FE1A-8F38-46A1-A499-BAC53CA43289}"/>
    <cellStyle name="Million" xfId="108" xr:uid="{5B59241B-3DD5-45B8-A05C-67C12A4151AD}"/>
    <cellStyle name="Nedefinován" xfId="109" xr:uid="{8D6F113F-C0B1-47F1-A78D-EA721B996812}"/>
    <cellStyle name="Neutral 2" xfId="199" xr:uid="{8109BD23-7176-4FDE-9C0F-A3B928588A0A}"/>
    <cellStyle name="Neutral 3" xfId="281" xr:uid="{7F57D8D0-CE6C-4E83-B695-6DBBF1F1E99F}"/>
    <cellStyle name="Neutral 4" xfId="68" xr:uid="{6BF7B454-CA56-4870-A2D4-EB414D430FB3}"/>
    <cellStyle name="Neutral 5" xfId="26" xr:uid="{16E90054-09AD-427D-9216-3DD89DD2EFE3}"/>
    <cellStyle name="Normal" xfId="0" builtinId="0"/>
    <cellStyle name="Normal 10" xfId="9" xr:uid="{95B2AF72-E20F-456B-9B60-FA33660EF6F7}"/>
    <cellStyle name="Normal 10 2" xfId="200" xr:uid="{0273A3FC-3C06-4A47-B600-745816974A6C}"/>
    <cellStyle name="Normal 10 3" xfId="148" xr:uid="{3E38F2B3-56BF-4CA9-9D45-33AAACD58B8D}"/>
    <cellStyle name="Normal 11" xfId="161" xr:uid="{6488294F-2984-4A1F-86D9-C82A86DBEF3D}"/>
    <cellStyle name="Normal 11 2" xfId="19" xr:uid="{53525E5A-0342-4513-89FA-1A6C0449B85A}"/>
    <cellStyle name="Normal 11 2 2" xfId="356" xr:uid="{055191B8-3F75-45F7-97C5-500D60EA3EB8}"/>
    <cellStyle name="Normal 12" xfId="206" xr:uid="{F46C7A97-6185-4BFE-9289-1128104F4176}"/>
    <cellStyle name="Normal 12 2" xfId="224" xr:uid="{72D6DC2F-029E-4C47-8C62-35A0FBB5E346}"/>
    <cellStyle name="Normal 13" xfId="164" xr:uid="{6FA89760-09EE-4B2E-BF98-7EFD8510167E}"/>
    <cellStyle name="Normal 13 2" xfId="12" xr:uid="{26492F2D-DD06-4952-92A8-835371C99F82}"/>
    <cellStyle name="Normal 14" xfId="11" xr:uid="{00EC0B69-5E60-4C61-8DD6-D81078E58C89}"/>
    <cellStyle name="Normal 14 2" xfId="225" xr:uid="{EAC0667F-3BB7-4D0F-B066-BF992FC833B9}"/>
    <cellStyle name="Normal 14 3" xfId="207" xr:uid="{EC1C2074-1990-4AE0-82B7-2D88EF82BC69}"/>
    <cellStyle name="Normal 15" xfId="211" xr:uid="{AA5D133E-C89A-4C28-B1CB-EF770A1C1726}"/>
    <cellStyle name="Normal 15 2" xfId="226" xr:uid="{5363A31D-E82E-43D0-AC4A-9F2DE576F1B2}"/>
    <cellStyle name="Normal 16" xfId="214" xr:uid="{19823596-05F1-4031-912B-55764446AF20}"/>
    <cellStyle name="Normal 16 2" xfId="320" xr:uid="{44C114E4-C789-4D63-950E-A70565F6FF3F}"/>
    <cellStyle name="Normal 17" xfId="215" xr:uid="{85BA6797-5EAC-42EB-ACF2-86D7E9F49734}"/>
    <cellStyle name="Normal 17 2" xfId="228" xr:uid="{DD10B75C-E65B-4045-AD6A-9D4E41A047FD}"/>
    <cellStyle name="Normal 17 3" xfId="321" xr:uid="{0B81D336-15F7-4A1A-A638-899D5A87BEB0}"/>
    <cellStyle name="Normal 18" xfId="217" xr:uid="{E5706A77-D895-4C40-B463-03565C3FF750}"/>
    <cellStyle name="Normal 18 2" xfId="230" xr:uid="{78F1AF3A-473C-4FA2-B57A-2A6EA84A7079}"/>
    <cellStyle name="Normal 19" xfId="223" xr:uid="{777E2584-984D-4D19-85D8-F881483484BB}"/>
    <cellStyle name="Normal 19 2" xfId="305" xr:uid="{CBB2E356-AF22-41B8-8B69-446C718E3DB9}"/>
    <cellStyle name="Normal 2" xfId="3" xr:uid="{00000000-0005-0000-0000-000002000000}"/>
    <cellStyle name="Normal 2 2" xfId="22" xr:uid="{5799D698-2F86-4867-96CB-9FF61E8BFD15}"/>
    <cellStyle name="Normal 2 2 2" xfId="8" xr:uid="{00A79639-0F01-4E73-8BBE-04B04CD0F6EC}"/>
    <cellStyle name="Normal 2 2 2 2" xfId="18" xr:uid="{731E8D34-B676-4874-B61B-0D4B2843C1F2}"/>
    <cellStyle name="Normal 2 2 2 3" xfId="234" xr:uid="{56445D76-F33A-461D-95FF-CC40DAAF8944}"/>
    <cellStyle name="Normal 2 2 3" xfId="126" xr:uid="{B8A24C7F-874A-4017-AE12-DDED06582C29}"/>
    <cellStyle name="Normal 2 2 4" xfId="33" xr:uid="{250B0E0B-A9B3-486D-A423-F19AA8DCF8EA}"/>
    <cellStyle name="Normal 2 3" xfId="130" xr:uid="{26BD5EE3-29D6-4D26-B05E-7573B547A30D}"/>
    <cellStyle name="Normal 2 3 2" xfId="21" xr:uid="{4D166326-7662-4767-B6F4-52B48333617E}"/>
    <cellStyle name="Normal 2 4" xfId="237" xr:uid="{847FC91C-D5A9-4A75-9E3F-C30968FF6A2B}"/>
    <cellStyle name="Normal 2 5" xfId="13" xr:uid="{C84DC86A-A7A7-4BF7-8733-D7CFA28D98C8}"/>
    <cellStyle name="Normal 2 5 2" xfId="286" xr:uid="{246A36DB-64BD-47D9-B898-2F5D960DB1A6}"/>
    <cellStyle name="Normal 2 6" xfId="75" xr:uid="{489A5E5E-8455-41D7-96B3-50624BD91015}"/>
    <cellStyle name="Normal 2 7" xfId="10" xr:uid="{BA44E5DA-AA36-4F73-AEAA-EA6ADA15ADEA}"/>
    <cellStyle name="Normal 20" xfId="236" xr:uid="{0C5227AB-10A8-4D96-8FBC-55070919F01F}"/>
    <cellStyle name="Normal 20 2" xfId="310" xr:uid="{3B2B5EE1-2A03-4A8D-9B98-D681FF8770E5}"/>
    <cellStyle name="Normal 21" xfId="238" xr:uid="{23418ADF-3D6B-4BB6-99E7-1478C072473C}"/>
    <cellStyle name="Normal 21 2" xfId="311" xr:uid="{9EFEDE7E-D092-42A6-9411-D97FCE4C1B9C}"/>
    <cellStyle name="Normal 22" xfId="244" xr:uid="{621D9C3E-8344-4403-8BB9-BF7BFD80CFE1}"/>
    <cellStyle name="Normal 23" xfId="318" xr:uid="{BE03937F-16AD-49D4-8605-AED23803E7F4}"/>
    <cellStyle name="Normal 23 2" xfId="385" xr:uid="{72A585BC-DC6F-4AEA-8985-BA9C989FA696}"/>
    <cellStyle name="Normal 24" xfId="319" xr:uid="{936305E7-4D1A-4446-B9A9-0F5DDF6AAFBF}"/>
    <cellStyle name="Normal 24 2" xfId="386" xr:uid="{8172B99C-9EE5-4DB7-BB6D-774AF3C1FEFD}"/>
    <cellStyle name="Normal 25" xfId="322" xr:uid="{D8BDE3AA-8AF3-4B79-9C9F-E1D3E9BDE817}"/>
    <cellStyle name="Normal 25 2" xfId="387" xr:uid="{F19BD54D-F56C-4E07-ABD2-A9F345B51064}"/>
    <cellStyle name="Normal 26" xfId="324" xr:uid="{9EBF9A9D-DF66-430D-A3D6-5BB5B48C8EBC}"/>
    <cellStyle name="Normal 26 2" xfId="389" xr:uid="{22841297-78D7-4010-BCFA-E8BE4B086B04}"/>
    <cellStyle name="Normal 27" xfId="325" xr:uid="{DD0211C3-4FB3-4A76-9DE0-39FDAC848E1B}"/>
    <cellStyle name="Normal 27 2" xfId="390" xr:uid="{2F92DA59-8D13-4AC3-A203-1197F89F16C7}"/>
    <cellStyle name="Normal 28" xfId="327" xr:uid="{DDA622CB-2776-4A3B-A058-973CBC914612}"/>
    <cellStyle name="Normal 28 2" xfId="392" xr:uid="{3F462522-D599-4628-982A-8F3F15752022}"/>
    <cellStyle name="Normal 29" xfId="328" xr:uid="{58289448-D8CC-44EA-9C94-04334E1CA0E5}"/>
    <cellStyle name="Normal 29 2" xfId="393" xr:uid="{E613E5A1-6AE6-466D-894A-EA1C8CA767CF}"/>
    <cellStyle name="Normal 3" xfId="4" xr:uid="{00000000-0005-0000-0000-000003000000}"/>
    <cellStyle name="Normal 3 2" xfId="17" xr:uid="{22A502F9-93F3-4C0E-B49E-9EEBB937F6BA}"/>
    <cellStyle name="Normal 3 2 2" xfId="16" xr:uid="{D9B1A017-07BD-4FD2-A9C4-1D75B8FD44AA}"/>
    <cellStyle name="Normal 3 3" xfId="25" xr:uid="{B4087636-0A91-4844-B9D4-73819BA52AA9}"/>
    <cellStyle name="Normal 3 3 2" xfId="208" xr:uid="{01713FDB-1E1F-481E-915F-1F1EBCD91FB9}"/>
    <cellStyle name="Normal 3 3 3" xfId="403" xr:uid="{2FCEC812-BD7A-4354-8263-2D275605C6D9}"/>
    <cellStyle name="Normal 3 4" xfId="313" xr:uid="{6D53CF1F-04D0-4CE4-A3BB-70F6186CA307}"/>
    <cellStyle name="Normal 3 5" xfId="315" xr:uid="{4F9AA7A7-FF9F-4F7A-8351-2E2BDD0A0A9B}"/>
    <cellStyle name="Normal 3 6" xfId="76" xr:uid="{8EFB362F-EB7D-48AE-BF78-4A5AEF89819C}"/>
    <cellStyle name="Normal 3 7" xfId="29" xr:uid="{58C197F7-AE9A-4A41-AD88-921D67003737}"/>
    <cellStyle name="Normal 3 8" xfId="15" xr:uid="{0C0B5915-7263-4D8D-A140-F5EAAC1BD604}"/>
    <cellStyle name="Normal 30" xfId="330" xr:uid="{BA10374A-BC8A-4878-8395-FC34A84CE3B0}"/>
    <cellStyle name="Normal 30 2" xfId="395" xr:uid="{11F6718E-DBC2-4ECF-BB9F-137224A9FD16}"/>
    <cellStyle name="Normal 31" xfId="332" xr:uid="{1ABC354E-E883-427D-9D7C-5614B5A3CE04}"/>
    <cellStyle name="Normal 31 2" xfId="397" xr:uid="{2B469126-5B20-4D85-B42F-90AF7EB6287E}"/>
    <cellStyle name="Normal 32" xfId="333" xr:uid="{56DCD803-346B-40A9-B054-A647DC580CE4}"/>
    <cellStyle name="Normal 33" xfId="335" xr:uid="{5097A4FD-4370-4139-8C5D-7495072A94C4}"/>
    <cellStyle name="Normal 34" xfId="337" xr:uid="{4055EF1B-2B1C-4AB5-9126-C757C0965ED8}"/>
    <cellStyle name="Normal 35" xfId="339" xr:uid="{1B2974FB-61CE-4671-A0FF-1B6C44DCE7CB}"/>
    <cellStyle name="Normal 36" xfId="32" xr:uid="{7F139723-9D67-4DEF-8287-0EAF0742C0A0}"/>
    <cellStyle name="Normal 37" xfId="28" xr:uid="{078CB335-EDBB-4027-9EDF-1EF4E40C10CC}"/>
    <cellStyle name="Normal 38" xfId="5" xr:uid="{9BF9480B-3C37-4723-B374-C4A81BA1BE5E}"/>
    <cellStyle name="Normal 4" xfId="20" xr:uid="{40819FEA-A9B7-4907-A01E-B69AC2DF33E7}"/>
    <cellStyle name="Normal 4 2" xfId="80" xr:uid="{591EF72F-01B0-4CEA-888F-7844FADBC1E7}"/>
    <cellStyle name="Normal 4 3" xfId="399" xr:uid="{9364FFD5-2569-4D7C-9CE5-03295BEB4F91}"/>
    <cellStyle name="Normal 4 4" xfId="401" xr:uid="{20525092-7F70-4A4B-98BC-B22EE8FD5756}"/>
    <cellStyle name="Normal 5" xfId="24" xr:uid="{6B179691-73A9-4D0D-B0EA-5320F710F584}"/>
    <cellStyle name="Normal 5 2" xfId="129" xr:uid="{C498DD7C-E776-4DFD-AFEC-F20DDBAFF566}"/>
    <cellStyle name="Normal 5 3" xfId="402" xr:uid="{ABA3F3A2-3C18-4AE5-AA5E-DE9698BA9C9F}"/>
    <cellStyle name="Normal 6" xfId="27" xr:uid="{6286E08C-8F3F-4F78-9A8E-20D5EC248628}"/>
    <cellStyle name="Normal 6 2" xfId="201" xr:uid="{991CE720-CEFD-41B0-8257-08B0C83969CC}"/>
    <cellStyle name="Normal 6 3" xfId="149" xr:uid="{82374F8B-3AE5-4516-85C5-C8D599489F95}"/>
    <cellStyle name="Normal 7" xfId="150" xr:uid="{112A72F4-B641-48C0-8AD3-7D6708FD674D}"/>
    <cellStyle name="Normal 8" xfId="151" xr:uid="{65D3A807-BF6F-4FCB-AE52-8C35530E5D79}"/>
    <cellStyle name="Normal 9" xfId="152" xr:uid="{4E652E9F-C80B-4F75-AEF5-B584761A01F1}"/>
    <cellStyle name="Normale_3Y Plan Zaba" xfId="110" xr:uid="{DB161C6E-C311-4516-BE32-F1EB812F7CA4}"/>
    <cellStyle name="normálne_expected results RCF 20001" xfId="111" xr:uid="{0FDE1200-7FAB-4FCC-884B-ED38A2E214E8}"/>
    <cellStyle name="normální_3Y Plan Polno do DR 9.11.2000" xfId="112" xr:uid="{F0F151D4-B52D-4F18-B397-62E25C74739A}"/>
    <cellStyle name="normalni_TDB-Polno" xfId="113" xr:uid="{DBA178F1-3AB9-41F8-9B63-44269AC109F6}"/>
    <cellStyle name="normální_TDB-Polno" xfId="114" xr:uid="{9D529212-7677-4B59-AA85-171ED078AFEA}"/>
    <cellStyle name="Normalny_3YP model 2004-2006" xfId="115" xr:uid="{0294C836-0736-4E36-A472-3404DA0F0E12}"/>
    <cellStyle name="Note 10" xfId="282" xr:uid="{7209365F-6A4B-4C66-A7AF-8533E8A41060}"/>
    <cellStyle name="Note 11" xfId="69" xr:uid="{6D8D5D6E-6352-46E6-8021-D336A263B053}"/>
    <cellStyle name="Note 2" xfId="153" xr:uid="{CFA8F43C-87DF-44C8-A50C-9F9F03F1ACCF}"/>
    <cellStyle name="Note 3" xfId="154" xr:uid="{6836D8D5-40BE-4394-9BA3-1FA053CA0BDB}"/>
    <cellStyle name="Note 4" xfId="155" xr:uid="{63800E73-C9C8-4027-AAF4-3A5A652E0768}"/>
    <cellStyle name="Note 5" xfId="156" xr:uid="{690A8A86-076B-44A8-8863-5972D2C3CCBF}"/>
    <cellStyle name="Note 6" xfId="157" xr:uid="{AE8E369E-F33C-41E7-A88D-B59652356616}"/>
    <cellStyle name="Note 7" xfId="158" xr:uid="{FA53CB33-F2F1-4960-9BF7-86950FB18998}"/>
    <cellStyle name="Note 8" xfId="159" xr:uid="{662307BA-5117-45B9-BD23-D0568B0801CE}"/>
    <cellStyle name="Note 9" xfId="160" xr:uid="{C03B16DB-327B-4ACF-B7A5-9FDB2543AC40}"/>
    <cellStyle name="Obično_Knjiga1" xfId="116" xr:uid="{1ADE886A-F80E-4FB7-8B9B-F5BB281B59F0}"/>
    <cellStyle name="Output 2" xfId="202" xr:uid="{BC867451-6F5E-4CC9-B506-2524FD327C81}"/>
    <cellStyle name="Output 3" xfId="283" xr:uid="{B52A9421-2994-471F-80D3-FF19429AE58C}"/>
    <cellStyle name="Output 4" xfId="70" xr:uid="{3D1FED5A-8447-4896-96B5-D327FCBE71AE}"/>
    <cellStyle name="Percent 17" xfId="23" xr:uid="{7D1946B2-35B0-4CB8-BAF3-8F4CE5F76964}"/>
    <cellStyle name="Percent 2" xfId="79" xr:uid="{6F54044E-4741-479D-8048-024B1465884C}"/>
    <cellStyle name="Percent 3" xfId="127" xr:uid="{64B42D16-C48F-4554-87C0-0AED74A22CD2}"/>
    <cellStyle name="Percent 3 2" xfId="131" xr:uid="{F4577B04-DE6E-4B3F-8A4C-4504C9BB821C}"/>
    <cellStyle name="Percent 4" xfId="14" xr:uid="{2C82898E-65E6-4EEE-9736-CAA9307B27FD}"/>
    <cellStyle name="Percent 5" xfId="122" xr:uid="{F3E492C5-DE0B-43A2-A1B5-301B974588AC}"/>
    <cellStyle name="Percent 6" xfId="218" xr:uid="{38178CD8-DC02-4E5C-ACBF-C4639015A2B0}"/>
    <cellStyle name="Percent 7" xfId="309" xr:uid="{F355969F-4791-4604-BCE6-2F02D380E79C}"/>
    <cellStyle name="Percent 8" xfId="235" xr:uid="{AC74CF06-CFB5-4FE2-9DCA-99CE2A88471F}"/>
    <cellStyle name="Sledovaný hypertextový odkaz_HRIC_Work out" xfId="117" xr:uid="{840ADAC1-ED19-4B97-8CAA-EA3F7FE95D95}"/>
    <cellStyle name="Standard_410_EQ_Details" xfId="231" xr:uid="{6F58493F-A162-471F-9985-74D06443DD41}"/>
    <cellStyle name="Style 1" xfId="1" xr:uid="{00000000-0005-0000-0000-000004000000}"/>
    <cellStyle name="Style 1 2" xfId="163" xr:uid="{B871322B-590F-470C-BB40-87C07FD3DE52}"/>
    <cellStyle name="Style 1 3" xfId="216" xr:uid="{ACF40EAA-7736-4A7D-89FE-9955BBA927B3}"/>
    <cellStyle name="Style 1 3 2" xfId="229" xr:uid="{BB38BA3B-8B5A-4C8F-A4FE-A5D310291375}"/>
    <cellStyle name="Table" xfId="118" xr:uid="{52D58FBB-E22D-450A-A9C7-7FEB6D9428C0}"/>
    <cellStyle name="Title 2" xfId="203" xr:uid="{6E2F26B3-3800-4AFA-AB91-3ED810BD7BFC}"/>
    <cellStyle name="Title 3" xfId="71" xr:uid="{270B05D9-99CD-46AB-9BFE-22B0B8AAF475}"/>
    <cellStyle name="Total 2" xfId="204" xr:uid="{BC3B9B81-E4D7-4A85-961B-4A3AD0CABB29}"/>
    <cellStyle name="Total 3" xfId="284" xr:uid="{008EAA15-0B87-4FB3-985A-C812FB703F41}"/>
    <cellStyle name="Total 4" xfId="72" xr:uid="{A6E72C50-4505-47B7-8784-CF9AB5227972}"/>
    <cellStyle name="Valuta (0)" xfId="222" xr:uid="{FD37EDF0-D38A-40FD-ACB6-E4F23D00F3D0}"/>
    <cellStyle name="Valuta (0) 2" xfId="304" xr:uid="{52F1C375-ADAC-4B8E-9483-53C679EA0C83}"/>
    <cellStyle name="Walutowy [0]_Arkusz1" xfId="119" xr:uid="{C3D6ED08-2EAE-4FC7-B9CA-AEA9B10465E1}"/>
    <cellStyle name="Walutowy_Arkusz1" xfId="120" xr:uid="{4F27C529-1F28-4AA1-93B0-BF3119120946}"/>
    <cellStyle name="Warning Text 2" xfId="205" xr:uid="{EE4E59C0-0AE3-4780-B1DF-68D24D7D0261}"/>
    <cellStyle name="Warning Text 3" xfId="285" xr:uid="{CB1CA598-5113-4CB3-AB16-68D1C9D1B12F}"/>
    <cellStyle name="Warning Text 4" xfId="73" xr:uid="{4A1C4E3D-C5A6-4343-B699-39077004E2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O7" sqref="O7:O8"/>
    </sheetView>
  </sheetViews>
  <sheetFormatPr defaultColWidth="9.140625" defaultRowHeight="15"/>
  <cols>
    <col min="1" max="1" width="9.140625" style="61"/>
    <col min="2" max="2" width="10.42578125" style="61" customWidth="1"/>
    <col min="3" max="8" width="9.140625" style="61"/>
    <col min="9" max="9" width="13.42578125" style="61" customWidth="1"/>
    <col min="10" max="16384" width="9.140625" style="61"/>
  </cols>
  <sheetData>
    <row r="1" spans="1:10" ht="15.75">
      <c r="A1" s="107" t="s">
        <v>227</v>
      </c>
      <c r="B1" s="108"/>
      <c r="C1" s="108"/>
      <c r="D1" s="59"/>
      <c r="E1" s="59"/>
      <c r="F1" s="59"/>
      <c r="G1" s="59"/>
      <c r="H1" s="59"/>
      <c r="I1" s="59"/>
      <c r="J1" s="60"/>
    </row>
    <row r="2" spans="1:10" ht="14.45" customHeight="1">
      <c r="A2" s="109" t="s">
        <v>243</v>
      </c>
      <c r="B2" s="110"/>
      <c r="C2" s="110"/>
      <c r="D2" s="110"/>
      <c r="E2" s="110"/>
      <c r="F2" s="110"/>
      <c r="G2" s="110"/>
      <c r="H2" s="110"/>
      <c r="I2" s="110"/>
      <c r="J2" s="111"/>
    </row>
    <row r="3" spans="1:10">
      <c r="A3" s="62"/>
      <c r="B3" s="63"/>
      <c r="C3" s="63"/>
      <c r="D3" s="63"/>
      <c r="E3" s="63"/>
      <c r="F3" s="63"/>
      <c r="G3" s="63"/>
      <c r="H3" s="63"/>
      <c r="I3" s="63"/>
      <c r="J3" s="64"/>
    </row>
    <row r="4" spans="1:10" ht="33.6" customHeight="1">
      <c r="A4" s="112" t="s">
        <v>228</v>
      </c>
      <c r="B4" s="113"/>
      <c r="C4" s="113"/>
      <c r="D4" s="113"/>
      <c r="E4" s="114">
        <v>44197</v>
      </c>
      <c r="F4" s="115"/>
      <c r="G4" s="65" t="s">
        <v>0</v>
      </c>
      <c r="H4" s="116" t="s">
        <v>300</v>
      </c>
      <c r="I4" s="115"/>
      <c r="J4" s="66"/>
    </row>
    <row r="5" spans="1:10" s="67" customFormat="1" ht="10.15" customHeight="1">
      <c r="A5" s="117"/>
      <c r="B5" s="118"/>
      <c r="C5" s="118"/>
      <c r="D5" s="118"/>
      <c r="E5" s="118"/>
      <c r="F5" s="118"/>
      <c r="G5" s="118"/>
      <c r="H5" s="118"/>
      <c r="I5" s="118"/>
      <c r="J5" s="119"/>
    </row>
    <row r="6" spans="1:10" ht="20.45" customHeight="1">
      <c r="A6" s="68"/>
      <c r="B6" s="69" t="s">
        <v>248</v>
      </c>
      <c r="C6" s="70"/>
      <c r="D6" s="70"/>
      <c r="E6" s="76">
        <v>2021</v>
      </c>
      <c r="F6" s="71"/>
      <c r="G6" s="65"/>
      <c r="H6" s="71"/>
      <c r="I6" s="72"/>
      <c r="J6" s="73"/>
    </row>
    <row r="7" spans="1:10" s="75" customFormat="1" ht="10.9" customHeight="1">
      <c r="A7" s="68"/>
      <c r="B7" s="70"/>
      <c r="C7" s="70"/>
      <c r="D7" s="70"/>
      <c r="E7" s="74"/>
      <c r="F7" s="74"/>
      <c r="G7" s="65"/>
      <c r="H7" s="71"/>
      <c r="I7" s="72"/>
      <c r="J7" s="73"/>
    </row>
    <row r="8" spans="1:10" ht="20.45" customHeight="1">
      <c r="A8" s="68"/>
      <c r="B8" s="69" t="s">
        <v>249</v>
      </c>
      <c r="C8" s="70"/>
      <c r="D8" s="70"/>
      <c r="E8" s="76">
        <v>2</v>
      </c>
      <c r="F8" s="71"/>
      <c r="G8" s="65"/>
      <c r="H8" s="71"/>
      <c r="I8" s="72"/>
      <c r="J8" s="73"/>
    </row>
    <row r="9" spans="1:10" s="75" customFormat="1" ht="10.9" customHeight="1">
      <c r="A9" s="68"/>
      <c r="B9" s="70"/>
      <c r="C9" s="70"/>
      <c r="D9" s="70"/>
      <c r="E9" s="74"/>
      <c r="F9" s="74"/>
      <c r="G9" s="65"/>
      <c r="H9" s="74"/>
      <c r="I9" s="77"/>
      <c r="J9" s="73"/>
    </row>
    <row r="10" spans="1:10" ht="37.9" customHeight="1">
      <c r="A10" s="127" t="s">
        <v>250</v>
      </c>
      <c r="B10" s="128"/>
      <c r="C10" s="128"/>
      <c r="D10" s="128"/>
      <c r="E10" s="128"/>
      <c r="F10" s="128"/>
      <c r="G10" s="128"/>
      <c r="H10" s="128"/>
      <c r="I10" s="128"/>
      <c r="J10" s="78"/>
    </row>
    <row r="11" spans="1:10" ht="24.6" customHeight="1">
      <c r="A11" s="129" t="s">
        <v>229</v>
      </c>
      <c r="B11" s="130"/>
      <c r="C11" s="122" t="s">
        <v>282</v>
      </c>
      <c r="D11" s="123"/>
      <c r="E11" s="79"/>
      <c r="F11" s="131" t="s">
        <v>251</v>
      </c>
      <c r="G11" s="121"/>
      <c r="H11" s="132" t="s">
        <v>283</v>
      </c>
      <c r="I11" s="133"/>
      <c r="J11" s="80"/>
    </row>
    <row r="12" spans="1:10" ht="14.45" customHeight="1">
      <c r="A12" s="81"/>
      <c r="B12" s="82"/>
      <c r="C12" s="82"/>
      <c r="D12" s="82"/>
      <c r="E12" s="125"/>
      <c r="F12" s="125"/>
      <c r="G12" s="125"/>
      <c r="H12" s="125"/>
      <c r="I12" s="83"/>
      <c r="J12" s="80"/>
    </row>
    <row r="13" spans="1:10" ht="21" customHeight="1">
      <c r="A13" s="120" t="s">
        <v>244</v>
      </c>
      <c r="B13" s="121"/>
      <c r="C13" s="122" t="s">
        <v>284</v>
      </c>
      <c r="D13" s="123"/>
      <c r="E13" s="124"/>
      <c r="F13" s="125"/>
      <c r="G13" s="125"/>
      <c r="H13" s="125"/>
      <c r="I13" s="83"/>
      <c r="J13" s="80"/>
    </row>
    <row r="14" spans="1:10" ht="10.9" customHeight="1">
      <c r="A14" s="79"/>
      <c r="B14" s="83"/>
      <c r="C14" s="82"/>
      <c r="D14" s="82"/>
      <c r="E14" s="126"/>
      <c r="F14" s="126"/>
      <c r="G14" s="126"/>
      <c r="H14" s="126"/>
      <c r="I14" s="82"/>
      <c r="J14" s="84"/>
    </row>
    <row r="15" spans="1:10" ht="22.9" customHeight="1">
      <c r="A15" s="120" t="s">
        <v>230</v>
      </c>
      <c r="B15" s="121"/>
      <c r="C15" s="122" t="s">
        <v>285</v>
      </c>
      <c r="D15" s="123"/>
      <c r="E15" s="140"/>
      <c r="F15" s="141"/>
      <c r="G15" s="85" t="s">
        <v>252</v>
      </c>
      <c r="H15" s="132" t="s">
        <v>286</v>
      </c>
      <c r="I15" s="133"/>
      <c r="J15" s="86"/>
    </row>
    <row r="16" spans="1:10" ht="10.9" customHeight="1">
      <c r="A16" s="79"/>
      <c r="B16" s="83"/>
      <c r="C16" s="82"/>
      <c r="D16" s="82"/>
      <c r="E16" s="126"/>
      <c r="F16" s="126"/>
      <c r="G16" s="126"/>
      <c r="H16" s="126"/>
      <c r="I16" s="82"/>
      <c r="J16" s="84"/>
    </row>
    <row r="17" spans="1:10" ht="22.9" customHeight="1">
      <c r="A17" s="87"/>
      <c r="B17" s="85" t="s">
        <v>253</v>
      </c>
      <c r="C17" s="122" t="s">
        <v>287</v>
      </c>
      <c r="D17" s="123"/>
      <c r="E17" s="88"/>
      <c r="F17" s="88"/>
      <c r="G17" s="88"/>
      <c r="H17" s="88"/>
      <c r="I17" s="88"/>
      <c r="J17" s="86"/>
    </row>
    <row r="18" spans="1:10">
      <c r="A18" s="134"/>
      <c r="B18" s="135"/>
      <c r="C18" s="126"/>
      <c r="D18" s="126"/>
      <c r="E18" s="126"/>
      <c r="F18" s="126"/>
      <c r="G18" s="126"/>
      <c r="H18" s="126"/>
      <c r="I18" s="82"/>
      <c r="J18" s="84"/>
    </row>
    <row r="19" spans="1:10">
      <c r="A19" s="129" t="s">
        <v>231</v>
      </c>
      <c r="B19" s="136"/>
      <c r="C19" s="137" t="s">
        <v>288</v>
      </c>
      <c r="D19" s="138"/>
      <c r="E19" s="138"/>
      <c r="F19" s="138"/>
      <c r="G19" s="138"/>
      <c r="H19" s="138"/>
      <c r="I19" s="138"/>
      <c r="J19" s="139"/>
    </row>
    <row r="20" spans="1:10">
      <c r="A20" s="81"/>
      <c r="B20" s="82"/>
      <c r="C20" s="89"/>
      <c r="D20" s="82"/>
      <c r="E20" s="126"/>
      <c r="F20" s="126"/>
      <c r="G20" s="126"/>
      <c r="H20" s="126"/>
      <c r="I20" s="82"/>
      <c r="J20" s="84"/>
    </row>
    <row r="21" spans="1:10">
      <c r="A21" s="129" t="s">
        <v>232</v>
      </c>
      <c r="B21" s="136"/>
      <c r="C21" s="132">
        <v>10000</v>
      </c>
      <c r="D21" s="133"/>
      <c r="E21" s="126"/>
      <c r="F21" s="126"/>
      <c r="G21" s="137" t="s">
        <v>289</v>
      </c>
      <c r="H21" s="138"/>
      <c r="I21" s="138"/>
      <c r="J21" s="139"/>
    </row>
    <row r="22" spans="1:10">
      <c r="A22" s="81"/>
      <c r="B22" s="82"/>
      <c r="C22" s="82"/>
      <c r="D22" s="82"/>
      <c r="E22" s="126"/>
      <c r="F22" s="126"/>
      <c r="G22" s="126"/>
      <c r="H22" s="126"/>
      <c r="I22" s="82"/>
      <c r="J22" s="84"/>
    </row>
    <row r="23" spans="1:10">
      <c r="A23" s="129" t="s">
        <v>233</v>
      </c>
      <c r="B23" s="136"/>
      <c r="C23" s="137" t="s">
        <v>290</v>
      </c>
      <c r="D23" s="138"/>
      <c r="E23" s="138"/>
      <c r="F23" s="138"/>
      <c r="G23" s="138"/>
      <c r="H23" s="138"/>
      <c r="I23" s="138"/>
      <c r="J23" s="139"/>
    </row>
    <row r="24" spans="1:10">
      <c r="A24" s="81"/>
      <c r="B24" s="82"/>
      <c r="C24" s="82"/>
      <c r="D24" s="82"/>
      <c r="E24" s="126"/>
      <c r="F24" s="126"/>
      <c r="G24" s="126"/>
      <c r="H24" s="126"/>
      <c r="I24" s="82"/>
      <c r="J24" s="84"/>
    </row>
    <row r="25" spans="1:10">
      <c r="A25" s="129" t="s">
        <v>234</v>
      </c>
      <c r="B25" s="136"/>
      <c r="C25" s="145" t="s">
        <v>291</v>
      </c>
      <c r="D25" s="146"/>
      <c r="E25" s="146"/>
      <c r="F25" s="146"/>
      <c r="G25" s="146"/>
      <c r="H25" s="146"/>
      <c r="I25" s="146"/>
      <c r="J25" s="147"/>
    </row>
    <row r="26" spans="1:10">
      <c r="A26" s="81"/>
      <c r="B26" s="82"/>
      <c r="C26" s="89"/>
      <c r="D26" s="82"/>
      <c r="E26" s="126"/>
      <c r="F26" s="126"/>
      <c r="G26" s="126"/>
      <c r="H26" s="126"/>
      <c r="I26" s="82"/>
      <c r="J26" s="84"/>
    </row>
    <row r="27" spans="1:10">
      <c r="A27" s="129" t="s">
        <v>235</v>
      </c>
      <c r="B27" s="136"/>
      <c r="C27" s="145" t="s">
        <v>292</v>
      </c>
      <c r="D27" s="146"/>
      <c r="E27" s="146"/>
      <c r="F27" s="146"/>
      <c r="G27" s="146"/>
      <c r="H27" s="146"/>
      <c r="I27" s="146"/>
      <c r="J27" s="147"/>
    </row>
    <row r="28" spans="1:10" ht="13.9" customHeight="1">
      <c r="A28" s="81"/>
      <c r="B28" s="82"/>
      <c r="C28" s="89"/>
      <c r="D28" s="82"/>
      <c r="E28" s="126"/>
      <c r="F28" s="126"/>
      <c r="G28" s="126"/>
      <c r="H28" s="126"/>
      <c r="I28" s="82"/>
      <c r="J28" s="84"/>
    </row>
    <row r="29" spans="1:10" ht="22.9" customHeight="1">
      <c r="A29" s="142" t="s">
        <v>245</v>
      </c>
      <c r="B29" s="143"/>
      <c r="C29" s="90">
        <v>3644</v>
      </c>
      <c r="D29" s="91"/>
      <c r="E29" s="144"/>
      <c r="F29" s="144"/>
      <c r="G29" s="144"/>
      <c r="H29" s="144"/>
      <c r="I29" s="92"/>
      <c r="J29" s="93"/>
    </row>
    <row r="30" spans="1:10">
      <c r="A30" s="81"/>
      <c r="B30" s="82"/>
      <c r="C30" s="82"/>
      <c r="D30" s="82"/>
      <c r="E30" s="126"/>
      <c r="F30" s="126"/>
      <c r="G30" s="126"/>
      <c r="H30" s="126"/>
      <c r="I30" s="92"/>
      <c r="J30" s="93"/>
    </row>
    <row r="31" spans="1:10">
      <c r="A31" s="129" t="s">
        <v>236</v>
      </c>
      <c r="B31" s="136"/>
      <c r="C31" s="106" t="s">
        <v>255</v>
      </c>
      <c r="D31" s="148" t="s">
        <v>254</v>
      </c>
      <c r="E31" s="149"/>
      <c r="F31" s="149"/>
      <c r="G31" s="149"/>
      <c r="H31" s="94"/>
      <c r="I31" s="95" t="s">
        <v>255</v>
      </c>
      <c r="J31" s="96" t="s">
        <v>256</v>
      </c>
    </row>
    <row r="32" spans="1:10">
      <c r="A32" s="129"/>
      <c r="B32" s="136"/>
      <c r="C32" s="97"/>
      <c r="D32" s="65"/>
      <c r="E32" s="141"/>
      <c r="F32" s="141"/>
      <c r="G32" s="141"/>
      <c r="H32" s="141"/>
      <c r="I32" s="92"/>
      <c r="J32" s="93"/>
    </row>
    <row r="33" spans="1:10">
      <c r="A33" s="129" t="s">
        <v>246</v>
      </c>
      <c r="B33" s="136"/>
      <c r="C33" s="90" t="s">
        <v>258</v>
      </c>
      <c r="D33" s="148" t="s">
        <v>257</v>
      </c>
      <c r="E33" s="149"/>
      <c r="F33" s="149"/>
      <c r="G33" s="149"/>
      <c r="H33" s="88"/>
      <c r="I33" s="95" t="s">
        <v>258</v>
      </c>
      <c r="J33" s="96" t="s">
        <v>259</v>
      </c>
    </row>
    <row r="34" spans="1:10">
      <c r="A34" s="81"/>
      <c r="B34" s="82"/>
      <c r="C34" s="82"/>
      <c r="D34" s="82"/>
      <c r="E34" s="126"/>
      <c r="F34" s="126"/>
      <c r="G34" s="126"/>
      <c r="H34" s="126"/>
      <c r="I34" s="82"/>
      <c r="J34" s="84"/>
    </row>
    <row r="35" spans="1:10">
      <c r="A35" s="148" t="s">
        <v>247</v>
      </c>
      <c r="B35" s="149"/>
      <c r="C35" s="149"/>
      <c r="D35" s="149"/>
      <c r="E35" s="149" t="s">
        <v>237</v>
      </c>
      <c r="F35" s="149"/>
      <c r="G35" s="149"/>
      <c r="H35" s="149"/>
      <c r="I35" s="149"/>
      <c r="J35" s="98" t="s">
        <v>238</v>
      </c>
    </row>
    <row r="36" spans="1:10">
      <c r="A36" s="81"/>
      <c r="B36" s="82"/>
      <c r="C36" s="82"/>
      <c r="D36" s="82"/>
      <c r="E36" s="126"/>
      <c r="F36" s="126"/>
      <c r="G36" s="126"/>
      <c r="H36" s="126"/>
      <c r="I36" s="82"/>
      <c r="J36" s="93"/>
    </row>
    <row r="37" spans="1:10">
      <c r="A37" s="150"/>
      <c r="B37" s="151"/>
      <c r="C37" s="151"/>
      <c r="D37" s="151"/>
      <c r="E37" s="150"/>
      <c r="F37" s="151"/>
      <c r="G37" s="151"/>
      <c r="H37" s="151"/>
      <c r="I37" s="152"/>
      <c r="J37" s="99"/>
    </row>
    <row r="38" spans="1:10">
      <c r="A38" s="81"/>
      <c r="B38" s="82"/>
      <c r="C38" s="89"/>
      <c r="D38" s="153"/>
      <c r="E38" s="153"/>
      <c r="F38" s="153"/>
      <c r="G38" s="153"/>
      <c r="H38" s="153"/>
      <c r="I38" s="153"/>
      <c r="J38" s="84"/>
    </row>
    <row r="39" spans="1:10">
      <c r="A39" s="150"/>
      <c r="B39" s="151"/>
      <c r="C39" s="151"/>
      <c r="D39" s="152"/>
      <c r="E39" s="150"/>
      <c r="F39" s="151"/>
      <c r="G39" s="151"/>
      <c r="H39" s="151"/>
      <c r="I39" s="152"/>
      <c r="J39" s="90"/>
    </row>
    <row r="40" spans="1:10">
      <c r="A40" s="81"/>
      <c r="B40" s="82"/>
      <c r="C40" s="89"/>
      <c r="D40" s="100"/>
      <c r="E40" s="153"/>
      <c r="F40" s="153"/>
      <c r="G40" s="153"/>
      <c r="H40" s="153"/>
      <c r="I40" s="83"/>
      <c r="J40" s="84"/>
    </row>
    <row r="41" spans="1:10">
      <c r="A41" s="150"/>
      <c r="B41" s="151"/>
      <c r="C41" s="151"/>
      <c r="D41" s="152"/>
      <c r="E41" s="150"/>
      <c r="F41" s="151"/>
      <c r="G41" s="151"/>
      <c r="H41" s="151"/>
      <c r="I41" s="152"/>
      <c r="J41" s="90"/>
    </row>
    <row r="42" spans="1:10">
      <c r="A42" s="81"/>
      <c r="B42" s="82"/>
      <c r="C42" s="89"/>
      <c r="D42" s="100"/>
      <c r="E42" s="153"/>
      <c r="F42" s="153"/>
      <c r="G42" s="153"/>
      <c r="H42" s="153"/>
      <c r="I42" s="83"/>
      <c r="J42" s="84"/>
    </row>
    <row r="43" spans="1:10">
      <c r="A43" s="150"/>
      <c r="B43" s="151"/>
      <c r="C43" s="151"/>
      <c r="D43" s="152"/>
      <c r="E43" s="150"/>
      <c r="F43" s="151"/>
      <c r="G43" s="151"/>
      <c r="H43" s="151"/>
      <c r="I43" s="152"/>
      <c r="J43" s="90"/>
    </row>
    <row r="44" spans="1:10">
      <c r="A44" s="101"/>
      <c r="B44" s="89"/>
      <c r="C44" s="154"/>
      <c r="D44" s="154"/>
      <c r="E44" s="126"/>
      <c r="F44" s="126"/>
      <c r="G44" s="154"/>
      <c r="H44" s="154"/>
      <c r="I44" s="154"/>
      <c r="J44" s="84"/>
    </row>
    <row r="45" spans="1:10">
      <c r="A45" s="150"/>
      <c r="B45" s="151"/>
      <c r="C45" s="151"/>
      <c r="D45" s="152"/>
      <c r="E45" s="150"/>
      <c r="F45" s="151"/>
      <c r="G45" s="151"/>
      <c r="H45" s="151"/>
      <c r="I45" s="152"/>
      <c r="J45" s="90"/>
    </row>
    <row r="46" spans="1:10">
      <c r="A46" s="101"/>
      <c r="B46" s="89"/>
      <c r="C46" s="89"/>
      <c r="D46" s="82"/>
      <c r="E46" s="155"/>
      <c r="F46" s="155"/>
      <c r="G46" s="154"/>
      <c r="H46" s="154"/>
      <c r="I46" s="82"/>
      <c r="J46" s="84"/>
    </row>
    <row r="47" spans="1:10">
      <c r="A47" s="150"/>
      <c r="B47" s="151"/>
      <c r="C47" s="151"/>
      <c r="D47" s="152"/>
      <c r="E47" s="150"/>
      <c r="F47" s="151"/>
      <c r="G47" s="151"/>
      <c r="H47" s="151"/>
      <c r="I47" s="152"/>
      <c r="J47" s="90"/>
    </row>
    <row r="48" spans="1:10">
      <c r="A48" s="101"/>
      <c r="B48" s="89"/>
      <c r="C48" s="89"/>
      <c r="D48" s="82"/>
      <c r="E48" s="126"/>
      <c r="F48" s="126"/>
      <c r="G48" s="154"/>
      <c r="H48" s="154"/>
      <c r="I48" s="82"/>
      <c r="J48" s="102" t="s">
        <v>260</v>
      </c>
    </row>
    <row r="49" spans="1:10">
      <c r="A49" s="101"/>
      <c r="B49" s="89"/>
      <c r="C49" s="89"/>
      <c r="D49" s="82"/>
      <c r="E49" s="126"/>
      <c r="F49" s="126"/>
      <c r="G49" s="154"/>
      <c r="H49" s="154"/>
      <c r="I49" s="82"/>
      <c r="J49" s="102" t="s">
        <v>261</v>
      </c>
    </row>
    <row r="50" spans="1:10" ht="14.45" customHeight="1">
      <c r="A50" s="120" t="s">
        <v>239</v>
      </c>
      <c r="B50" s="131"/>
      <c r="C50" s="132" t="s">
        <v>261</v>
      </c>
      <c r="D50" s="133"/>
      <c r="E50" s="160" t="s">
        <v>262</v>
      </c>
      <c r="F50" s="143"/>
      <c r="G50" s="137"/>
      <c r="H50" s="138"/>
      <c r="I50" s="138"/>
      <c r="J50" s="139"/>
    </row>
    <row r="51" spans="1:10">
      <c r="A51" s="101"/>
      <c r="B51" s="89"/>
      <c r="C51" s="154"/>
      <c r="D51" s="154"/>
      <c r="E51" s="126"/>
      <c r="F51" s="126"/>
      <c r="G51" s="161" t="s">
        <v>263</v>
      </c>
      <c r="H51" s="161"/>
      <c r="I51" s="161"/>
      <c r="J51" s="73"/>
    </row>
    <row r="52" spans="1:10" ht="13.9" customHeight="1">
      <c r="A52" s="120" t="s">
        <v>240</v>
      </c>
      <c r="B52" s="131"/>
      <c r="C52" s="137" t="s">
        <v>293</v>
      </c>
      <c r="D52" s="138"/>
      <c r="E52" s="138"/>
      <c r="F52" s="138"/>
      <c r="G52" s="138"/>
      <c r="H52" s="138"/>
      <c r="I52" s="138"/>
      <c r="J52" s="139"/>
    </row>
    <row r="53" spans="1:10">
      <c r="A53" s="81"/>
      <c r="B53" s="82"/>
      <c r="C53" s="144" t="s">
        <v>241</v>
      </c>
      <c r="D53" s="144"/>
      <c r="E53" s="144"/>
      <c r="F53" s="144"/>
      <c r="G53" s="144"/>
      <c r="H53" s="144"/>
      <c r="I53" s="144"/>
      <c r="J53" s="84"/>
    </row>
    <row r="54" spans="1:10">
      <c r="A54" s="120" t="s">
        <v>242</v>
      </c>
      <c r="B54" s="131"/>
      <c r="C54" s="156" t="s">
        <v>294</v>
      </c>
      <c r="D54" s="157"/>
      <c r="E54" s="158"/>
      <c r="F54" s="126"/>
      <c r="G54" s="126"/>
      <c r="H54" s="149"/>
      <c r="I54" s="149"/>
      <c r="J54" s="159"/>
    </row>
    <row r="55" spans="1:10">
      <c r="A55" s="81"/>
      <c r="B55" s="82"/>
      <c r="C55" s="89"/>
      <c r="D55" s="82"/>
      <c r="E55" s="126"/>
      <c r="F55" s="126"/>
      <c r="G55" s="126"/>
      <c r="H55" s="126"/>
      <c r="I55" s="82"/>
      <c r="J55" s="84"/>
    </row>
    <row r="56" spans="1:10" ht="14.45" customHeight="1">
      <c r="A56" s="120" t="s">
        <v>234</v>
      </c>
      <c r="B56" s="131"/>
      <c r="C56" s="162" t="s">
        <v>295</v>
      </c>
      <c r="D56" s="163"/>
      <c r="E56" s="163"/>
      <c r="F56" s="163"/>
      <c r="G56" s="163"/>
      <c r="H56" s="163"/>
      <c r="I56" s="163"/>
      <c r="J56" s="164"/>
    </row>
    <row r="57" spans="1:10">
      <c r="A57" s="81"/>
      <c r="B57" s="82"/>
      <c r="C57" s="82"/>
      <c r="D57" s="82"/>
      <c r="E57" s="126"/>
      <c r="F57" s="126"/>
      <c r="G57" s="126"/>
      <c r="H57" s="126"/>
      <c r="I57" s="82"/>
      <c r="J57" s="84"/>
    </row>
    <row r="58" spans="1:10">
      <c r="A58" s="120" t="s">
        <v>264</v>
      </c>
      <c r="B58" s="131"/>
      <c r="C58" s="162"/>
      <c r="D58" s="163"/>
      <c r="E58" s="163"/>
      <c r="F58" s="163"/>
      <c r="G58" s="163"/>
      <c r="H58" s="163"/>
      <c r="I58" s="163"/>
      <c r="J58" s="164"/>
    </row>
    <row r="59" spans="1:10" ht="14.45" customHeight="1">
      <c r="A59" s="81"/>
      <c r="B59" s="82"/>
      <c r="C59" s="165" t="s">
        <v>265</v>
      </c>
      <c r="D59" s="165"/>
      <c r="E59" s="165"/>
      <c r="F59" s="165"/>
      <c r="G59" s="82"/>
      <c r="H59" s="82"/>
      <c r="I59" s="82"/>
      <c r="J59" s="84"/>
    </row>
    <row r="60" spans="1:10">
      <c r="A60" s="120" t="s">
        <v>266</v>
      </c>
      <c r="B60" s="131"/>
      <c r="C60" s="162"/>
      <c r="D60" s="163"/>
      <c r="E60" s="163"/>
      <c r="F60" s="163"/>
      <c r="G60" s="163"/>
      <c r="H60" s="163"/>
      <c r="I60" s="163"/>
      <c r="J60" s="164"/>
    </row>
    <row r="61" spans="1:10" ht="14.45" customHeight="1">
      <c r="A61" s="103"/>
      <c r="B61" s="104"/>
      <c r="C61" s="166" t="s">
        <v>267</v>
      </c>
      <c r="D61" s="166"/>
      <c r="E61" s="166"/>
      <c r="F61" s="166"/>
      <c r="G61" s="166"/>
      <c r="H61" s="104"/>
      <c r="I61" s="104"/>
      <c r="J61" s="105"/>
    </row>
    <row r="68" ht="27" customHeight="1"/>
    <row r="72" ht="38.450000000000003" customHeight="1"/>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0" zoomScale="130" zoomScaleNormal="100" zoomScaleSheetLayoutView="130" workbookViewId="0">
      <selection activeCell="I71" sqref="I69:I71"/>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177" t="s">
        <v>1</v>
      </c>
      <c r="B1" s="178"/>
      <c r="C1" s="178"/>
      <c r="D1" s="178"/>
      <c r="E1" s="178"/>
      <c r="F1" s="178"/>
      <c r="G1" s="178"/>
      <c r="H1" s="178"/>
    </row>
    <row r="2" spans="1:9">
      <c r="A2" s="179" t="s">
        <v>301</v>
      </c>
      <c r="B2" s="180"/>
      <c r="C2" s="180"/>
      <c r="D2" s="180"/>
      <c r="E2" s="180"/>
      <c r="F2" s="180"/>
      <c r="G2" s="180"/>
      <c r="H2" s="180"/>
    </row>
    <row r="3" spans="1:9">
      <c r="A3" s="188" t="s">
        <v>12</v>
      </c>
      <c r="B3" s="189"/>
      <c r="C3" s="189"/>
      <c r="D3" s="189"/>
      <c r="E3" s="189"/>
      <c r="F3" s="189"/>
      <c r="G3" s="189"/>
      <c r="H3" s="189"/>
      <c r="I3" s="190"/>
    </row>
    <row r="4" spans="1:9">
      <c r="A4" s="185" t="s">
        <v>296</v>
      </c>
      <c r="B4" s="186"/>
      <c r="C4" s="186"/>
      <c r="D4" s="186"/>
      <c r="E4" s="186"/>
      <c r="F4" s="186"/>
      <c r="G4" s="186"/>
      <c r="H4" s="186"/>
      <c r="I4" s="187"/>
    </row>
    <row r="5" spans="1:9" ht="67.5">
      <c r="A5" s="183" t="s">
        <v>2</v>
      </c>
      <c r="B5" s="184"/>
      <c r="C5" s="184"/>
      <c r="D5" s="184"/>
      <c r="E5" s="184"/>
      <c r="F5" s="184"/>
      <c r="G5" s="2" t="s">
        <v>4</v>
      </c>
      <c r="H5" s="26" t="s">
        <v>219</v>
      </c>
      <c r="I5" s="26" t="s">
        <v>220</v>
      </c>
    </row>
    <row r="6" spans="1:9">
      <c r="A6" s="181">
        <v>1</v>
      </c>
      <c r="B6" s="182"/>
      <c r="C6" s="182"/>
      <c r="D6" s="182"/>
      <c r="E6" s="182"/>
      <c r="F6" s="182"/>
      <c r="G6" s="3">
        <v>2</v>
      </c>
      <c r="H6" s="26">
        <v>3</v>
      </c>
      <c r="I6" s="26">
        <v>4</v>
      </c>
    </row>
    <row r="7" spans="1:9">
      <c r="A7" s="192"/>
      <c r="B7" s="192"/>
      <c r="C7" s="192"/>
      <c r="D7" s="192"/>
      <c r="E7" s="192"/>
      <c r="F7" s="192"/>
      <c r="G7" s="192"/>
      <c r="H7" s="192"/>
      <c r="I7" s="193"/>
    </row>
    <row r="8" spans="1:9">
      <c r="A8" s="170" t="s">
        <v>14</v>
      </c>
      <c r="B8" s="171"/>
      <c r="C8" s="171"/>
      <c r="D8" s="171"/>
      <c r="E8" s="171"/>
      <c r="F8" s="171"/>
      <c r="G8" s="171"/>
      <c r="H8" s="171"/>
      <c r="I8" s="171"/>
    </row>
    <row r="9" spans="1:9" ht="28.5" customHeight="1">
      <c r="A9" s="194" t="s">
        <v>22</v>
      </c>
      <c r="B9" s="194"/>
      <c r="C9" s="194"/>
      <c r="D9" s="194"/>
      <c r="E9" s="194"/>
      <c r="F9" s="194"/>
      <c r="G9" s="4">
        <v>1</v>
      </c>
      <c r="H9" s="27">
        <f>H10+H11+H12</f>
        <v>30431909147</v>
      </c>
      <c r="I9" s="27">
        <f>I10+I11+I12</f>
        <v>33165790104</v>
      </c>
    </row>
    <row r="10" spans="1:9">
      <c r="A10" s="195" t="s">
        <v>23</v>
      </c>
      <c r="B10" s="195"/>
      <c r="C10" s="195"/>
      <c r="D10" s="195"/>
      <c r="E10" s="195"/>
      <c r="F10" s="195"/>
      <c r="G10" s="5">
        <v>2</v>
      </c>
      <c r="H10" s="28">
        <v>2847109760</v>
      </c>
      <c r="I10" s="28">
        <v>3019188366</v>
      </c>
    </row>
    <row r="11" spans="1:9">
      <c r="A11" s="195" t="s">
        <v>24</v>
      </c>
      <c r="B11" s="195"/>
      <c r="C11" s="195"/>
      <c r="D11" s="195"/>
      <c r="E11" s="195"/>
      <c r="F11" s="195"/>
      <c r="G11" s="5">
        <v>3</v>
      </c>
      <c r="H11" s="28">
        <v>26262064309</v>
      </c>
      <c r="I11" s="28">
        <v>29513900126</v>
      </c>
    </row>
    <row r="12" spans="1:9">
      <c r="A12" s="191" t="s">
        <v>25</v>
      </c>
      <c r="B12" s="191"/>
      <c r="C12" s="191"/>
      <c r="D12" s="191"/>
      <c r="E12" s="191"/>
      <c r="F12" s="191"/>
      <c r="G12" s="5">
        <v>4</v>
      </c>
      <c r="H12" s="28">
        <v>1322735078</v>
      </c>
      <c r="I12" s="28">
        <v>632701612</v>
      </c>
    </row>
    <row r="13" spans="1:9">
      <c r="A13" s="172" t="s">
        <v>26</v>
      </c>
      <c r="B13" s="172"/>
      <c r="C13" s="172"/>
      <c r="D13" s="172"/>
      <c r="E13" s="172"/>
      <c r="F13" s="172"/>
      <c r="G13" s="4">
        <v>5</v>
      </c>
      <c r="H13" s="29">
        <f>H14+H15+H16+H17</f>
        <v>722323612</v>
      </c>
      <c r="I13" s="29">
        <f>I14+I15+I16+I17</f>
        <v>800084708</v>
      </c>
    </row>
    <row r="14" spans="1:9">
      <c r="A14" s="169" t="s">
        <v>27</v>
      </c>
      <c r="B14" s="169"/>
      <c r="C14" s="169"/>
      <c r="D14" s="169"/>
      <c r="E14" s="169"/>
      <c r="F14" s="169"/>
      <c r="G14" s="5">
        <v>6</v>
      </c>
      <c r="H14" s="28">
        <v>696534695</v>
      </c>
      <c r="I14" s="28">
        <v>789177707</v>
      </c>
    </row>
    <row r="15" spans="1:9">
      <c r="A15" s="169" t="s">
        <v>28</v>
      </c>
      <c r="B15" s="169"/>
      <c r="C15" s="169"/>
      <c r="D15" s="169"/>
      <c r="E15" s="169"/>
      <c r="F15" s="169"/>
      <c r="G15" s="5">
        <v>7</v>
      </c>
      <c r="H15" s="28">
        <v>5292292</v>
      </c>
      <c r="I15" s="28">
        <v>10907001</v>
      </c>
    </row>
    <row r="16" spans="1:9">
      <c r="A16" s="169" t="s">
        <v>29</v>
      </c>
      <c r="B16" s="169"/>
      <c r="C16" s="169"/>
      <c r="D16" s="169"/>
      <c r="E16" s="169"/>
      <c r="F16" s="169"/>
      <c r="G16" s="5">
        <v>8</v>
      </c>
      <c r="H16" s="28">
        <v>20496625</v>
      </c>
      <c r="I16" s="28">
        <v>0</v>
      </c>
    </row>
    <row r="17" spans="1:9">
      <c r="A17" s="169" t="s">
        <v>30</v>
      </c>
      <c r="B17" s="169"/>
      <c r="C17" s="169"/>
      <c r="D17" s="169"/>
      <c r="E17" s="169"/>
      <c r="F17" s="169"/>
      <c r="G17" s="5">
        <v>9</v>
      </c>
      <c r="H17" s="28">
        <v>0</v>
      </c>
      <c r="I17" s="28">
        <v>0</v>
      </c>
    </row>
    <row r="18" spans="1:9" ht="32.450000000000003" customHeight="1">
      <c r="A18" s="172" t="s">
        <v>31</v>
      </c>
      <c r="B18" s="172"/>
      <c r="C18" s="172"/>
      <c r="D18" s="172"/>
      <c r="E18" s="172"/>
      <c r="F18" s="172"/>
      <c r="G18" s="4">
        <v>10</v>
      </c>
      <c r="H18" s="29">
        <f>H19+H20+H21</f>
        <v>274814552</v>
      </c>
      <c r="I18" s="29">
        <f>I19+I20+I21</f>
        <v>286188506</v>
      </c>
    </row>
    <row r="19" spans="1:9">
      <c r="A19" s="169" t="s">
        <v>28</v>
      </c>
      <c r="B19" s="169"/>
      <c r="C19" s="169"/>
      <c r="D19" s="169"/>
      <c r="E19" s="169"/>
      <c r="F19" s="169"/>
      <c r="G19" s="5">
        <v>11</v>
      </c>
      <c r="H19" s="28">
        <v>274814552</v>
      </c>
      <c r="I19" s="28">
        <v>286188506</v>
      </c>
    </row>
    <row r="20" spans="1:9">
      <c r="A20" s="169" t="s">
        <v>29</v>
      </c>
      <c r="B20" s="169"/>
      <c r="C20" s="169"/>
      <c r="D20" s="169"/>
      <c r="E20" s="169"/>
      <c r="F20" s="169"/>
      <c r="G20" s="5">
        <v>12</v>
      </c>
      <c r="H20" s="28">
        <v>0</v>
      </c>
      <c r="I20" s="28">
        <v>0</v>
      </c>
    </row>
    <row r="21" spans="1:9">
      <c r="A21" s="169" t="s">
        <v>30</v>
      </c>
      <c r="B21" s="169"/>
      <c r="C21" s="169"/>
      <c r="D21" s="169"/>
      <c r="E21" s="169"/>
      <c r="F21" s="169"/>
      <c r="G21" s="5">
        <v>13</v>
      </c>
      <c r="H21" s="28">
        <v>0</v>
      </c>
      <c r="I21" s="28">
        <v>0</v>
      </c>
    </row>
    <row r="22" spans="1:9">
      <c r="A22" s="172" t="s">
        <v>32</v>
      </c>
      <c r="B22" s="172"/>
      <c r="C22" s="172"/>
      <c r="D22" s="172"/>
      <c r="E22" s="172"/>
      <c r="F22" s="172"/>
      <c r="G22" s="4">
        <v>14</v>
      </c>
      <c r="H22" s="29">
        <f>H23+H24</f>
        <v>0</v>
      </c>
      <c r="I22" s="29">
        <f>I23+I24</f>
        <v>0</v>
      </c>
    </row>
    <row r="23" spans="1:9">
      <c r="A23" s="169" t="s">
        <v>29</v>
      </c>
      <c r="B23" s="169"/>
      <c r="C23" s="169"/>
      <c r="D23" s="169"/>
      <c r="E23" s="169"/>
      <c r="F23" s="169"/>
      <c r="G23" s="5">
        <v>15</v>
      </c>
      <c r="H23" s="28">
        <v>0</v>
      </c>
      <c r="I23" s="28">
        <v>0</v>
      </c>
    </row>
    <row r="24" spans="1:9">
      <c r="A24" s="169" t="s">
        <v>30</v>
      </c>
      <c r="B24" s="169"/>
      <c r="C24" s="169"/>
      <c r="D24" s="169"/>
      <c r="E24" s="169"/>
      <c r="F24" s="169"/>
      <c r="G24" s="5">
        <v>16</v>
      </c>
      <c r="H24" s="28">
        <v>0</v>
      </c>
      <c r="I24" s="28">
        <v>0</v>
      </c>
    </row>
    <row r="25" spans="1:9" ht="22.9" customHeight="1">
      <c r="A25" s="172" t="s">
        <v>33</v>
      </c>
      <c r="B25" s="172"/>
      <c r="C25" s="172"/>
      <c r="D25" s="172"/>
      <c r="E25" s="172"/>
      <c r="F25" s="172"/>
      <c r="G25" s="4">
        <v>17</v>
      </c>
      <c r="H25" s="29">
        <f>H26+H27+H28</f>
        <v>10211129118</v>
      </c>
      <c r="I25" s="29">
        <f>I26+I27+I28</f>
        <v>10556508502</v>
      </c>
    </row>
    <row r="26" spans="1:9">
      <c r="A26" s="169" t="s">
        <v>28</v>
      </c>
      <c r="B26" s="169"/>
      <c r="C26" s="169"/>
      <c r="D26" s="169"/>
      <c r="E26" s="169"/>
      <c r="F26" s="169"/>
      <c r="G26" s="5">
        <v>18</v>
      </c>
      <c r="H26" s="28">
        <v>5245653</v>
      </c>
      <c r="I26" s="28">
        <v>5657125</v>
      </c>
    </row>
    <row r="27" spans="1:9">
      <c r="A27" s="169" t="s">
        <v>29</v>
      </c>
      <c r="B27" s="169"/>
      <c r="C27" s="169"/>
      <c r="D27" s="169"/>
      <c r="E27" s="169"/>
      <c r="F27" s="169"/>
      <c r="G27" s="5">
        <v>19</v>
      </c>
      <c r="H27" s="28">
        <v>10205883465</v>
      </c>
      <c r="I27" s="28">
        <v>10550851377</v>
      </c>
    </row>
    <row r="28" spans="1:9">
      <c r="A28" s="169" t="s">
        <v>30</v>
      </c>
      <c r="B28" s="169"/>
      <c r="C28" s="169"/>
      <c r="D28" s="169"/>
      <c r="E28" s="169"/>
      <c r="F28" s="169"/>
      <c r="G28" s="5">
        <v>20</v>
      </c>
      <c r="H28" s="28">
        <v>0</v>
      </c>
      <c r="I28" s="28">
        <v>0</v>
      </c>
    </row>
    <row r="29" spans="1:9">
      <c r="A29" s="172" t="s">
        <v>34</v>
      </c>
      <c r="B29" s="172"/>
      <c r="C29" s="172"/>
      <c r="D29" s="172"/>
      <c r="E29" s="172"/>
      <c r="F29" s="172"/>
      <c r="G29" s="4">
        <v>21</v>
      </c>
      <c r="H29" s="29">
        <f>H30+H31</f>
        <v>79284908725</v>
      </c>
      <c r="I29" s="29">
        <f>I30+I31</f>
        <v>79066269411</v>
      </c>
    </row>
    <row r="30" spans="1:9">
      <c r="A30" s="169" t="s">
        <v>29</v>
      </c>
      <c r="B30" s="169"/>
      <c r="C30" s="169"/>
      <c r="D30" s="169"/>
      <c r="E30" s="169"/>
      <c r="F30" s="169"/>
      <c r="G30" s="5">
        <v>22</v>
      </c>
      <c r="H30" s="28">
        <v>1271371727</v>
      </c>
      <c r="I30" s="28">
        <v>1864079945</v>
      </c>
    </row>
    <row r="31" spans="1:9">
      <c r="A31" s="169" t="s">
        <v>30</v>
      </c>
      <c r="B31" s="169"/>
      <c r="C31" s="169"/>
      <c r="D31" s="169"/>
      <c r="E31" s="169"/>
      <c r="F31" s="169"/>
      <c r="G31" s="5">
        <v>23</v>
      </c>
      <c r="H31" s="28">
        <v>78013536998</v>
      </c>
      <c r="I31" s="28">
        <v>77202189466</v>
      </c>
    </row>
    <row r="32" spans="1:9">
      <c r="A32" s="169" t="s">
        <v>35</v>
      </c>
      <c r="B32" s="169"/>
      <c r="C32" s="169"/>
      <c r="D32" s="169"/>
      <c r="E32" s="169"/>
      <c r="F32" s="169"/>
      <c r="G32" s="5">
        <v>24</v>
      </c>
      <c r="H32" s="28">
        <v>0</v>
      </c>
      <c r="I32" s="28">
        <v>24012845</v>
      </c>
    </row>
    <row r="33" spans="1:9" ht="23.45" customHeight="1">
      <c r="A33" s="169" t="s">
        <v>36</v>
      </c>
      <c r="B33" s="169"/>
      <c r="C33" s="169"/>
      <c r="D33" s="169"/>
      <c r="E33" s="169"/>
      <c r="F33" s="169"/>
      <c r="G33" s="5">
        <v>25</v>
      </c>
      <c r="H33" s="28">
        <v>0</v>
      </c>
      <c r="I33" s="28">
        <v>0</v>
      </c>
    </row>
    <row r="34" spans="1:9">
      <c r="A34" s="169" t="s">
        <v>37</v>
      </c>
      <c r="B34" s="169"/>
      <c r="C34" s="169"/>
      <c r="D34" s="169"/>
      <c r="E34" s="169"/>
      <c r="F34" s="169"/>
      <c r="G34" s="5">
        <v>26</v>
      </c>
      <c r="H34" s="28">
        <v>1540617137</v>
      </c>
      <c r="I34" s="28">
        <v>1541860754</v>
      </c>
    </row>
    <row r="35" spans="1:9">
      <c r="A35" s="169" t="s">
        <v>38</v>
      </c>
      <c r="B35" s="169"/>
      <c r="C35" s="169"/>
      <c r="D35" s="169"/>
      <c r="E35" s="169"/>
      <c r="F35" s="169"/>
      <c r="G35" s="5">
        <v>27</v>
      </c>
      <c r="H35" s="28">
        <v>1034177665</v>
      </c>
      <c r="I35" s="28">
        <v>1033944850</v>
      </c>
    </row>
    <row r="36" spans="1:9">
      <c r="A36" s="169" t="s">
        <v>39</v>
      </c>
      <c r="B36" s="169"/>
      <c r="C36" s="169"/>
      <c r="D36" s="169"/>
      <c r="E36" s="169"/>
      <c r="F36" s="169"/>
      <c r="G36" s="5">
        <v>28</v>
      </c>
      <c r="H36" s="28">
        <v>239246995</v>
      </c>
      <c r="I36" s="28">
        <v>256306442</v>
      </c>
    </row>
    <row r="37" spans="1:9">
      <c r="A37" s="169" t="s">
        <v>40</v>
      </c>
      <c r="B37" s="169"/>
      <c r="C37" s="169"/>
      <c r="D37" s="169"/>
      <c r="E37" s="169"/>
      <c r="F37" s="169"/>
      <c r="G37" s="5">
        <v>29</v>
      </c>
      <c r="H37" s="28">
        <v>630941957</v>
      </c>
      <c r="I37" s="28">
        <v>694687401</v>
      </c>
    </row>
    <row r="38" spans="1:9">
      <c r="A38" s="169" t="s">
        <v>41</v>
      </c>
      <c r="B38" s="169"/>
      <c r="C38" s="169"/>
      <c r="D38" s="169"/>
      <c r="E38" s="169"/>
      <c r="F38" s="169"/>
      <c r="G38" s="5">
        <v>30</v>
      </c>
      <c r="H38" s="28">
        <v>49115460</v>
      </c>
      <c r="I38" s="28">
        <v>83285551</v>
      </c>
    </row>
    <row r="39" spans="1:9" ht="31.15" customHeight="1">
      <c r="A39" s="169" t="s">
        <v>42</v>
      </c>
      <c r="B39" s="169"/>
      <c r="C39" s="169"/>
      <c r="D39" s="169"/>
      <c r="E39" s="169"/>
      <c r="F39" s="169"/>
      <c r="G39" s="5">
        <v>31</v>
      </c>
      <c r="H39" s="28">
        <v>110120591</v>
      </c>
      <c r="I39" s="28">
        <v>0</v>
      </c>
    </row>
    <row r="40" spans="1:9">
      <c r="A40" s="167" t="s">
        <v>43</v>
      </c>
      <c r="B40" s="167"/>
      <c r="C40" s="167"/>
      <c r="D40" s="167"/>
      <c r="E40" s="167"/>
      <c r="F40" s="167"/>
      <c r="G40" s="4">
        <v>32</v>
      </c>
      <c r="H40" s="27">
        <f>H9+H13+H18+H22+H25+H29+H32+H33+H34+H35+H36+H37+H38+H39</f>
        <v>124529304959</v>
      </c>
      <c r="I40" s="27">
        <f>I9+I13+I18+I22+I25+I29+I32+I33+I34+I35+I36+I37+I38+I39</f>
        <v>127508939074</v>
      </c>
    </row>
    <row r="41" spans="1:9">
      <c r="A41" s="170" t="s">
        <v>15</v>
      </c>
      <c r="B41" s="171"/>
      <c r="C41" s="171"/>
      <c r="D41" s="171"/>
      <c r="E41" s="171"/>
      <c r="F41" s="171"/>
      <c r="G41" s="171"/>
      <c r="H41" s="171"/>
      <c r="I41" s="171"/>
    </row>
    <row r="42" spans="1:9">
      <c r="A42" s="172" t="s">
        <v>44</v>
      </c>
      <c r="B42" s="173"/>
      <c r="C42" s="173"/>
      <c r="D42" s="173"/>
      <c r="E42" s="173"/>
      <c r="F42" s="173"/>
      <c r="G42" s="4">
        <v>33</v>
      </c>
      <c r="H42" s="27">
        <f>H43+H44+H45+H46+H47</f>
        <v>712741375</v>
      </c>
      <c r="I42" s="27">
        <f>I43+I44+I45+I46+I47</f>
        <v>723849860</v>
      </c>
    </row>
    <row r="43" spans="1:9">
      <c r="A43" s="169" t="s">
        <v>45</v>
      </c>
      <c r="B43" s="169"/>
      <c r="C43" s="169"/>
      <c r="D43" s="169"/>
      <c r="E43" s="169"/>
      <c r="F43" s="169"/>
      <c r="G43" s="5">
        <v>34</v>
      </c>
      <c r="H43" s="28">
        <v>712741375</v>
      </c>
      <c r="I43" s="28">
        <v>723849860</v>
      </c>
    </row>
    <row r="44" spans="1:9">
      <c r="A44" s="169" t="s">
        <v>46</v>
      </c>
      <c r="B44" s="169"/>
      <c r="C44" s="169"/>
      <c r="D44" s="169"/>
      <c r="E44" s="169"/>
      <c r="F44" s="169"/>
      <c r="G44" s="5">
        <v>35</v>
      </c>
      <c r="H44" s="28">
        <v>0</v>
      </c>
      <c r="I44" s="28">
        <v>0</v>
      </c>
    </row>
    <row r="45" spans="1:9">
      <c r="A45" s="169" t="s">
        <v>47</v>
      </c>
      <c r="B45" s="169"/>
      <c r="C45" s="169"/>
      <c r="D45" s="169"/>
      <c r="E45" s="169"/>
      <c r="F45" s="169"/>
      <c r="G45" s="5">
        <v>36</v>
      </c>
      <c r="H45" s="28">
        <v>0</v>
      </c>
      <c r="I45" s="28">
        <v>0</v>
      </c>
    </row>
    <row r="46" spans="1:9">
      <c r="A46" s="169" t="s">
        <v>48</v>
      </c>
      <c r="B46" s="169"/>
      <c r="C46" s="169"/>
      <c r="D46" s="169"/>
      <c r="E46" s="169"/>
      <c r="F46" s="169"/>
      <c r="G46" s="5">
        <v>37</v>
      </c>
      <c r="H46" s="28">
        <v>0</v>
      </c>
      <c r="I46" s="28">
        <v>0</v>
      </c>
    </row>
    <row r="47" spans="1:9">
      <c r="A47" s="169" t="s">
        <v>49</v>
      </c>
      <c r="B47" s="169"/>
      <c r="C47" s="169"/>
      <c r="D47" s="169"/>
      <c r="E47" s="169"/>
      <c r="F47" s="169"/>
      <c r="G47" s="5">
        <v>38</v>
      </c>
      <c r="H47" s="28">
        <v>0</v>
      </c>
      <c r="I47" s="28">
        <v>0</v>
      </c>
    </row>
    <row r="48" spans="1:9" ht="22.15" customHeight="1">
      <c r="A48" s="172" t="s">
        <v>50</v>
      </c>
      <c r="B48" s="173"/>
      <c r="C48" s="173"/>
      <c r="D48" s="173"/>
      <c r="E48" s="173"/>
      <c r="F48" s="173"/>
      <c r="G48" s="4">
        <v>39</v>
      </c>
      <c r="H48" s="27">
        <f>H49+H50+H51</f>
        <v>0</v>
      </c>
      <c r="I48" s="27">
        <f>I49+I50+I51</f>
        <v>0</v>
      </c>
    </row>
    <row r="49" spans="1:9">
      <c r="A49" s="169" t="s">
        <v>47</v>
      </c>
      <c r="B49" s="169"/>
      <c r="C49" s="169"/>
      <c r="D49" s="169"/>
      <c r="E49" s="169"/>
      <c r="F49" s="169"/>
      <c r="G49" s="5">
        <v>40</v>
      </c>
      <c r="H49" s="28">
        <v>0</v>
      </c>
      <c r="I49" s="28">
        <v>0</v>
      </c>
    </row>
    <row r="50" spans="1:9">
      <c r="A50" s="169" t="s">
        <v>48</v>
      </c>
      <c r="B50" s="169"/>
      <c r="C50" s="169"/>
      <c r="D50" s="169"/>
      <c r="E50" s="169"/>
      <c r="F50" s="169"/>
      <c r="G50" s="5">
        <v>41</v>
      </c>
      <c r="H50" s="28">
        <v>0</v>
      </c>
      <c r="I50" s="28">
        <v>0</v>
      </c>
    </row>
    <row r="51" spans="1:9">
      <c r="A51" s="169" t="s">
        <v>49</v>
      </c>
      <c r="B51" s="169"/>
      <c r="C51" s="169"/>
      <c r="D51" s="169"/>
      <c r="E51" s="169"/>
      <c r="F51" s="169"/>
      <c r="G51" s="5">
        <v>42</v>
      </c>
      <c r="H51" s="28">
        <v>0</v>
      </c>
      <c r="I51" s="28">
        <v>0</v>
      </c>
    </row>
    <row r="52" spans="1:9">
      <c r="A52" s="172" t="s">
        <v>51</v>
      </c>
      <c r="B52" s="173"/>
      <c r="C52" s="173"/>
      <c r="D52" s="173"/>
      <c r="E52" s="173"/>
      <c r="F52" s="173"/>
      <c r="G52" s="4">
        <v>43</v>
      </c>
      <c r="H52" s="27">
        <f>H53+H54+H55</f>
        <v>104480025259</v>
      </c>
      <c r="I52" s="27">
        <f>I53+I54+I55</f>
        <v>106582342702</v>
      </c>
    </row>
    <row r="53" spans="1:9">
      <c r="A53" s="169" t="s">
        <v>47</v>
      </c>
      <c r="B53" s="169"/>
      <c r="C53" s="169"/>
      <c r="D53" s="169"/>
      <c r="E53" s="169"/>
      <c r="F53" s="169"/>
      <c r="G53" s="5">
        <v>44</v>
      </c>
      <c r="H53" s="28">
        <v>103966544468</v>
      </c>
      <c r="I53" s="28">
        <v>106026155701</v>
      </c>
    </row>
    <row r="54" spans="1:9">
      <c r="A54" s="169" t="s">
        <v>48</v>
      </c>
      <c r="B54" s="169"/>
      <c r="C54" s="169"/>
      <c r="D54" s="169"/>
      <c r="E54" s="169"/>
      <c r="F54" s="169"/>
      <c r="G54" s="5">
        <v>45</v>
      </c>
      <c r="H54" s="28">
        <v>56788768</v>
      </c>
      <c r="I54" s="28">
        <v>56862251</v>
      </c>
    </row>
    <row r="55" spans="1:9">
      <c r="A55" s="169" t="s">
        <v>49</v>
      </c>
      <c r="B55" s="169"/>
      <c r="C55" s="169"/>
      <c r="D55" s="169"/>
      <c r="E55" s="169"/>
      <c r="F55" s="169"/>
      <c r="G55" s="5">
        <v>46</v>
      </c>
      <c r="H55" s="28">
        <v>456692023</v>
      </c>
      <c r="I55" s="28">
        <v>499324750</v>
      </c>
    </row>
    <row r="56" spans="1:9">
      <c r="A56" s="169" t="s">
        <v>52</v>
      </c>
      <c r="B56" s="169"/>
      <c r="C56" s="169"/>
      <c r="D56" s="169"/>
      <c r="E56" s="169"/>
      <c r="F56" s="169"/>
      <c r="G56" s="5">
        <v>47</v>
      </c>
      <c r="H56" s="28">
        <v>7584663</v>
      </c>
      <c r="I56" s="28">
        <v>4192924</v>
      </c>
    </row>
    <row r="57" spans="1:9" ht="26.45" customHeight="1">
      <c r="A57" s="174" t="s">
        <v>53</v>
      </c>
      <c r="B57" s="174"/>
      <c r="C57" s="174"/>
      <c r="D57" s="174"/>
      <c r="E57" s="174"/>
      <c r="F57" s="174"/>
      <c r="G57" s="5">
        <v>48</v>
      </c>
      <c r="H57" s="28">
        <v>0</v>
      </c>
      <c r="I57" s="28">
        <v>-1343538</v>
      </c>
    </row>
    <row r="58" spans="1:9">
      <c r="A58" s="174" t="s">
        <v>54</v>
      </c>
      <c r="B58" s="174"/>
      <c r="C58" s="174"/>
      <c r="D58" s="174"/>
      <c r="E58" s="174"/>
      <c r="F58" s="174"/>
      <c r="G58" s="5">
        <v>49</v>
      </c>
      <c r="H58" s="28">
        <v>1277073497</v>
      </c>
      <c r="I58" s="28">
        <v>1356984927</v>
      </c>
    </row>
    <row r="59" spans="1:9">
      <c r="A59" s="174" t="s">
        <v>55</v>
      </c>
      <c r="B59" s="169"/>
      <c r="C59" s="169"/>
      <c r="D59" s="169"/>
      <c r="E59" s="169"/>
      <c r="F59" s="169"/>
      <c r="G59" s="5">
        <v>50</v>
      </c>
      <c r="H59" s="30">
        <v>0</v>
      </c>
      <c r="I59" s="30">
        <v>0</v>
      </c>
    </row>
    <row r="60" spans="1:9">
      <c r="A60" s="174" t="s">
        <v>56</v>
      </c>
      <c r="B60" s="174"/>
      <c r="C60" s="174"/>
      <c r="D60" s="174"/>
      <c r="E60" s="174"/>
      <c r="F60" s="174"/>
      <c r="G60" s="5">
        <v>51</v>
      </c>
      <c r="H60" s="28">
        <v>0</v>
      </c>
      <c r="I60" s="28">
        <v>0</v>
      </c>
    </row>
    <row r="61" spans="1:9">
      <c r="A61" s="174" t="s">
        <v>57</v>
      </c>
      <c r="B61" s="174"/>
      <c r="C61" s="174"/>
      <c r="D61" s="174"/>
      <c r="E61" s="174"/>
      <c r="F61" s="174"/>
      <c r="G61" s="5">
        <v>52</v>
      </c>
      <c r="H61" s="28">
        <v>1021348149</v>
      </c>
      <c r="I61" s="28">
        <v>1130392498</v>
      </c>
    </row>
    <row r="62" spans="1:9" ht="27" customHeight="1">
      <c r="A62" s="174" t="s">
        <v>58</v>
      </c>
      <c r="B62" s="174"/>
      <c r="C62" s="174"/>
      <c r="D62" s="174"/>
      <c r="E62" s="174"/>
      <c r="F62" s="174"/>
      <c r="G62" s="5">
        <v>53</v>
      </c>
      <c r="H62" s="28">
        <v>0</v>
      </c>
      <c r="I62" s="28">
        <v>0</v>
      </c>
    </row>
    <row r="63" spans="1:9">
      <c r="A63" s="167" t="s">
        <v>59</v>
      </c>
      <c r="B63" s="168"/>
      <c r="C63" s="168"/>
      <c r="D63" s="168"/>
      <c r="E63" s="168"/>
      <c r="F63" s="168"/>
      <c r="G63" s="4">
        <v>54</v>
      </c>
      <c r="H63" s="27">
        <f>H42+H48+H52+H56+H57+H58+H59+H60+H61+H62</f>
        <v>107498772943</v>
      </c>
      <c r="I63" s="27">
        <f>I42+I48+I52+I56+I57+I58+I59+I60+I61+I62</f>
        <v>109796419373</v>
      </c>
    </row>
    <row r="64" spans="1:9">
      <c r="A64" s="175" t="s">
        <v>16</v>
      </c>
      <c r="B64" s="176"/>
      <c r="C64" s="176"/>
      <c r="D64" s="176"/>
      <c r="E64" s="176"/>
      <c r="F64" s="176"/>
      <c r="G64" s="176"/>
      <c r="H64" s="176"/>
      <c r="I64" s="176"/>
    </row>
    <row r="65" spans="1:9">
      <c r="A65" s="169" t="s">
        <v>60</v>
      </c>
      <c r="B65" s="169"/>
      <c r="C65" s="169"/>
      <c r="D65" s="169"/>
      <c r="E65" s="169"/>
      <c r="F65" s="169"/>
      <c r="G65" s="5">
        <v>55</v>
      </c>
      <c r="H65" s="28">
        <v>6404839100</v>
      </c>
      <c r="I65" s="28">
        <v>6404839100</v>
      </c>
    </row>
    <row r="66" spans="1:9">
      <c r="A66" s="169" t="s">
        <v>61</v>
      </c>
      <c r="B66" s="169"/>
      <c r="C66" s="169"/>
      <c r="D66" s="169"/>
      <c r="E66" s="169"/>
      <c r="F66" s="169"/>
      <c r="G66" s="5">
        <v>56</v>
      </c>
      <c r="H66" s="28">
        <v>3502545750</v>
      </c>
      <c r="I66" s="28">
        <v>3502267025</v>
      </c>
    </row>
    <row r="67" spans="1:9">
      <c r="A67" s="169" t="s">
        <v>62</v>
      </c>
      <c r="B67" s="169"/>
      <c r="C67" s="169"/>
      <c r="D67" s="169"/>
      <c r="E67" s="169"/>
      <c r="F67" s="169"/>
      <c r="G67" s="5">
        <v>57</v>
      </c>
      <c r="H67" s="28">
        <v>0</v>
      </c>
      <c r="I67" s="28">
        <v>0</v>
      </c>
    </row>
    <row r="68" spans="1:9">
      <c r="A68" s="169" t="s">
        <v>63</v>
      </c>
      <c r="B68" s="169"/>
      <c r="C68" s="169"/>
      <c r="D68" s="169"/>
      <c r="E68" s="169"/>
      <c r="F68" s="169"/>
      <c r="G68" s="5">
        <v>58</v>
      </c>
      <c r="H68" s="28">
        <v>10291544</v>
      </c>
      <c r="I68" s="28">
        <v>6258069</v>
      </c>
    </row>
    <row r="69" spans="1:9">
      <c r="A69" s="169" t="s">
        <v>64</v>
      </c>
      <c r="B69" s="169"/>
      <c r="C69" s="169"/>
      <c r="D69" s="169"/>
      <c r="E69" s="169"/>
      <c r="F69" s="169"/>
      <c r="G69" s="5">
        <v>59</v>
      </c>
      <c r="H69" s="28">
        <v>473432208</v>
      </c>
      <c r="I69" s="28">
        <v>427975086</v>
      </c>
    </row>
    <row r="70" spans="1:9">
      <c r="A70" s="169" t="s">
        <v>65</v>
      </c>
      <c r="B70" s="169"/>
      <c r="C70" s="169"/>
      <c r="D70" s="169"/>
      <c r="E70" s="169"/>
      <c r="F70" s="169"/>
      <c r="G70" s="5">
        <v>60</v>
      </c>
      <c r="H70" s="28">
        <v>5451810929</v>
      </c>
      <c r="I70" s="28">
        <v>6205631272</v>
      </c>
    </row>
    <row r="71" spans="1:9">
      <c r="A71" s="169" t="s">
        <v>66</v>
      </c>
      <c r="B71" s="169"/>
      <c r="C71" s="169"/>
      <c r="D71" s="169"/>
      <c r="E71" s="169"/>
      <c r="F71" s="169"/>
      <c r="G71" s="5">
        <v>61</v>
      </c>
      <c r="H71" s="28">
        <v>0</v>
      </c>
      <c r="I71" s="28">
        <v>0</v>
      </c>
    </row>
    <row r="72" spans="1:9">
      <c r="A72" s="169" t="s">
        <v>67</v>
      </c>
      <c r="B72" s="169"/>
      <c r="C72" s="169"/>
      <c r="D72" s="169"/>
      <c r="E72" s="169"/>
      <c r="F72" s="169"/>
      <c r="G72" s="5">
        <v>62</v>
      </c>
      <c r="H72" s="28">
        <v>460923205</v>
      </c>
      <c r="I72" s="28">
        <v>460923205</v>
      </c>
    </row>
    <row r="73" spans="1:9">
      <c r="A73" s="169" t="s">
        <v>68</v>
      </c>
      <c r="B73" s="169"/>
      <c r="C73" s="169"/>
      <c r="D73" s="169"/>
      <c r="E73" s="169"/>
      <c r="F73" s="169"/>
      <c r="G73" s="5">
        <v>63</v>
      </c>
      <c r="H73" s="28">
        <v>-7818180</v>
      </c>
      <c r="I73" s="28">
        <v>-2833138</v>
      </c>
    </row>
    <row r="74" spans="1:9">
      <c r="A74" s="169" t="s">
        <v>69</v>
      </c>
      <c r="B74" s="169"/>
      <c r="C74" s="169"/>
      <c r="D74" s="169"/>
      <c r="E74" s="169"/>
      <c r="F74" s="169"/>
      <c r="G74" s="5">
        <v>64</v>
      </c>
      <c r="H74" s="28">
        <v>734507460</v>
      </c>
      <c r="I74" s="28">
        <v>707459082</v>
      </c>
    </row>
    <row r="75" spans="1:9">
      <c r="A75" s="169" t="s">
        <v>70</v>
      </c>
      <c r="B75" s="169"/>
      <c r="C75" s="169"/>
      <c r="D75" s="169"/>
      <c r="E75" s="169"/>
      <c r="F75" s="169"/>
      <c r="G75" s="5">
        <v>65</v>
      </c>
      <c r="H75" s="28">
        <v>0</v>
      </c>
      <c r="I75" s="28">
        <v>0</v>
      </c>
    </row>
    <row r="76" spans="1:9">
      <c r="A76" s="169" t="s">
        <v>71</v>
      </c>
      <c r="B76" s="169"/>
      <c r="C76" s="169"/>
      <c r="D76" s="169"/>
      <c r="E76" s="169"/>
      <c r="F76" s="169"/>
      <c r="G76" s="5">
        <v>66</v>
      </c>
      <c r="H76" s="28">
        <v>0</v>
      </c>
      <c r="I76" s="28">
        <v>0</v>
      </c>
    </row>
    <row r="77" spans="1:9">
      <c r="A77" s="167" t="s">
        <v>72</v>
      </c>
      <c r="B77" s="167"/>
      <c r="C77" s="167"/>
      <c r="D77" s="167"/>
      <c r="E77" s="167"/>
      <c r="F77" s="167"/>
      <c r="G77" s="4">
        <v>67</v>
      </c>
      <c r="H77" s="27">
        <f>H65+H66+H67+H68+H69+H70+H71+H72+H73+H74+H75+H76</f>
        <v>17030532016</v>
      </c>
      <c r="I77" s="27">
        <f>I65+I66+I67+I68+I69+I70+I71+I72+I73+I74+I75+I76</f>
        <v>17712519701</v>
      </c>
    </row>
    <row r="78" spans="1:9">
      <c r="A78" s="167" t="s">
        <v>73</v>
      </c>
      <c r="B78" s="168"/>
      <c r="C78" s="168"/>
      <c r="D78" s="168"/>
      <c r="E78" s="168"/>
      <c r="F78" s="168"/>
      <c r="G78" s="4">
        <v>68</v>
      </c>
      <c r="H78" s="27">
        <f>H63+H77</f>
        <v>124529304959</v>
      </c>
      <c r="I78" s="27">
        <f>I63+I77</f>
        <v>127508939074</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opLeftCell="A46" zoomScaleNormal="100" zoomScaleSheetLayoutView="110" workbookViewId="0">
      <selection activeCell="N56" sqref="N55:N56"/>
    </sheetView>
  </sheetViews>
  <sheetFormatPr defaultRowHeight="12.75"/>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198" t="s">
        <v>5</v>
      </c>
      <c r="B1" s="178"/>
      <c r="C1" s="178"/>
      <c r="D1" s="178"/>
      <c r="E1" s="178"/>
      <c r="F1" s="178"/>
      <c r="G1" s="178"/>
      <c r="H1" s="178"/>
    </row>
    <row r="2" spans="1:11">
      <c r="A2" s="197" t="s">
        <v>302</v>
      </c>
      <c r="B2" s="180"/>
      <c r="C2" s="180"/>
      <c r="D2" s="180"/>
      <c r="E2" s="180"/>
      <c r="F2" s="180"/>
      <c r="G2" s="180"/>
      <c r="H2" s="180"/>
    </row>
    <row r="3" spans="1:11">
      <c r="A3" s="206" t="s">
        <v>12</v>
      </c>
      <c r="B3" s="207"/>
      <c r="C3" s="207"/>
      <c r="D3" s="207"/>
      <c r="E3" s="207"/>
      <c r="F3" s="207"/>
      <c r="G3" s="207"/>
      <c r="H3" s="207"/>
      <c r="I3" s="190"/>
      <c r="J3" s="190"/>
      <c r="K3" s="190"/>
    </row>
    <row r="4" spans="1:11">
      <c r="A4" s="208" t="s">
        <v>297</v>
      </c>
      <c r="B4" s="186"/>
      <c r="C4" s="186"/>
      <c r="D4" s="186"/>
      <c r="E4" s="186"/>
      <c r="F4" s="186"/>
      <c r="G4" s="186"/>
      <c r="H4" s="186"/>
      <c r="I4" s="187"/>
      <c r="J4" s="187"/>
      <c r="K4" s="187"/>
    </row>
    <row r="5" spans="1:11" ht="22.5" customHeight="1">
      <c r="A5" s="204" t="s">
        <v>2</v>
      </c>
      <c r="B5" s="184"/>
      <c r="C5" s="184"/>
      <c r="D5" s="184"/>
      <c r="E5" s="184"/>
      <c r="F5" s="184"/>
      <c r="G5" s="204" t="s">
        <v>6</v>
      </c>
      <c r="H5" s="202" t="s">
        <v>221</v>
      </c>
      <c r="I5" s="203"/>
      <c r="J5" s="202" t="s">
        <v>216</v>
      </c>
      <c r="K5" s="203"/>
    </row>
    <row r="6" spans="1:11">
      <c r="A6" s="184"/>
      <c r="B6" s="184"/>
      <c r="C6" s="184"/>
      <c r="D6" s="184"/>
      <c r="E6" s="184"/>
      <c r="F6" s="184"/>
      <c r="G6" s="184"/>
      <c r="H6" s="32" t="s">
        <v>217</v>
      </c>
      <c r="I6" s="32" t="s">
        <v>218</v>
      </c>
      <c r="J6" s="32" t="s">
        <v>217</v>
      </c>
      <c r="K6" s="32" t="s">
        <v>218</v>
      </c>
    </row>
    <row r="7" spans="1:11">
      <c r="A7" s="196">
        <v>1</v>
      </c>
      <c r="B7" s="182"/>
      <c r="C7" s="182"/>
      <c r="D7" s="182"/>
      <c r="E7" s="182"/>
      <c r="F7" s="182"/>
      <c r="G7" s="7">
        <v>2</v>
      </c>
      <c r="H7" s="32">
        <v>3</v>
      </c>
      <c r="I7" s="32">
        <v>4</v>
      </c>
      <c r="J7" s="32">
        <v>5</v>
      </c>
      <c r="K7" s="32">
        <v>6</v>
      </c>
    </row>
    <row r="8" spans="1:11">
      <c r="A8" s="200" t="s">
        <v>75</v>
      </c>
      <c r="B8" s="200"/>
      <c r="C8" s="200"/>
      <c r="D8" s="200"/>
      <c r="E8" s="200"/>
      <c r="F8" s="200"/>
      <c r="G8" s="5">
        <v>1</v>
      </c>
      <c r="H8" s="33">
        <v>1408726755</v>
      </c>
      <c r="I8" s="33">
        <v>690179240</v>
      </c>
      <c r="J8" s="33">
        <v>1240291700</v>
      </c>
      <c r="K8" s="33">
        <v>612474833</v>
      </c>
    </row>
    <row r="9" spans="1:11">
      <c r="A9" s="200" t="s">
        <v>74</v>
      </c>
      <c r="B9" s="200"/>
      <c r="C9" s="200"/>
      <c r="D9" s="200"/>
      <c r="E9" s="200"/>
      <c r="F9" s="200"/>
      <c r="G9" s="5">
        <v>2</v>
      </c>
      <c r="H9" s="33">
        <v>188477258</v>
      </c>
      <c r="I9" s="33">
        <v>94876444</v>
      </c>
      <c r="J9" s="33">
        <v>123436361</v>
      </c>
      <c r="K9" s="33">
        <v>60059070</v>
      </c>
    </row>
    <row r="10" spans="1:11">
      <c r="A10" s="200" t="s">
        <v>76</v>
      </c>
      <c r="B10" s="200"/>
      <c r="C10" s="200"/>
      <c r="D10" s="200"/>
      <c r="E10" s="200"/>
      <c r="F10" s="200"/>
      <c r="G10" s="5">
        <v>3</v>
      </c>
      <c r="H10" s="34">
        <v>0</v>
      </c>
      <c r="I10" s="34">
        <v>0</v>
      </c>
      <c r="J10" s="34">
        <v>0</v>
      </c>
      <c r="K10" s="34">
        <v>0</v>
      </c>
    </row>
    <row r="11" spans="1:11">
      <c r="A11" s="200" t="s">
        <v>77</v>
      </c>
      <c r="B11" s="200"/>
      <c r="C11" s="200"/>
      <c r="D11" s="200"/>
      <c r="E11" s="200"/>
      <c r="F11" s="200"/>
      <c r="G11" s="5">
        <v>4</v>
      </c>
      <c r="H11" s="33">
        <v>38104714</v>
      </c>
      <c r="I11" s="33">
        <v>163221</v>
      </c>
      <c r="J11" s="33">
        <v>123471289</v>
      </c>
      <c r="K11" s="33">
        <v>18173105</v>
      </c>
    </row>
    <row r="12" spans="1:11">
      <c r="A12" s="200" t="s">
        <v>78</v>
      </c>
      <c r="B12" s="200"/>
      <c r="C12" s="200"/>
      <c r="D12" s="200"/>
      <c r="E12" s="200"/>
      <c r="F12" s="200"/>
      <c r="G12" s="5">
        <v>5</v>
      </c>
      <c r="H12" s="33">
        <v>555008888</v>
      </c>
      <c r="I12" s="33">
        <v>262396110</v>
      </c>
      <c r="J12" s="33">
        <v>575138041</v>
      </c>
      <c r="K12" s="33">
        <v>302297880</v>
      </c>
    </row>
    <row r="13" spans="1:11">
      <c r="A13" s="200" t="s">
        <v>79</v>
      </c>
      <c r="B13" s="200"/>
      <c r="C13" s="200"/>
      <c r="D13" s="200"/>
      <c r="E13" s="200"/>
      <c r="F13" s="200"/>
      <c r="G13" s="5">
        <v>6</v>
      </c>
      <c r="H13" s="34">
        <v>81246682</v>
      </c>
      <c r="I13" s="34">
        <v>38851687</v>
      </c>
      <c r="J13" s="34">
        <v>87351275</v>
      </c>
      <c r="K13" s="34">
        <v>45616000</v>
      </c>
    </row>
    <row r="14" spans="1:11" ht="40.15" customHeight="1">
      <c r="A14" s="200" t="s">
        <v>80</v>
      </c>
      <c r="B14" s="200"/>
      <c r="C14" s="200"/>
      <c r="D14" s="200"/>
      <c r="E14" s="200"/>
      <c r="F14" s="200"/>
      <c r="G14" s="5">
        <v>7</v>
      </c>
      <c r="H14" s="33">
        <v>96940480</v>
      </c>
      <c r="I14" s="33">
        <v>0</v>
      </c>
      <c r="J14" s="33">
        <v>33087725</v>
      </c>
      <c r="K14" s="33">
        <v>-215578</v>
      </c>
    </row>
    <row r="15" spans="1:11" ht="24.6" customHeight="1">
      <c r="A15" s="200" t="s">
        <v>81</v>
      </c>
      <c r="B15" s="200"/>
      <c r="C15" s="200"/>
      <c r="D15" s="200"/>
      <c r="E15" s="200"/>
      <c r="F15" s="200"/>
      <c r="G15" s="5">
        <v>8</v>
      </c>
      <c r="H15" s="33">
        <v>246724426</v>
      </c>
      <c r="I15" s="33">
        <v>-31487070</v>
      </c>
      <c r="J15" s="33">
        <v>137356911</v>
      </c>
      <c r="K15" s="33">
        <v>-47892016</v>
      </c>
    </row>
    <row r="16" spans="1:11" ht="27" customHeight="1">
      <c r="A16" s="200" t="s">
        <v>82</v>
      </c>
      <c r="B16" s="200"/>
      <c r="C16" s="200"/>
      <c r="D16" s="200"/>
      <c r="E16" s="200"/>
      <c r="F16" s="200"/>
      <c r="G16" s="5">
        <v>9</v>
      </c>
      <c r="H16" s="33">
        <v>-3302436</v>
      </c>
      <c r="I16" s="33">
        <v>14855921</v>
      </c>
      <c r="J16" s="33">
        <v>9334614</v>
      </c>
      <c r="K16" s="33">
        <v>10501846</v>
      </c>
    </row>
    <row r="17" spans="1:11" ht="22.15" customHeight="1">
      <c r="A17" s="200" t="s">
        <v>83</v>
      </c>
      <c r="B17" s="200"/>
      <c r="C17" s="200"/>
      <c r="D17" s="200"/>
      <c r="E17" s="200"/>
      <c r="F17" s="200"/>
      <c r="G17" s="5">
        <v>10</v>
      </c>
      <c r="H17" s="33">
        <v>0</v>
      </c>
      <c r="I17" s="33">
        <v>0</v>
      </c>
      <c r="J17" s="33">
        <v>0</v>
      </c>
      <c r="K17" s="33">
        <v>0</v>
      </c>
    </row>
    <row r="18" spans="1:11">
      <c r="A18" s="200" t="s">
        <v>84</v>
      </c>
      <c r="B18" s="200"/>
      <c r="C18" s="200"/>
      <c r="D18" s="200"/>
      <c r="E18" s="200"/>
      <c r="F18" s="200"/>
      <c r="G18" s="5">
        <v>11</v>
      </c>
      <c r="H18" s="33">
        <v>-433764</v>
      </c>
      <c r="I18" s="33">
        <v>371230</v>
      </c>
      <c r="J18" s="33">
        <v>-3405826</v>
      </c>
      <c r="K18" s="33">
        <v>749923</v>
      </c>
    </row>
    <row r="19" spans="1:11">
      <c r="A19" s="200" t="s">
        <v>85</v>
      </c>
      <c r="B19" s="200"/>
      <c r="C19" s="200"/>
      <c r="D19" s="200"/>
      <c r="E19" s="200"/>
      <c r="F19" s="200"/>
      <c r="G19" s="5">
        <v>12</v>
      </c>
      <c r="H19" s="33">
        <v>-119649089</v>
      </c>
      <c r="I19" s="33">
        <v>62295166</v>
      </c>
      <c r="J19" s="33">
        <v>-27302574</v>
      </c>
      <c r="K19" s="33">
        <v>90267003</v>
      </c>
    </row>
    <row r="20" spans="1:11">
      <c r="A20" s="200" t="s">
        <v>86</v>
      </c>
      <c r="B20" s="200"/>
      <c r="C20" s="200"/>
      <c r="D20" s="200"/>
      <c r="E20" s="200"/>
      <c r="F20" s="200"/>
      <c r="G20" s="5">
        <v>13</v>
      </c>
      <c r="H20" s="33">
        <v>64818</v>
      </c>
      <c r="I20" s="33">
        <v>0</v>
      </c>
      <c r="J20" s="33">
        <v>1419722</v>
      </c>
      <c r="K20" s="33">
        <v>767758</v>
      </c>
    </row>
    <row r="21" spans="1:11">
      <c r="A21" s="200" t="s">
        <v>87</v>
      </c>
      <c r="B21" s="200"/>
      <c r="C21" s="200"/>
      <c r="D21" s="200"/>
      <c r="E21" s="200"/>
      <c r="F21" s="200"/>
      <c r="G21" s="5">
        <v>14</v>
      </c>
      <c r="H21" s="33">
        <v>10981693</v>
      </c>
      <c r="I21" s="33">
        <v>4844686</v>
      </c>
      <c r="J21" s="33">
        <v>13214715</v>
      </c>
      <c r="K21" s="33">
        <v>7502419</v>
      </c>
    </row>
    <row r="22" spans="1:11">
      <c r="A22" s="200" t="s">
        <v>88</v>
      </c>
      <c r="B22" s="200"/>
      <c r="C22" s="200"/>
      <c r="D22" s="200"/>
      <c r="E22" s="200"/>
      <c r="F22" s="200"/>
      <c r="G22" s="5">
        <v>15</v>
      </c>
      <c r="H22" s="33">
        <v>4655183</v>
      </c>
      <c r="I22" s="33">
        <v>-4969172</v>
      </c>
      <c r="J22" s="33">
        <v>8371928</v>
      </c>
      <c r="K22" s="33">
        <v>5809227</v>
      </c>
    </row>
    <row r="23" spans="1:11" ht="25.9" customHeight="1">
      <c r="A23" s="167" t="s">
        <v>89</v>
      </c>
      <c r="B23" s="167"/>
      <c r="C23" s="167"/>
      <c r="D23" s="167"/>
      <c r="E23" s="167"/>
      <c r="F23" s="167"/>
      <c r="G23" s="4">
        <v>16</v>
      </c>
      <c r="H23" s="35">
        <f>H8-H9-H10+H11+H12-H13+H14+H15+H16+H17+H18+H19+H20+H21-H22</f>
        <v>1958787362</v>
      </c>
      <c r="I23" s="35">
        <f t="shared" ref="I23:K23" si="0">I8-I9-I10+I11+I12-I13+I14+I15+I16+I17+I18+I19+I20+I21-I22</f>
        <v>874859545</v>
      </c>
      <c r="J23" s="35">
        <f t="shared" si="0"/>
        <v>1883446753</v>
      </c>
      <c r="K23" s="35">
        <f t="shared" si="0"/>
        <v>883142876</v>
      </c>
    </row>
    <row r="24" spans="1:11">
      <c r="A24" s="200" t="s">
        <v>90</v>
      </c>
      <c r="B24" s="200"/>
      <c r="C24" s="200"/>
      <c r="D24" s="200"/>
      <c r="E24" s="200"/>
      <c r="F24" s="200"/>
      <c r="G24" s="5">
        <v>17</v>
      </c>
      <c r="H24" s="33">
        <v>679173213</v>
      </c>
      <c r="I24" s="33">
        <v>331178892</v>
      </c>
      <c r="J24" s="33">
        <v>687380408</v>
      </c>
      <c r="K24" s="33">
        <v>344392830</v>
      </c>
    </row>
    <row r="25" spans="1:11" ht="26.25" customHeight="1">
      <c r="A25" s="200" t="s">
        <v>268</v>
      </c>
      <c r="B25" s="200"/>
      <c r="C25" s="200"/>
      <c r="D25" s="200"/>
      <c r="E25" s="200"/>
      <c r="F25" s="200"/>
      <c r="G25" s="5">
        <v>18</v>
      </c>
      <c r="H25" s="33">
        <v>136667627</v>
      </c>
      <c r="I25" s="33">
        <v>19047027</v>
      </c>
      <c r="J25" s="33">
        <v>73454307</v>
      </c>
      <c r="K25" s="33">
        <v>26054307</v>
      </c>
    </row>
    <row r="26" spans="1:11">
      <c r="A26" s="200" t="s">
        <v>91</v>
      </c>
      <c r="B26" s="200"/>
      <c r="C26" s="200"/>
      <c r="D26" s="200"/>
      <c r="E26" s="200"/>
      <c r="F26" s="200"/>
      <c r="G26" s="5">
        <v>19</v>
      </c>
      <c r="H26" s="33">
        <v>96148597</v>
      </c>
      <c r="I26" s="33">
        <v>48700712</v>
      </c>
      <c r="J26" s="33">
        <v>89143895</v>
      </c>
      <c r="K26" s="33">
        <v>44394652</v>
      </c>
    </row>
    <row r="27" spans="1:11">
      <c r="A27" s="200" t="s">
        <v>92</v>
      </c>
      <c r="B27" s="200"/>
      <c r="C27" s="200"/>
      <c r="D27" s="200"/>
      <c r="E27" s="200"/>
      <c r="F27" s="200"/>
      <c r="G27" s="5">
        <v>20</v>
      </c>
      <c r="H27" s="33">
        <v>0</v>
      </c>
      <c r="I27" s="33">
        <v>0</v>
      </c>
      <c r="J27" s="33">
        <v>0</v>
      </c>
      <c r="K27" s="33">
        <v>0</v>
      </c>
    </row>
    <row r="28" spans="1:11">
      <c r="A28" s="200" t="s">
        <v>93</v>
      </c>
      <c r="B28" s="200"/>
      <c r="C28" s="200"/>
      <c r="D28" s="200"/>
      <c r="E28" s="200"/>
      <c r="F28" s="200"/>
      <c r="G28" s="5">
        <v>21</v>
      </c>
      <c r="H28" s="34">
        <v>14022724</v>
      </c>
      <c r="I28" s="34">
        <v>10288145</v>
      </c>
      <c r="J28" s="34">
        <v>106523623</v>
      </c>
      <c r="K28" s="34">
        <v>62481723</v>
      </c>
    </row>
    <row r="29" spans="1:11" ht="24.6" customHeight="1">
      <c r="A29" s="200" t="s">
        <v>94</v>
      </c>
      <c r="B29" s="200"/>
      <c r="C29" s="200"/>
      <c r="D29" s="200"/>
      <c r="E29" s="200"/>
      <c r="F29" s="200"/>
      <c r="G29" s="5">
        <v>22</v>
      </c>
      <c r="H29" s="33">
        <v>256881158</v>
      </c>
      <c r="I29" s="33">
        <v>221156381</v>
      </c>
      <c r="J29" s="33">
        <v>89883118</v>
      </c>
      <c r="K29" s="33">
        <v>54199589</v>
      </c>
    </row>
    <row r="30" spans="1:11" ht="24.6" customHeight="1">
      <c r="A30" s="200" t="s">
        <v>95</v>
      </c>
      <c r="B30" s="200"/>
      <c r="C30" s="200"/>
      <c r="D30" s="200"/>
      <c r="E30" s="200"/>
      <c r="F30" s="200"/>
      <c r="G30" s="5">
        <v>23</v>
      </c>
      <c r="H30" s="34">
        <v>0</v>
      </c>
      <c r="I30" s="34">
        <v>0</v>
      </c>
      <c r="J30" s="34">
        <v>0</v>
      </c>
      <c r="K30" s="34">
        <v>0</v>
      </c>
    </row>
    <row r="31" spans="1:11" ht="24.6" customHeight="1">
      <c r="A31" s="200" t="s">
        <v>96</v>
      </c>
      <c r="B31" s="200"/>
      <c r="C31" s="200"/>
      <c r="D31" s="200"/>
      <c r="E31" s="200"/>
      <c r="F31" s="200"/>
      <c r="G31" s="5">
        <v>24</v>
      </c>
      <c r="H31" s="33">
        <v>0</v>
      </c>
      <c r="I31" s="33">
        <v>0</v>
      </c>
      <c r="J31" s="33">
        <v>286133</v>
      </c>
      <c r="K31" s="33">
        <v>233444</v>
      </c>
    </row>
    <row r="32" spans="1:11">
      <c r="A32" s="200" t="s">
        <v>97</v>
      </c>
      <c r="B32" s="200"/>
      <c r="C32" s="200"/>
      <c r="D32" s="200"/>
      <c r="E32" s="200"/>
      <c r="F32" s="200"/>
      <c r="G32" s="5">
        <v>25</v>
      </c>
      <c r="H32" s="34">
        <v>0</v>
      </c>
      <c r="I32" s="33">
        <v>0</v>
      </c>
      <c r="J32" s="34">
        <v>0</v>
      </c>
      <c r="K32" s="33">
        <v>0</v>
      </c>
    </row>
    <row r="33" spans="1:11" ht="23.45" customHeight="1">
      <c r="A33" s="200" t="s">
        <v>98</v>
      </c>
      <c r="B33" s="200"/>
      <c r="C33" s="200"/>
      <c r="D33" s="200"/>
      <c r="E33" s="200"/>
      <c r="F33" s="200"/>
      <c r="G33" s="5">
        <v>26</v>
      </c>
      <c r="H33" s="33">
        <v>0</v>
      </c>
      <c r="I33" s="33">
        <v>0</v>
      </c>
      <c r="J33" s="33">
        <v>0</v>
      </c>
      <c r="K33" s="33">
        <v>0</v>
      </c>
    </row>
    <row r="34" spans="1:11" ht="23.45" customHeight="1">
      <c r="A34" s="200" t="s">
        <v>99</v>
      </c>
      <c r="B34" s="200"/>
      <c r="C34" s="200"/>
      <c r="D34" s="200"/>
      <c r="E34" s="200"/>
      <c r="F34" s="200"/>
      <c r="G34" s="5">
        <v>27</v>
      </c>
      <c r="H34" s="33">
        <v>0</v>
      </c>
      <c r="I34" s="33">
        <v>0</v>
      </c>
      <c r="J34" s="33">
        <v>0</v>
      </c>
      <c r="K34" s="33">
        <v>0</v>
      </c>
    </row>
    <row r="35" spans="1:11" ht="23.45" customHeight="1">
      <c r="A35" s="168" t="s">
        <v>276</v>
      </c>
      <c r="B35" s="168"/>
      <c r="C35" s="168"/>
      <c r="D35" s="168"/>
      <c r="E35" s="168"/>
      <c r="F35" s="168"/>
      <c r="G35" s="4">
        <v>28</v>
      </c>
      <c r="H35" s="35">
        <f>H23-H24-H25-H26+H27-H28-H29-H30-H31+H32+H33+H34</f>
        <v>775894043</v>
      </c>
      <c r="I35" s="35">
        <f t="shared" ref="I35:K35" si="1">I23-I24-I25-I26+I27-I28-I29-I30-I31+I32+I33+I34</f>
        <v>244488388</v>
      </c>
      <c r="J35" s="35">
        <f t="shared" si="1"/>
        <v>836775269</v>
      </c>
      <c r="K35" s="35">
        <f t="shared" si="1"/>
        <v>351386331</v>
      </c>
    </row>
    <row r="36" spans="1:11" ht="23.45" customHeight="1">
      <c r="A36" s="200" t="s">
        <v>100</v>
      </c>
      <c r="B36" s="200"/>
      <c r="C36" s="200"/>
      <c r="D36" s="200"/>
      <c r="E36" s="200"/>
      <c r="F36" s="200"/>
      <c r="G36" s="5">
        <v>29</v>
      </c>
      <c r="H36" s="33">
        <v>143125881</v>
      </c>
      <c r="I36" s="33">
        <v>55571460</v>
      </c>
      <c r="J36" s="33">
        <v>129316187</v>
      </c>
      <c r="K36" s="33">
        <v>60695503</v>
      </c>
    </row>
    <row r="37" spans="1:11" ht="23.45" customHeight="1">
      <c r="A37" s="168" t="s">
        <v>269</v>
      </c>
      <c r="B37" s="168"/>
      <c r="C37" s="168"/>
      <c r="D37" s="168"/>
      <c r="E37" s="168"/>
      <c r="F37" s="168"/>
      <c r="G37" s="4">
        <v>30</v>
      </c>
      <c r="H37" s="35">
        <f>H35-H36</f>
        <v>632768162</v>
      </c>
      <c r="I37" s="35">
        <f t="shared" ref="I37:K37" si="2">I35-I36</f>
        <v>188916928</v>
      </c>
      <c r="J37" s="35">
        <f t="shared" si="2"/>
        <v>707459082</v>
      </c>
      <c r="K37" s="35">
        <f t="shared" si="2"/>
        <v>290690828</v>
      </c>
    </row>
    <row r="38" spans="1:11" ht="23.45" customHeight="1">
      <c r="A38" s="168" t="s">
        <v>270</v>
      </c>
      <c r="B38" s="168"/>
      <c r="C38" s="168"/>
      <c r="D38" s="168"/>
      <c r="E38" s="168"/>
      <c r="F38" s="168"/>
      <c r="G38" s="4">
        <v>31</v>
      </c>
      <c r="H38" s="35">
        <f>H39-H40</f>
        <v>0</v>
      </c>
      <c r="I38" s="35">
        <f t="shared" ref="I38:K38" si="3">I39-I40</f>
        <v>0</v>
      </c>
      <c r="J38" s="35">
        <f t="shared" si="3"/>
        <v>0</v>
      </c>
      <c r="K38" s="35">
        <f t="shared" si="3"/>
        <v>0</v>
      </c>
    </row>
    <row r="39" spans="1:11" ht="23.45" customHeight="1">
      <c r="A39" s="200" t="s">
        <v>101</v>
      </c>
      <c r="B39" s="200"/>
      <c r="C39" s="200"/>
      <c r="D39" s="200"/>
      <c r="E39" s="200"/>
      <c r="F39" s="200"/>
      <c r="G39" s="5">
        <v>32</v>
      </c>
      <c r="H39" s="33">
        <v>0</v>
      </c>
      <c r="I39" s="33">
        <v>0</v>
      </c>
      <c r="J39" s="33">
        <v>0</v>
      </c>
      <c r="K39" s="33">
        <v>0</v>
      </c>
    </row>
    <row r="40" spans="1:11" ht="23.45" customHeight="1">
      <c r="A40" s="200" t="s">
        <v>102</v>
      </c>
      <c r="B40" s="200"/>
      <c r="C40" s="200"/>
      <c r="D40" s="200"/>
      <c r="E40" s="200"/>
      <c r="F40" s="200"/>
      <c r="G40" s="5">
        <v>33</v>
      </c>
      <c r="H40" s="33">
        <v>0</v>
      </c>
      <c r="I40" s="33">
        <v>0</v>
      </c>
      <c r="J40" s="33">
        <v>0</v>
      </c>
      <c r="K40" s="33">
        <v>0</v>
      </c>
    </row>
    <row r="41" spans="1:11">
      <c r="A41" s="168" t="s">
        <v>271</v>
      </c>
      <c r="B41" s="168"/>
      <c r="C41" s="168"/>
      <c r="D41" s="168"/>
      <c r="E41" s="168"/>
      <c r="F41" s="168"/>
      <c r="G41" s="4">
        <v>34</v>
      </c>
      <c r="H41" s="35">
        <f>H37+H38</f>
        <v>632768162</v>
      </c>
      <c r="I41" s="35">
        <f>I37+I38</f>
        <v>188916928</v>
      </c>
      <c r="J41" s="35">
        <f>J37+J38</f>
        <v>707459082</v>
      </c>
      <c r="K41" s="35">
        <f>K37+K38</f>
        <v>290690828</v>
      </c>
    </row>
    <row r="42" spans="1:11">
      <c r="A42" s="200" t="s">
        <v>103</v>
      </c>
      <c r="B42" s="200"/>
      <c r="C42" s="200"/>
      <c r="D42" s="200"/>
      <c r="E42" s="200"/>
      <c r="F42" s="200"/>
      <c r="G42" s="5">
        <v>35</v>
      </c>
      <c r="H42" s="33">
        <v>0</v>
      </c>
      <c r="I42" s="33">
        <v>0</v>
      </c>
      <c r="J42" s="33">
        <v>0</v>
      </c>
      <c r="K42" s="33">
        <v>0</v>
      </c>
    </row>
    <row r="43" spans="1:11">
      <c r="A43" s="200" t="s">
        <v>104</v>
      </c>
      <c r="B43" s="200"/>
      <c r="C43" s="200"/>
      <c r="D43" s="200"/>
      <c r="E43" s="200"/>
      <c r="F43" s="200"/>
      <c r="G43" s="5">
        <v>36</v>
      </c>
      <c r="H43" s="33">
        <v>632768162</v>
      </c>
      <c r="I43" s="33">
        <v>188916928</v>
      </c>
      <c r="J43" s="33">
        <v>707459082</v>
      </c>
      <c r="K43" s="33">
        <v>290690828</v>
      </c>
    </row>
    <row r="44" spans="1:11">
      <c r="A44" s="175" t="s">
        <v>17</v>
      </c>
      <c r="B44" s="175"/>
      <c r="C44" s="175"/>
      <c r="D44" s="175"/>
      <c r="E44" s="175"/>
      <c r="F44" s="175"/>
      <c r="G44" s="205"/>
      <c r="H44" s="205"/>
      <c r="I44" s="205"/>
      <c r="J44" s="193"/>
      <c r="K44" s="193"/>
    </row>
    <row r="45" spans="1:11">
      <c r="A45" s="167" t="s">
        <v>105</v>
      </c>
      <c r="B45" s="167"/>
      <c r="C45" s="167"/>
      <c r="D45" s="167"/>
      <c r="E45" s="167"/>
      <c r="F45" s="167"/>
      <c r="G45" s="4">
        <v>37</v>
      </c>
      <c r="H45" s="35">
        <f>H41</f>
        <v>632768162</v>
      </c>
      <c r="I45" s="35">
        <f>I41</f>
        <v>188916928</v>
      </c>
      <c r="J45" s="35">
        <f>J41</f>
        <v>707459082</v>
      </c>
      <c r="K45" s="35">
        <f>K41</f>
        <v>290690828</v>
      </c>
    </row>
    <row r="46" spans="1:11">
      <c r="A46" s="167" t="s">
        <v>272</v>
      </c>
      <c r="B46" s="167"/>
      <c r="C46" s="167"/>
      <c r="D46" s="167"/>
      <c r="E46" s="167"/>
      <c r="F46" s="167"/>
      <c r="G46" s="4">
        <v>38</v>
      </c>
      <c r="H46" s="36">
        <f>H47+H59</f>
        <v>-263187494</v>
      </c>
      <c r="I46" s="36">
        <f>I47+I59</f>
        <v>26182922</v>
      </c>
      <c r="J46" s="36">
        <f>J47+J59</f>
        <v>-45457122</v>
      </c>
      <c r="K46" s="36">
        <f>K47+K59</f>
        <v>-31117512</v>
      </c>
    </row>
    <row r="47" spans="1:11" ht="26.45" customHeight="1">
      <c r="A47" s="172" t="s">
        <v>273</v>
      </c>
      <c r="B47" s="172"/>
      <c r="C47" s="172"/>
      <c r="D47" s="172"/>
      <c r="E47" s="172"/>
      <c r="F47" s="172"/>
      <c r="G47" s="4">
        <v>39</v>
      </c>
      <c r="H47" s="36">
        <f>SUM(H48:H54)+H57+H58</f>
        <v>-19174924</v>
      </c>
      <c r="I47" s="36">
        <f>SUM(I48:I54)+I57+I58</f>
        <v>6373706</v>
      </c>
      <c r="J47" s="36">
        <f>SUM(J48:J54)+J57+J58</f>
        <v>163944</v>
      </c>
      <c r="K47" s="36">
        <f>SUM(K48:K54)+K57+K58</f>
        <v>833234</v>
      </c>
    </row>
    <row r="48" spans="1:11">
      <c r="A48" s="199" t="s">
        <v>106</v>
      </c>
      <c r="B48" s="199"/>
      <c r="C48" s="199"/>
      <c r="D48" s="199"/>
      <c r="E48" s="199"/>
      <c r="F48" s="199"/>
      <c r="G48" s="5">
        <v>40</v>
      </c>
      <c r="H48" s="33">
        <v>-22990299</v>
      </c>
      <c r="I48" s="33">
        <v>8219807</v>
      </c>
      <c r="J48" s="33">
        <v>460303</v>
      </c>
      <c r="K48" s="33">
        <v>877212</v>
      </c>
    </row>
    <row r="49" spans="1:11">
      <c r="A49" s="199" t="s">
        <v>107</v>
      </c>
      <c r="B49" s="199"/>
      <c r="C49" s="199"/>
      <c r="D49" s="199"/>
      <c r="E49" s="199"/>
      <c r="F49" s="199"/>
      <c r="G49" s="5">
        <v>41</v>
      </c>
      <c r="H49" s="33">
        <v>0</v>
      </c>
      <c r="I49" s="33">
        <v>0</v>
      </c>
      <c r="J49" s="33">
        <v>0</v>
      </c>
      <c r="K49" s="33">
        <v>0</v>
      </c>
    </row>
    <row r="50" spans="1:11" ht="24.6" customHeight="1">
      <c r="A50" s="199" t="s">
        <v>224</v>
      </c>
      <c r="B50" s="199"/>
      <c r="C50" s="199"/>
      <c r="D50" s="199"/>
      <c r="E50" s="199"/>
      <c r="F50" s="199"/>
      <c r="G50" s="5">
        <v>42</v>
      </c>
      <c r="H50" s="33">
        <v>0</v>
      </c>
      <c r="I50" s="33">
        <v>0</v>
      </c>
      <c r="J50" s="33">
        <v>0</v>
      </c>
      <c r="K50" s="33">
        <v>0</v>
      </c>
    </row>
    <row r="51" spans="1:11">
      <c r="A51" s="199" t="s">
        <v>108</v>
      </c>
      <c r="B51" s="199"/>
      <c r="C51" s="199"/>
      <c r="D51" s="199"/>
      <c r="E51" s="199"/>
      <c r="F51" s="199"/>
      <c r="G51" s="5">
        <v>43</v>
      </c>
      <c r="H51" s="33">
        <v>0</v>
      </c>
      <c r="I51" s="33">
        <v>0</v>
      </c>
      <c r="J51" s="33">
        <v>0</v>
      </c>
      <c r="K51" s="33">
        <v>0</v>
      </c>
    </row>
    <row r="52" spans="1:11" ht="27.6" customHeight="1">
      <c r="A52" s="199" t="s">
        <v>225</v>
      </c>
      <c r="B52" s="199"/>
      <c r="C52" s="199"/>
      <c r="D52" s="199"/>
      <c r="E52" s="199"/>
      <c r="F52" s="199"/>
      <c r="G52" s="5">
        <v>44</v>
      </c>
      <c r="H52" s="33">
        <v>0</v>
      </c>
      <c r="I52" s="33">
        <v>0</v>
      </c>
      <c r="J52" s="33">
        <v>0</v>
      </c>
      <c r="K52" s="33">
        <v>0</v>
      </c>
    </row>
    <row r="53" spans="1:11" ht="25.15" customHeight="1">
      <c r="A53" s="199" t="s">
        <v>109</v>
      </c>
      <c r="B53" s="199"/>
      <c r="C53" s="199"/>
      <c r="D53" s="199"/>
      <c r="E53" s="199"/>
      <c r="F53" s="199"/>
      <c r="G53" s="5">
        <v>45</v>
      </c>
      <c r="H53" s="33">
        <v>-393755</v>
      </c>
      <c r="I53" s="33">
        <v>-446995</v>
      </c>
      <c r="J53" s="33">
        <v>-260372</v>
      </c>
      <c r="K53" s="33">
        <v>138928</v>
      </c>
    </row>
    <row r="54" spans="1:11" ht="36" customHeight="1">
      <c r="A54" s="169" t="s">
        <v>277</v>
      </c>
      <c r="B54" s="169"/>
      <c r="C54" s="169"/>
      <c r="D54" s="169"/>
      <c r="E54" s="169"/>
      <c r="F54" s="169"/>
      <c r="G54" s="5">
        <v>46</v>
      </c>
      <c r="H54" s="34">
        <v>0</v>
      </c>
      <c r="I54" s="34">
        <v>0</v>
      </c>
      <c r="J54" s="34">
        <v>0</v>
      </c>
      <c r="K54" s="34">
        <v>0</v>
      </c>
    </row>
    <row r="55" spans="1:11" ht="26.25" customHeight="1">
      <c r="A55" s="169" t="s">
        <v>278</v>
      </c>
      <c r="B55" s="169"/>
      <c r="C55" s="169"/>
      <c r="D55" s="169"/>
      <c r="E55" s="169"/>
      <c r="F55" s="169"/>
      <c r="G55" s="5">
        <v>47</v>
      </c>
      <c r="H55" s="34">
        <v>0</v>
      </c>
      <c r="I55" s="34">
        <v>0</v>
      </c>
      <c r="J55" s="34">
        <v>0</v>
      </c>
      <c r="K55" s="34">
        <v>0</v>
      </c>
    </row>
    <row r="56" spans="1:11" ht="25.5" customHeight="1">
      <c r="A56" s="169" t="s">
        <v>279</v>
      </c>
      <c r="B56" s="169"/>
      <c r="C56" s="169"/>
      <c r="D56" s="169"/>
      <c r="E56" s="169"/>
      <c r="F56" s="169"/>
      <c r="G56" s="5">
        <v>48</v>
      </c>
      <c r="H56" s="33">
        <v>0</v>
      </c>
      <c r="I56" s="33">
        <v>0</v>
      </c>
      <c r="J56" s="33">
        <v>0</v>
      </c>
      <c r="K56" s="33">
        <v>0</v>
      </c>
    </row>
    <row r="57" spans="1:11" ht="37.5" customHeight="1">
      <c r="A57" s="169" t="s">
        <v>280</v>
      </c>
      <c r="B57" s="169"/>
      <c r="C57" s="169"/>
      <c r="D57" s="169"/>
      <c r="E57" s="169"/>
      <c r="F57" s="169"/>
      <c r="G57" s="5">
        <v>49</v>
      </c>
      <c r="H57" s="33">
        <v>0</v>
      </c>
      <c r="I57" s="33">
        <v>0</v>
      </c>
      <c r="J57" s="33">
        <v>0</v>
      </c>
      <c r="K57" s="33">
        <v>0</v>
      </c>
    </row>
    <row r="58" spans="1:11" ht="27" customHeight="1">
      <c r="A58" s="169" t="s">
        <v>226</v>
      </c>
      <c r="B58" s="169"/>
      <c r="C58" s="169"/>
      <c r="D58" s="169"/>
      <c r="E58" s="169"/>
      <c r="F58" s="169"/>
      <c r="G58" s="5">
        <v>50</v>
      </c>
      <c r="H58" s="33">
        <v>4209130</v>
      </c>
      <c r="I58" s="33">
        <v>-1399106</v>
      </c>
      <c r="J58" s="33">
        <v>-35987</v>
      </c>
      <c r="K58" s="33">
        <v>-182906</v>
      </c>
    </row>
    <row r="59" spans="1:11" ht="23.45" customHeight="1">
      <c r="A59" s="172" t="s">
        <v>274</v>
      </c>
      <c r="B59" s="172"/>
      <c r="C59" s="172"/>
      <c r="D59" s="172"/>
      <c r="E59" s="172"/>
      <c r="F59" s="172"/>
      <c r="G59" s="4">
        <v>51</v>
      </c>
      <c r="H59" s="36">
        <f>SUM(H60:H67)</f>
        <v>-244012570</v>
      </c>
      <c r="I59" s="36">
        <f>SUM(I60:I67)</f>
        <v>19809216</v>
      </c>
      <c r="J59" s="36">
        <f>SUM(J60:J67)</f>
        <v>-45621066</v>
      </c>
      <c r="K59" s="36">
        <f>SUM(K60:K67)</f>
        <v>-31950746</v>
      </c>
    </row>
    <row r="60" spans="1:11" ht="12.75" customHeight="1">
      <c r="A60" s="169" t="s">
        <v>110</v>
      </c>
      <c r="B60" s="169"/>
      <c r="C60" s="169"/>
      <c r="D60" s="169"/>
      <c r="E60" s="169"/>
      <c r="F60" s="169"/>
      <c r="G60" s="5">
        <v>52</v>
      </c>
      <c r="H60" s="33">
        <v>0</v>
      </c>
      <c r="I60" s="33">
        <v>0</v>
      </c>
      <c r="J60" s="33">
        <v>0</v>
      </c>
      <c r="K60" s="33">
        <v>0</v>
      </c>
    </row>
    <row r="61" spans="1:11" ht="12.75" customHeight="1">
      <c r="A61" s="169" t="s">
        <v>111</v>
      </c>
      <c r="B61" s="169"/>
      <c r="C61" s="169"/>
      <c r="D61" s="169"/>
      <c r="E61" s="169"/>
      <c r="F61" s="169"/>
      <c r="G61" s="5">
        <v>53</v>
      </c>
      <c r="H61" s="33">
        <v>0</v>
      </c>
      <c r="I61" s="33">
        <v>0</v>
      </c>
      <c r="J61" s="33">
        <v>0</v>
      </c>
      <c r="K61" s="33">
        <v>0</v>
      </c>
    </row>
    <row r="62" spans="1:11" ht="12.75" customHeight="1">
      <c r="A62" s="169" t="s">
        <v>112</v>
      </c>
      <c r="B62" s="169"/>
      <c r="C62" s="169"/>
      <c r="D62" s="169"/>
      <c r="E62" s="169"/>
      <c r="F62" s="169"/>
      <c r="G62" s="5">
        <v>54</v>
      </c>
      <c r="H62" s="33">
        <v>0</v>
      </c>
      <c r="I62" s="33">
        <v>0</v>
      </c>
      <c r="J62" s="33">
        <v>0</v>
      </c>
      <c r="K62" s="33">
        <v>0</v>
      </c>
    </row>
    <row r="63" spans="1:11" ht="12.75" customHeight="1">
      <c r="A63" s="169" t="s">
        <v>113</v>
      </c>
      <c r="B63" s="169"/>
      <c r="C63" s="169"/>
      <c r="D63" s="169"/>
      <c r="E63" s="169"/>
      <c r="F63" s="169"/>
      <c r="G63" s="5">
        <v>55</v>
      </c>
      <c r="H63" s="34">
        <v>0</v>
      </c>
      <c r="I63" s="34">
        <v>0</v>
      </c>
      <c r="J63" s="34">
        <v>0</v>
      </c>
      <c r="K63" s="34">
        <v>0</v>
      </c>
    </row>
    <row r="64" spans="1:11" ht="24.75" customHeight="1">
      <c r="A64" s="169" t="s">
        <v>114</v>
      </c>
      <c r="B64" s="169"/>
      <c r="C64" s="169"/>
      <c r="D64" s="169"/>
      <c r="E64" s="169"/>
      <c r="F64" s="169"/>
      <c r="G64" s="5">
        <v>56</v>
      </c>
      <c r="H64" s="33">
        <v>-298265403</v>
      </c>
      <c r="I64" s="33">
        <v>23576147</v>
      </c>
      <c r="J64" s="33">
        <v>-55637698</v>
      </c>
      <c r="K64" s="33">
        <v>-38966577</v>
      </c>
    </row>
    <row r="65" spans="1:11" ht="24" customHeight="1">
      <c r="A65" s="169" t="s">
        <v>108</v>
      </c>
      <c r="B65" s="169"/>
      <c r="C65" s="169"/>
      <c r="D65" s="169"/>
      <c r="E65" s="169"/>
      <c r="F65" s="169"/>
      <c r="G65" s="5">
        <v>57</v>
      </c>
      <c r="H65" s="33">
        <v>0</v>
      </c>
      <c r="I65" s="33">
        <v>0</v>
      </c>
      <c r="J65" s="33">
        <v>0</v>
      </c>
      <c r="K65" s="33">
        <v>0</v>
      </c>
    </row>
    <row r="66" spans="1:11" ht="25.15" customHeight="1">
      <c r="A66" s="169" t="s">
        <v>115</v>
      </c>
      <c r="B66" s="169"/>
      <c r="C66" s="169"/>
      <c r="D66" s="169"/>
      <c r="E66" s="169"/>
      <c r="F66" s="169"/>
      <c r="G66" s="5">
        <v>58</v>
      </c>
      <c r="H66" s="33">
        <v>0</v>
      </c>
      <c r="I66" s="33">
        <v>0</v>
      </c>
      <c r="J66" s="33">
        <v>0</v>
      </c>
      <c r="K66" s="33">
        <v>0</v>
      </c>
    </row>
    <row r="67" spans="1:11" ht="24" customHeight="1">
      <c r="A67" s="169" t="s">
        <v>116</v>
      </c>
      <c r="B67" s="169"/>
      <c r="C67" s="169"/>
      <c r="D67" s="169"/>
      <c r="E67" s="169"/>
      <c r="F67" s="169"/>
      <c r="G67" s="5">
        <v>59</v>
      </c>
      <c r="H67" s="33">
        <v>54252833</v>
      </c>
      <c r="I67" s="33">
        <v>-3766931</v>
      </c>
      <c r="J67" s="33">
        <v>10016632</v>
      </c>
      <c r="K67" s="33">
        <v>7015831</v>
      </c>
    </row>
    <row r="68" spans="1:11" ht="12.75" customHeight="1">
      <c r="A68" s="172" t="s">
        <v>275</v>
      </c>
      <c r="B68" s="172"/>
      <c r="C68" s="172"/>
      <c r="D68" s="172"/>
      <c r="E68" s="172"/>
      <c r="F68" s="172"/>
      <c r="G68" s="4">
        <v>60</v>
      </c>
      <c r="H68" s="36">
        <f>H45+H46</f>
        <v>369580668</v>
      </c>
      <c r="I68" s="36">
        <f>I45+I46</f>
        <v>215099850</v>
      </c>
      <c r="J68" s="36">
        <f>J45+J46</f>
        <v>662001960</v>
      </c>
      <c r="K68" s="36">
        <f>K45+K46</f>
        <v>259573316</v>
      </c>
    </row>
    <row r="69" spans="1:11" ht="12.75" customHeight="1">
      <c r="A69" s="174" t="s">
        <v>117</v>
      </c>
      <c r="B69" s="174"/>
      <c r="C69" s="174"/>
      <c r="D69" s="174"/>
      <c r="E69" s="174"/>
      <c r="F69" s="174"/>
      <c r="G69" s="5">
        <v>61</v>
      </c>
      <c r="H69" s="33">
        <v>0</v>
      </c>
      <c r="I69" s="33">
        <v>0</v>
      </c>
      <c r="J69" s="33">
        <v>0</v>
      </c>
      <c r="K69" s="33">
        <v>0</v>
      </c>
    </row>
    <row r="70" spans="1:11">
      <c r="A70" s="201" t="s">
        <v>118</v>
      </c>
      <c r="B70" s="201"/>
      <c r="C70" s="201"/>
      <c r="D70" s="201"/>
      <c r="E70" s="201"/>
      <c r="F70" s="201"/>
      <c r="G70" s="5">
        <v>62</v>
      </c>
      <c r="H70" s="37">
        <v>369580668</v>
      </c>
      <c r="I70" s="37">
        <v>215099850</v>
      </c>
      <c r="J70" s="37">
        <v>662001960</v>
      </c>
      <c r="K70" s="37">
        <v>259573316</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8" zoomScaleNormal="100" zoomScaleSheetLayoutView="100" workbookViewId="0">
      <selection activeCell="K64" sqref="K64"/>
    </sheetView>
  </sheetViews>
  <sheetFormatPr defaultRowHeight="12.75"/>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198" t="s">
        <v>172</v>
      </c>
      <c r="B1" s="215"/>
      <c r="C1" s="215"/>
      <c r="D1" s="215"/>
      <c r="E1" s="215"/>
      <c r="F1" s="215"/>
      <c r="G1" s="215"/>
      <c r="H1" s="215"/>
    </row>
    <row r="2" spans="1:9" ht="12.75" customHeight="1">
      <c r="A2" s="214" t="s">
        <v>303</v>
      </c>
      <c r="B2" s="180"/>
      <c r="C2" s="180"/>
      <c r="D2" s="180"/>
      <c r="E2" s="180"/>
      <c r="F2" s="180"/>
      <c r="G2" s="180"/>
      <c r="H2" s="180"/>
    </row>
    <row r="3" spans="1:9">
      <c r="A3" s="219" t="s">
        <v>12</v>
      </c>
      <c r="B3" s="220"/>
      <c r="C3" s="220"/>
      <c r="D3" s="220"/>
      <c r="E3" s="220"/>
      <c r="F3" s="220"/>
      <c r="G3" s="220"/>
      <c r="H3" s="220"/>
      <c r="I3" s="190"/>
    </row>
    <row r="4" spans="1:9">
      <c r="A4" s="226" t="s">
        <v>298</v>
      </c>
      <c r="B4" s="186"/>
      <c r="C4" s="186"/>
      <c r="D4" s="186"/>
      <c r="E4" s="186"/>
      <c r="F4" s="186"/>
      <c r="G4" s="186"/>
      <c r="H4" s="186"/>
      <c r="I4" s="187"/>
    </row>
    <row r="5" spans="1:9" ht="45.75" thickBot="1">
      <c r="A5" s="216" t="s">
        <v>2</v>
      </c>
      <c r="B5" s="217"/>
      <c r="C5" s="217"/>
      <c r="D5" s="217"/>
      <c r="E5" s="217"/>
      <c r="F5" s="218"/>
      <c r="G5" s="8" t="s">
        <v>6</v>
      </c>
      <c r="H5" s="38" t="s">
        <v>221</v>
      </c>
      <c r="I5" s="38" t="s">
        <v>216</v>
      </c>
    </row>
    <row r="6" spans="1:9">
      <c r="A6" s="221">
        <v>1</v>
      </c>
      <c r="B6" s="222"/>
      <c r="C6" s="222"/>
      <c r="D6" s="222"/>
      <c r="E6" s="222"/>
      <c r="F6" s="223"/>
      <c r="G6" s="9">
        <v>2</v>
      </c>
      <c r="H6" s="39" t="s">
        <v>7</v>
      </c>
      <c r="I6" s="39" t="s">
        <v>8</v>
      </c>
    </row>
    <row r="7" spans="1:9">
      <c r="A7" s="212" t="s">
        <v>126</v>
      </c>
      <c r="B7" s="213"/>
      <c r="C7" s="213"/>
      <c r="D7" s="213"/>
      <c r="E7" s="213"/>
      <c r="F7" s="213"/>
      <c r="G7" s="213"/>
      <c r="H7" s="213"/>
      <c r="I7" s="213"/>
    </row>
    <row r="8" spans="1:9">
      <c r="A8" s="211" t="s">
        <v>119</v>
      </c>
      <c r="B8" s="211"/>
      <c r="C8" s="211"/>
      <c r="D8" s="211"/>
      <c r="E8" s="211"/>
      <c r="F8" s="211"/>
      <c r="G8" s="10">
        <v>1</v>
      </c>
      <c r="H8" s="40">
        <v>0</v>
      </c>
      <c r="I8" s="43">
        <v>0</v>
      </c>
    </row>
    <row r="9" spans="1:9">
      <c r="A9" s="209" t="s">
        <v>120</v>
      </c>
      <c r="B9" s="209"/>
      <c r="C9" s="209"/>
      <c r="D9" s="209"/>
      <c r="E9" s="209"/>
      <c r="F9" s="209"/>
      <c r="G9" s="11">
        <v>2</v>
      </c>
      <c r="H9" s="41">
        <v>0</v>
      </c>
      <c r="I9" s="43">
        <v>0</v>
      </c>
    </row>
    <row r="10" spans="1:9">
      <c r="A10" s="209" t="s">
        <v>121</v>
      </c>
      <c r="B10" s="209"/>
      <c r="C10" s="209"/>
      <c r="D10" s="209"/>
      <c r="E10" s="209"/>
      <c r="F10" s="209"/>
      <c r="G10" s="11">
        <v>3</v>
      </c>
      <c r="H10" s="41">
        <v>0</v>
      </c>
      <c r="I10" s="43">
        <v>0</v>
      </c>
    </row>
    <row r="11" spans="1:9">
      <c r="A11" s="209" t="s">
        <v>122</v>
      </c>
      <c r="B11" s="209"/>
      <c r="C11" s="209"/>
      <c r="D11" s="209"/>
      <c r="E11" s="209"/>
      <c r="F11" s="209"/>
      <c r="G11" s="11">
        <v>4</v>
      </c>
      <c r="H11" s="41">
        <v>0</v>
      </c>
      <c r="I11" s="43">
        <v>0</v>
      </c>
    </row>
    <row r="12" spans="1:9">
      <c r="A12" s="209" t="s">
        <v>123</v>
      </c>
      <c r="B12" s="209"/>
      <c r="C12" s="209"/>
      <c r="D12" s="209"/>
      <c r="E12" s="209"/>
      <c r="F12" s="209"/>
      <c r="G12" s="11">
        <v>5</v>
      </c>
      <c r="H12" s="41">
        <v>0</v>
      </c>
      <c r="I12" s="43">
        <v>0</v>
      </c>
    </row>
    <row r="13" spans="1:9" ht="22.5" customHeight="1">
      <c r="A13" s="209" t="s">
        <v>143</v>
      </c>
      <c r="B13" s="209"/>
      <c r="C13" s="209"/>
      <c r="D13" s="209"/>
      <c r="E13" s="209"/>
      <c r="F13" s="209"/>
      <c r="G13" s="11">
        <v>6</v>
      </c>
      <c r="H13" s="41">
        <v>0</v>
      </c>
      <c r="I13" s="43">
        <v>0</v>
      </c>
    </row>
    <row r="14" spans="1:9">
      <c r="A14" s="209" t="s">
        <v>124</v>
      </c>
      <c r="B14" s="209"/>
      <c r="C14" s="209"/>
      <c r="D14" s="209"/>
      <c r="E14" s="209"/>
      <c r="F14" s="209"/>
      <c r="G14" s="11">
        <v>7</v>
      </c>
      <c r="H14" s="41">
        <v>0</v>
      </c>
      <c r="I14" s="43">
        <v>0</v>
      </c>
    </row>
    <row r="15" spans="1:9">
      <c r="A15" s="210" t="s">
        <v>125</v>
      </c>
      <c r="B15" s="210"/>
      <c r="C15" s="210"/>
      <c r="D15" s="210"/>
      <c r="E15" s="210"/>
      <c r="F15" s="210"/>
      <c r="G15" s="12">
        <v>8</v>
      </c>
      <c r="H15" s="42">
        <v>0</v>
      </c>
      <c r="I15" s="43">
        <v>0</v>
      </c>
    </row>
    <row r="16" spans="1:9">
      <c r="A16" s="212" t="s">
        <v>127</v>
      </c>
      <c r="B16" s="213"/>
      <c r="C16" s="213"/>
      <c r="D16" s="213"/>
      <c r="E16" s="213"/>
      <c r="F16" s="213"/>
      <c r="G16" s="213"/>
      <c r="H16" s="213"/>
      <c r="I16" s="213"/>
    </row>
    <row r="17" spans="1:9">
      <c r="A17" s="211" t="s">
        <v>128</v>
      </c>
      <c r="B17" s="211"/>
      <c r="C17" s="211"/>
      <c r="D17" s="211"/>
      <c r="E17" s="211"/>
      <c r="F17" s="211"/>
      <c r="G17" s="10">
        <v>9</v>
      </c>
      <c r="H17" s="40">
        <v>775894043</v>
      </c>
      <c r="I17" s="40">
        <v>836775268</v>
      </c>
    </row>
    <row r="18" spans="1:9">
      <c r="A18" s="209" t="s">
        <v>129</v>
      </c>
      <c r="B18" s="209"/>
      <c r="C18" s="209"/>
      <c r="D18" s="209"/>
      <c r="E18" s="209"/>
      <c r="F18" s="209"/>
      <c r="G18" s="11"/>
      <c r="H18" s="41">
        <v>0</v>
      </c>
      <c r="I18" s="41">
        <v>0</v>
      </c>
    </row>
    <row r="19" spans="1:9">
      <c r="A19" s="209" t="s">
        <v>130</v>
      </c>
      <c r="B19" s="209"/>
      <c r="C19" s="209"/>
      <c r="D19" s="209"/>
      <c r="E19" s="209"/>
      <c r="F19" s="209"/>
      <c r="G19" s="11">
        <v>10</v>
      </c>
      <c r="H19" s="41">
        <v>270903882</v>
      </c>
      <c r="I19" s="41">
        <v>196692875</v>
      </c>
    </row>
    <row r="20" spans="1:9">
      <c r="A20" s="209" t="s">
        <v>131</v>
      </c>
      <c r="B20" s="209"/>
      <c r="C20" s="209"/>
      <c r="D20" s="209"/>
      <c r="E20" s="209"/>
      <c r="F20" s="209"/>
      <c r="G20" s="11">
        <v>11</v>
      </c>
      <c r="H20" s="41">
        <v>96148598</v>
      </c>
      <c r="I20" s="41">
        <v>89143895</v>
      </c>
    </row>
    <row r="21" spans="1:9" ht="23.25" customHeight="1">
      <c r="A21" s="209" t="s">
        <v>132</v>
      </c>
      <c r="B21" s="209"/>
      <c r="C21" s="209"/>
      <c r="D21" s="209"/>
      <c r="E21" s="209"/>
      <c r="F21" s="209"/>
      <c r="G21" s="11">
        <v>12</v>
      </c>
      <c r="H21" s="41">
        <v>-57734596</v>
      </c>
      <c r="I21" s="41">
        <v>-91176779</v>
      </c>
    </row>
    <row r="22" spans="1:9">
      <c r="A22" s="209" t="s">
        <v>133</v>
      </c>
      <c r="B22" s="209"/>
      <c r="C22" s="209"/>
      <c r="D22" s="209"/>
      <c r="E22" s="209"/>
      <c r="F22" s="209"/>
      <c r="G22" s="11">
        <v>13</v>
      </c>
      <c r="H22" s="41">
        <v>-64818</v>
      </c>
      <c r="I22" s="41">
        <v>-1419722</v>
      </c>
    </row>
    <row r="23" spans="1:9">
      <c r="A23" s="209" t="s">
        <v>134</v>
      </c>
      <c r="B23" s="209"/>
      <c r="C23" s="209"/>
      <c r="D23" s="209"/>
      <c r="E23" s="209"/>
      <c r="F23" s="209"/>
      <c r="G23" s="11">
        <v>14</v>
      </c>
      <c r="H23" s="41">
        <v>-1180035799</v>
      </c>
      <c r="I23" s="41">
        <v>-1217161672</v>
      </c>
    </row>
    <row r="24" spans="1:9">
      <c r="A24" s="212" t="s">
        <v>135</v>
      </c>
      <c r="B24" s="213"/>
      <c r="C24" s="213"/>
      <c r="D24" s="213"/>
      <c r="E24" s="213"/>
      <c r="F24" s="213"/>
      <c r="G24" s="213"/>
      <c r="H24" s="213"/>
      <c r="I24" s="213"/>
    </row>
    <row r="25" spans="1:9">
      <c r="A25" s="211" t="s">
        <v>136</v>
      </c>
      <c r="B25" s="211"/>
      <c r="C25" s="211"/>
      <c r="D25" s="211"/>
      <c r="E25" s="211"/>
      <c r="F25" s="211"/>
      <c r="G25" s="10">
        <v>15</v>
      </c>
      <c r="H25" s="40">
        <v>1277046765</v>
      </c>
      <c r="I25" s="40">
        <v>-275941468</v>
      </c>
    </row>
    <row r="26" spans="1:9">
      <c r="A26" s="209" t="s">
        <v>137</v>
      </c>
      <c r="B26" s="209"/>
      <c r="C26" s="209"/>
      <c r="D26" s="209"/>
      <c r="E26" s="209"/>
      <c r="F26" s="209"/>
      <c r="G26" s="11">
        <v>16</v>
      </c>
      <c r="H26" s="41">
        <v>-5341369767</v>
      </c>
      <c r="I26" s="41">
        <v>1990291164</v>
      </c>
    </row>
    <row r="27" spans="1:9">
      <c r="A27" s="209" t="s">
        <v>138</v>
      </c>
      <c r="B27" s="209"/>
      <c r="C27" s="209"/>
      <c r="D27" s="209"/>
      <c r="E27" s="209"/>
      <c r="F27" s="209"/>
      <c r="G27" s="11">
        <v>17</v>
      </c>
      <c r="H27" s="41">
        <v>-808242234</v>
      </c>
      <c r="I27" s="41">
        <v>-1228887151</v>
      </c>
    </row>
    <row r="28" spans="1:9" ht="25.5" customHeight="1">
      <c r="A28" s="209" t="s">
        <v>139</v>
      </c>
      <c r="B28" s="209"/>
      <c r="C28" s="209"/>
      <c r="D28" s="209"/>
      <c r="E28" s="209"/>
      <c r="F28" s="209"/>
      <c r="G28" s="11">
        <v>18</v>
      </c>
      <c r="H28" s="41">
        <v>1171513263</v>
      </c>
      <c r="I28" s="41">
        <v>-427020555</v>
      </c>
    </row>
    <row r="29" spans="1:9" ht="23.25" customHeight="1">
      <c r="A29" s="209" t="s">
        <v>140</v>
      </c>
      <c r="B29" s="209"/>
      <c r="C29" s="209"/>
      <c r="D29" s="209"/>
      <c r="E29" s="209"/>
      <c r="F29" s="209"/>
      <c r="G29" s="11">
        <v>19</v>
      </c>
      <c r="H29" s="41">
        <v>22447654</v>
      </c>
      <c r="I29" s="41">
        <v>12392985</v>
      </c>
    </row>
    <row r="30" spans="1:9" ht="27.75" customHeight="1">
      <c r="A30" s="209" t="s">
        <v>141</v>
      </c>
      <c r="B30" s="209"/>
      <c r="C30" s="209"/>
      <c r="D30" s="209"/>
      <c r="E30" s="209"/>
      <c r="F30" s="209"/>
      <c r="G30" s="11">
        <v>20</v>
      </c>
      <c r="H30" s="41">
        <v>12556859</v>
      </c>
      <c r="I30" s="41">
        <v>-6233276</v>
      </c>
    </row>
    <row r="31" spans="1:9" ht="27.75" customHeight="1">
      <c r="A31" s="209" t="s">
        <v>142</v>
      </c>
      <c r="B31" s="209"/>
      <c r="C31" s="209"/>
      <c r="D31" s="209"/>
      <c r="E31" s="209"/>
      <c r="F31" s="209"/>
      <c r="G31" s="11">
        <v>21</v>
      </c>
      <c r="H31" s="41">
        <v>0</v>
      </c>
      <c r="I31" s="41">
        <v>0</v>
      </c>
    </row>
    <row r="32" spans="1:9" ht="29.25" customHeight="1">
      <c r="A32" s="209" t="s">
        <v>144</v>
      </c>
      <c r="B32" s="209"/>
      <c r="C32" s="209"/>
      <c r="D32" s="209"/>
      <c r="E32" s="209"/>
      <c r="F32" s="209"/>
      <c r="G32" s="11">
        <v>22</v>
      </c>
      <c r="H32" s="41">
        <v>-77641552</v>
      </c>
      <c r="I32" s="41">
        <v>-617785686</v>
      </c>
    </row>
    <row r="33" spans="1:9">
      <c r="A33" s="209" t="s">
        <v>145</v>
      </c>
      <c r="B33" s="209"/>
      <c r="C33" s="209"/>
      <c r="D33" s="209"/>
      <c r="E33" s="209"/>
      <c r="F33" s="209"/>
      <c r="G33" s="11">
        <v>23</v>
      </c>
      <c r="H33" s="41">
        <v>-17673703</v>
      </c>
      <c r="I33" s="41">
        <v>84608940</v>
      </c>
    </row>
    <row r="34" spans="1:9">
      <c r="A34" s="209" t="s">
        <v>146</v>
      </c>
      <c r="B34" s="209"/>
      <c r="C34" s="209"/>
      <c r="D34" s="209"/>
      <c r="E34" s="209"/>
      <c r="F34" s="209"/>
      <c r="G34" s="11">
        <v>24</v>
      </c>
      <c r="H34" s="41">
        <v>1214303918</v>
      </c>
      <c r="I34" s="41">
        <v>-2465525275</v>
      </c>
    </row>
    <row r="35" spans="1:9">
      <c r="A35" s="209" t="s">
        <v>147</v>
      </c>
      <c r="B35" s="209"/>
      <c r="C35" s="209"/>
      <c r="D35" s="209"/>
      <c r="E35" s="209"/>
      <c r="F35" s="209"/>
      <c r="G35" s="11">
        <v>25</v>
      </c>
      <c r="H35" s="43">
        <v>9776008851</v>
      </c>
      <c r="I35" s="43">
        <v>5850968608</v>
      </c>
    </row>
    <row r="36" spans="1:9">
      <c r="A36" s="209" t="s">
        <v>148</v>
      </c>
      <c r="B36" s="209"/>
      <c r="C36" s="209"/>
      <c r="D36" s="209"/>
      <c r="E36" s="209"/>
      <c r="F36" s="209"/>
      <c r="G36" s="11">
        <v>26</v>
      </c>
      <c r="H36" s="43">
        <v>35376910</v>
      </c>
      <c r="I36" s="43">
        <v>38608229</v>
      </c>
    </row>
    <row r="37" spans="1:9">
      <c r="A37" s="209" t="s">
        <v>149</v>
      </c>
      <c r="B37" s="209"/>
      <c r="C37" s="209"/>
      <c r="D37" s="209"/>
      <c r="E37" s="209"/>
      <c r="F37" s="209"/>
      <c r="G37" s="11">
        <v>27</v>
      </c>
      <c r="H37" s="43">
        <v>-4673061636</v>
      </c>
      <c r="I37" s="43">
        <v>-527715036</v>
      </c>
    </row>
    <row r="38" spans="1:9">
      <c r="A38" s="209" t="s">
        <v>150</v>
      </c>
      <c r="B38" s="209"/>
      <c r="C38" s="209"/>
      <c r="D38" s="209"/>
      <c r="E38" s="209"/>
      <c r="F38" s="209"/>
      <c r="G38" s="11">
        <v>28</v>
      </c>
      <c r="H38" s="43">
        <v>0</v>
      </c>
      <c r="I38" s="43">
        <v>0</v>
      </c>
    </row>
    <row r="39" spans="1:9">
      <c r="A39" s="209" t="s">
        <v>151</v>
      </c>
      <c r="B39" s="209"/>
      <c r="C39" s="209"/>
      <c r="D39" s="209"/>
      <c r="E39" s="209"/>
      <c r="F39" s="209"/>
      <c r="G39" s="11">
        <v>29</v>
      </c>
      <c r="H39" s="43">
        <v>83237817</v>
      </c>
      <c r="I39" s="43">
        <v>55405663</v>
      </c>
    </row>
    <row r="40" spans="1:9">
      <c r="A40" s="209" t="s">
        <v>152</v>
      </c>
      <c r="B40" s="209"/>
      <c r="C40" s="209"/>
      <c r="D40" s="209"/>
      <c r="E40" s="209"/>
      <c r="F40" s="209"/>
      <c r="G40" s="11">
        <v>30</v>
      </c>
      <c r="H40" s="43">
        <v>1407899262</v>
      </c>
      <c r="I40" s="43">
        <v>1277732821</v>
      </c>
    </row>
    <row r="41" spans="1:9">
      <c r="A41" s="209" t="s">
        <v>153</v>
      </c>
      <c r="B41" s="209"/>
      <c r="C41" s="209"/>
      <c r="D41" s="209"/>
      <c r="E41" s="209"/>
      <c r="F41" s="209"/>
      <c r="G41" s="11">
        <v>31</v>
      </c>
      <c r="H41" s="43">
        <v>0</v>
      </c>
      <c r="I41" s="43">
        <v>0</v>
      </c>
    </row>
    <row r="42" spans="1:9">
      <c r="A42" s="209" t="s">
        <v>154</v>
      </c>
      <c r="B42" s="209"/>
      <c r="C42" s="209"/>
      <c r="D42" s="209"/>
      <c r="E42" s="209"/>
      <c r="F42" s="209"/>
      <c r="G42" s="11">
        <v>32</v>
      </c>
      <c r="H42" s="43">
        <v>-220305569</v>
      </c>
      <c r="I42" s="43">
        <v>-132304550</v>
      </c>
    </row>
    <row r="43" spans="1:9">
      <c r="A43" s="209" t="s">
        <v>155</v>
      </c>
      <c r="B43" s="209"/>
      <c r="C43" s="209"/>
      <c r="D43" s="209"/>
      <c r="E43" s="209"/>
      <c r="F43" s="209"/>
      <c r="G43" s="11">
        <v>33</v>
      </c>
      <c r="H43" s="43">
        <v>-403511415</v>
      </c>
      <c r="I43" s="43">
        <v>-178823451</v>
      </c>
    </row>
    <row r="44" spans="1:9" ht="13.5" customHeight="1">
      <c r="A44" s="224" t="s">
        <v>156</v>
      </c>
      <c r="B44" s="224"/>
      <c r="C44" s="224"/>
      <c r="D44" s="224"/>
      <c r="E44" s="224"/>
      <c r="F44" s="224"/>
      <c r="G44" s="13">
        <v>34</v>
      </c>
      <c r="H44" s="44">
        <f>SUM(H25:H43)+SUM(H17:H23)+SUM(H8:H15)</f>
        <v>3363696733</v>
      </c>
      <c r="I44" s="44">
        <f>SUM(I25:I43)+SUM(I17:I23)+SUM(I8:I15)</f>
        <v>3262625827</v>
      </c>
    </row>
    <row r="45" spans="1:9">
      <c r="A45" s="212" t="s">
        <v>18</v>
      </c>
      <c r="B45" s="213"/>
      <c r="C45" s="213"/>
      <c r="D45" s="213"/>
      <c r="E45" s="213"/>
      <c r="F45" s="213"/>
      <c r="G45" s="213"/>
      <c r="H45" s="213"/>
      <c r="I45" s="213"/>
    </row>
    <row r="46" spans="1:9" ht="24.75" customHeight="1">
      <c r="A46" s="211" t="s">
        <v>157</v>
      </c>
      <c r="B46" s="211"/>
      <c r="C46" s="211"/>
      <c r="D46" s="211"/>
      <c r="E46" s="211"/>
      <c r="F46" s="211"/>
      <c r="G46" s="10">
        <v>35</v>
      </c>
      <c r="H46" s="40">
        <v>-107319318</v>
      </c>
      <c r="I46" s="40">
        <v>-64809387</v>
      </c>
    </row>
    <row r="47" spans="1:9" ht="26.25" customHeight="1">
      <c r="A47" s="209" t="s">
        <v>158</v>
      </c>
      <c r="B47" s="209"/>
      <c r="C47" s="209"/>
      <c r="D47" s="209"/>
      <c r="E47" s="209"/>
      <c r="F47" s="209"/>
      <c r="G47" s="11">
        <v>36</v>
      </c>
      <c r="H47" s="41">
        <v>0</v>
      </c>
      <c r="I47" s="41">
        <v>586184</v>
      </c>
    </row>
    <row r="48" spans="1:9" ht="24" customHeight="1">
      <c r="A48" s="209" t="s">
        <v>159</v>
      </c>
      <c r="B48" s="209"/>
      <c r="C48" s="209"/>
      <c r="D48" s="209"/>
      <c r="E48" s="209"/>
      <c r="F48" s="209"/>
      <c r="G48" s="11">
        <v>37</v>
      </c>
      <c r="H48" s="41">
        <v>0</v>
      </c>
      <c r="I48" s="41">
        <v>0</v>
      </c>
    </row>
    <row r="49" spans="1:9">
      <c r="A49" s="209" t="s">
        <v>160</v>
      </c>
      <c r="B49" s="209"/>
      <c r="C49" s="209"/>
      <c r="D49" s="209"/>
      <c r="E49" s="209"/>
      <c r="F49" s="209"/>
      <c r="G49" s="11">
        <v>38</v>
      </c>
      <c r="H49" s="41">
        <v>0</v>
      </c>
      <c r="I49" s="41">
        <v>105439614</v>
      </c>
    </row>
    <row r="50" spans="1:9">
      <c r="A50" s="231" t="s">
        <v>161</v>
      </c>
      <c r="B50" s="231"/>
      <c r="C50" s="231"/>
      <c r="D50" s="231"/>
      <c r="E50" s="231"/>
      <c r="F50" s="231"/>
      <c r="G50" s="14">
        <v>39</v>
      </c>
      <c r="H50" s="43">
        <v>0</v>
      </c>
      <c r="I50" s="43">
        <v>0</v>
      </c>
    </row>
    <row r="51" spans="1:9">
      <c r="A51" s="234" t="s">
        <v>162</v>
      </c>
      <c r="B51" s="234"/>
      <c r="C51" s="234"/>
      <c r="D51" s="234"/>
      <c r="E51" s="234"/>
      <c r="F51" s="235"/>
      <c r="G51" s="15">
        <v>40</v>
      </c>
      <c r="H51" s="44">
        <f>SUM(H46:H50)</f>
        <v>-107319318</v>
      </c>
      <c r="I51" s="44">
        <f>SUM(I46:I50)</f>
        <v>41216411</v>
      </c>
    </row>
    <row r="52" spans="1:9">
      <c r="A52" s="232" t="s">
        <v>19</v>
      </c>
      <c r="B52" s="233"/>
      <c r="C52" s="233"/>
      <c r="D52" s="233"/>
      <c r="E52" s="233"/>
      <c r="F52" s="233"/>
      <c r="G52" s="233"/>
      <c r="H52" s="233"/>
      <c r="I52" s="233"/>
    </row>
    <row r="53" spans="1:9" ht="23.25" customHeight="1">
      <c r="A53" s="209" t="s">
        <v>163</v>
      </c>
      <c r="B53" s="209"/>
      <c r="C53" s="209"/>
      <c r="D53" s="209"/>
      <c r="E53" s="209"/>
      <c r="F53" s="209"/>
      <c r="G53" s="11">
        <v>41</v>
      </c>
      <c r="H53" s="41">
        <v>-262949691</v>
      </c>
      <c r="I53" s="41">
        <v>-597263855</v>
      </c>
    </row>
    <row r="54" spans="1:9">
      <c r="A54" s="209" t="s">
        <v>164</v>
      </c>
      <c r="B54" s="209"/>
      <c r="C54" s="209"/>
      <c r="D54" s="209"/>
      <c r="E54" s="209"/>
      <c r="F54" s="209"/>
      <c r="G54" s="11">
        <v>42</v>
      </c>
      <c r="H54" s="41">
        <v>0</v>
      </c>
      <c r="I54" s="41">
        <v>0</v>
      </c>
    </row>
    <row r="55" spans="1:9">
      <c r="A55" s="230" t="s">
        <v>165</v>
      </c>
      <c r="B55" s="230"/>
      <c r="C55" s="230"/>
      <c r="D55" s="230"/>
      <c r="E55" s="230"/>
      <c r="F55" s="230"/>
      <c r="G55" s="11">
        <v>43</v>
      </c>
      <c r="H55" s="41">
        <v>0</v>
      </c>
      <c r="I55" s="41">
        <v>0</v>
      </c>
    </row>
    <row r="56" spans="1:9">
      <c r="A56" s="230" t="s">
        <v>166</v>
      </c>
      <c r="B56" s="230"/>
      <c r="C56" s="230"/>
      <c r="D56" s="230"/>
      <c r="E56" s="230"/>
      <c r="F56" s="230"/>
      <c r="G56" s="11">
        <v>44</v>
      </c>
      <c r="H56" s="41">
        <v>0</v>
      </c>
      <c r="I56" s="41">
        <v>0</v>
      </c>
    </row>
    <row r="57" spans="1:9">
      <c r="A57" s="209" t="s">
        <v>167</v>
      </c>
      <c r="B57" s="209"/>
      <c r="C57" s="209"/>
      <c r="D57" s="209"/>
      <c r="E57" s="209"/>
      <c r="F57" s="209"/>
      <c r="G57" s="11">
        <v>45</v>
      </c>
      <c r="H57" s="41">
        <v>-43108</v>
      </c>
      <c r="I57" s="41">
        <v>0</v>
      </c>
    </row>
    <row r="58" spans="1:9">
      <c r="A58" s="209" t="s">
        <v>168</v>
      </c>
      <c r="B58" s="209"/>
      <c r="C58" s="209"/>
      <c r="D58" s="209"/>
      <c r="E58" s="209"/>
      <c r="F58" s="209"/>
      <c r="G58" s="11">
        <v>46</v>
      </c>
      <c r="H58" s="41">
        <v>0</v>
      </c>
      <c r="I58" s="41">
        <v>0</v>
      </c>
    </row>
    <row r="59" spans="1:9">
      <c r="A59" s="227" t="s">
        <v>170</v>
      </c>
      <c r="B59" s="228"/>
      <c r="C59" s="228"/>
      <c r="D59" s="228"/>
      <c r="E59" s="228"/>
      <c r="F59" s="228"/>
      <c r="G59" s="13">
        <v>47</v>
      </c>
      <c r="H59" s="45">
        <f>H53+H54+H55+H56+H57+H58</f>
        <v>-262992799</v>
      </c>
      <c r="I59" s="45">
        <f>I53+I54+I55+I56+I57+I58</f>
        <v>-597263855</v>
      </c>
    </row>
    <row r="60" spans="1:9" ht="25.5" customHeight="1">
      <c r="A60" s="227" t="s">
        <v>169</v>
      </c>
      <c r="B60" s="227"/>
      <c r="C60" s="227"/>
      <c r="D60" s="227"/>
      <c r="E60" s="227"/>
      <c r="F60" s="227"/>
      <c r="G60" s="13">
        <v>48</v>
      </c>
      <c r="H60" s="45">
        <f>H44+H51+H59</f>
        <v>2993384616</v>
      </c>
      <c r="I60" s="45">
        <f>I44+I51+I59</f>
        <v>2706578383</v>
      </c>
    </row>
    <row r="61" spans="1:9">
      <c r="A61" s="229" t="s">
        <v>222</v>
      </c>
      <c r="B61" s="209"/>
      <c r="C61" s="209"/>
      <c r="D61" s="209"/>
      <c r="E61" s="209"/>
      <c r="F61" s="209"/>
      <c r="G61" s="11">
        <v>49</v>
      </c>
      <c r="H61" s="46">
        <v>23137949964</v>
      </c>
      <c r="I61" s="46">
        <v>30431909147</v>
      </c>
    </row>
    <row r="62" spans="1:9">
      <c r="A62" s="209" t="s">
        <v>171</v>
      </c>
      <c r="B62" s="209"/>
      <c r="C62" s="209"/>
      <c r="D62" s="209"/>
      <c r="E62" s="209"/>
      <c r="F62" s="209"/>
      <c r="G62" s="11">
        <v>50</v>
      </c>
      <c r="H62" s="41">
        <v>119649089</v>
      </c>
      <c r="I62" s="41">
        <v>27302574</v>
      </c>
    </row>
    <row r="63" spans="1:9">
      <c r="A63" s="224" t="s">
        <v>223</v>
      </c>
      <c r="B63" s="225"/>
      <c r="C63" s="225"/>
      <c r="D63" s="225"/>
      <c r="E63" s="225"/>
      <c r="F63" s="225"/>
      <c r="G63" s="15">
        <v>51</v>
      </c>
      <c r="H63" s="44">
        <f>H60+H61+H62</f>
        <v>26250983669</v>
      </c>
      <c r="I63" s="44">
        <f>I60+I61+I62</f>
        <v>33165790104</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Normal="100" zoomScaleSheetLayoutView="100" workbookViewId="0">
      <selection activeCell="L12" sqref="L12"/>
    </sheetView>
  </sheetViews>
  <sheetFormatPr defaultRowHeight="12.75"/>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38" t="s">
        <v>9</v>
      </c>
      <c r="B1" s="239"/>
      <c r="C1" s="239"/>
      <c r="D1" s="239"/>
      <c r="E1" s="239"/>
      <c r="F1" s="239"/>
      <c r="G1" s="239"/>
      <c r="H1" s="239"/>
      <c r="I1" s="239"/>
      <c r="J1" s="47"/>
      <c r="K1" s="47"/>
      <c r="L1" s="47"/>
      <c r="M1" s="47"/>
      <c r="N1" s="47"/>
      <c r="O1" s="47"/>
    </row>
    <row r="2" spans="1:27" ht="15.75">
      <c r="A2" s="17"/>
      <c r="B2" s="18"/>
      <c r="C2" s="240" t="s">
        <v>299</v>
      </c>
      <c r="D2" s="240"/>
      <c r="E2" s="49" t="s">
        <v>0</v>
      </c>
      <c r="F2" s="58">
        <v>44377</v>
      </c>
      <c r="G2" s="50"/>
      <c r="H2" s="50"/>
      <c r="I2" s="50"/>
      <c r="J2" s="51"/>
      <c r="K2" s="51"/>
      <c r="L2" s="51"/>
      <c r="M2" s="51"/>
      <c r="N2" s="51"/>
      <c r="O2" s="51"/>
      <c r="R2" s="52" t="s">
        <v>12</v>
      </c>
      <c r="AA2" s="19"/>
    </row>
    <row r="3" spans="1:27" ht="13.5" customHeight="1">
      <c r="A3" s="241" t="s">
        <v>10</v>
      </c>
      <c r="B3" s="246"/>
      <c r="C3" s="246"/>
      <c r="D3" s="241" t="s">
        <v>3</v>
      </c>
      <c r="E3" s="245" t="s">
        <v>11</v>
      </c>
      <c r="F3" s="203"/>
      <c r="G3" s="203"/>
      <c r="H3" s="203"/>
      <c r="I3" s="203"/>
      <c r="J3" s="203"/>
      <c r="K3" s="203"/>
      <c r="L3" s="203"/>
      <c r="M3" s="203"/>
      <c r="N3" s="203"/>
      <c r="O3" s="203"/>
      <c r="P3" s="245" t="s">
        <v>20</v>
      </c>
      <c r="Q3" s="203"/>
      <c r="R3" s="245" t="s">
        <v>184</v>
      </c>
    </row>
    <row r="4" spans="1:27" ht="56.25">
      <c r="A4" s="246"/>
      <c r="B4" s="246"/>
      <c r="C4" s="246"/>
      <c r="D4" s="242"/>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5"/>
    </row>
    <row r="5" spans="1:27">
      <c r="A5" s="247">
        <v>1</v>
      </c>
      <c r="B5" s="247"/>
      <c r="C5" s="247"/>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c r="A6" s="236" t="s">
        <v>185</v>
      </c>
      <c r="B6" s="237"/>
      <c r="C6" s="237"/>
      <c r="D6" s="5">
        <v>1</v>
      </c>
      <c r="E6" s="56">
        <v>6404839100</v>
      </c>
      <c r="F6" s="56">
        <v>3502545750</v>
      </c>
      <c r="G6" s="56">
        <v>0</v>
      </c>
      <c r="H6" s="56">
        <v>10291544</v>
      </c>
      <c r="I6" s="56">
        <v>473432208</v>
      </c>
      <c r="J6" s="56">
        <v>5451810929</v>
      </c>
      <c r="K6" s="56">
        <v>0</v>
      </c>
      <c r="L6" s="56">
        <v>460923204.95999998</v>
      </c>
      <c r="M6" s="56">
        <v>-7818180</v>
      </c>
      <c r="N6" s="56">
        <v>734507460</v>
      </c>
      <c r="O6" s="56">
        <v>0</v>
      </c>
      <c r="P6" s="56">
        <v>0</v>
      </c>
      <c r="Q6" s="56">
        <v>0</v>
      </c>
      <c r="R6" s="57">
        <f>SUM(E6:Q6)</f>
        <v>17030532015.959999</v>
      </c>
    </row>
    <row r="7" spans="1:27" ht="30" customHeight="1">
      <c r="A7" s="243" t="s">
        <v>186</v>
      </c>
      <c r="B7" s="244"/>
      <c r="C7" s="244"/>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c r="A8" s="236" t="s">
        <v>187</v>
      </c>
      <c r="B8" s="237"/>
      <c r="C8" s="237"/>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c r="A9" s="243" t="s">
        <v>188</v>
      </c>
      <c r="B9" s="244"/>
      <c r="C9" s="244"/>
      <c r="D9" s="5">
        <v>4</v>
      </c>
      <c r="E9" s="57">
        <f>E6+E7+E8</f>
        <v>6404839100</v>
      </c>
      <c r="F9" s="57">
        <f t="shared" ref="F9:Q9" si="1">F6+F7+F8</f>
        <v>3502545750</v>
      </c>
      <c r="G9" s="57">
        <f t="shared" si="1"/>
        <v>0</v>
      </c>
      <c r="H9" s="57">
        <f t="shared" si="1"/>
        <v>10291544</v>
      </c>
      <c r="I9" s="57">
        <f t="shared" si="1"/>
        <v>473432208</v>
      </c>
      <c r="J9" s="57">
        <f t="shared" si="1"/>
        <v>5451810929</v>
      </c>
      <c r="K9" s="57">
        <f t="shared" si="1"/>
        <v>0</v>
      </c>
      <c r="L9" s="57">
        <f t="shared" si="1"/>
        <v>460923204.95999998</v>
      </c>
      <c r="M9" s="57">
        <f t="shared" si="1"/>
        <v>-7818180</v>
      </c>
      <c r="N9" s="57">
        <f t="shared" si="1"/>
        <v>734507460</v>
      </c>
      <c r="O9" s="57">
        <f t="shared" si="1"/>
        <v>0</v>
      </c>
      <c r="P9" s="57">
        <f t="shared" si="1"/>
        <v>0</v>
      </c>
      <c r="Q9" s="57">
        <f t="shared" si="1"/>
        <v>0</v>
      </c>
      <c r="R9" s="57">
        <f t="shared" si="0"/>
        <v>17030532015.959999</v>
      </c>
    </row>
    <row r="10" spans="1:27" ht="33" customHeight="1">
      <c r="A10" s="243" t="s">
        <v>189</v>
      </c>
      <c r="B10" s="244"/>
      <c r="C10" s="244"/>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c r="A11" s="243" t="s">
        <v>190</v>
      </c>
      <c r="B11" s="244"/>
      <c r="C11" s="244"/>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c r="A12" s="243" t="s">
        <v>191</v>
      </c>
      <c r="B12" s="244"/>
      <c r="C12" s="244"/>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c r="A13" s="236" t="s">
        <v>192</v>
      </c>
      <c r="B13" s="237"/>
      <c r="C13" s="237"/>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c r="A14" s="243" t="s">
        <v>193</v>
      </c>
      <c r="B14" s="244"/>
      <c r="C14" s="244"/>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c r="A15" s="236" t="s">
        <v>194</v>
      </c>
      <c r="B15" s="237"/>
      <c r="C15" s="237"/>
      <c r="D15" s="5">
        <v>10</v>
      </c>
      <c r="E15" s="30">
        <v>0</v>
      </c>
      <c r="F15" s="30">
        <v>-278725</v>
      </c>
      <c r="G15" s="30">
        <v>0</v>
      </c>
      <c r="H15" s="30">
        <v>0</v>
      </c>
      <c r="I15" s="30">
        <v>0</v>
      </c>
      <c r="J15" s="30">
        <v>0</v>
      </c>
      <c r="K15" s="30">
        <v>0</v>
      </c>
      <c r="L15" s="30">
        <v>0</v>
      </c>
      <c r="M15" s="30">
        <v>0</v>
      </c>
      <c r="N15" s="30">
        <v>0</v>
      </c>
      <c r="O15" s="30">
        <v>0</v>
      </c>
      <c r="P15" s="30">
        <v>0</v>
      </c>
      <c r="Q15" s="30">
        <v>0</v>
      </c>
      <c r="R15" s="57">
        <f t="shared" si="0"/>
        <v>-278725</v>
      </c>
    </row>
    <row r="16" spans="1:27" ht="12.75" customHeight="1">
      <c r="A16" s="243" t="s">
        <v>195</v>
      </c>
      <c r="B16" s="244"/>
      <c r="C16" s="244"/>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c r="A17" s="243" t="s">
        <v>21</v>
      </c>
      <c r="B17" s="244"/>
      <c r="C17" s="244"/>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c r="A18" s="243" t="s">
        <v>196</v>
      </c>
      <c r="B18" s="244"/>
      <c r="C18" s="244"/>
      <c r="D18" s="5">
        <v>13</v>
      </c>
      <c r="E18" s="56">
        <v>0</v>
      </c>
      <c r="F18" s="56">
        <v>0</v>
      </c>
      <c r="G18" s="56">
        <v>0</v>
      </c>
      <c r="H18" s="56">
        <v>0</v>
      </c>
      <c r="I18" s="56">
        <v>0</v>
      </c>
      <c r="J18" s="56">
        <v>0</v>
      </c>
      <c r="K18" s="56">
        <v>0</v>
      </c>
      <c r="L18" s="56">
        <v>0</v>
      </c>
      <c r="M18" s="56">
        <v>4985042</v>
      </c>
      <c r="N18" s="56">
        <v>0</v>
      </c>
      <c r="O18" s="56">
        <v>0</v>
      </c>
      <c r="P18" s="56">
        <v>0</v>
      </c>
      <c r="Q18" s="56">
        <v>0</v>
      </c>
      <c r="R18" s="57">
        <f t="shared" si="0"/>
        <v>4985042</v>
      </c>
    </row>
    <row r="19" spans="1:18" ht="24" customHeight="1">
      <c r="A19" s="243" t="s">
        <v>197</v>
      </c>
      <c r="B19" s="244"/>
      <c r="C19" s="244"/>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c r="A20" s="243" t="s">
        <v>198</v>
      </c>
      <c r="B20" s="244"/>
      <c r="C20" s="244"/>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c r="A21" s="236" t="s">
        <v>199</v>
      </c>
      <c r="B21" s="237"/>
      <c r="C21" s="237"/>
      <c r="D21" s="5">
        <v>16</v>
      </c>
      <c r="E21" s="30">
        <v>0</v>
      </c>
      <c r="F21" s="30">
        <v>0</v>
      </c>
      <c r="G21" s="30">
        <v>0</v>
      </c>
      <c r="H21" s="30">
        <v>0</v>
      </c>
      <c r="I21" s="30">
        <v>0</v>
      </c>
      <c r="J21" s="30">
        <v>734507460</v>
      </c>
      <c r="K21" s="30">
        <v>0</v>
      </c>
      <c r="L21" s="30">
        <v>0</v>
      </c>
      <c r="M21" s="30">
        <v>0</v>
      </c>
      <c r="N21" s="30">
        <v>-734507460</v>
      </c>
      <c r="O21" s="30">
        <v>0</v>
      </c>
      <c r="P21" s="30">
        <v>0</v>
      </c>
      <c r="Q21" s="30">
        <v>0</v>
      </c>
      <c r="R21" s="57">
        <f t="shared" si="0"/>
        <v>0</v>
      </c>
    </row>
    <row r="22" spans="1:18" ht="20.25" customHeight="1">
      <c r="A22" s="236" t="s">
        <v>201</v>
      </c>
      <c r="B22" s="237"/>
      <c r="C22" s="237"/>
      <c r="D22" s="5">
        <v>17</v>
      </c>
      <c r="E22" s="30">
        <v>0</v>
      </c>
      <c r="F22" s="30">
        <v>0</v>
      </c>
      <c r="G22" s="30">
        <v>0</v>
      </c>
      <c r="H22" s="30">
        <v>-4033475</v>
      </c>
      <c r="I22" s="30">
        <v>0</v>
      </c>
      <c r="J22" s="30">
        <v>0</v>
      </c>
      <c r="K22" s="30">
        <v>0</v>
      </c>
      <c r="L22" s="30">
        <v>0</v>
      </c>
      <c r="M22" s="30">
        <v>0</v>
      </c>
      <c r="N22" s="30">
        <v>0</v>
      </c>
      <c r="O22" s="30">
        <v>0</v>
      </c>
      <c r="P22" s="30">
        <v>0</v>
      </c>
      <c r="Q22" s="30">
        <v>0</v>
      </c>
      <c r="R22" s="57">
        <f t="shared" si="0"/>
        <v>-4033475</v>
      </c>
    </row>
    <row r="23" spans="1:18" ht="20.25" customHeight="1">
      <c r="A23" s="236" t="s">
        <v>202</v>
      </c>
      <c r="B23" s="237"/>
      <c r="C23" s="237"/>
      <c r="D23" s="5">
        <v>18</v>
      </c>
      <c r="E23" s="30">
        <v>0</v>
      </c>
      <c r="F23" s="30">
        <v>0</v>
      </c>
      <c r="G23" s="30">
        <v>0</v>
      </c>
      <c r="H23" s="30">
        <v>0</v>
      </c>
      <c r="I23" s="30">
        <v>0</v>
      </c>
      <c r="J23" s="30">
        <v>19312883</v>
      </c>
      <c r="K23" s="30">
        <v>0</v>
      </c>
      <c r="L23" s="30">
        <v>0</v>
      </c>
      <c r="M23" s="30">
        <v>0</v>
      </c>
      <c r="N23" s="30">
        <v>0</v>
      </c>
      <c r="O23" s="30">
        <v>0</v>
      </c>
      <c r="P23" s="30">
        <v>0</v>
      </c>
      <c r="Q23" s="30">
        <v>0</v>
      </c>
      <c r="R23" s="57">
        <f t="shared" si="0"/>
        <v>19312883</v>
      </c>
    </row>
    <row r="24" spans="1:18" ht="20.25" customHeight="1">
      <c r="A24" s="236" t="s">
        <v>203</v>
      </c>
      <c r="B24" s="237"/>
      <c r="C24" s="237"/>
      <c r="D24" s="5">
        <v>19</v>
      </c>
      <c r="E24" s="30">
        <v>0</v>
      </c>
      <c r="F24" s="30">
        <v>0</v>
      </c>
      <c r="G24" s="30">
        <v>0</v>
      </c>
      <c r="H24" s="30">
        <v>0</v>
      </c>
      <c r="I24" s="30">
        <v>-45457122</v>
      </c>
      <c r="J24" s="30">
        <v>0</v>
      </c>
      <c r="K24" s="30">
        <v>0</v>
      </c>
      <c r="L24" s="30">
        <v>0</v>
      </c>
      <c r="M24" s="30">
        <v>0</v>
      </c>
      <c r="N24" s="30">
        <v>707459082</v>
      </c>
      <c r="O24" s="30">
        <v>0</v>
      </c>
      <c r="P24" s="30">
        <v>0</v>
      </c>
      <c r="Q24" s="30">
        <v>0</v>
      </c>
      <c r="R24" s="57">
        <f t="shared" si="0"/>
        <v>662001960</v>
      </c>
    </row>
    <row r="25" spans="1:18" ht="20.25" customHeight="1">
      <c r="A25" s="236" t="s">
        <v>200</v>
      </c>
      <c r="B25" s="237"/>
      <c r="C25" s="237"/>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c r="A26" s="236" t="s">
        <v>204</v>
      </c>
      <c r="B26" s="237"/>
      <c r="C26" s="237"/>
      <c r="D26" s="5">
        <v>21</v>
      </c>
      <c r="E26" s="57">
        <f>SUM(E9:E25)</f>
        <v>6404839100</v>
      </c>
      <c r="F26" s="57">
        <f t="shared" ref="F26:Q26" si="2">SUM(F9:F25)</f>
        <v>3502267025</v>
      </c>
      <c r="G26" s="57">
        <f t="shared" si="2"/>
        <v>0</v>
      </c>
      <c r="H26" s="57">
        <f t="shared" si="2"/>
        <v>6258069</v>
      </c>
      <c r="I26" s="57">
        <f t="shared" si="2"/>
        <v>427975086</v>
      </c>
      <c r="J26" s="57">
        <f t="shared" si="2"/>
        <v>6205631272</v>
      </c>
      <c r="K26" s="57">
        <f t="shared" si="2"/>
        <v>0</v>
      </c>
      <c r="L26" s="57">
        <f t="shared" si="2"/>
        <v>460923204.95999998</v>
      </c>
      <c r="M26" s="57">
        <f t="shared" si="2"/>
        <v>-2833138</v>
      </c>
      <c r="N26" s="57">
        <f t="shared" si="2"/>
        <v>707459082</v>
      </c>
      <c r="O26" s="57">
        <f t="shared" si="2"/>
        <v>0</v>
      </c>
      <c r="P26" s="57">
        <f t="shared" si="2"/>
        <v>0</v>
      </c>
      <c r="Q26" s="57">
        <f t="shared" si="2"/>
        <v>0</v>
      </c>
      <c r="R26" s="57">
        <f t="shared" si="0"/>
        <v>17712519700.959999</v>
      </c>
    </row>
    <row r="27" spans="1:18" ht="21" customHeight="1">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cols>
    <col min="9" max="9" width="63.42578125" customWidth="1"/>
  </cols>
  <sheetData>
    <row r="1" spans="1:9">
      <c r="A1" s="248" t="s">
        <v>281</v>
      </c>
      <c r="B1" s="249"/>
      <c r="C1" s="249"/>
      <c r="D1" s="249"/>
      <c r="E1" s="249"/>
      <c r="F1" s="249"/>
      <c r="G1" s="249"/>
      <c r="H1" s="249"/>
      <c r="I1" s="249"/>
    </row>
    <row r="2" spans="1:9">
      <c r="A2" s="249"/>
      <c r="B2" s="249"/>
      <c r="C2" s="249"/>
      <c r="D2" s="249"/>
      <c r="E2" s="249"/>
      <c r="F2" s="249"/>
      <c r="G2" s="249"/>
      <c r="H2" s="249"/>
      <c r="I2" s="249"/>
    </row>
    <row r="3" spans="1:9">
      <c r="A3" s="249"/>
      <c r="B3" s="249"/>
      <c r="C3" s="249"/>
      <c r="D3" s="249"/>
      <c r="E3" s="249"/>
      <c r="F3" s="249"/>
      <c r="G3" s="249"/>
      <c r="H3" s="249"/>
      <c r="I3" s="249"/>
    </row>
    <row r="4" spans="1:9">
      <c r="A4" s="249"/>
      <c r="B4" s="249"/>
      <c r="C4" s="249"/>
      <c r="D4" s="249"/>
      <c r="E4" s="249"/>
      <c r="F4" s="249"/>
      <c r="G4" s="249"/>
      <c r="H4" s="249"/>
      <c r="I4" s="249"/>
    </row>
    <row r="5" spans="1:9">
      <c r="A5" s="249"/>
      <c r="B5" s="249"/>
      <c r="C5" s="249"/>
      <c r="D5" s="249"/>
      <c r="E5" s="249"/>
      <c r="F5" s="249"/>
      <c r="G5" s="249"/>
      <c r="H5" s="249"/>
      <c r="I5" s="249"/>
    </row>
    <row r="6" spans="1:9">
      <c r="A6" s="249"/>
      <c r="B6" s="249"/>
      <c r="C6" s="249"/>
      <c r="D6" s="249"/>
      <c r="E6" s="249"/>
      <c r="F6" s="249"/>
      <c r="G6" s="249"/>
      <c r="H6" s="249"/>
      <c r="I6" s="249"/>
    </row>
    <row r="7" spans="1:9">
      <c r="A7" s="249"/>
      <c r="B7" s="249"/>
      <c r="C7" s="249"/>
      <c r="D7" s="249"/>
      <c r="E7" s="249"/>
      <c r="F7" s="249"/>
      <c r="G7" s="249"/>
      <c r="H7" s="249"/>
      <c r="I7" s="249"/>
    </row>
    <row r="8" spans="1:9">
      <c r="A8" s="249"/>
      <c r="B8" s="249"/>
      <c r="C8" s="249"/>
      <c r="D8" s="249"/>
      <c r="E8" s="249"/>
      <c r="F8" s="249"/>
      <c r="G8" s="249"/>
      <c r="H8" s="249"/>
      <c r="I8" s="249"/>
    </row>
    <row r="9" spans="1:9">
      <c r="A9" s="249"/>
      <c r="B9" s="249"/>
      <c r="C9" s="249"/>
      <c r="D9" s="249"/>
      <c r="E9" s="249"/>
      <c r="F9" s="249"/>
      <c r="G9" s="249"/>
      <c r="H9" s="249"/>
      <c r="I9" s="249"/>
    </row>
    <row r="10" spans="1:9">
      <c r="A10" s="249"/>
      <c r="B10" s="249"/>
      <c r="C10" s="249"/>
      <c r="D10" s="249"/>
      <c r="E10" s="249"/>
      <c r="F10" s="249"/>
      <c r="G10" s="249"/>
      <c r="H10" s="249"/>
      <c r="I10" s="249"/>
    </row>
    <row r="11" spans="1:9">
      <c r="A11" s="249"/>
      <c r="B11" s="249"/>
      <c r="C11" s="249"/>
      <c r="D11" s="249"/>
      <c r="E11" s="249"/>
      <c r="F11" s="249"/>
      <c r="G11" s="249"/>
      <c r="H11" s="249"/>
      <c r="I11" s="249"/>
    </row>
    <row r="12" spans="1:9">
      <c r="A12" s="249"/>
      <c r="B12" s="249"/>
      <c r="C12" s="249"/>
      <c r="D12" s="249"/>
      <c r="E12" s="249"/>
      <c r="F12" s="249"/>
      <c r="G12" s="249"/>
      <c r="H12" s="249"/>
      <c r="I12" s="249"/>
    </row>
    <row r="13" spans="1:9">
      <c r="A13" s="249"/>
      <c r="B13" s="249"/>
      <c r="C13" s="249"/>
      <c r="D13" s="249"/>
      <c r="E13" s="249"/>
      <c r="F13" s="249"/>
      <c r="G13" s="249"/>
      <c r="H13" s="249"/>
      <c r="I13" s="249"/>
    </row>
    <row r="14" spans="1:9">
      <c r="A14" s="249"/>
      <c r="B14" s="249"/>
      <c r="C14" s="249"/>
      <c r="D14" s="249"/>
      <c r="E14" s="249"/>
      <c r="F14" s="249"/>
      <c r="G14" s="249"/>
      <c r="H14" s="249"/>
      <c r="I14" s="249"/>
    </row>
    <row r="15" spans="1:9">
      <c r="A15" s="249"/>
      <c r="B15" s="249"/>
      <c r="C15" s="249"/>
      <c r="D15" s="249"/>
      <c r="E15" s="249"/>
      <c r="F15" s="249"/>
      <c r="G15" s="249"/>
      <c r="H15" s="249"/>
      <c r="I15" s="249"/>
    </row>
    <row r="16" spans="1:9">
      <c r="A16" s="249"/>
      <c r="B16" s="249"/>
      <c r="C16" s="249"/>
      <c r="D16" s="249"/>
      <c r="E16" s="249"/>
      <c r="F16" s="249"/>
      <c r="G16" s="249"/>
      <c r="H16" s="249"/>
      <c r="I16" s="249"/>
    </row>
    <row r="17" spans="1:9">
      <c r="A17" s="249"/>
      <c r="B17" s="249"/>
      <c r="C17" s="249"/>
      <c r="D17" s="249"/>
      <c r="E17" s="249"/>
      <c r="F17" s="249"/>
      <c r="G17" s="249"/>
      <c r="H17" s="249"/>
      <c r="I17" s="249"/>
    </row>
    <row r="18" spans="1:9">
      <c r="A18" s="249"/>
      <c r="B18" s="249"/>
      <c r="C18" s="249"/>
      <c r="D18" s="249"/>
      <c r="E18" s="249"/>
      <c r="F18" s="249"/>
      <c r="G18" s="249"/>
      <c r="H18" s="249"/>
      <c r="I18" s="249"/>
    </row>
    <row r="19" spans="1:9">
      <c r="A19" s="249"/>
      <c r="B19" s="249"/>
      <c r="C19" s="249"/>
      <c r="D19" s="249"/>
      <c r="E19" s="249"/>
      <c r="F19" s="249"/>
      <c r="G19" s="249"/>
      <c r="H19" s="249"/>
      <c r="I19" s="249"/>
    </row>
    <row r="20" spans="1:9">
      <c r="A20" s="249"/>
      <c r="B20" s="249"/>
      <c r="C20" s="249"/>
      <c r="D20" s="249"/>
      <c r="E20" s="249"/>
      <c r="F20" s="249"/>
      <c r="G20" s="249"/>
      <c r="H20" s="249"/>
      <c r="I20" s="249"/>
    </row>
    <row r="21" spans="1:9">
      <c r="A21" s="249"/>
      <c r="B21" s="249"/>
      <c r="C21" s="249"/>
      <c r="D21" s="249"/>
      <c r="E21" s="249"/>
      <c r="F21" s="249"/>
      <c r="G21" s="249"/>
      <c r="H21" s="249"/>
      <c r="I21" s="249"/>
    </row>
    <row r="22" spans="1:9">
      <c r="A22" s="249"/>
      <c r="B22" s="249"/>
      <c r="C22" s="249"/>
      <c r="D22" s="249"/>
      <c r="E22" s="249"/>
      <c r="F22" s="249"/>
      <c r="G22" s="249"/>
      <c r="H22" s="249"/>
      <c r="I22" s="249"/>
    </row>
    <row r="23" spans="1:9">
      <c r="A23" s="249"/>
      <c r="B23" s="249"/>
      <c r="C23" s="249"/>
      <c r="D23" s="249"/>
      <c r="E23" s="249"/>
      <c r="F23" s="249"/>
      <c r="G23" s="249"/>
      <c r="H23" s="249"/>
      <c r="I23" s="249"/>
    </row>
    <row r="24" spans="1:9">
      <c r="A24" s="249"/>
      <c r="B24" s="249"/>
      <c r="C24" s="249"/>
      <c r="D24" s="249"/>
      <c r="E24" s="249"/>
      <c r="F24" s="249"/>
      <c r="G24" s="249"/>
      <c r="H24" s="249"/>
      <c r="I24" s="249"/>
    </row>
    <row r="25" spans="1:9">
      <c r="A25" s="249"/>
      <c r="B25" s="249"/>
      <c r="C25" s="249"/>
      <c r="D25" s="249"/>
      <c r="E25" s="249"/>
      <c r="F25" s="249"/>
      <c r="G25" s="249"/>
      <c r="H25" s="249"/>
      <c r="I25" s="249"/>
    </row>
    <row r="26" spans="1:9">
      <c r="A26" s="249"/>
      <c r="B26" s="249"/>
      <c r="C26" s="249"/>
      <c r="D26" s="249"/>
      <c r="E26" s="249"/>
      <c r="F26" s="249"/>
      <c r="G26" s="249"/>
      <c r="H26" s="249"/>
      <c r="I26" s="249"/>
    </row>
    <row r="27" spans="1:9">
      <c r="A27" s="249"/>
      <c r="B27" s="249"/>
      <c r="C27" s="249"/>
      <c r="D27" s="249"/>
      <c r="E27" s="249"/>
      <c r="F27" s="249"/>
      <c r="G27" s="249"/>
      <c r="H27" s="249"/>
      <c r="I27" s="249"/>
    </row>
    <row r="28" spans="1:9">
      <c r="A28" s="249"/>
      <c r="B28" s="249"/>
      <c r="C28" s="249"/>
      <c r="D28" s="249"/>
      <c r="E28" s="249"/>
      <c r="F28" s="249"/>
      <c r="G28" s="249"/>
      <c r="H28" s="249"/>
      <c r="I28" s="249"/>
    </row>
    <row r="29" spans="1:9">
      <c r="A29" s="249"/>
      <c r="B29" s="249"/>
      <c r="C29" s="249"/>
      <c r="D29" s="249"/>
      <c r="E29" s="249"/>
      <c r="F29" s="249"/>
      <c r="G29" s="249"/>
      <c r="H29" s="249"/>
      <c r="I29" s="249"/>
    </row>
    <row r="30" spans="1:9">
      <c r="A30" s="249"/>
      <c r="B30" s="249"/>
      <c r="C30" s="249"/>
      <c r="D30" s="249"/>
      <c r="E30" s="249"/>
      <c r="F30" s="249"/>
      <c r="G30" s="249"/>
      <c r="H30" s="249"/>
      <c r="I30" s="249"/>
    </row>
    <row r="31" spans="1:9">
      <c r="A31" s="249"/>
      <c r="B31" s="249"/>
      <c r="C31" s="249"/>
      <c r="D31" s="249"/>
      <c r="E31" s="249"/>
      <c r="F31" s="249"/>
      <c r="G31" s="249"/>
      <c r="H31" s="249"/>
      <c r="I31" s="249"/>
    </row>
    <row r="32" spans="1:9">
      <c r="A32" s="249"/>
      <c r="B32" s="249"/>
      <c r="C32" s="249"/>
      <c r="D32" s="249"/>
      <c r="E32" s="249"/>
      <c r="F32" s="249"/>
      <c r="G32" s="249"/>
      <c r="H32" s="249"/>
      <c r="I32" s="249"/>
    </row>
    <row r="33" spans="1:9">
      <c r="A33" s="249"/>
      <c r="B33" s="249"/>
      <c r="C33" s="249"/>
      <c r="D33" s="249"/>
      <c r="E33" s="249"/>
      <c r="F33" s="249"/>
      <c r="G33" s="249"/>
      <c r="H33" s="249"/>
      <c r="I33" s="249"/>
    </row>
    <row r="34" spans="1:9">
      <c r="A34" s="249"/>
      <c r="B34" s="249"/>
      <c r="C34" s="249"/>
      <c r="D34" s="249"/>
      <c r="E34" s="249"/>
      <c r="F34" s="249"/>
      <c r="G34" s="249"/>
      <c r="H34" s="249"/>
      <c r="I34" s="249"/>
    </row>
    <row r="35" spans="1:9">
      <c r="A35" s="249"/>
      <c r="B35" s="249"/>
      <c r="C35" s="249"/>
      <c r="D35" s="249"/>
      <c r="E35" s="249"/>
      <c r="F35" s="249"/>
      <c r="G35" s="249"/>
      <c r="H35" s="249"/>
      <c r="I35" s="249"/>
    </row>
    <row r="36" spans="1:9">
      <c r="A36" s="249"/>
      <c r="B36" s="249"/>
      <c r="C36" s="249"/>
      <c r="D36" s="249"/>
      <c r="E36" s="249"/>
      <c r="F36" s="249"/>
      <c r="G36" s="249"/>
      <c r="H36" s="249"/>
      <c r="I36" s="249"/>
    </row>
    <row r="37" spans="1:9">
      <c r="A37" s="249"/>
      <c r="B37" s="249"/>
      <c r="C37" s="249"/>
      <c r="D37" s="249"/>
      <c r="E37" s="249"/>
      <c r="F37" s="249"/>
      <c r="G37" s="249"/>
      <c r="H37" s="249"/>
      <c r="I37" s="249"/>
    </row>
    <row r="38" spans="1:9">
      <c r="A38" s="249"/>
      <c r="B38" s="249"/>
      <c r="C38" s="249"/>
      <c r="D38" s="249"/>
      <c r="E38" s="249"/>
      <c r="F38" s="249"/>
      <c r="G38" s="249"/>
      <c r="H38" s="249"/>
      <c r="I38" s="249"/>
    </row>
    <row r="39" spans="1:9" ht="209.25" customHeight="1">
      <c r="A39" s="249"/>
      <c r="B39" s="249"/>
      <c r="C39" s="249"/>
      <c r="D39" s="249"/>
      <c r="E39" s="249"/>
      <c r="F39" s="249"/>
      <c r="G39" s="249"/>
      <c r="H39" s="249"/>
      <c r="I39" s="249"/>
    </row>
    <row r="40" spans="1:9" ht="321.75" customHeight="1">
      <c r="A40" s="249"/>
      <c r="B40" s="249"/>
      <c r="C40" s="249"/>
      <c r="D40" s="249"/>
      <c r="E40" s="249"/>
      <c r="F40" s="249"/>
      <c r="G40" s="249"/>
      <c r="H40" s="249"/>
      <c r="I40" s="24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2021-07-23T14:21:51Z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6b3dc2d-4302-4cf5-85ce-962694cbf4b3_Enabled">
    <vt:lpwstr>true</vt:lpwstr>
  </property>
  <property fmtid="{D5CDD505-2E9C-101B-9397-08002B2CF9AE}" pid="4" name="MSIP_Label_76b3dc2d-4302-4cf5-85ce-962694cbf4b3_SetDate">
    <vt:lpwstr>2021-07-20T18:48:31Z</vt:lpwstr>
  </property>
  <property fmtid="{D5CDD505-2E9C-101B-9397-08002B2CF9AE}" pid="5" name="MSIP_Label_76b3dc2d-4302-4cf5-85ce-962694cbf4b3_Method">
    <vt:lpwstr>Standard</vt:lpwstr>
  </property>
  <property fmtid="{D5CDD505-2E9C-101B-9397-08002B2CF9AE}" pid="6" name="MSIP_Label_76b3dc2d-4302-4cf5-85ce-962694cbf4b3_Name">
    <vt:lpwstr>ZABA</vt:lpwstr>
  </property>
  <property fmtid="{D5CDD505-2E9C-101B-9397-08002B2CF9AE}" pid="7" name="MSIP_Label_76b3dc2d-4302-4cf5-85ce-962694cbf4b3_SiteId">
    <vt:lpwstr>08aa261f-ff45-40d0-8662-4a8befbf8105</vt:lpwstr>
  </property>
  <property fmtid="{D5CDD505-2E9C-101B-9397-08002B2CF9AE}" pid="8" name="MSIP_Label_76b3dc2d-4302-4cf5-85ce-962694cbf4b3_ActionId">
    <vt:lpwstr>fbac1615-e97d-4893-b323-2ecf4591b696</vt:lpwstr>
  </property>
  <property fmtid="{D5CDD505-2E9C-101B-9397-08002B2CF9AE}" pid="9" name="MSIP_Label_76b3dc2d-4302-4cf5-85ce-962694cbf4b3_ContentBits">
    <vt:lpwstr>3</vt:lpwstr>
  </property>
</Properties>
</file>