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Lucija\SynologyDrive\TerraFirma\Objave financijskih izvještaja\2025\Godišnji\"/>
    </mc:Choice>
  </mc:AlternateContent>
  <xr:revisionPtr revIDLastSave="0" documentId="13_ncr:1_{6671E95B-C4C7-4D1A-8149-01DA11A6ADF9}" xr6:coauthVersionLast="47" xr6:coauthVersionMax="47" xr10:uidLastSave="{00000000-0000-0000-0000-000000000000}"/>
  <bookViews>
    <workbookView xWindow="28680" yWindow="-120" windowWidth="29040" windowHeight="15720"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H111"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 r="I84" i="19" l="1"/>
  <c r="I111" i="19"/>
</calcChain>
</file>

<file path=xl/sharedStrings.xml><?xml version="1.0" encoding="utf-8"?>
<sst xmlns="http://schemas.openxmlformats.org/spreadsheetml/2006/main" count="551" uniqueCount="479">
  <si>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</si>
  <si>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</si>
  <si>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</si>
  <si>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</si>
  <si>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</si>
  <si>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</si>
  <si>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</si>
  <si>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</si>
  <si>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</si>
  <si>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</si>
  <si>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</si>
  <si>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</si>
  <si>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</si>
  <si>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</si>
  <si>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</si>
  <si>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</si>
  <si>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</si>
  <si>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</si>
  <si>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</si>
  <si>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</si>
  <si>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</si>
  <si>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</si>
  <si>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</si>
  <si>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</si>
  <si>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</si>
  <si>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</si>
  <si>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</si>
  <si>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</si>
  <si>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</si>
  <si>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</si>
  <si>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</si>
  <si>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</si>
  <si>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</si>
  <si>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</si>
  <si>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</si>
  <si>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</si>
  <si>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</si>
  <si>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</si>
  <si>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</si>
  <si>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</si>
  <si>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</si>
  <si>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</si>
  <si>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</si>
  <si>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</si>
  <si>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</si>
  <si>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</si>
  <si>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</si>
  <si>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</si>
  <si>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</si>
  <si>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</si>
  <si>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</si>
  <si>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</si>
  <si>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</si>
  <si>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</si>
  <si>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</si>
  <si>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</si>
  <si>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</si>
  <si>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</si>
  <si>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</si>
  <si>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</si>
  <si>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</si>
  <si>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</si>
  <si>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</si>
  <si>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</si>
  <si>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</si>
  <si>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</si>
  <si>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</si>
  <si>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</si>
  <si>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</si>
  <si>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</si>
  <si>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</si>
  <si>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</si>
  <si>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</si>
  <si>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</si>
  <si>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</si>
  <si>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</si>
  <si>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</si>
  <si>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</si>
  <si>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</si>
  <si>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</si>
  <si>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</si>
  <si>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</si>
  <si>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</si>
  <si>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</si>
  <si>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</si>
  <si>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</si>
  <si>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</si>
  <si>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</si>
  <si>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</si>
  <si>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</si>
  <si>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</si>
  <si>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</si>
  <si>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</si>
  <si>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</si>
  <si>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</si>
  <si>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</si>
  <si>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</si>
  <si>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</si>
  <si>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</si>
  <si>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</si>
  <si>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</si>
  <si>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</si>
  <si>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</si>
  <si>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</si>
  <si>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</si>
  <si>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</si>
  <si>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</si>
  <si>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</si>
  <si>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</si>
  <si>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</si>
  <si>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</si>
  <si>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</si>
  <si>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</si>
  <si>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</si>
  <si>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</si>
  <si>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</si>
  <si>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</si>
  <si>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</si>
  <si>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</si>
  <si>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</si>
  <si>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</si>
  <si>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</si>
  <si>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</si>
  <si>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</si>
  <si>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</si>
  <si>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</si>
  <si>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</si>
  <si>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</si>
  <si>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</si>
  <si>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</si>
  <si>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</si>
  <si>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</si>
  <si>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</si>
  <si>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</si>
  <si>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</si>
  <si>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</si>
  <si>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</si>
  <si>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</si>
  <si>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</si>
  <si>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</si>
  <si>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</si>
  <si>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</si>
  <si>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</si>
  <si>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</si>
  <si>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</si>
  <si>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</si>
  <si>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</si>
  <si>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</si>
  <si>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</si>
  <si>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</si>
  <si>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</si>
  <si>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</si>
  <si>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</si>
  <si>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</si>
  <si>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</si>
  <si>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</si>
  <si>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</si>
  <si>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</si>
  <si>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</si>
  <si>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</si>
  <si>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</si>
  <si>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</si>
  <si>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</si>
  <si>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</si>
  <si>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</si>
  <si>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</si>
  <si>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</si>
  <si>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</si>
  <si>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</si>
  <si>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</si>
  <si>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</si>
  <si>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</si>
  <si>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</si>
  <si>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</si>
  <si>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</si>
  <si>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</si>
  <si>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</si>
  <si>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</si>
  <si>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</si>
  <si>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</si>
  <si>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</si>
  <si>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</si>
  <si>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</si>
  <si>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</si>
  <si>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</si>
  <si>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</si>
  <si>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</si>
  <si>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</si>
  <si>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</si>
  <si>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</si>
  <si>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</si>
  <si>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</si>
  <si>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</si>
  <si>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</si>
  <si>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</si>
  <si>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</si>
  <si>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</si>
  <si>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</si>
  <si>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</si>
  <si>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</si>
  <si>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</si>
  <si>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</si>
  <si>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</si>
  <si>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</si>
  <si>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</si>
  <si>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</si>
  <si>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</si>
  <si>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</si>
  <si>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</si>
  <si>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</si>
  <si>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</si>
  <si>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</si>
  <si>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</si>
  <si>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</si>
  <si>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</si>
  <si>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</si>
  <si>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</si>
  <si>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</si>
  <si>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</si>
  <si>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</si>
  <si>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</si>
  <si>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</si>
  <si>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</si>
  <si>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</si>
  <si>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</si>
  <si>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</si>
  <si>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</si>
  <si>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</si>
  <si>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</si>
  <si>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</si>
  <si>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</si>
  <si>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</si>
  <si>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</si>
  <si>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</si>
  <si>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</si>
  <si>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</si>
  <si>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</si>
  <si>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</si>
  <si>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</si>
  <si>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</si>
  <si>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</si>
  <si>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</si>
  <si>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</si>
  <si>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</si>
  <si>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</si>
  <si>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</si>
  <si>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</si>
  <si>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</si>
  <si>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</si>
  <si>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</si>
  <si>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</si>
  <si>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</si>
  <si>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</si>
  <si>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</si>
  <si>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</si>
  <si>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</si>
  <si>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</si>
  <si>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</si>
  <si>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</si>
  <si>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</si>
  <si>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</si>
  <si>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</si>
  <si>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</si>
  <si>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</si>
  <si>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</si>
  <si>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</si>
  <si>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</si>
  <si>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</si>
  <si>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</si>
  <si>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</si>
  <si>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</si>
  <si>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</si>
  <si>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</si>
  <si>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</si>
  <si>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</si>
  <si>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</si>
  <si>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</si>
  <si>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</si>
  <si>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</si>
  <si>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</si>
  <si>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</si>
  <si>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</si>
  <si>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</si>
  <si>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</si>
  <si>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</si>
  <si>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</si>
  <si>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</si>
  <si>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</si>
  <si>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</si>
  <si>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</si>
  <si>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</si>
  <si>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</si>
  <si>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</si>
  <si>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</si>
  <si>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</si>
  <si>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</si>
  <si>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</si>
  <si>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</si>
  <si>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</si>
  <si>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</si>
  <si>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</si>
  <si>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</si>
  <si>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</si>
  <si>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</si>
  <si>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</si>
  <si>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</si>
  <si>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</si>
  <si>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</si>
  <si>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</si>
  <si>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</si>
  <si>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</si>
  <si>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</si>
  <si>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</si>
  <si>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</si>
  <si>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</si>
  <si>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</si>
  <si>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</si>
  <si>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</si>
  <si>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</si>
  <si>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</si>
  <si>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</si>
  <si>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</si>
  <si>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</si>
  <si>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</si>
  <si>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</si>
  <si>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</si>
  <si>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</si>
  <si>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</si>
  <si>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</si>
  <si>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</si>
  <si>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</si>
  <si>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</si>
  <si>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</si>
  <si>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</si>
  <si>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</si>
  <si>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</si>
  <si>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</si>
  <si>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</si>
  <si>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</si>
  <si>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</si>
  <si>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</si>
  <si>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</si>
  <si>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</si>
  <si>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</si>
  <si>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</si>
  <si>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</si>
  <si>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</si>
  <si>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</si>
  <si>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</si>
  <si>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</si>
  <si>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</si>
  <si>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</si>
  <si>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</si>
  <si>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</si>
  <si>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</si>
  <si>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</si>
  <si>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</si>
  <si>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</si>
  <si>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</si>
  <si>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</si>
  <si>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</si>
  <si>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</si>
  <si>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</si>
  <si>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</si>
  <si>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</si>
  <si>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</si>
  <si>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</si>
  <si>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</si>
  <si>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</si>
  <si>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</si>
  <si>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</si>
  <si>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</si>
  <si>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</si>
  <si>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</si>
  <si>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</si>
  <si>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</si>
  <si>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</si>
  <si>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</si>
  <si>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</si>
  <si>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</si>
  <si>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</si>
  <si>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</si>
  <si>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</si>
  <si>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</si>
  <si>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</si>
  <si>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</si>
  <si>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</si>
  <si>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</si>
  <si>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</si>
  <si>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</si>
  <si>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</si>
  <si>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</si>
  <si>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</si>
  <si>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</si>
  <si>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</si>
  <si>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</si>
  <si>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</si>
  <si>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</si>
  <si>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</si>
  <si>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</si>
  <si>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</si>
  <si>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</si>
  <si>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</si>
  <si>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</si>
  <si>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</si>
  <si>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</si>
  <si>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</si>
  <si>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</si>
  <si>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</si>
  <si>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</si>
  <si>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</si>
  <si>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</si>
  <si>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</si>
  <si>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</si>
  <si>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</si>
  <si>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</si>
  <si>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</si>
  <si>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</si>
  <si>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</si>
  <si>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</si>
  <si>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</si>
  <si>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</si>
  <si>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</si>
  <si>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</si>
  <si>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</si>
  <si>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</si>
  <si>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</si>
  <si>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</si>
  <si>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</si>
  <si>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</si>
  <si>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</si>
  <si>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</si>
  <si>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</si>
  <si>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</si>
  <si>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</si>
  <si>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</si>
  <si>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</si>
  <si>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</si>
  <si>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</si>
  <si>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</si>
  <si>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</si>
  <si>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</si>
  <si>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</si>
  <si>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</si>
  <si>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</si>
  <si>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</si>
  <si>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</si>
  <si>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01924797</t>
  </si>
  <si>
    <t>HR</t>
  </si>
  <si>
    <t>040211518</t>
  </si>
  <si>
    <t>22198253360</t>
  </si>
  <si>
    <t>74780000O06HVTU7F674</t>
  </si>
  <si>
    <t>3709</t>
  </si>
  <si>
    <t>TERRA FIRMA d.d.</t>
  </si>
  <si>
    <t>Zagreb</t>
  </si>
  <si>
    <t>Ulica Pere Budmanija 3</t>
  </si>
  <si>
    <t>info@terrafirma.hr</t>
  </si>
  <si>
    <t>www.terrafirma.hr</t>
  </si>
  <si>
    <t>RAKALJ d.o.o.</t>
  </si>
  <si>
    <t>TERRA TISON d.o.o.</t>
  </si>
  <si>
    <t>FALARICA d.o.o.</t>
  </si>
  <si>
    <t>TERRA WEST d.o.o.</t>
  </si>
  <si>
    <t>Terra Pharos d.o.o.</t>
  </si>
  <si>
    <t>INDIGO CENTAR d.o.o.</t>
  </si>
  <si>
    <t>Taurus Ulaganja d.o.o.</t>
  </si>
  <si>
    <t>Terra Properties d.o.o.</t>
  </si>
  <si>
    <t>Terra Nard d.o.o.</t>
  </si>
  <si>
    <t>Ulica Pere Budmanija 3, Zagreb</t>
  </si>
  <si>
    <t>Štengl Lucija</t>
  </si>
  <si>
    <t>091/ 604 3651</t>
  </si>
  <si>
    <t>lucija.stengl@terrafirma.hr</t>
  </si>
  <si>
    <t>Russell Bedford Croatia revizija d.o.o.</t>
  </si>
  <si>
    <t>Mirsad Latović</t>
  </si>
  <si>
    <t>Obveznik:GRUPA TERRA FIRMA</t>
  </si>
  <si>
    <t>stanje na dan 31.12.2025.</t>
  </si>
  <si>
    <t>Obveznik: GRUPA TERRA FIRMA</t>
  </si>
  <si>
    <t>u razdoblju 01.01.2025. do 31.12.2025.</t>
  </si>
  <si>
    <t xml:space="preserve"> </t>
  </si>
  <si>
    <r>
      <t xml:space="preserve">         BILJEŠKE UZ FINANCIJSKE IZVJEŠTAJE - GFI
Naziv izdavatelja:  TERRA FIRMA d.d.
OIB:   22198253360
Izvještajno razdoblje: 01.01.2025.- 31.12.2025.
Sjedište:  Budmanijeva 3, Zagreb
Pravni oblik: dioničko društvo
2. Financijski izvještaji za razdoblje od 01.01.2025. do 31.12.2025. godine sastavljeni su uz primjenu Međunarodnih standarda financijskog izvještavanja, daju cjelovit i istinit prikaz imovine i obveza, računa dobiti i gubitka, financijskog položaja i poslovanja Terra Firma d.d. i društava uključenih u konsolidaciju kao cjeline. Dodatne informacije nalaze se u bilješkama revidiranog financijskog izvještaja. 
3. Grupa Terra Firma nema financijskih obveza, jamstava ili nepredviđenih izdataka koji nisu uključeni u bilancu.
4. Nije bilo predujmova i odobrenih kredita članovima administrativnih, upravljačkih i nadzornih tijela..
5. PRIHODI OD PRODAJE                                   31.12.2024.	               31.12.2025.
.			
Dobit od prodaje nekretnina	                                      785.817	                 1.220.762
Prihod od zakupa ulaganja u nekretnine                   341.423                    336.225                                                                                                                                                                                                                                                                                                                                                                                    Ostali prihod od prodaje usluga                                     4.094                       3.190                                                         
	                                                                               1.131.334 	               1.560.177                    
6. Grupa ima dugovanja koja dospijevaju nakon više od pet godina na osnovi dugoročnih obveza za kredit prema banci, a ukupna dugovanja izdavatelja pokrivena vrijednim osiguranjem koje je dao izdavatelj nalaze se u bilješci 25. u sklopu revidiranog financijskog izvještaja.
7. Prosječan broj zaposlenih tijekom poslovne godine: 6
8. Grupa u poslovnoj godini nije kapitaliziralo trošak plaća. 
9. Izvještaj o primicima članova Uprave i Nadzornog odbora za 2025. godinu biti će izrađen i objavljen sukladno odredbama Zakona o trgovačkim društvima i ostalim primjenjivim propisima.
10. Prosječan broj zaposlenika tijekom poslovne godine raščlanjen po kategorijama:
       Kategorija                                   Broj zaposlenika
       Administracija                                                         4                                                                                                                                                                                                                                                                                                                                                                                                                                                                                                        Uprava                                                                         2                                                                                                                                                                                                                                                                                                                                                                                                                                                                                           11. U bilanci nisu priznata rezerviranja za odgođeni porez.
12.  Ovisna društva:          Rakalj d.o.o.           - 100% udjela u vlasništvu
                                       Terra Tison d.o.o. - 100% udjela u vlasništvu
                                        Falarica d.o.o.        - 50% udjela u vlasništvu  
                                        Terra West d.o.o. - 50% udjela u vlasništvu 
                                        Terra Pharos d.o.o. - 50% udjela u vlasništvu                                                                                                                                                                                                                                                                                                                                                                                                                     </t>
    </r>
    <r>
      <rPr>
        <sz val="10"/>
        <color theme="0"/>
        <rFont val="Arial"/>
        <family val="2"/>
        <charset val="238"/>
      </rPr>
      <t>______________           __</t>
    </r>
    <r>
      <rPr>
        <sz val="10"/>
        <rFont val="Arial"/>
        <family val="2"/>
        <charset val="238"/>
      </rPr>
      <t xml:space="preserve">Indigo Centar - 50% udjela u vlasništvu                                                                                                                                                                                                                                                                                                                                                                                                                              </t>
    </r>
    <r>
      <rPr>
        <sz val="10"/>
        <color theme="0"/>
        <rFont val="Arial"/>
        <family val="2"/>
        <charset val="238"/>
      </rPr>
      <t xml:space="preserve">_______              _    </t>
    </r>
    <r>
      <rPr>
        <sz val="10"/>
        <rFont val="Arial"/>
        <family val="2"/>
        <charset val="238"/>
      </rPr>
      <t xml:space="preserve">     Taurus Ulaganja d.o.o. - 100% udjela u vlasništvu                                                                                                                                                                                                                                                                                                                                                                                                                              </t>
    </r>
    <r>
      <rPr>
        <sz val="10"/>
        <color theme="0"/>
        <rFont val="Arial"/>
        <family val="2"/>
        <charset val="238"/>
      </rPr>
      <t>____         _       _______</t>
    </r>
    <r>
      <rPr>
        <sz val="10"/>
        <rFont val="Arial"/>
        <family val="2"/>
        <charset val="238"/>
      </rPr>
      <t>Terra Properties d.o.o. - 50% udjela u vlasništvu</t>
    </r>
    <r>
      <rPr>
        <sz val="10"/>
        <color theme="0"/>
        <rFont val="Arial"/>
        <family val="2"/>
        <charset val="238"/>
      </rPr>
      <t xml:space="preserve">_____________________________________________________________                                                                                                                                                                            _______________         </t>
    </r>
    <r>
      <rPr>
        <sz val="10"/>
        <rFont val="Arial"/>
        <family val="2"/>
        <charset val="238"/>
      </rPr>
      <t xml:space="preserve">      Terra Nard d.o.o.- 100% udjela u vlasništvu                                                                                                                                                                                                                                                                                                   13. Nije bilo upisa dionica niti udjela tijekom poslovne godine u okviru odobrenog kapitala.
14. Rod dionice                       Broj dionica                            
       Redovne dionice                     36.000                                      
15. Grupa nema potvrda o sudjelovanju, konvertibilnih zadužnica, jamstava, opcija ili sličnih vrijednosnica ili prava.
16. Grupa nema udjela u društvima s neograničenom odgovornošću.
17. Izdavatelj je krajnja matica te nije kontrolirani član druge grupe. Izdavatelj kao krajnja matica sastavlja konsolidirane financijske izvještaje.
18. Izdavatelj je krajnja matica te nije kontrolirani član druge grupe. Izdavatelj kao krajnja matica sastavlja konsolidirane financijske izvještaje.
19. Društvo sastavlja konsolidirane financijske izvještaje koji su dostupni na internet stranicama www.terrafirma.hr, www.zse.hr i www.hanfa.hr
20. Za Terra Firmu d.d. predlaže se Glavnoj skupštini Društva donošenje odluke kojom se ukupnom ostvarena dobit za 2025. godinu u iznosu od 737.868,40 eur rasporedi na poziciju zadržane dobiti.
21. Grupa nema materijalnih aranžmana koji nisu uključeni u revidirane financijske izvještaje na 31.12.2025. godine.
22. Nije bilo događaja nakon datuma bilance.
23. Detalji poslovnih prihoda prikazani su u bilješkama 7. i 8. revidiranog financijskog izvještaja za 2025. godinu.
24.  Ukupna naknada Društva i Grupe za zakonski propisanu reviziju godišnjih financijskih izvještaja za 2025. godinu iznosi 6.300 eur. Ukupne naknade za ostale intelektualne usluge za 2025. godinu iznose 34.568 eur.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</si>
</sst>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0"/>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1" fillId="0" borderId="0"/>
  </cellStyleXfs>
  <cellXfs count="256">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0" fontId="28" fillId="10" borderId="0" xfId="0" applyFont="1" applyFill="1" applyProtection="1">
      <protection locked="0"/>
    </xf>
    <xf numFmtId="0" fontId="28" fillId="10" borderId="10" xfId="0" applyFont="1" applyFill="1" applyBorder="1" applyProtection="1">
      <protection locked="0"/>
    </xf>
    <xf numFmtId="0" fontId="28" fillId="10" borderId="11" xfId="0" applyFont="1" applyFill="1" applyBorder="1" applyAlignment="1" applyProtection="1">
      <alignment vertical="center"/>
      <protection locked="0"/>
    </xf>
    <xf numFmtId="0" fontId="0" fillId="0" borderId="0" xfId="0" applyProtection="1">
      <protection locked="0"/>
    </xf>
    <xf numFmtId="0" fontId="28" fillId="10" borderId="0" xfId="0" applyFont="1" applyFill="1" applyAlignment="1" applyProtection="1">
      <alignment vertical="top"/>
      <protection locked="0"/>
    </xf>
    <xf numFmtId="0" fontId="28" fillId="10" borderId="0" xfId="0" applyFont="1" applyFill="1" applyAlignment="1" applyProtection="1">
      <alignment vertical="top" wrapText="1"/>
      <protection locked="0"/>
    </xf>
    <xf numFmtId="0" fontId="28" fillId="10" borderId="11" xfId="0" applyFont="1" applyFill="1" applyBorder="1" applyProtection="1">
      <protection locked="0"/>
    </xf>
    <xf numFmtId="0" fontId="28" fillId="10" borderId="0" xfId="0" applyFont="1" applyFill="1" applyAlignment="1" applyProtection="1">
      <alignment wrapText="1"/>
      <protection locked="0"/>
    </xf>
    <xf numFmtId="0" fontId="28" fillId="10" borderId="10" xfId="0" applyFont="1" applyFill="1" applyBorder="1" applyAlignment="1" applyProtection="1">
      <alignment vertical="top"/>
      <protection locked="0"/>
    </xf>
    <xf numFmtId="0" fontId="31" fillId="10" borderId="11" xfId="0" applyFont="1" applyFill="1" applyBorder="1" applyProtection="1">
      <protection locked="0"/>
    </xf>
    <xf numFmtId="0" fontId="4" fillId="11" borderId="4" xfId="4" applyFont="1" applyFill="1" applyBorder="1" applyAlignment="1" applyProtection="1">
      <alignment horizontal="center" vertical="center"/>
      <protection locked="0"/>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4" fillId="11" borderId="13" xfId="4" applyFont="1" applyFill="1" applyBorder="1" applyAlignment="1" applyProtection="1">
      <alignment horizontal="center" vertical="center"/>
      <protection locked="0"/>
    </xf>
    <xf numFmtId="0" fontId="4" fillId="11" borderId="10" xfId="4" applyFont="1" applyFill="1" applyBorder="1" applyAlignment="1" applyProtection="1">
      <alignment horizontal="right" vertical="center"/>
      <protection locked="0"/>
    </xf>
    <xf numFmtId="0" fontId="4" fillId="11" borderId="0" xfId="4" applyFont="1" applyFill="1" applyAlignment="1" applyProtection="1">
      <alignment horizontal="right" vertical="center"/>
      <protection locked="0"/>
    </xf>
    <xf numFmtId="0" fontId="4" fillId="11" borderId="11" xfId="4" applyFont="1" applyFill="1" applyBorder="1" applyAlignment="1" applyProtection="1">
      <alignment horizontal="center" vertical="center"/>
      <protection locked="0"/>
    </xf>
    <xf numFmtId="0" fontId="4" fillId="11" borderId="13" xfId="7" applyFont="1" applyFill="1" applyBorder="1" applyAlignment="1" applyProtection="1">
      <alignment horizontal="center" vertical="center"/>
      <protection locked="0"/>
    </xf>
    <xf numFmtId="0" fontId="2" fillId="0" borderId="0" xfId="0" applyFont="1"/>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28" fillId="10" borderId="0" xfId="0" applyFont="1" applyFill="1" applyAlignment="1" applyProtection="1">
      <alignment vertical="top" wrapText="1"/>
      <protection locked="0"/>
    </xf>
    <xf numFmtId="0" fontId="28" fillId="10" borderId="0" xfId="0" applyFont="1" applyFill="1" applyAlignment="1" applyProtection="1">
      <alignment vertical="top"/>
      <protection locked="0"/>
    </xf>
    <xf numFmtId="0" fontId="28" fillId="10" borderId="0" xfId="0" applyFont="1" applyFill="1" applyProtection="1">
      <protection locked="0"/>
    </xf>
    <xf numFmtId="0" fontId="28" fillId="10" borderId="0" xfId="0" applyFont="1" applyFill="1"/>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11" xfId="0" applyFont="1" applyFill="1" applyBorder="1" applyAlignment="1">
      <alignment horizontal="center" vertical="center"/>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10" xfId="0" applyFont="1" applyFill="1" applyBorder="1" applyAlignment="1">
      <alignment vertical="center"/>
    </xf>
    <xf numFmtId="0" fontId="29" fillId="10" borderId="0" xfId="0" applyFont="1" applyFill="1" applyAlignment="1">
      <alignmen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28" fillId="10" borderId="10" xfId="0" applyFont="1" applyFill="1" applyBorder="1" applyAlignment="1">
      <alignment wrapText="1"/>
    </xf>
    <xf numFmtId="0" fontId="5" fillId="10" borderId="11" xfId="0"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10" xfId="0" applyFont="1" applyFill="1" applyBorder="1" applyAlignment="1">
      <alignment horizontal="center" vertical="center"/>
    </xf>
    <xf numFmtId="0" fontId="34" fillId="10" borderId="0" xfId="0" applyFont="1" applyFill="1" applyAlignment="1">
      <alignment vertical="center"/>
    </xf>
    <xf numFmtId="0" fontId="34" fillId="10" borderId="11"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28" fillId="10" borderId="0" xfId="0" applyFont="1" applyFill="1" applyAlignment="1">
      <alignment vertical="top"/>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5" fillId="0" borderId="14" xfId="0" applyFont="1" applyBorder="1" applyAlignment="1">
      <alignment horizontal="left" vertical="center" wrapText="1"/>
    </xf>
    <xf numFmtId="0" fontId="15" fillId="0" borderId="14" xfId="0" applyFont="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0" borderId="14" xfId="0" applyFont="1" applyBorder="1" applyAlignment="1">
      <alignment horizontal="left" vertical="center" wrapText="1" indent="1"/>
    </xf>
    <xf numFmtId="0" fontId="5" fillId="10" borderId="14" xfId="0" applyFont="1" applyFill="1" applyBorder="1" applyAlignment="1">
      <alignment horizontal="left" vertical="center" wrapText="1" indent="1"/>
    </xf>
    <xf numFmtId="0" fontId="5" fillId="9" borderId="14" xfId="0" applyFont="1" applyFill="1" applyBorder="1" applyAlignment="1">
      <alignment horizontal="left" vertical="center" wrapText="1" inden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xf>
    <xf numFmtId="0" fontId="4" fillId="9" borderId="14" xfId="0" applyFont="1" applyFill="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21" fillId="0" borderId="14"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14" xfId="3" applyFont="1" applyFill="1" applyBorder="1" applyAlignment="1">
      <alignment horizontal="center"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20" fillId="9"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20" fillId="6" borderId="14" xfId="0" applyFont="1" applyFill="1" applyBorder="1" applyAlignment="1">
      <alignment horizontal="left" vertical="center"/>
    </xf>
    <xf numFmtId="0" fontId="3" fillId="0" borderId="14" xfId="0" applyFont="1" applyBorder="1" applyAlignment="1">
      <alignment vertical="center"/>
    </xf>
    <xf numFmtId="0" fontId="3" fillId="0" borderId="14" xfId="0" applyFont="1" applyBorder="1"/>
    <xf numFmtId="0" fontId="18" fillId="0" borderId="14" xfId="0" applyFont="1" applyBorder="1" applyAlignment="1">
      <alignment horizontal="left" vertical="center" wrapText="1"/>
    </xf>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2" fillId="6" borderId="14"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8">
    <cellStyle name="Hyperlink 2" xfId="2" xr:uid="{00000000-0005-0000-0000-000000000000}"/>
    <cellStyle name="Normal" xfId="0" builtinId="0"/>
    <cellStyle name="Normal 2" xfId="3" xr:uid="{00000000-0005-0000-0000-000002000000}"/>
    <cellStyle name="Normal 2 2" xfId="6" xr:uid="{418EB30B-0EE9-40B1-9EA4-FFF9C9B7109B}"/>
    <cellStyle name="Normal 2 3" xfId="5" xr:uid="{6DB8B929-6FBB-455A-BC7C-C1417F40FC9F}"/>
    <cellStyle name="Normal 3" xfId="4" xr:uid="{6BC86B31-98D5-431C-B348-CC64CD1FF76E}"/>
    <cellStyle name="Normal 3 2" xfId="7" xr:uid="{089E26F0-B455-430D-86DC-090DA7CF715C}"/>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7"/>
  <sheetViews>
    <sheetView view="pageBreakPreview" topLeftCell="A75" zoomScaleNormal="100" zoomScaleSheetLayoutView="100" workbookViewId="0">
      <selection activeCell="C65" sqref="C65:J65"/>
    </sheetView>
  </sheetViews>
  <sheetFormatPr defaultRowHeight="13.2" x14ac:dyDescent="0.25"/>
  <cols>
    <col min="9" max="9" width="13.44140625" customWidth="1"/>
  </cols>
  <sheetData>
    <row r="1" spans="1:10" ht="15.6" x14ac:dyDescent="0.25">
      <c r="A1" s="132"/>
      <c r="B1" s="133"/>
      <c r="C1" s="133"/>
      <c r="D1" s="8"/>
      <c r="E1" s="8"/>
      <c r="F1" s="8"/>
      <c r="G1" s="8"/>
      <c r="H1" s="8"/>
      <c r="I1" s="8"/>
      <c r="J1" s="9"/>
    </row>
    <row r="2" spans="1:10" ht="14.4" customHeight="1" x14ac:dyDescent="0.25">
      <c r="A2" s="134" t="s">
        <v>314</v>
      </c>
      <c r="B2" s="135"/>
      <c r="C2" s="135"/>
      <c r="D2" s="135"/>
      <c r="E2" s="135"/>
      <c r="F2" s="135"/>
      <c r="G2" s="135"/>
      <c r="H2" s="135"/>
      <c r="I2" s="135"/>
      <c r="J2" s="136"/>
    </row>
    <row r="3" spans="1:10" ht="13.8" x14ac:dyDescent="0.25">
      <c r="A3" s="32"/>
      <c r="B3" s="33"/>
      <c r="C3" s="33"/>
      <c r="D3" s="33"/>
      <c r="E3" s="33"/>
      <c r="F3" s="33"/>
      <c r="G3" s="33"/>
      <c r="H3" s="33"/>
      <c r="I3" s="33"/>
      <c r="J3" s="34"/>
    </row>
    <row r="4" spans="1:10" ht="33.6" customHeight="1" x14ac:dyDescent="0.25">
      <c r="A4" s="137" t="s">
        <v>299</v>
      </c>
      <c r="B4" s="138"/>
      <c r="C4" s="138"/>
      <c r="D4" s="138"/>
      <c r="E4" s="139">
        <v>45658</v>
      </c>
      <c r="F4" s="140"/>
      <c r="G4" s="40" t="s">
        <v>0</v>
      </c>
      <c r="H4" s="139">
        <v>46022</v>
      </c>
      <c r="I4" s="140"/>
      <c r="J4" s="10"/>
    </row>
    <row r="5" spans="1:10" s="44" customFormat="1" ht="10.199999999999999" customHeight="1" x14ac:dyDescent="0.3">
      <c r="A5" s="141"/>
      <c r="B5" s="142"/>
      <c r="C5" s="142"/>
      <c r="D5" s="142"/>
      <c r="E5" s="142"/>
      <c r="F5" s="142"/>
      <c r="G5" s="142"/>
      <c r="H5" s="142"/>
      <c r="I5" s="142"/>
      <c r="J5" s="143"/>
    </row>
    <row r="6" spans="1:10" ht="20.399999999999999" customHeight="1" x14ac:dyDescent="0.25">
      <c r="A6" s="35"/>
      <c r="B6" s="45" t="s">
        <v>321</v>
      </c>
      <c r="C6" s="36"/>
      <c r="D6" s="36"/>
      <c r="E6" s="56">
        <v>2025</v>
      </c>
      <c r="F6" s="46"/>
      <c r="G6" s="40"/>
      <c r="H6" s="46"/>
      <c r="I6" s="46"/>
      <c r="J6" s="19"/>
    </row>
    <row r="7" spans="1:10" s="48" customFormat="1" ht="10.95" customHeight="1" x14ac:dyDescent="0.25">
      <c r="A7" s="35"/>
      <c r="B7" s="36"/>
      <c r="C7" s="36"/>
      <c r="D7" s="36"/>
      <c r="E7" s="47"/>
      <c r="F7" s="47"/>
      <c r="G7" s="40"/>
      <c r="H7" s="47"/>
      <c r="I7" s="47"/>
      <c r="J7" s="19"/>
    </row>
    <row r="8" spans="1:10" ht="37.950000000000003" customHeight="1" x14ac:dyDescent="0.25">
      <c r="A8" s="146" t="s">
        <v>322</v>
      </c>
      <c r="B8" s="147"/>
      <c r="C8" s="147"/>
      <c r="D8" s="147"/>
      <c r="E8" s="147"/>
      <c r="F8" s="147"/>
      <c r="G8" s="147"/>
      <c r="H8" s="147"/>
      <c r="I8" s="147"/>
      <c r="J8" s="11"/>
    </row>
    <row r="9" spans="1:10" ht="13.8" x14ac:dyDescent="0.25">
      <c r="A9" s="12"/>
      <c r="B9" s="29"/>
      <c r="C9" s="29"/>
      <c r="D9" s="29"/>
      <c r="E9" s="145"/>
      <c r="F9" s="145"/>
      <c r="G9" s="115"/>
      <c r="H9" s="115"/>
      <c r="I9" s="38"/>
      <c r="J9" s="39"/>
    </row>
    <row r="10" spans="1:10" ht="25.95" customHeight="1" x14ac:dyDescent="0.25">
      <c r="A10" s="148" t="s">
        <v>300</v>
      </c>
      <c r="B10" s="149"/>
      <c r="C10" s="150" t="s">
        <v>447</v>
      </c>
      <c r="D10" s="151"/>
      <c r="E10" s="30"/>
      <c r="F10" s="152" t="s">
        <v>323</v>
      </c>
      <c r="G10" s="153"/>
      <c r="H10" s="154" t="s">
        <v>448</v>
      </c>
      <c r="I10" s="155"/>
      <c r="J10" s="13"/>
    </row>
    <row r="11" spans="1:10" ht="15.6" customHeight="1" x14ac:dyDescent="0.25">
      <c r="A11" s="12"/>
      <c r="B11" s="29"/>
      <c r="C11" s="29"/>
      <c r="D11" s="29"/>
      <c r="E11" s="144"/>
      <c r="F11" s="144"/>
      <c r="G11" s="144"/>
      <c r="H11" s="144"/>
      <c r="I11" s="31"/>
      <c r="J11" s="13"/>
    </row>
    <row r="12" spans="1:10" ht="21" customHeight="1" x14ac:dyDescent="0.25">
      <c r="A12" s="116" t="s">
        <v>315</v>
      </c>
      <c r="B12" s="149"/>
      <c r="C12" s="158" t="s">
        <v>449</v>
      </c>
      <c r="D12" s="159"/>
      <c r="E12" s="160"/>
      <c r="F12" s="144"/>
      <c r="G12" s="144"/>
      <c r="H12" s="144"/>
      <c r="I12" s="31"/>
      <c r="J12" s="13"/>
    </row>
    <row r="13" spans="1:10" ht="10.95" customHeight="1" x14ac:dyDescent="0.25">
      <c r="A13" s="30"/>
      <c r="B13" s="31"/>
      <c r="C13" s="29"/>
      <c r="D13" s="29"/>
      <c r="E13" s="115"/>
      <c r="F13" s="115"/>
      <c r="G13" s="115"/>
      <c r="H13" s="115"/>
      <c r="I13" s="29"/>
      <c r="J13" s="14"/>
    </row>
    <row r="14" spans="1:10" ht="22.95" customHeight="1" x14ac:dyDescent="0.25">
      <c r="A14" s="116" t="s">
        <v>301</v>
      </c>
      <c r="B14" s="161"/>
      <c r="C14" s="158" t="s">
        <v>450</v>
      </c>
      <c r="D14" s="159"/>
      <c r="E14" s="156"/>
      <c r="F14" s="157"/>
      <c r="G14" s="43" t="s">
        <v>324</v>
      </c>
      <c r="H14" s="162" t="s">
        <v>451</v>
      </c>
      <c r="I14" s="163"/>
      <c r="J14" s="41"/>
    </row>
    <row r="15" spans="1:10" ht="14.4" customHeight="1" x14ac:dyDescent="0.25">
      <c r="A15" s="30"/>
      <c r="B15" s="31"/>
      <c r="C15" s="29"/>
      <c r="D15" s="29"/>
      <c r="E15" s="115"/>
      <c r="F15" s="115"/>
      <c r="G15" s="115"/>
      <c r="H15" s="115"/>
      <c r="I15" s="29"/>
      <c r="J15" s="14"/>
    </row>
    <row r="16" spans="1:10" ht="13.2" customHeight="1" x14ac:dyDescent="0.25">
      <c r="A16" s="116" t="s">
        <v>325</v>
      </c>
      <c r="B16" s="161"/>
      <c r="C16" s="150" t="s">
        <v>452</v>
      </c>
      <c r="D16" s="151"/>
      <c r="E16" s="37"/>
      <c r="F16" s="37"/>
      <c r="G16" s="37"/>
      <c r="H16" s="37"/>
      <c r="I16" s="37"/>
      <c r="J16" s="41"/>
    </row>
    <row r="17" spans="1:10" ht="14.4" customHeight="1" x14ac:dyDescent="0.25">
      <c r="A17" s="164"/>
      <c r="B17" s="165"/>
      <c r="C17" s="165"/>
      <c r="D17" s="165"/>
      <c r="E17" s="165"/>
      <c r="F17" s="165"/>
      <c r="G17" s="165"/>
      <c r="H17" s="165"/>
      <c r="I17" s="165"/>
      <c r="J17" s="166"/>
    </row>
    <row r="18" spans="1:10" x14ac:dyDescent="0.25">
      <c r="A18" s="148" t="s">
        <v>302</v>
      </c>
      <c r="B18" s="149"/>
      <c r="C18" s="167" t="s">
        <v>453</v>
      </c>
      <c r="D18" s="168"/>
      <c r="E18" s="168"/>
      <c r="F18" s="168"/>
      <c r="G18" s="168"/>
      <c r="H18" s="168"/>
      <c r="I18" s="168"/>
      <c r="J18" s="169"/>
    </row>
    <row r="19" spans="1:10" ht="13.8" x14ac:dyDescent="0.25">
      <c r="A19" s="12"/>
      <c r="B19" s="29"/>
      <c r="C19" s="42"/>
      <c r="D19" s="29"/>
      <c r="E19" s="115"/>
      <c r="F19" s="115"/>
      <c r="G19" s="115"/>
      <c r="H19" s="115"/>
      <c r="I19" s="29"/>
      <c r="J19" s="14"/>
    </row>
    <row r="20" spans="1:10" ht="13.8" x14ac:dyDescent="0.25">
      <c r="A20" s="148" t="s">
        <v>303</v>
      </c>
      <c r="B20" s="149"/>
      <c r="C20" s="154">
        <v>10000</v>
      </c>
      <c r="D20" s="155"/>
      <c r="E20" s="115"/>
      <c r="F20" s="115"/>
      <c r="G20" s="167" t="s">
        <v>454</v>
      </c>
      <c r="H20" s="168"/>
      <c r="I20" s="168"/>
      <c r="J20" s="169"/>
    </row>
    <row r="21" spans="1:10" ht="13.8" x14ac:dyDescent="0.25">
      <c r="A21" s="12"/>
      <c r="B21" s="29"/>
      <c r="C21" s="29"/>
      <c r="D21" s="29"/>
      <c r="E21" s="115"/>
      <c r="F21" s="115"/>
      <c r="G21" s="115"/>
      <c r="H21" s="115"/>
      <c r="I21" s="29"/>
      <c r="J21" s="14"/>
    </row>
    <row r="22" spans="1:10" x14ac:dyDescent="0.25">
      <c r="A22" s="148" t="s">
        <v>304</v>
      </c>
      <c r="B22" s="149"/>
      <c r="C22" s="170" t="s">
        <v>455</v>
      </c>
      <c r="D22" s="171"/>
      <c r="E22" s="171"/>
      <c r="F22" s="171"/>
      <c r="G22" s="171"/>
      <c r="H22" s="171"/>
      <c r="I22" s="171"/>
      <c r="J22" s="172"/>
    </row>
    <row r="23" spans="1:10" ht="13.8" x14ac:dyDescent="0.25">
      <c r="A23" s="12"/>
      <c r="B23" s="29"/>
      <c r="C23" s="29"/>
      <c r="D23" s="29"/>
      <c r="E23" s="115"/>
      <c r="F23" s="115"/>
      <c r="G23" s="115"/>
      <c r="H23" s="115"/>
      <c r="I23" s="29"/>
      <c r="J23" s="14"/>
    </row>
    <row r="24" spans="1:10" ht="13.8" x14ac:dyDescent="0.25">
      <c r="A24" s="148" t="s">
        <v>305</v>
      </c>
      <c r="B24" s="149"/>
      <c r="C24" s="173" t="s">
        <v>456</v>
      </c>
      <c r="D24" s="174"/>
      <c r="E24" s="174"/>
      <c r="F24" s="174"/>
      <c r="G24" s="174"/>
      <c r="H24" s="174"/>
      <c r="I24" s="174"/>
      <c r="J24" s="175"/>
    </row>
    <row r="25" spans="1:10" ht="13.8" x14ac:dyDescent="0.25">
      <c r="A25" s="12"/>
      <c r="B25" s="29"/>
      <c r="C25" s="42"/>
      <c r="D25" s="29"/>
      <c r="E25" s="115"/>
      <c r="F25" s="115"/>
      <c r="G25" s="115"/>
      <c r="H25" s="115"/>
      <c r="I25" s="29"/>
      <c r="J25" s="14"/>
    </row>
    <row r="26" spans="1:10" ht="13.8" x14ac:dyDescent="0.25">
      <c r="A26" s="148" t="s">
        <v>306</v>
      </c>
      <c r="B26" s="149"/>
      <c r="C26" s="173" t="s">
        <v>457</v>
      </c>
      <c r="D26" s="174"/>
      <c r="E26" s="174"/>
      <c r="F26" s="174"/>
      <c r="G26" s="174"/>
      <c r="H26" s="174"/>
      <c r="I26" s="174"/>
      <c r="J26" s="175"/>
    </row>
    <row r="27" spans="1:10" ht="13.95" customHeight="1" x14ac:dyDescent="0.25">
      <c r="A27" s="12"/>
      <c r="B27" s="29"/>
      <c r="C27" s="42"/>
      <c r="D27" s="29"/>
      <c r="E27" s="115"/>
      <c r="F27" s="115"/>
      <c r="G27" s="115"/>
      <c r="H27" s="115"/>
      <c r="I27" s="29"/>
      <c r="J27" s="14"/>
    </row>
    <row r="28" spans="1:10" ht="22.95" customHeight="1" x14ac:dyDescent="0.25">
      <c r="A28" s="116" t="s">
        <v>316</v>
      </c>
      <c r="B28" s="149"/>
      <c r="C28" s="25">
        <v>6</v>
      </c>
      <c r="D28" s="15"/>
      <c r="E28" s="123"/>
      <c r="F28" s="123"/>
      <c r="G28" s="123"/>
      <c r="H28" s="123"/>
      <c r="I28" s="176"/>
      <c r="J28" s="177"/>
    </row>
    <row r="29" spans="1:10" ht="13.8" x14ac:dyDescent="0.25">
      <c r="A29" s="12"/>
      <c r="B29" s="29"/>
      <c r="C29" s="29"/>
      <c r="D29" s="29"/>
      <c r="E29" s="115"/>
      <c r="F29" s="115"/>
      <c r="G29" s="115"/>
      <c r="H29" s="115"/>
      <c r="I29" s="29"/>
      <c r="J29" s="14"/>
    </row>
    <row r="30" spans="1:10" ht="14.4" x14ac:dyDescent="0.25">
      <c r="A30" s="148" t="s">
        <v>307</v>
      </c>
      <c r="B30" s="149"/>
      <c r="C30" s="55" t="s">
        <v>328</v>
      </c>
      <c r="D30" s="178" t="s">
        <v>326</v>
      </c>
      <c r="E30" s="127"/>
      <c r="F30" s="127"/>
      <c r="G30" s="127"/>
      <c r="H30" s="49" t="s">
        <v>327</v>
      </c>
      <c r="I30" s="50" t="s">
        <v>328</v>
      </c>
      <c r="J30" s="51"/>
    </row>
    <row r="31" spans="1:10" ht="13.8" x14ac:dyDescent="0.25">
      <c r="A31" s="148"/>
      <c r="B31" s="149"/>
      <c r="C31" s="16"/>
      <c r="D31" s="40"/>
      <c r="E31" s="157"/>
      <c r="F31" s="157"/>
      <c r="G31" s="157"/>
      <c r="H31" s="157"/>
      <c r="I31" s="179"/>
      <c r="J31" s="180"/>
    </row>
    <row r="32" spans="1:10" ht="13.8" x14ac:dyDescent="0.25">
      <c r="A32" s="148" t="s">
        <v>317</v>
      </c>
      <c r="B32" s="149"/>
      <c r="C32" s="25" t="s">
        <v>331</v>
      </c>
      <c r="D32" s="178" t="s">
        <v>329</v>
      </c>
      <c r="E32" s="127"/>
      <c r="F32" s="127"/>
      <c r="G32" s="127"/>
      <c r="H32" s="52" t="s">
        <v>330</v>
      </c>
      <c r="I32" s="53" t="s">
        <v>331</v>
      </c>
      <c r="J32" s="54"/>
    </row>
    <row r="33" spans="1:10" ht="13.8" x14ac:dyDescent="0.25">
      <c r="A33" s="12"/>
      <c r="B33" s="29"/>
      <c r="C33" s="29"/>
      <c r="D33" s="29"/>
      <c r="E33" s="115"/>
      <c r="F33" s="115"/>
      <c r="G33" s="115"/>
      <c r="H33" s="115"/>
      <c r="I33" s="29"/>
      <c r="J33" s="14"/>
    </row>
    <row r="34" spans="1:10" x14ac:dyDescent="0.25">
      <c r="A34" s="178" t="s">
        <v>318</v>
      </c>
      <c r="B34" s="127"/>
      <c r="C34" s="127"/>
      <c r="D34" s="127"/>
      <c r="E34" s="127" t="s">
        <v>308</v>
      </c>
      <c r="F34" s="127"/>
      <c r="G34" s="127"/>
      <c r="H34" s="127"/>
      <c r="I34" s="127"/>
      <c r="J34" s="17" t="s">
        <v>309</v>
      </c>
    </row>
    <row r="35" spans="1:10" s="92" customFormat="1" ht="13.8" x14ac:dyDescent="0.25">
      <c r="A35" s="90"/>
      <c r="B35" s="89"/>
      <c r="C35" s="89"/>
      <c r="D35" s="89"/>
      <c r="E35" s="114"/>
      <c r="F35" s="114"/>
      <c r="G35" s="114"/>
      <c r="H35" s="114"/>
      <c r="I35" s="89"/>
      <c r="J35" s="91"/>
    </row>
    <row r="36" spans="1:10" s="92" customFormat="1" x14ac:dyDescent="0.25">
      <c r="A36" s="109" t="s">
        <v>458</v>
      </c>
      <c r="B36" s="110"/>
      <c r="C36" s="110"/>
      <c r="D36" s="110"/>
      <c r="E36" s="109" t="s">
        <v>467</v>
      </c>
      <c r="F36" s="110"/>
      <c r="G36" s="110"/>
      <c r="H36" s="110"/>
      <c r="I36" s="111"/>
      <c r="J36" s="99">
        <v>2192608</v>
      </c>
    </row>
    <row r="37" spans="1:10" s="92" customFormat="1" ht="13.8" x14ac:dyDescent="0.25">
      <c r="A37" s="90"/>
      <c r="B37" s="89"/>
      <c r="C37" s="93"/>
      <c r="D37" s="112"/>
      <c r="E37" s="112"/>
      <c r="F37" s="112"/>
      <c r="G37" s="112"/>
      <c r="H37" s="112"/>
      <c r="I37" s="112"/>
      <c r="J37" s="95"/>
    </row>
    <row r="38" spans="1:10" s="92" customFormat="1" x14ac:dyDescent="0.25">
      <c r="A38" s="109" t="s">
        <v>459</v>
      </c>
      <c r="B38" s="110"/>
      <c r="C38" s="110"/>
      <c r="D38" s="111"/>
      <c r="E38" s="109" t="s">
        <v>467</v>
      </c>
      <c r="F38" s="110"/>
      <c r="G38" s="110"/>
      <c r="H38" s="110"/>
      <c r="I38" s="111"/>
      <c r="J38" s="103">
        <v>2043181</v>
      </c>
    </row>
    <row r="39" spans="1:10" s="92" customFormat="1" ht="13.8" x14ac:dyDescent="0.25">
      <c r="A39" s="90"/>
      <c r="B39" s="89"/>
      <c r="C39" s="93"/>
      <c r="D39" s="94"/>
      <c r="E39" s="112"/>
      <c r="F39" s="112"/>
      <c r="G39" s="112"/>
      <c r="H39" s="112"/>
      <c r="I39" s="96"/>
      <c r="J39" s="95"/>
    </row>
    <row r="40" spans="1:10" s="92" customFormat="1" x14ac:dyDescent="0.25">
      <c r="A40" s="109" t="s">
        <v>460</v>
      </c>
      <c r="B40" s="110"/>
      <c r="C40" s="110"/>
      <c r="D40" s="111"/>
      <c r="E40" s="109" t="s">
        <v>467</v>
      </c>
      <c r="F40" s="110"/>
      <c r="G40" s="110"/>
      <c r="H40" s="110"/>
      <c r="I40" s="111"/>
      <c r="J40" s="103">
        <v>5020760</v>
      </c>
    </row>
    <row r="41" spans="1:10" s="92" customFormat="1" ht="13.8" x14ac:dyDescent="0.25">
      <c r="A41" s="90"/>
      <c r="B41" s="89"/>
      <c r="C41" s="93"/>
      <c r="D41" s="94"/>
      <c r="E41" s="94"/>
      <c r="F41" s="94"/>
      <c r="G41" s="94"/>
      <c r="H41" s="94"/>
      <c r="I41" s="96"/>
      <c r="J41" s="95"/>
    </row>
    <row r="42" spans="1:10" s="92" customFormat="1" x14ac:dyDescent="0.25">
      <c r="A42" s="181" t="s">
        <v>461</v>
      </c>
      <c r="B42" s="182"/>
      <c r="C42" s="182"/>
      <c r="D42" s="183"/>
      <c r="E42" s="109" t="s">
        <v>467</v>
      </c>
      <c r="F42" s="110"/>
      <c r="G42" s="110"/>
      <c r="H42" s="110"/>
      <c r="I42" s="111"/>
      <c r="J42" s="103">
        <v>5347939</v>
      </c>
    </row>
    <row r="43" spans="1:10" s="92" customFormat="1" ht="13.8" x14ac:dyDescent="0.25">
      <c r="A43" s="97"/>
      <c r="B43" s="93"/>
      <c r="C43" s="113"/>
      <c r="D43" s="113"/>
      <c r="E43" s="114"/>
      <c r="F43" s="114"/>
      <c r="G43" s="113"/>
      <c r="H43" s="113"/>
      <c r="I43" s="113"/>
      <c r="J43" s="95"/>
    </row>
    <row r="44" spans="1:10" s="92" customFormat="1" x14ac:dyDescent="0.25">
      <c r="A44" s="109" t="s">
        <v>462</v>
      </c>
      <c r="B44" s="110"/>
      <c r="C44" s="110"/>
      <c r="D44" s="111"/>
      <c r="E44" s="109" t="s">
        <v>467</v>
      </c>
      <c r="F44" s="110"/>
      <c r="G44" s="110"/>
      <c r="H44" s="110"/>
      <c r="I44" s="111"/>
      <c r="J44" s="103">
        <v>81425146</v>
      </c>
    </row>
    <row r="45" spans="1:10" s="92" customFormat="1" ht="13.8" x14ac:dyDescent="0.25">
      <c r="A45" s="97"/>
      <c r="B45" s="93"/>
      <c r="C45" s="93"/>
      <c r="D45" s="89"/>
      <c r="E45" s="114"/>
      <c r="F45" s="114"/>
      <c r="G45" s="113"/>
      <c r="H45" s="113"/>
      <c r="I45" s="89"/>
      <c r="J45" s="95"/>
    </row>
    <row r="46" spans="1:10" s="92" customFormat="1" x14ac:dyDescent="0.25">
      <c r="A46" s="109" t="s">
        <v>463</v>
      </c>
      <c r="B46" s="110"/>
      <c r="C46" s="110"/>
      <c r="D46" s="111"/>
      <c r="E46" s="109" t="s">
        <v>467</v>
      </c>
      <c r="F46" s="110"/>
      <c r="G46" s="110"/>
      <c r="H46" s="110"/>
      <c r="I46" s="111"/>
      <c r="J46" s="103">
        <v>4226887</v>
      </c>
    </row>
    <row r="47" spans="1:10" s="92" customFormat="1" ht="13.8" x14ac:dyDescent="0.25">
      <c r="A47" s="97"/>
      <c r="B47" s="93"/>
      <c r="C47" s="93"/>
      <c r="D47" s="89"/>
      <c r="E47" s="89"/>
      <c r="F47" s="89"/>
      <c r="G47" s="93"/>
      <c r="H47" s="93"/>
      <c r="I47" s="89"/>
      <c r="J47" s="95"/>
    </row>
    <row r="48" spans="1:10" s="92" customFormat="1" x14ac:dyDescent="0.25">
      <c r="A48" s="100"/>
      <c r="B48" s="101"/>
      <c r="C48" s="101"/>
      <c r="D48" s="102" t="s">
        <v>464</v>
      </c>
      <c r="E48" s="109" t="s">
        <v>467</v>
      </c>
      <c r="F48" s="110"/>
      <c r="G48" s="110"/>
      <c r="H48" s="110"/>
      <c r="I48" s="111"/>
      <c r="J48" s="103">
        <v>4861442</v>
      </c>
    </row>
    <row r="49" spans="1:10" s="92" customFormat="1" x14ac:dyDescent="0.25">
      <c r="A49" s="104"/>
      <c r="B49" s="105"/>
      <c r="C49" s="105"/>
      <c r="D49" s="105"/>
      <c r="E49" s="105"/>
      <c r="F49" s="105"/>
      <c r="G49" s="105"/>
      <c r="H49" s="105"/>
      <c r="I49" s="105"/>
      <c r="J49" s="106"/>
    </row>
    <row r="50" spans="1:10" s="92" customFormat="1" x14ac:dyDescent="0.25">
      <c r="A50" s="104"/>
      <c r="B50" s="101"/>
      <c r="C50" s="101"/>
      <c r="D50" s="100" t="s">
        <v>465</v>
      </c>
      <c r="E50" s="109" t="s">
        <v>467</v>
      </c>
      <c r="F50" s="110"/>
      <c r="G50" s="110"/>
      <c r="H50" s="110"/>
      <c r="I50" s="111"/>
      <c r="J50" s="103">
        <v>5744580</v>
      </c>
    </row>
    <row r="51" spans="1:10" s="92" customFormat="1" ht="13.8" x14ac:dyDescent="0.25">
      <c r="A51" s="97"/>
      <c r="B51" s="93"/>
      <c r="C51" s="93"/>
      <c r="D51" s="89"/>
      <c r="E51" s="89"/>
      <c r="F51" s="89"/>
      <c r="G51" s="93"/>
      <c r="H51" s="93"/>
      <c r="I51" s="89"/>
      <c r="J51" s="95"/>
    </row>
    <row r="52" spans="1:10" s="92" customFormat="1" x14ac:dyDescent="0.25">
      <c r="A52" s="100"/>
      <c r="B52" s="101"/>
      <c r="C52" s="101"/>
      <c r="D52" s="100" t="s">
        <v>466</v>
      </c>
      <c r="E52" s="109" t="s">
        <v>467</v>
      </c>
      <c r="F52" s="110"/>
      <c r="G52" s="110"/>
      <c r="H52" s="110"/>
      <c r="I52" s="111"/>
      <c r="J52" s="107">
        <v>6036953</v>
      </c>
    </row>
    <row r="53" spans="1:10" s="92" customFormat="1" ht="13.8" x14ac:dyDescent="0.25">
      <c r="A53" s="97"/>
      <c r="B53" s="93"/>
      <c r="C53" s="93"/>
      <c r="D53" s="89"/>
      <c r="E53" s="114"/>
      <c r="F53" s="114"/>
      <c r="G53" s="113"/>
      <c r="H53" s="113"/>
      <c r="I53" s="89"/>
      <c r="J53" s="98" t="s">
        <v>332</v>
      </c>
    </row>
    <row r="54" spans="1:10" s="92" customFormat="1" ht="13.8" x14ac:dyDescent="0.25">
      <c r="A54" s="97"/>
      <c r="B54" s="93"/>
      <c r="C54" s="93"/>
      <c r="D54" s="89"/>
      <c r="E54" s="114"/>
      <c r="F54" s="114"/>
      <c r="G54" s="113"/>
      <c r="H54" s="113"/>
      <c r="I54" s="89"/>
      <c r="J54" s="98" t="s">
        <v>333</v>
      </c>
    </row>
    <row r="55" spans="1:10" ht="14.4" customHeight="1" x14ac:dyDescent="0.25">
      <c r="A55" s="116" t="s">
        <v>310</v>
      </c>
      <c r="B55" s="117"/>
      <c r="C55" s="154" t="s">
        <v>332</v>
      </c>
      <c r="D55" s="155"/>
      <c r="E55" s="185" t="s">
        <v>334</v>
      </c>
      <c r="F55" s="186"/>
      <c r="G55" s="167" t="s">
        <v>464</v>
      </c>
      <c r="H55" s="168"/>
      <c r="I55" s="168"/>
      <c r="J55" s="169"/>
    </row>
    <row r="56" spans="1:10" ht="13.8" x14ac:dyDescent="0.25">
      <c r="A56" s="18"/>
      <c r="B56" s="42"/>
      <c r="C56" s="184"/>
      <c r="D56" s="184"/>
      <c r="E56" s="115"/>
      <c r="F56" s="115"/>
      <c r="G56" s="121" t="s">
        <v>335</v>
      </c>
      <c r="H56" s="121"/>
      <c r="I56" s="121"/>
      <c r="J56" s="19"/>
    </row>
    <row r="57" spans="1:10" ht="13.95" customHeight="1" x14ac:dyDescent="0.25">
      <c r="A57" s="116" t="s">
        <v>311</v>
      </c>
      <c r="B57" s="117"/>
      <c r="C57" s="167" t="s">
        <v>468</v>
      </c>
      <c r="D57" s="168"/>
      <c r="E57" s="168"/>
      <c r="F57" s="168"/>
      <c r="G57" s="168"/>
      <c r="H57" s="168"/>
      <c r="I57" s="168"/>
      <c r="J57" s="169"/>
    </row>
    <row r="58" spans="1:10" ht="13.8" x14ac:dyDescent="0.25">
      <c r="A58" s="12"/>
      <c r="B58" s="29"/>
      <c r="C58" s="123" t="s">
        <v>312</v>
      </c>
      <c r="D58" s="123"/>
      <c r="E58" s="123"/>
      <c r="F58" s="123"/>
      <c r="G58" s="123"/>
      <c r="H58" s="123"/>
      <c r="I58" s="123"/>
      <c r="J58" s="14"/>
    </row>
    <row r="59" spans="1:10" ht="13.8" x14ac:dyDescent="0.25">
      <c r="A59" s="116" t="s">
        <v>313</v>
      </c>
      <c r="B59" s="117"/>
      <c r="C59" s="124" t="s">
        <v>469</v>
      </c>
      <c r="D59" s="125"/>
      <c r="E59" s="126"/>
      <c r="F59" s="115"/>
      <c r="G59" s="115"/>
      <c r="H59" s="127"/>
      <c r="I59" s="127"/>
      <c r="J59" s="128"/>
    </row>
    <row r="60" spans="1:10" ht="13.8" x14ac:dyDescent="0.25">
      <c r="A60" s="12"/>
      <c r="B60" s="29"/>
      <c r="C60" s="42"/>
      <c r="D60" s="29"/>
      <c r="E60" s="115"/>
      <c r="F60" s="115"/>
      <c r="G60" s="115"/>
      <c r="H60" s="115"/>
      <c r="I60" s="29"/>
      <c r="J60" s="14"/>
    </row>
    <row r="61" spans="1:10" ht="14.4" customHeight="1" x14ac:dyDescent="0.25">
      <c r="A61" s="116" t="s">
        <v>305</v>
      </c>
      <c r="B61" s="117"/>
      <c r="C61" s="129" t="s">
        <v>470</v>
      </c>
      <c r="D61" s="130"/>
      <c r="E61" s="130"/>
      <c r="F61" s="130"/>
      <c r="G61" s="130"/>
      <c r="H61" s="130"/>
      <c r="I61" s="130"/>
      <c r="J61" s="131"/>
    </row>
    <row r="62" spans="1:10" ht="13.8" x14ac:dyDescent="0.25">
      <c r="A62" s="12"/>
      <c r="B62" s="29"/>
      <c r="C62" s="29"/>
      <c r="D62" s="29"/>
      <c r="E62" s="115"/>
      <c r="F62" s="115"/>
      <c r="G62" s="115"/>
      <c r="H62" s="115"/>
      <c r="I62" s="29"/>
      <c r="J62" s="14"/>
    </row>
    <row r="63" spans="1:10" ht="13.8" x14ac:dyDescent="0.25">
      <c r="A63" s="116" t="s">
        <v>336</v>
      </c>
      <c r="B63" s="117"/>
      <c r="C63" s="118" t="s">
        <v>471</v>
      </c>
      <c r="D63" s="119"/>
      <c r="E63" s="119"/>
      <c r="F63" s="119"/>
      <c r="G63" s="119"/>
      <c r="H63" s="119"/>
      <c r="I63" s="119"/>
      <c r="J63" s="120"/>
    </row>
    <row r="64" spans="1:10" ht="14.4" customHeight="1" x14ac:dyDescent="0.25">
      <c r="A64" s="12"/>
      <c r="B64" s="29"/>
      <c r="C64" s="121" t="s">
        <v>337</v>
      </c>
      <c r="D64" s="121"/>
      <c r="E64" s="121"/>
      <c r="F64" s="121"/>
      <c r="G64" s="29"/>
      <c r="H64" s="29"/>
      <c r="I64" s="29"/>
      <c r="J64" s="14"/>
    </row>
    <row r="65" spans="1:10" ht="13.8" x14ac:dyDescent="0.25">
      <c r="A65" s="116" t="s">
        <v>338</v>
      </c>
      <c r="B65" s="117"/>
      <c r="C65" s="118" t="s">
        <v>472</v>
      </c>
      <c r="D65" s="119"/>
      <c r="E65" s="119"/>
      <c r="F65" s="119"/>
      <c r="G65" s="119"/>
      <c r="H65" s="119"/>
      <c r="I65" s="119"/>
      <c r="J65" s="120"/>
    </row>
    <row r="66" spans="1:10" ht="14.4" customHeight="1" x14ac:dyDescent="0.25">
      <c r="A66" s="20"/>
      <c r="B66" s="21"/>
      <c r="C66" s="122" t="s">
        <v>339</v>
      </c>
      <c r="D66" s="122"/>
      <c r="E66" s="122"/>
      <c r="F66" s="122"/>
      <c r="G66" s="122"/>
      <c r="H66" s="21"/>
      <c r="I66" s="21"/>
      <c r="J66" s="22"/>
    </row>
    <row r="73" spans="1:10" ht="27" customHeight="1" x14ac:dyDescent="0.25"/>
    <row r="77" spans="1:10" ht="38.4" customHeight="1" x14ac:dyDescent="0.25"/>
  </sheetData>
  <sheetProtection algorithmName="SHA-512" hashValue="wuwMKxl7T5c1NC2WcRxunhs6jN+TEgBMzRsbQG6OMFoUzlTKfWDIzELJ4ul1mWDviHewyCHop+86Ax+wfYgd1g==" saltValue="z/Ef3puqNOLRPYEMLOl+pQ==" spinCount="100000" sheet="1" formatCells="0" insertRows="0"/>
  <mergeCells count="125">
    <mergeCell ref="C56:D56"/>
    <mergeCell ref="E56:F56"/>
    <mergeCell ref="G56:I56"/>
    <mergeCell ref="A57:B57"/>
    <mergeCell ref="C57:J57"/>
    <mergeCell ref="E55:F55"/>
    <mergeCell ref="E53:F53"/>
    <mergeCell ref="G53:H53"/>
    <mergeCell ref="E54:F54"/>
    <mergeCell ref="G54:H54"/>
    <mergeCell ref="A55:B55"/>
    <mergeCell ref="C55:D55"/>
    <mergeCell ref="G55:J55"/>
    <mergeCell ref="A34:D34"/>
    <mergeCell ref="E34:I34"/>
    <mergeCell ref="E35:F35"/>
    <mergeCell ref="G35:H35"/>
    <mergeCell ref="A36:D36"/>
    <mergeCell ref="E45:F45"/>
    <mergeCell ref="A44:D44"/>
    <mergeCell ref="E44:I44"/>
    <mergeCell ref="A46:D46"/>
    <mergeCell ref="E46:I46"/>
    <mergeCell ref="E36:I36"/>
    <mergeCell ref="A40:D40"/>
    <mergeCell ref="E40:I40"/>
    <mergeCell ref="A42:D42"/>
    <mergeCell ref="E42:I42"/>
    <mergeCell ref="D37:I37"/>
    <mergeCell ref="A38:D38"/>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62:F62"/>
    <mergeCell ref="G62:H62"/>
    <mergeCell ref="A63:B63"/>
    <mergeCell ref="C63:J63"/>
    <mergeCell ref="C64:F64"/>
    <mergeCell ref="A65:B65"/>
    <mergeCell ref="C65:J65"/>
    <mergeCell ref="C66:G66"/>
    <mergeCell ref="C58:I58"/>
    <mergeCell ref="A59:B59"/>
    <mergeCell ref="C59:E59"/>
    <mergeCell ref="F59:G59"/>
    <mergeCell ref="H59:J59"/>
    <mergeCell ref="E60:F60"/>
    <mergeCell ref="G60:H60"/>
    <mergeCell ref="A61:B61"/>
    <mergeCell ref="C61:J61"/>
    <mergeCell ref="E48:I48"/>
    <mergeCell ref="E50:I50"/>
    <mergeCell ref="E52:I52"/>
    <mergeCell ref="E38:I38"/>
    <mergeCell ref="E39:F39"/>
    <mergeCell ref="G39:H39"/>
    <mergeCell ref="C43:D43"/>
    <mergeCell ref="E43:F43"/>
    <mergeCell ref="G43:I43"/>
    <mergeCell ref="G45:H4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55:D55" xr:uid="{00000000-0002-0000-0000-000002000000}">
      <formula1>$J$53:$J$54</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tabSelected="1" view="pageBreakPreview" topLeftCell="A90" zoomScale="110" zoomScaleNormal="100" workbookViewId="0">
      <selection activeCell="I106" sqref="I106"/>
    </sheetView>
  </sheetViews>
  <sheetFormatPr defaultColWidth="8.88671875" defaultRowHeight="13.2" x14ac:dyDescent="0.25"/>
  <cols>
    <col min="8" max="9" width="15.6640625" style="24" customWidth="1"/>
    <col min="10" max="10" width="10.33203125" bestFit="1" customWidth="1"/>
  </cols>
  <sheetData>
    <row r="1" spans="1:9" x14ac:dyDescent="0.25">
      <c r="A1" s="195" t="s">
        <v>1</v>
      </c>
      <c r="B1" s="196"/>
      <c r="C1" s="196"/>
      <c r="D1" s="196"/>
      <c r="E1" s="196"/>
      <c r="F1" s="196"/>
      <c r="G1" s="196"/>
      <c r="H1" s="196"/>
      <c r="I1" s="196"/>
    </row>
    <row r="2" spans="1:9" x14ac:dyDescent="0.25">
      <c r="A2" s="197" t="s">
        <v>474</v>
      </c>
      <c r="B2" s="198"/>
      <c r="C2" s="198"/>
      <c r="D2" s="198"/>
      <c r="E2" s="198"/>
      <c r="F2" s="198"/>
      <c r="G2" s="198"/>
      <c r="H2" s="198"/>
      <c r="I2" s="198"/>
    </row>
    <row r="3" spans="1:9" x14ac:dyDescent="0.25">
      <c r="A3" s="199" t="s">
        <v>436</v>
      </c>
      <c r="B3" s="199"/>
      <c r="C3" s="199"/>
      <c r="D3" s="199"/>
      <c r="E3" s="199"/>
      <c r="F3" s="199"/>
      <c r="G3" s="199"/>
      <c r="H3" s="199"/>
      <c r="I3" s="199"/>
    </row>
    <row r="4" spans="1:9" x14ac:dyDescent="0.25">
      <c r="A4" s="200" t="s">
        <v>473</v>
      </c>
      <c r="B4" s="201"/>
      <c r="C4" s="201"/>
      <c r="D4" s="201"/>
      <c r="E4" s="201"/>
      <c r="F4" s="201"/>
      <c r="G4" s="201"/>
      <c r="H4" s="201"/>
      <c r="I4" s="202"/>
    </row>
    <row r="5" spans="1:9" ht="30.6" x14ac:dyDescent="0.25">
      <c r="A5" s="205" t="s">
        <v>2</v>
      </c>
      <c r="B5" s="206"/>
      <c r="C5" s="206"/>
      <c r="D5" s="206"/>
      <c r="E5" s="206"/>
      <c r="F5" s="206"/>
      <c r="G5" s="64" t="s">
        <v>104</v>
      </c>
      <c r="H5" s="65" t="s">
        <v>289</v>
      </c>
      <c r="I5" s="65" t="s">
        <v>294</v>
      </c>
    </row>
    <row r="6" spans="1:9" x14ac:dyDescent="0.25">
      <c r="A6" s="203">
        <v>1</v>
      </c>
      <c r="B6" s="204"/>
      <c r="C6" s="204"/>
      <c r="D6" s="204"/>
      <c r="E6" s="204"/>
      <c r="F6" s="204"/>
      <c r="G6" s="66">
        <v>2</v>
      </c>
      <c r="H6" s="65">
        <v>3</v>
      </c>
      <c r="I6" s="65">
        <v>4</v>
      </c>
    </row>
    <row r="7" spans="1:9" x14ac:dyDescent="0.25">
      <c r="A7" s="207"/>
      <c r="B7" s="207"/>
      <c r="C7" s="207"/>
      <c r="D7" s="207"/>
      <c r="E7" s="207"/>
      <c r="F7" s="207"/>
      <c r="G7" s="207"/>
      <c r="H7" s="207"/>
      <c r="I7" s="208"/>
    </row>
    <row r="8" spans="1:9" ht="12.75" customHeight="1" x14ac:dyDescent="0.25">
      <c r="A8" s="188" t="s">
        <v>4</v>
      </c>
      <c r="B8" s="188"/>
      <c r="C8" s="188"/>
      <c r="D8" s="188"/>
      <c r="E8" s="188"/>
      <c r="F8" s="188"/>
      <c r="G8" s="57">
        <v>1</v>
      </c>
      <c r="H8" s="67">
        <v>0</v>
      </c>
      <c r="I8" s="67">
        <v>0</v>
      </c>
    </row>
    <row r="9" spans="1:9" ht="12.75" customHeight="1" x14ac:dyDescent="0.25">
      <c r="A9" s="189" t="s">
        <v>5</v>
      </c>
      <c r="B9" s="189"/>
      <c r="C9" s="189"/>
      <c r="D9" s="189"/>
      <c r="E9" s="189"/>
      <c r="F9" s="189"/>
      <c r="G9" s="58">
        <v>2</v>
      </c>
      <c r="H9" s="68">
        <f>H10+H17+H27+H38+H43</f>
        <v>2600180</v>
      </c>
      <c r="I9" s="68">
        <f>I10+I17+I27+I38+I43</f>
        <v>3546690</v>
      </c>
    </row>
    <row r="10" spans="1:9" ht="12.75" customHeight="1" x14ac:dyDescent="0.25">
      <c r="A10" s="192" t="s">
        <v>6</v>
      </c>
      <c r="B10" s="192"/>
      <c r="C10" s="192"/>
      <c r="D10" s="192"/>
      <c r="E10" s="192"/>
      <c r="F10" s="192"/>
      <c r="G10" s="58">
        <v>3</v>
      </c>
      <c r="H10" s="68">
        <f>H11+H12+H13+H14+H15+H16</f>
        <v>28</v>
      </c>
      <c r="I10" s="68">
        <f>I11+I12+I13+I14+I15+I16</f>
        <v>7</v>
      </c>
    </row>
    <row r="11" spans="1:9" ht="12.75" customHeight="1" x14ac:dyDescent="0.25">
      <c r="A11" s="187" t="s">
        <v>7</v>
      </c>
      <c r="B11" s="187"/>
      <c r="C11" s="187"/>
      <c r="D11" s="187"/>
      <c r="E11" s="187"/>
      <c r="F11" s="187"/>
      <c r="G11" s="57">
        <v>4</v>
      </c>
      <c r="H11" s="67">
        <v>0</v>
      </c>
      <c r="I11" s="67">
        <v>0</v>
      </c>
    </row>
    <row r="12" spans="1:9" ht="23.4" customHeight="1" x14ac:dyDescent="0.25">
      <c r="A12" s="187" t="s">
        <v>8</v>
      </c>
      <c r="B12" s="187"/>
      <c r="C12" s="187"/>
      <c r="D12" s="187"/>
      <c r="E12" s="187"/>
      <c r="F12" s="187"/>
      <c r="G12" s="57">
        <v>5</v>
      </c>
      <c r="H12" s="67">
        <v>28</v>
      </c>
      <c r="I12" s="67">
        <v>7</v>
      </c>
    </row>
    <row r="13" spans="1:9" ht="12.75" customHeight="1" x14ac:dyDescent="0.25">
      <c r="A13" s="187" t="s">
        <v>9</v>
      </c>
      <c r="B13" s="187"/>
      <c r="C13" s="187"/>
      <c r="D13" s="187"/>
      <c r="E13" s="187"/>
      <c r="F13" s="187"/>
      <c r="G13" s="57">
        <v>6</v>
      </c>
      <c r="H13" s="67">
        <v>0</v>
      </c>
      <c r="I13" s="67">
        <v>0</v>
      </c>
    </row>
    <row r="14" spans="1:9" ht="12.75" customHeight="1" x14ac:dyDescent="0.25">
      <c r="A14" s="187" t="s">
        <v>10</v>
      </c>
      <c r="B14" s="187"/>
      <c r="C14" s="187"/>
      <c r="D14" s="187"/>
      <c r="E14" s="187"/>
      <c r="F14" s="187"/>
      <c r="G14" s="57">
        <v>7</v>
      </c>
      <c r="H14" s="67">
        <v>0</v>
      </c>
      <c r="I14" s="67">
        <v>0</v>
      </c>
    </row>
    <row r="15" spans="1:9" ht="12.75" customHeight="1" x14ac:dyDescent="0.25">
      <c r="A15" s="187" t="s">
        <v>11</v>
      </c>
      <c r="B15" s="187"/>
      <c r="C15" s="187"/>
      <c r="D15" s="187"/>
      <c r="E15" s="187"/>
      <c r="F15" s="187"/>
      <c r="G15" s="57">
        <v>8</v>
      </c>
      <c r="H15" s="67">
        <v>0</v>
      </c>
      <c r="I15" s="67">
        <v>0</v>
      </c>
    </row>
    <row r="16" spans="1:9" ht="12.75" customHeight="1" x14ac:dyDescent="0.25">
      <c r="A16" s="187" t="s">
        <v>12</v>
      </c>
      <c r="B16" s="187"/>
      <c r="C16" s="187"/>
      <c r="D16" s="187"/>
      <c r="E16" s="187"/>
      <c r="F16" s="187"/>
      <c r="G16" s="57">
        <v>9</v>
      </c>
      <c r="H16" s="67">
        <v>0</v>
      </c>
      <c r="I16" s="67">
        <v>0</v>
      </c>
    </row>
    <row r="17" spans="1:9" ht="12.75" customHeight="1" x14ac:dyDescent="0.25">
      <c r="A17" s="192" t="s">
        <v>13</v>
      </c>
      <c r="B17" s="192"/>
      <c r="C17" s="192"/>
      <c r="D17" s="192"/>
      <c r="E17" s="192"/>
      <c r="F17" s="192"/>
      <c r="G17" s="58">
        <v>10</v>
      </c>
      <c r="H17" s="68">
        <f>H18+H19+H20+H21+H22+H23+H24+H25+H26</f>
        <v>2560252</v>
      </c>
      <c r="I17" s="68">
        <f>I18+I19+I20+I21+I22+I23+I24+I25+I26</f>
        <v>2819118</v>
      </c>
    </row>
    <row r="18" spans="1:9" ht="12.75" customHeight="1" x14ac:dyDescent="0.25">
      <c r="A18" s="187" t="s">
        <v>14</v>
      </c>
      <c r="B18" s="187"/>
      <c r="C18" s="187"/>
      <c r="D18" s="187"/>
      <c r="E18" s="187"/>
      <c r="F18" s="187"/>
      <c r="G18" s="57">
        <v>11</v>
      </c>
      <c r="H18" s="67">
        <v>0</v>
      </c>
      <c r="I18" s="67">
        <v>0</v>
      </c>
    </row>
    <row r="19" spans="1:9" ht="12.75" customHeight="1" x14ac:dyDescent="0.25">
      <c r="A19" s="187" t="s">
        <v>15</v>
      </c>
      <c r="B19" s="187"/>
      <c r="C19" s="187"/>
      <c r="D19" s="187"/>
      <c r="E19" s="187"/>
      <c r="F19" s="187"/>
      <c r="G19" s="57">
        <v>12</v>
      </c>
      <c r="H19" s="67">
        <v>0</v>
      </c>
      <c r="I19" s="67">
        <v>0</v>
      </c>
    </row>
    <row r="20" spans="1:9" ht="12.75" customHeight="1" x14ac:dyDescent="0.25">
      <c r="A20" s="187" t="s">
        <v>16</v>
      </c>
      <c r="B20" s="187"/>
      <c r="C20" s="187"/>
      <c r="D20" s="187"/>
      <c r="E20" s="187"/>
      <c r="F20" s="187"/>
      <c r="G20" s="57">
        <v>13</v>
      </c>
      <c r="H20" s="67">
        <v>49796</v>
      </c>
      <c r="I20" s="67">
        <v>23611</v>
      </c>
    </row>
    <row r="21" spans="1:9" ht="12.75" customHeight="1" x14ac:dyDescent="0.25">
      <c r="A21" s="187" t="s">
        <v>17</v>
      </c>
      <c r="B21" s="187"/>
      <c r="C21" s="187"/>
      <c r="D21" s="187"/>
      <c r="E21" s="187"/>
      <c r="F21" s="187"/>
      <c r="G21" s="57">
        <v>14</v>
      </c>
      <c r="H21" s="67">
        <v>0</v>
      </c>
      <c r="I21" s="67">
        <v>0</v>
      </c>
    </row>
    <row r="22" spans="1:9" ht="12.75" customHeight="1" x14ac:dyDescent="0.25">
      <c r="A22" s="187" t="s">
        <v>18</v>
      </c>
      <c r="B22" s="187"/>
      <c r="C22" s="187"/>
      <c r="D22" s="187"/>
      <c r="E22" s="187"/>
      <c r="F22" s="187"/>
      <c r="G22" s="57">
        <v>15</v>
      </c>
      <c r="H22" s="67">
        <v>0</v>
      </c>
      <c r="I22" s="67">
        <v>0</v>
      </c>
    </row>
    <row r="23" spans="1:9" ht="12.75" customHeight="1" x14ac:dyDescent="0.25">
      <c r="A23" s="187" t="s">
        <v>19</v>
      </c>
      <c r="B23" s="187"/>
      <c r="C23" s="187"/>
      <c r="D23" s="187"/>
      <c r="E23" s="187"/>
      <c r="F23" s="187"/>
      <c r="G23" s="57">
        <v>16</v>
      </c>
      <c r="H23" s="67">
        <v>0</v>
      </c>
      <c r="I23" s="67">
        <v>0</v>
      </c>
    </row>
    <row r="24" spans="1:9" ht="12.75" customHeight="1" x14ac:dyDescent="0.25">
      <c r="A24" s="187" t="s">
        <v>20</v>
      </c>
      <c r="B24" s="187"/>
      <c r="C24" s="187"/>
      <c r="D24" s="187"/>
      <c r="E24" s="187"/>
      <c r="F24" s="187"/>
      <c r="G24" s="57">
        <v>17</v>
      </c>
      <c r="H24" s="67">
        <v>0</v>
      </c>
      <c r="I24" s="67">
        <v>0</v>
      </c>
    </row>
    <row r="25" spans="1:9" ht="12.75" customHeight="1" x14ac:dyDescent="0.25">
      <c r="A25" s="187" t="s">
        <v>21</v>
      </c>
      <c r="B25" s="187"/>
      <c r="C25" s="187"/>
      <c r="D25" s="187"/>
      <c r="E25" s="187"/>
      <c r="F25" s="187"/>
      <c r="G25" s="57">
        <v>18</v>
      </c>
      <c r="H25" s="67">
        <v>0</v>
      </c>
      <c r="I25" s="67">
        <v>0</v>
      </c>
    </row>
    <row r="26" spans="1:9" ht="12.75" customHeight="1" x14ac:dyDescent="0.25">
      <c r="A26" s="187" t="s">
        <v>22</v>
      </c>
      <c r="B26" s="187"/>
      <c r="C26" s="187"/>
      <c r="D26" s="187"/>
      <c r="E26" s="187"/>
      <c r="F26" s="187"/>
      <c r="G26" s="57">
        <v>19</v>
      </c>
      <c r="H26" s="67">
        <v>2510456</v>
      </c>
      <c r="I26" s="67">
        <v>2795507</v>
      </c>
    </row>
    <row r="27" spans="1:9" ht="12.75" customHeight="1" x14ac:dyDescent="0.25">
      <c r="A27" s="192" t="s">
        <v>23</v>
      </c>
      <c r="B27" s="192"/>
      <c r="C27" s="192"/>
      <c r="D27" s="192"/>
      <c r="E27" s="192"/>
      <c r="F27" s="192"/>
      <c r="G27" s="58">
        <v>20</v>
      </c>
      <c r="H27" s="68">
        <f>SUM(H28:H37)</f>
        <v>39900</v>
      </c>
      <c r="I27" s="68">
        <f>SUM(I28:I37)</f>
        <v>727565</v>
      </c>
    </row>
    <row r="28" spans="1:9" ht="12.75" customHeight="1" x14ac:dyDescent="0.25">
      <c r="A28" s="187" t="s">
        <v>24</v>
      </c>
      <c r="B28" s="187"/>
      <c r="C28" s="187"/>
      <c r="D28" s="187"/>
      <c r="E28" s="187"/>
      <c r="F28" s="187"/>
      <c r="G28" s="57">
        <v>21</v>
      </c>
      <c r="H28" s="67">
        <v>0</v>
      </c>
      <c r="I28" s="67">
        <v>0</v>
      </c>
    </row>
    <row r="29" spans="1:9" ht="12.75" customHeight="1" x14ac:dyDescent="0.25">
      <c r="A29" s="187" t="s">
        <v>25</v>
      </c>
      <c r="B29" s="187"/>
      <c r="C29" s="187"/>
      <c r="D29" s="187"/>
      <c r="E29" s="187"/>
      <c r="F29" s="187"/>
      <c r="G29" s="57">
        <v>22</v>
      </c>
      <c r="H29" s="67">
        <v>0</v>
      </c>
      <c r="I29" s="67">
        <v>0</v>
      </c>
    </row>
    <row r="30" spans="1:9" ht="12.75" customHeight="1" x14ac:dyDescent="0.25">
      <c r="A30" s="187" t="s">
        <v>26</v>
      </c>
      <c r="B30" s="187"/>
      <c r="C30" s="187"/>
      <c r="D30" s="187"/>
      <c r="E30" s="187"/>
      <c r="F30" s="187"/>
      <c r="G30" s="57">
        <v>23</v>
      </c>
      <c r="H30" s="67">
        <v>0</v>
      </c>
      <c r="I30" s="67">
        <v>0</v>
      </c>
    </row>
    <row r="31" spans="1:9" ht="24.6" customHeight="1" x14ac:dyDescent="0.25">
      <c r="A31" s="187" t="s">
        <v>27</v>
      </c>
      <c r="B31" s="187"/>
      <c r="C31" s="187"/>
      <c r="D31" s="187"/>
      <c r="E31" s="187"/>
      <c r="F31" s="187"/>
      <c r="G31" s="57">
        <v>24</v>
      </c>
      <c r="H31" s="67">
        <v>0</v>
      </c>
      <c r="I31" s="67">
        <v>0</v>
      </c>
    </row>
    <row r="32" spans="1:9" ht="24" customHeight="1" x14ac:dyDescent="0.25">
      <c r="A32" s="187" t="s">
        <v>28</v>
      </c>
      <c r="B32" s="187"/>
      <c r="C32" s="187"/>
      <c r="D32" s="187"/>
      <c r="E32" s="187"/>
      <c r="F32" s="187"/>
      <c r="G32" s="57">
        <v>25</v>
      </c>
      <c r="H32" s="67">
        <v>0</v>
      </c>
      <c r="I32" s="67">
        <v>0</v>
      </c>
    </row>
    <row r="33" spans="1:9" ht="26.4" customHeight="1" x14ac:dyDescent="0.25">
      <c r="A33" s="187" t="s">
        <v>29</v>
      </c>
      <c r="B33" s="187"/>
      <c r="C33" s="187"/>
      <c r="D33" s="187"/>
      <c r="E33" s="187"/>
      <c r="F33" s="187"/>
      <c r="G33" s="57">
        <v>26</v>
      </c>
      <c r="H33" s="67">
        <v>0</v>
      </c>
      <c r="I33" s="67">
        <v>0</v>
      </c>
    </row>
    <row r="34" spans="1:9" ht="12.75" customHeight="1" x14ac:dyDescent="0.25">
      <c r="A34" s="187" t="s">
        <v>30</v>
      </c>
      <c r="B34" s="187"/>
      <c r="C34" s="187"/>
      <c r="D34" s="187"/>
      <c r="E34" s="187"/>
      <c r="F34" s="187"/>
      <c r="G34" s="57">
        <v>27</v>
      </c>
      <c r="H34" s="67">
        <v>3750</v>
      </c>
      <c r="I34" s="67">
        <v>691415</v>
      </c>
    </row>
    <row r="35" spans="1:9" ht="12.75" customHeight="1" x14ac:dyDescent="0.25">
      <c r="A35" s="187" t="s">
        <v>31</v>
      </c>
      <c r="B35" s="187"/>
      <c r="C35" s="187"/>
      <c r="D35" s="187"/>
      <c r="E35" s="187"/>
      <c r="F35" s="187"/>
      <c r="G35" s="57">
        <v>28</v>
      </c>
      <c r="H35" s="67">
        <v>0</v>
      </c>
      <c r="I35" s="67">
        <v>0</v>
      </c>
    </row>
    <row r="36" spans="1:9" ht="12.75" customHeight="1" x14ac:dyDescent="0.25">
      <c r="A36" s="187" t="s">
        <v>32</v>
      </c>
      <c r="B36" s="187"/>
      <c r="C36" s="187"/>
      <c r="D36" s="187"/>
      <c r="E36" s="187"/>
      <c r="F36" s="187"/>
      <c r="G36" s="57">
        <v>29</v>
      </c>
      <c r="H36" s="67">
        <v>36150</v>
      </c>
      <c r="I36" s="67">
        <v>36150</v>
      </c>
    </row>
    <row r="37" spans="1:9" ht="12.75" customHeight="1" x14ac:dyDescent="0.25">
      <c r="A37" s="187" t="s">
        <v>33</v>
      </c>
      <c r="B37" s="187"/>
      <c r="C37" s="187"/>
      <c r="D37" s="187"/>
      <c r="E37" s="187"/>
      <c r="F37" s="187"/>
      <c r="G37" s="57">
        <v>30</v>
      </c>
      <c r="H37" s="67">
        <v>0</v>
      </c>
      <c r="I37" s="67">
        <v>0</v>
      </c>
    </row>
    <row r="38" spans="1:9" ht="12.75" customHeight="1" x14ac:dyDescent="0.25">
      <c r="A38" s="192" t="s">
        <v>34</v>
      </c>
      <c r="B38" s="192"/>
      <c r="C38" s="192"/>
      <c r="D38" s="192"/>
      <c r="E38" s="192"/>
      <c r="F38" s="192"/>
      <c r="G38" s="58">
        <v>31</v>
      </c>
      <c r="H38" s="68">
        <f>H39+H40+H41+H42</f>
        <v>0</v>
      </c>
      <c r="I38" s="68">
        <f>I39+I40+I41+I42</f>
        <v>0</v>
      </c>
    </row>
    <row r="39" spans="1:9" ht="12.75" customHeight="1" x14ac:dyDescent="0.25">
      <c r="A39" s="187" t="s">
        <v>35</v>
      </c>
      <c r="B39" s="187"/>
      <c r="C39" s="187"/>
      <c r="D39" s="187"/>
      <c r="E39" s="187"/>
      <c r="F39" s="187"/>
      <c r="G39" s="57">
        <v>32</v>
      </c>
      <c r="H39" s="67">
        <v>0</v>
      </c>
      <c r="I39" s="67">
        <v>0</v>
      </c>
    </row>
    <row r="40" spans="1:9" ht="12.75" customHeight="1" x14ac:dyDescent="0.25">
      <c r="A40" s="187" t="s">
        <v>36</v>
      </c>
      <c r="B40" s="187"/>
      <c r="C40" s="187"/>
      <c r="D40" s="187"/>
      <c r="E40" s="187"/>
      <c r="F40" s="187"/>
      <c r="G40" s="57">
        <v>33</v>
      </c>
      <c r="H40" s="67">
        <v>0</v>
      </c>
      <c r="I40" s="67">
        <v>0</v>
      </c>
    </row>
    <row r="41" spans="1:9" ht="12.75" customHeight="1" x14ac:dyDescent="0.25">
      <c r="A41" s="187" t="s">
        <v>37</v>
      </c>
      <c r="B41" s="187"/>
      <c r="C41" s="187"/>
      <c r="D41" s="187"/>
      <c r="E41" s="187"/>
      <c r="F41" s="187"/>
      <c r="G41" s="57">
        <v>34</v>
      </c>
      <c r="H41" s="67">
        <v>0</v>
      </c>
      <c r="I41" s="67">
        <v>0</v>
      </c>
    </row>
    <row r="42" spans="1:9" ht="12.75" customHeight="1" x14ac:dyDescent="0.25">
      <c r="A42" s="187" t="s">
        <v>38</v>
      </c>
      <c r="B42" s="187"/>
      <c r="C42" s="187"/>
      <c r="D42" s="187"/>
      <c r="E42" s="187"/>
      <c r="F42" s="187"/>
      <c r="G42" s="57">
        <v>35</v>
      </c>
      <c r="H42" s="67">
        <v>0</v>
      </c>
      <c r="I42" s="67">
        <v>0</v>
      </c>
    </row>
    <row r="43" spans="1:9" ht="12.75" customHeight="1" x14ac:dyDescent="0.25">
      <c r="A43" s="190" t="s">
        <v>39</v>
      </c>
      <c r="B43" s="190"/>
      <c r="C43" s="190"/>
      <c r="D43" s="190"/>
      <c r="E43" s="190"/>
      <c r="F43" s="190"/>
      <c r="G43" s="57">
        <v>36</v>
      </c>
      <c r="H43" s="67">
        <v>0</v>
      </c>
      <c r="I43" s="67">
        <v>0</v>
      </c>
    </row>
    <row r="44" spans="1:9" ht="12.75" customHeight="1" x14ac:dyDescent="0.25">
      <c r="A44" s="189" t="s">
        <v>40</v>
      </c>
      <c r="B44" s="189"/>
      <c r="C44" s="189"/>
      <c r="D44" s="189"/>
      <c r="E44" s="189"/>
      <c r="F44" s="189"/>
      <c r="G44" s="58">
        <v>37</v>
      </c>
      <c r="H44" s="68">
        <f>H45+H53+H60+H70</f>
        <v>4035750</v>
      </c>
      <c r="I44" s="68">
        <f>I45+I53+I60+I70</f>
        <v>3509691</v>
      </c>
    </row>
    <row r="45" spans="1:9" ht="12.75" customHeight="1" x14ac:dyDescent="0.25">
      <c r="A45" s="192" t="s">
        <v>41</v>
      </c>
      <c r="B45" s="192"/>
      <c r="C45" s="192"/>
      <c r="D45" s="192"/>
      <c r="E45" s="192"/>
      <c r="F45" s="192"/>
      <c r="G45" s="58">
        <v>38</v>
      </c>
      <c r="H45" s="68">
        <f>SUM(H46:H52)</f>
        <v>3114319</v>
      </c>
      <c r="I45" s="68">
        <f>SUM(I46:I52)</f>
        <v>2517505</v>
      </c>
    </row>
    <row r="46" spans="1:9" ht="12.75" customHeight="1" x14ac:dyDescent="0.25">
      <c r="A46" s="187" t="s">
        <v>42</v>
      </c>
      <c r="B46" s="187"/>
      <c r="C46" s="187"/>
      <c r="D46" s="187"/>
      <c r="E46" s="187"/>
      <c r="F46" s="187"/>
      <c r="G46" s="57">
        <v>39</v>
      </c>
      <c r="H46" s="67">
        <v>0</v>
      </c>
      <c r="I46" s="67">
        <v>0</v>
      </c>
    </row>
    <row r="47" spans="1:9" ht="12.75" customHeight="1" x14ac:dyDescent="0.25">
      <c r="A47" s="187" t="s">
        <v>43</v>
      </c>
      <c r="B47" s="187"/>
      <c r="C47" s="187"/>
      <c r="D47" s="187"/>
      <c r="E47" s="187"/>
      <c r="F47" s="187"/>
      <c r="G47" s="57">
        <v>40</v>
      </c>
      <c r="H47" s="67">
        <v>0</v>
      </c>
      <c r="I47" s="67">
        <v>0</v>
      </c>
    </row>
    <row r="48" spans="1:9" ht="12.75" customHeight="1" x14ac:dyDescent="0.25">
      <c r="A48" s="187" t="s">
        <v>44</v>
      </c>
      <c r="B48" s="187"/>
      <c r="C48" s="187"/>
      <c r="D48" s="187"/>
      <c r="E48" s="187"/>
      <c r="F48" s="187"/>
      <c r="G48" s="57">
        <v>41</v>
      </c>
      <c r="H48" s="67">
        <v>0</v>
      </c>
      <c r="I48" s="67">
        <v>0</v>
      </c>
    </row>
    <row r="49" spans="1:9" ht="12.75" customHeight="1" x14ac:dyDescent="0.25">
      <c r="A49" s="187" t="s">
        <v>45</v>
      </c>
      <c r="B49" s="187"/>
      <c r="C49" s="187"/>
      <c r="D49" s="187"/>
      <c r="E49" s="187"/>
      <c r="F49" s="187"/>
      <c r="G49" s="57">
        <v>42</v>
      </c>
      <c r="H49" s="67">
        <v>0</v>
      </c>
      <c r="I49" s="67">
        <v>0</v>
      </c>
    </row>
    <row r="50" spans="1:9" ht="12.75" customHeight="1" x14ac:dyDescent="0.25">
      <c r="A50" s="187" t="s">
        <v>46</v>
      </c>
      <c r="B50" s="187"/>
      <c r="C50" s="187"/>
      <c r="D50" s="187"/>
      <c r="E50" s="187"/>
      <c r="F50" s="187"/>
      <c r="G50" s="57">
        <v>43</v>
      </c>
      <c r="H50" s="67">
        <v>0</v>
      </c>
      <c r="I50" s="67">
        <v>0</v>
      </c>
    </row>
    <row r="51" spans="1:9" ht="12.75" customHeight="1" x14ac:dyDescent="0.25">
      <c r="A51" s="187" t="s">
        <v>47</v>
      </c>
      <c r="B51" s="187"/>
      <c r="C51" s="187"/>
      <c r="D51" s="187"/>
      <c r="E51" s="187"/>
      <c r="F51" s="187"/>
      <c r="G51" s="57">
        <v>44</v>
      </c>
      <c r="H51" s="67">
        <v>3114319</v>
      </c>
      <c r="I51" s="67">
        <v>2517505</v>
      </c>
    </row>
    <row r="52" spans="1:9" ht="12.75" customHeight="1" x14ac:dyDescent="0.25">
      <c r="A52" s="187" t="s">
        <v>48</v>
      </c>
      <c r="B52" s="187"/>
      <c r="C52" s="187"/>
      <c r="D52" s="187"/>
      <c r="E52" s="187"/>
      <c r="F52" s="187"/>
      <c r="G52" s="57">
        <v>45</v>
      </c>
      <c r="H52" s="67">
        <v>0</v>
      </c>
      <c r="I52" s="67">
        <v>0</v>
      </c>
    </row>
    <row r="53" spans="1:9" ht="12.75" customHeight="1" x14ac:dyDescent="0.25">
      <c r="A53" s="192" t="s">
        <v>49</v>
      </c>
      <c r="B53" s="192"/>
      <c r="C53" s="192"/>
      <c r="D53" s="192"/>
      <c r="E53" s="192"/>
      <c r="F53" s="192"/>
      <c r="G53" s="58">
        <v>46</v>
      </c>
      <c r="H53" s="68">
        <f>SUM(H54:H59)</f>
        <v>35157</v>
      </c>
      <c r="I53" s="68">
        <f>SUM(I54:I59)</f>
        <v>96419</v>
      </c>
    </row>
    <row r="54" spans="1:9" ht="12.75" customHeight="1" x14ac:dyDescent="0.25">
      <c r="A54" s="187" t="s">
        <v>50</v>
      </c>
      <c r="B54" s="187"/>
      <c r="C54" s="187"/>
      <c r="D54" s="187"/>
      <c r="E54" s="187"/>
      <c r="F54" s="187"/>
      <c r="G54" s="57">
        <v>47</v>
      </c>
      <c r="H54" s="67">
        <v>0</v>
      </c>
      <c r="I54" s="67">
        <v>86</v>
      </c>
    </row>
    <row r="55" spans="1:9" ht="12.75" customHeight="1" x14ac:dyDescent="0.25">
      <c r="A55" s="187" t="s">
        <v>51</v>
      </c>
      <c r="B55" s="187"/>
      <c r="C55" s="187"/>
      <c r="D55" s="187"/>
      <c r="E55" s="187"/>
      <c r="F55" s="187"/>
      <c r="G55" s="57">
        <v>48</v>
      </c>
      <c r="H55" s="67">
        <v>0</v>
      </c>
      <c r="I55" s="67">
        <v>0</v>
      </c>
    </row>
    <row r="56" spans="1:9" ht="12.75" customHeight="1" x14ac:dyDescent="0.25">
      <c r="A56" s="187" t="s">
        <v>52</v>
      </c>
      <c r="B56" s="187"/>
      <c r="C56" s="187"/>
      <c r="D56" s="187"/>
      <c r="E56" s="187"/>
      <c r="F56" s="187"/>
      <c r="G56" s="57">
        <v>49</v>
      </c>
      <c r="H56" s="67">
        <v>22614</v>
      </c>
      <c r="I56" s="67">
        <v>65457</v>
      </c>
    </row>
    <row r="57" spans="1:9" ht="12.75" customHeight="1" x14ac:dyDescent="0.25">
      <c r="A57" s="187" t="s">
        <v>53</v>
      </c>
      <c r="B57" s="187"/>
      <c r="C57" s="187"/>
      <c r="D57" s="187"/>
      <c r="E57" s="187"/>
      <c r="F57" s="187"/>
      <c r="G57" s="57">
        <v>50</v>
      </c>
      <c r="H57" s="67">
        <v>0</v>
      </c>
      <c r="I57" s="67">
        <v>0</v>
      </c>
    </row>
    <row r="58" spans="1:9" ht="12.75" customHeight="1" x14ac:dyDescent="0.25">
      <c r="A58" s="187" t="s">
        <v>54</v>
      </c>
      <c r="B58" s="187"/>
      <c r="C58" s="187"/>
      <c r="D58" s="187"/>
      <c r="E58" s="187"/>
      <c r="F58" s="187"/>
      <c r="G58" s="57">
        <v>51</v>
      </c>
      <c r="H58" s="67">
        <v>10313</v>
      </c>
      <c r="I58" s="67">
        <v>13621</v>
      </c>
    </row>
    <row r="59" spans="1:9" ht="12.75" customHeight="1" x14ac:dyDescent="0.25">
      <c r="A59" s="187" t="s">
        <v>55</v>
      </c>
      <c r="B59" s="187"/>
      <c r="C59" s="187"/>
      <c r="D59" s="187"/>
      <c r="E59" s="187"/>
      <c r="F59" s="187"/>
      <c r="G59" s="57">
        <v>52</v>
      </c>
      <c r="H59" s="67">
        <v>2230</v>
      </c>
      <c r="I59" s="67">
        <v>17255</v>
      </c>
    </row>
    <row r="60" spans="1:9" ht="12.75" customHeight="1" x14ac:dyDescent="0.25">
      <c r="A60" s="192" t="s">
        <v>56</v>
      </c>
      <c r="B60" s="192"/>
      <c r="C60" s="192"/>
      <c r="D60" s="192"/>
      <c r="E60" s="192"/>
      <c r="F60" s="192"/>
      <c r="G60" s="58">
        <v>53</v>
      </c>
      <c r="H60" s="68">
        <f>SUM(H61:H69)</f>
        <v>308486</v>
      </c>
      <c r="I60" s="68">
        <f>SUM(I61:I69)</f>
        <v>649718</v>
      </c>
    </row>
    <row r="61" spans="1:9" ht="12.75" customHeight="1" x14ac:dyDescent="0.25">
      <c r="A61" s="187" t="s">
        <v>24</v>
      </c>
      <c r="B61" s="187"/>
      <c r="C61" s="187"/>
      <c r="D61" s="187"/>
      <c r="E61" s="187"/>
      <c r="F61" s="187"/>
      <c r="G61" s="57">
        <v>54</v>
      </c>
      <c r="H61" s="67">
        <v>0</v>
      </c>
      <c r="I61" s="67">
        <v>0</v>
      </c>
    </row>
    <row r="62" spans="1:9" ht="12.75" customHeight="1" x14ac:dyDescent="0.25">
      <c r="A62" s="187" t="s">
        <v>25</v>
      </c>
      <c r="B62" s="187"/>
      <c r="C62" s="187"/>
      <c r="D62" s="187"/>
      <c r="E62" s="187"/>
      <c r="F62" s="187"/>
      <c r="G62" s="57">
        <v>55</v>
      </c>
      <c r="H62" s="67">
        <v>0</v>
      </c>
      <c r="I62" s="67">
        <v>0</v>
      </c>
    </row>
    <row r="63" spans="1:9" ht="12.75" customHeight="1" x14ac:dyDescent="0.25">
      <c r="A63" s="187" t="s">
        <v>26</v>
      </c>
      <c r="B63" s="187"/>
      <c r="C63" s="187"/>
      <c r="D63" s="187"/>
      <c r="E63" s="187"/>
      <c r="F63" s="187"/>
      <c r="G63" s="57">
        <v>56</v>
      </c>
      <c r="H63" s="67">
        <v>0</v>
      </c>
      <c r="I63" s="67">
        <v>6050</v>
      </c>
    </row>
    <row r="64" spans="1:9" ht="23.4" customHeight="1" x14ac:dyDescent="0.25">
      <c r="A64" s="187" t="s">
        <v>57</v>
      </c>
      <c r="B64" s="187"/>
      <c r="C64" s="187"/>
      <c r="D64" s="187"/>
      <c r="E64" s="187"/>
      <c r="F64" s="187"/>
      <c r="G64" s="57">
        <v>57</v>
      </c>
      <c r="H64" s="67">
        <v>0</v>
      </c>
      <c r="I64" s="67">
        <v>0</v>
      </c>
    </row>
    <row r="65" spans="1:9" ht="21" customHeight="1" x14ac:dyDescent="0.25">
      <c r="A65" s="187" t="s">
        <v>28</v>
      </c>
      <c r="B65" s="187"/>
      <c r="C65" s="187"/>
      <c r="D65" s="187"/>
      <c r="E65" s="187"/>
      <c r="F65" s="187"/>
      <c r="G65" s="57">
        <v>58</v>
      </c>
      <c r="H65" s="67">
        <v>0</v>
      </c>
      <c r="I65" s="67">
        <v>0</v>
      </c>
    </row>
    <row r="66" spans="1:9" ht="22.95" customHeight="1" x14ac:dyDescent="0.25">
      <c r="A66" s="187" t="s">
        <v>29</v>
      </c>
      <c r="B66" s="187"/>
      <c r="C66" s="187"/>
      <c r="D66" s="187"/>
      <c r="E66" s="187"/>
      <c r="F66" s="187"/>
      <c r="G66" s="57">
        <v>59</v>
      </c>
      <c r="H66" s="67">
        <v>0</v>
      </c>
      <c r="I66" s="67">
        <v>0</v>
      </c>
    </row>
    <row r="67" spans="1:9" ht="12.75" customHeight="1" x14ac:dyDescent="0.25">
      <c r="A67" s="187" t="s">
        <v>30</v>
      </c>
      <c r="B67" s="187"/>
      <c r="C67" s="187"/>
      <c r="D67" s="187"/>
      <c r="E67" s="187"/>
      <c r="F67" s="187"/>
      <c r="G67" s="57">
        <v>60</v>
      </c>
      <c r="H67" s="67">
        <v>0</v>
      </c>
      <c r="I67" s="67">
        <v>0</v>
      </c>
    </row>
    <row r="68" spans="1:9" ht="12.75" customHeight="1" x14ac:dyDescent="0.25">
      <c r="A68" s="187" t="s">
        <v>31</v>
      </c>
      <c r="B68" s="187"/>
      <c r="C68" s="187"/>
      <c r="D68" s="187"/>
      <c r="E68" s="187"/>
      <c r="F68" s="187"/>
      <c r="G68" s="57">
        <v>61</v>
      </c>
      <c r="H68" s="67">
        <v>0</v>
      </c>
      <c r="I68" s="67">
        <v>0</v>
      </c>
    </row>
    <row r="69" spans="1:9" ht="12.75" customHeight="1" x14ac:dyDescent="0.25">
      <c r="A69" s="187" t="s">
        <v>58</v>
      </c>
      <c r="B69" s="187"/>
      <c r="C69" s="187"/>
      <c r="D69" s="187"/>
      <c r="E69" s="187"/>
      <c r="F69" s="187"/>
      <c r="G69" s="57">
        <v>62</v>
      </c>
      <c r="H69" s="67">
        <v>308486</v>
      </c>
      <c r="I69" s="67">
        <v>643668</v>
      </c>
    </row>
    <row r="70" spans="1:9" ht="12.75" customHeight="1" x14ac:dyDescent="0.25">
      <c r="A70" s="190" t="s">
        <v>59</v>
      </c>
      <c r="B70" s="190"/>
      <c r="C70" s="190"/>
      <c r="D70" s="190"/>
      <c r="E70" s="190"/>
      <c r="F70" s="190"/>
      <c r="G70" s="57">
        <v>63</v>
      </c>
      <c r="H70" s="67">
        <v>577788</v>
      </c>
      <c r="I70" s="67">
        <v>246049</v>
      </c>
    </row>
    <row r="71" spans="1:9" ht="12.75" customHeight="1" x14ac:dyDescent="0.25">
      <c r="A71" s="188" t="s">
        <v>60</v>
      </c>
      <c r="B71" s="188"/>
      <c r="C71" s="188"/>
      <c r="D71" s="188"/>
      <c r="E71" s="188"/>
      <c r="F71" s="188"/>
      <c r="G71" s="57">
        <v>64</v>
      </c>
      <c r="H71" s="67">
        <v>0</v>
      </c>
      <c r="I71" s="67">
        <v>0</v>
      </c>
    </row>
    <row r="72" spans="1:9" ht="12.75" customHeight="1" x14ac:dyDescent="0.25">
      <c r="A72" s="189" t="s">
        <v>61</v>
      </c>
      <c r="B72" s="189"/>
      <c r="C72" s="189"/>
      <c r="D72" s="189"/>
      <c r="E72" s="189"/>
      <c r="F72" s="189"/>
      <c r="G72" s="58">
        <v>65</v>
      </c>
      <c r="H72" s="68">
        <f>H8+H9+H44+H71</f>
        <v>6635930</v>
      </c>
      <c r="I72" s="68">
        <f>I8+I9+I44+I71</f>
        <v>7056381</v>
      </c>
    </row>
    <row r="73" spans="1:9" ht="12.75" customHeight="1" x14ac:dyDescent="0.25">
      <c r="A73" s="188" t="s">
        <v>62</v>
      </c>
      <c r="B73" s="188"/>
      <c r="C73" s="188"/>
      <c r="D73" s="188"/>
      <c r="E73" s="188"/>
      <c r="F73" s="188"/>
      <c r="G73" s="57">
        <v>66</v>
      </c>
      <c r="H73" s="67">
        <v>0</v>
      </c>
      <c r="I73" s="67">
        <v>0</v>
      </c>
    </row>
    <row r="74" spans="1:9" x14ac:dyDescent="0.25">
      <c r="A74" s="193" t="s">
        <v>63</v>
      </c>
      <c r="B74" s="194"/>
      <c r="C74" s="194"/>
      <c r="D74" s="194"/>
      <c r="E74" s="194"/>
      <c r="F74" s="194"/>
      <c r="G74" s="194"/>
      <c r="H74" s="194"/>
      <c r="I74" s="194"/>
    </row>
    <row r="75" spans="1:9" ht="12.75" customHeight="1" x14ac:dyDescent="0.25">
      <c r="A75" s="189" t="s">
        <v>437</v>
      </c>
      <c r="B75" s="189"/>
      <c r="C75" s="189"/>
      <c r="D75" s="189"/>
      <c r="E75" s="189"/>
      <c r="F75" s="189"/>
      <c r="G75" s="58">
        <v>67</v>
      </c>
      <c r="H75" s="68">
        <f>H76+H77+H78+H84+H85+H92+H95+H98</f>
        <v>4882735</v>
      </c>
      <c r="I75" s="68">
        <f>I76+I77+I78+I84+I85+I92+I95+I98</f>
        <v>5999580</v>
      </c>
    </row>
    <row r="76" spans="1:9" ht="12.75" customHeight="1" x14ac:dyDescent="0.25">
      <c r="A76" s="190" t="s">
        <v>64</v>
      </c>
      <c r="B76" s="190"/>
      <c r="C76" s="190"/>
      <c r="D76" s="190"/>
      <c r="E76" s="190"/>
      <c r="F76" s="190"/>
      <c r="G76" s="57">
        <v>68</v>
      </c>
      <c r="H76" s="69">
        <v>1000000</v>
      </c>
      <c r="I76" s="69">
        <v>1000000</v>
      </c>
    </row>
    <row r="77" spans="1:9" ht="12.75" customHeight="1" x14ac:dyDescent="0.25">
      <c r="A77" s="190" t="s">
        <v>65</v>
      </c>
      <c r="B77" s="190"/>
      <c r="C77" s="190"/>
      <c r="D77" s="190"/>
      <c r="E77" s="190"/>
      <c r="F77" s="190"/>
      <c r="G77" s="57">
        <v>69</v>
      </c>
      <c r="H77" s="69">
        <v>2313160</v>
      </c>
      <c r="I77" s="69">
        <v>2313160</v>
      </c>
    </row>
    <row r="78" spans="1:9" ht="12.75" customHeight="1" x14ac:dyDescent="0.25">
      <c r="A78" s="192" t="s">
        <v>66</v>
      </c>
      <c r="B78" s="192"/>
      <c r="C78" s="192"/>
      <c r="D78" s="192"/>
      <c r="E78" s="192"/>
      <c r="F78" s="192"/>
      <c r="G78" s="58">
        <v>70</v>
      </c>
      <c r="H78" s="68">
        <f>SUM(H79:H83)</f>
        <v>23890</v>
      </c>
      <c r="I78" s="68">
        <f>SUM(I79:I83)</f>
        <v>23890</v>
      </c>
    </row>
    <row r="79" spans="1:9" ht="12.75" customHeight="1" x14ac:dyDescent="0.25">
      <c r="A79" s="187" t="s">
        <v>67</v>
      </c>
      <c r="B79" s="187"/>
      <c r="C79" s="187"/>
      <c r="D79" s="187"/>
      <c r="E79" s="187"/>
      <c r="F79" s="187"/>
      <c r="G79" s="57">
        <v>71</v>
      </c>
      <c r="H79" s="69">
        <v>23890</v>
      </c>
      <c r="I79" s="69">
        <v>23890</v>
      </c>
    </row>
    <row r="80" spans="1:9" ht="12.75" customHeight="1" x14ac:dyDescent="0.25">
      <c r="A80" s="187" t="s">
        <v>68</v>
      </c>
      <c r="B80" s="187"/>
      <c r="C80" s="187"/>
      <c r="D80" s="187"/>
      <c r="E80" s="187"/>
      <c r="F80" s="187"/>
      <c r="G80" s="57">
        <v>72</v>
      </c>
      <c r="H80" s="69">
        <v>0</v>
      </c>
      <c r="I80" s="69">
        <v>0</v>
      </c>
    </row>
    <row r="81" spans="1:9" ht="12.75" customHeight="1" x14ac:dyDescent="0.25">
      <c r="A81" s="187" t="s">
        <v>69</v>
      </c>
      <c r="B81" s="187"/>
      <c r="C81" s="187"/>
      <c r="D81" s="187"/>
      <c r="E81" s="187"/>
      <c r="F81" s="187"/>
      <c r="G81" s="57">
        <v>73</v>
      </c>
      <c r="H81" s="69">
        <v>0</v>
      </c>
      <c r="I81" s="69">
        <v>0</v>
      </c>
    </row>
    <row r="82" spans="1:9" ht="12.75" customHeight="1" x14ac:dyDescent="0.25">
      <c r="A82" s="187" t="s">
        <v>70</v>
      </c>
      <c r="B82" s="187"/>
      <c r="C82" s="187"/>
      <c r="D82" s="187"/>
      <c r="E82" s="187"/>
      <c r="F82" s="187"/>
      <c r="G82" s="57">
        <v>74</v>
      </c>
      <c r="H82" s="69">
        <v>0</v>
      </c>
      <c r="I82" s="69">
        <v>0</v>
      </c>
    </row>
    <row r="83" spans="1:9" ht="12.75" customHeight="1" x14ac:dyDescent="0.25">
      <c r="A83" s="187" t="s">
        <v>71</v>
      </c>
      <c r="B83" s="187"/>
      <c r="C83" s="187"/>
      <c r="D83" s="187"/>
      <c r="E83" s="187"/>
      <c r="F83" s="187"/>
      <c r="G83" s="57">
        <v>75</v>
      </c>
      <c r="H83" s="69">
        <v>0</v>
      </c>
      <c r="I83" s="69">
        <v>0</v>
      </c>
    </row>
    <row r="84" spans="1:9" ht="12.75" customHeight="1" x14ac:dyDescent="0.25">
      <c r="A84" s="190" t="s">
        <v>72</v>
      </c>
      <c r="B84" s="190"/>
      <c r="C84" s="190"/>
      <c r="D84" s="190"/>
      <c r="E84" s="190"/>
      <c r="F84" s="190"/>
      <c r="G84" s="57">
        <v>76</v>
      </c>
      <c r="H84" s="69">
        <v>0</v>
      </c>
      <c r="I84" s="69">
        <v>0</v>
      </c>
    </row>
    <row r="85" spans="1:9" ht="12.75" customHeight="1" x14ac:dyDescent="0.25">
      <c r="A85" s="191" t="s">
        <v>428</v>
      </c>
      <c r="B85" s="191"/>
      <c r="C85" s="191"/>
      <c r="D85" s="191"/>
      <c r="E85" s="191"/>
      <c r="F85" s="191"/>
      <c r="G85" s="58">
        <v>77</v>
      </c>
      <c r="H85" s="68">
        <f>H86+H87+H88+H89+H90+H91</f>
        <v>0</v>
      </c>
      <c r="I85" s="68">
        <f>I86+I87+I88+I89+I90+I91</f>
        <v>0</v>
      </c>
    </row>
    <row r="86" spans="1:9" ht="25.5" customHeight="1" x14ac:dyDescent="0.25">
      <c r="A86" s="187" t="s">
        <v>423</v>
      </c>
      <c r="B86" s="187"/>
      <c r="C86" s="187"/>
      <c r="D86" s="187"/>
      <c r="E86" s="187"/>
      <c r="F86" s="187"/>
      <c r="G86" s="57">
        <v>78</v>
      </c>
      <c r="H86" s="67">
        <v>0</v>
      </c>
      <c r="I86" s="67">
        <v>0</v>
      </c>
    </row>
    <row r="87" spans="1:9" ht="12.75" customHeight="1" x14ac:dyDescent="0.25">
      <c r="A87" s="187" t="s">
        <v>73</v>
      </c>
      <c r="B87" s="187"/>
      <c r="C87" s="187"/>
      <c r="D87" s="187"/>
      <c r="E87" s="187"/>
      <c r="F87" s="187"/>
      <c r="G87" s="57">
        <v>79</v>
      </c>
      <c r="H87" s="67">
        <v>0</v>
      </c>
      <c r="I87" s="67">
        <v>0</v>
      </c>
    </row>
    <row r="88" spans="1:9" ht="12.75" customHeight="1" x14ac:dyDescent="0.25">
      <c r="A88" s="187" t="s">
        <v>74</v>
      </c>
      <c r="B88" s="187"/>
      <c r="C88" s="187"/>
      <c r="D88" s="187"/>
      <c r="E88" s="187"/>
      <c r="F88" s="187"/>
      <c r="G88" s="57">
        <v>80</v>
      </c>
      <c r="H88" s="67">
        <v>0</v>
      </c>
      <c r="I88" s="67">
        <v>0</v>
      </c>
    </row>
    <row r="89" spans="1:9" ht="12.75" customHeight="1" x14ac:dyDescent="0.25">
      <c r="A89" s="187" t="s">
        <v>340</v>
      </c>
      <c r="B89" s="187"/>
      <c r="C89" s="187"/>
      <c r="D89" s="187"/>
      <c r="E89" s="187"/>
      <c r="F89" s="187"/>
      <c r="G89" s="57">
        <v>81</v>
      </c>
      <c r="H89" s="67">
        <v>0</v>
      </c>
      <c r="I89" s="67">
        <v>0</v>
      </c>
    </row>
    <row r="90" spans="1:9" ht="24" customHeight="1" x14ac:dyDescent="0.25">
      <c r="A90" s="187" t="s">
        <v>341</v>
      </c>
      <c r="B90" s="187"/>
      <c r="C90" s="187"/>
      <c r="D90" s="187"/>
      <c r="E90" s="187"/>
      <c r="F90" s="187"/>
      <c r="G90" s="57">
        <v>82</v>
      </c>
      <c r="H90" s="67">
        <v>0</v>
      </c>
      <c r="I90" s="67">
        <v>0</v>
      </c>
    </row>
    <row r="91" spans="1:9" x14ac:dyDescent="0.25">
      <c r="A91" s="187" t="s">
        <v>424</v>
      </c>
      <c r="B91" s="187"/>
      <c r="C91" s="187"/>
      <c r="D91" s="187"/>
      <c r="E91" s="187"/>
      <c r="F91" s="187"/>
      <c r="G91" s="57">
        <v>83</v>
      </c>
      <c r="H91" s="67">
        <v>0</v>
      </c>
      <c r="I91" s="67">
        <v>0</v>
      </c>
    </row>
    <row r="92" spans="1:9" ht="12.75" customHeight="1" x14ac:dyDescent="0.25">
      <c r="A92" s="192" t="s">
        <v>429</v>
      </c>
      <c r="B92" s="192"/>
      <c r="C92" s="192"/>
      <c r="D92" s="192"/>
      <c r="E92" s="192"/>
      <c r="F92" s="192"/>
      <c r="G92" s="58">
        <v>84</v>
      </c>
      <c r="H92" s="68">
        <f>H93-H94</f>
        <v>683600</v>
      </c>
      <c r="I92" s="68">
        <f>I93-I94</f>
        <v>1329075</v>
      </c>
    </row>
    <row r="93" spans="1:9" ht="12.75" customHeight="1" x14ac:dyDescent="0.25">
      <c r="A93" s="187" t="s">
        <v>75</v>
      </c>
      <c r="B93" s="187"/>
      <c r="C93" s="187"/>
      <c r="D93" s="187"/>
      <c r="E93" s="187"/>
      <c r="F93" s="187"/>
      <c r="G93" s="57">
        <v>85</v>
      </c>
      <c r="H93" s="69">
        <v>683600</v>
      </c>
      <c r="I93" s="69">
        <v>1329075</v>
      </c>
    </row>
    <row r="94" spans="1:9" ht="12.75" customHeight="1" x14ac:dyDescent="0.25">
      <c r="A94" s="187" t="s">
        <v>76</v>
      </c>
      <c r="B94" s="187"/>
      <c r="C94" s="187"/>
      <c r="D94" s="187"/>
      <c r="E94" s="187"/>
      <c r="F94" s="187"/>
      <c r="G94" s="57">
        <v>86</v>
      </c>
      <c r="H94" s="69">
        <v>0</v>
      </c>
      <c r="I94" s="69">
        <v>0</v>
      </c>
    </row>
    <row r="95" spans="1:9" ht="12.75" customHeight="1" x14ac:dyDescent="0.25">
      <c r="A95" s="192" t="s">
        <v>430</v>
      </c>
      <c r="B95" s="192"/>
      <c r="C95" s="192"/>
      <c r="D95" s="192"/>
      <c r="E95" s="192"/>
      <c r="F95" s="192"/>
      <c r="G95" s="58">
        <v>87</v>
      </c>
      <c r="H95" s="68">
        <f>H96-H97</f>
        <v>646164</v>
      </c>
      <c r="I95" s="68">
        <f>I96-I97</f>
        <v>940323</v>
      </c>
    </row>
    <row r="96" spans="1:9" ht="12.75" customHeight="1" x14ac:dyDescent="0.25">
      <c r="A96" s="187" t="s">
        <v>77</v>
      </c>
      <c r="B96" s="187"/>
      <c r="C96" s="187"/>
      <c r="D96" s="187"/>
      <c r="E96" s="187"/>
      <c r="F96" s="187"/>
      <c r="G96" s="57">
        <v>88</v>
      </c>
      <c r="H96" s="69">
        <v>646164</v>
      </c>
      <c r="I96" s="69">
        <v>940323</v>
      </c>
    </row>
    <row r="97" spans="1:9" ht="12.75" customHeight="1" x14ac:dyDescent="0.25">
      <c r="A97" s="187" t="s">
        <v>78</v>
      </c>
      <c r="B97" s="187"/>
      <c r="C97" s="187"/>
      <c r="D97" s="187"/>
      <c r="E97" s="187"/>
      <c r="F97" s="187"/>
      <c r="G97" s="57">
        <v>89</v>
      </c>
      <c r="H97" s="69">
        <v>0</v>
      </c>
      <c r="I97" s="69">
        <v>0</v>
      </c>
    </row>
    <row r="98" spans="1:9" ht="12.75" customHeight="1" x14ac:dyDescent="0.25">
      <c r="A98" s="190" t="s">
        <v>79</v>
      </c>
      <c r="B98" s="190"/>
      <c r="C98" s="190"/>
      <c r="D98" s="190"/>
      <c r="E98" s="190"/>
      <c r="F98" s="190"/>
      <c r="G98" s="57">
        <v>90</v>
      </c>
      <c r="H98" s="69">
        <v>215921</v>
      </c>
      <c r="I98" s="69">
        <v>393132</v>
      </c>
    </row>
    <row r="99" spans="1:9" ht="12.75" customHeight="1" x14ac:dyDescent="0.25">
      <c r="A99" s="189" t="s">
        <v>431</v>
      </c>
      <c r="B99" s="189"/>
      <c r="C99" s="189"/>
      <c r="D99" s="189"/>
      <c r="E99" s="189"/>
      <c r="F99" s="189"/>
      <c r="G99" s="58">
        <v>91</v>
      </c>
      <c r="H99" s="68">
        <f>SUM(H100:H105)</f>
        <v>0</v>
      </c>
      <c r="I99" s="68">
        <f>SUM(I100:I105)</f>
        <v>0</v>
      </c>
    </row>
    <row r="100" spans="1:9" ht="12.75" customHeight="1" x14ac:dyDescent="0.25">
      <c r="A100" s="187" t="s">
        <v>80</v>
      </c>
      <c r="B100" s="187"/>
      <c r="C100" s="187"/>
      <c r="D100" s="187"/>
      <c r="E100" s="187"/>
      <c r="F100" s="187"/>
      <c r="G100" s="57">
        <v>92</v>
      </c>
      <c r="H100" s="69">
        <v>0</v>
      </c>
      <c r="I100" s="69">
        <v>0</v>
      </c>
    </row>
    <row r="101" spans="1:9" ht="12.75" customHeight="1" x14ac:dyDescent="0.25">
      <c r="A101" s="187" t="s">
        <v>81</v>
      </c>
      <c r="B101" s="187"/>
      <c r="C101" s="187"/>
      <c r="D101" s="187"/>
      <c r="E101" s="187"/>
      <c r="F101" s="187"/>
      <c r="G101" s="57">
        <v>93</v>
      </c>
      <c r="H101" s="69">
        <v>0</v>
      </c>
      <c r="I101" s="69">
        <v>0</v>
      </c>
    </row>
    <row r="102" spans="1:9" ht="12.75" customHeight="1" x14ac:dyDescent="0.25">
      <c r="A102" s="187" t="s">
        <v>82</v>
      </c>
      <c r="B102" s="187"/>
      <c r="C102" s="187"/>
      <c r="D102" s="187"/>
      <c r="E102" s="187"/>
      <c r="F102" s="187"/>
      <c r="G102" s="57">
        <v>94</v>
      </c>
      <c r="H102" s="69">
        <v>0</v>
      </c>
      <c r="I102" s="69">
        <v>0</v>
      </c>
    </row>
    <row r="103" spans="1:9" ht="12.75" customHeight="1" x14ac:dyDescent="0.25">
      <c r="A103" s="187" t="s">
        <v>83</v>
      </c>
      <c r="B103" s="187"/>
      <c r="C103" s="187"/>
      <c r="D103" s="187"/>
      <c r="E103" s="187"/>
      <c r="F103" s="187"/>
      <c r="G103" s="57">
        <v>95</v>
      </c>
      <c r="H103" s="67">
        <v>0</v>
      </c>
      <c r="I103" s="67">
        <v>0</v>
      </c>
    </row>
    <row r="104" spans="1:9" ht="12.75" customHeight="1" x14ac:dyDescent="0.25">
      <c r="A104" s="187" t="s">
        <v>84</v>
      </c>
      <c r="B104" s="187"/>
      <c r="C104" s="187"/>
      <c r="D104" s="187"/>
      <c r="E104" s="187"/>
      <c r="F104" s="187"/>
      <c r="G104" s="57">
        <v>96</v>
      </c>
      <c r="H104" s="67">
        <v>0</v>
      </c>
      <c r="I104" s="67">
        <v>0</v>
      </c>
    </row>
    <row r="105" spans="1:9" ht="12.75" customHeight="1" x14ac:dyDescent="0.25">
      <c r="A105" s="187" t="s">
        <v>85</v>
      </c>
      <c r="B105" s="187"/>
      <c r="C105" s="187"/>
      <c r="D105" s="187"/>
      <c r="E105" s="187"/>
      <c r="F105" s="187"/>
      <c r="G105" s="57">
        <v>97</v>
      </c>
      <c r="H105" s="67">
        <v>0</v>
      </c>
      <c r="I105" s="67">
        <v>0</v>
      </c>
    </row>
    <row r="106" spans="1:9" ht="12.75" customHeight="1" x14ac:dyDescent="0.25">
      <c r="A106" s="189" t="s">
        <v>432</v>
      </c>
      <c r="B106" s="189"/>
      <c r="C106" s="189"/>
      <c r="D106" s="189"/>
      <c r="E106" s="189"/>
      <c r="F106" s="189"/>
      <c r="G106" s="58">
        <v>98</v>
      </c>
      <c r="H106" s="68">
        <f>SUM(H107:H117)</f>
        <v>87763</v>
      </c>
      <c r="I106" s="68">
        <f>SUM(I107:I117)</f>
        <v>0</v>
      </c>
    </row>
    <row r="107" spans="1:9" ht="12.75" customHeight="1" x14ac:dyDescent="0.25">
      <c r="A107" s="187" t="s">
        <v>86</v>
      </c>
      <c r="B107" s="187"/>
      <c r="C107" s="187"/>
      <c r="D107" s="187"/>
      <c r="E107" s="187"/>
      <c r="F107" s="187"/>
      <c r="G107" s="57">
        <v>99</v>
      </c>
      <c r="H107" s="70">
        <v>0</v>
      </c>
      <c r="I107" s="70">
        <v>0</v>
      </c>
    </row>
    <row r="108" spans="1:9" ht="12.75" customHeight="1" x14ac:dyDescent="0.25">
      <c r="A108" s="187" t="s">
        <v>87</v>
      </c>
      <c r="B108" s="187"/>
      <c r="C108" s="187"/>
      <c r="D108" s="187"/>
      <c r="E108" s="187"/>
      <c r="F108" s="187"/>
      <c r="G108" s="57">
        <v>100</v>
      </c>
      <c r="H108" s="69">
        <v>0</v>
      </c>
      <c r="I108" s="69">
        <v>0</v>
      </c>
    </row>
    <row r="109" spans="1:9" ht="12.75" customHeight="1" x14ac:dyDescent="0.25">
      <c r="A109" s="187" t="s">
        <v>88</v>
      </c>
      <c r="B109" s="187"/>
      <c r="C109" s="187"/>
      <c r="D109" s="187"/>
      <c r="E109" s="187"/>
      <c r="F109" s="187"/>
      <c r="G109" s="57">
        <v>101</v>
      </c>
      <c r="H109" s="69">
        <v>0</v>
      </c>
      <c r="I109" s="69">
        <v>0</v>
      </c>
    </row>
    <row r="110" spans="1:9" ht="22.2" customHeight="1" x14ac:dyDescent="0.25">
      <c r="A110" s="187" t="s">
        <v>89</v>
      </c>
      <c r="B110" s="187"/>
      <c r="C110" s="187"/>
      <c r="D110" s="187"/>
      <c r="E110" s="187"/>
      <c r="F110" s="187"/>
      <c r="G110" s="57">
        <v>102</v>
      </c>
      <c r="H110" s="69">
        <v>0</v>
      </c>
      <c r="I110" s="69">
        <v>0</v>
      </c>
    </row>
    <row r="111" spans="1:9" ht="12.75" customHeight="1" x14ac:dyDescent="0.25">
      <c r="A111" s="187" t="s">
        <v>90</v>
      </c>
      <c r="B111" s="187"/>
      <c r="C111" s="187"/>
      <c r="D111" s="187"/>
      <c r="E111" s="187"/>
      <c r="F111" s="187"/>
      <c r="G111" s="57">
        <v>103</v>
      </c>
      <c r="H111" s="69">
        <v>0</v>
      </c>
      <c r="I111" s="69">
        <v>0</v>
      </c>
    </row>
    <row r="112" spans="1:9" ht="12.75" customHeight="1" x14ac:dyDescent="0.25">
      <c r="A112" s="187" t="s">
        <v>91</v>
      </c>
      <c r="B112" s="187"/>
      <c r="C112" s="187"/>
      <c r="D112" s="187"/>
      <c r="E112" s="187"/>
      <c r="F112" s="187"/>
      <c r="G112" s="57">
        <v>104</v>
      </c>
      <c r="H112" s="69">
        <v>87763</v>
      </c>
      <c r="I112" s="69">
        <v>0</v>
      </c>
    </row>
    <row r="113" spans="1:9" ht="12.75" customHeight="1" x14ac:dyDescent="0.25">
      <c r="A113" s="187" t="s">
        <v>92</v>
      </c>
      <c r="B113" s="187"/>
      <c r="C113" s="187"/>
      <c r="D113" s="187"/>
      <c r="E113" s="187"/>
      <c r="F113" s="187"/>
      <c r="G113" s="57">
        <v>105</v>
      </c>
      <c r="H113" s="69">
        <v>0</v>
      </c>
      <c r="I113" s="69">
        <v>0</v>
      </c>
    </row>
    <row r="114" spans="1:9" ht="12.75" customHeight="1" x14ac:dyDescent="0.25">
      <c r="A114" s="187" t="s">
        <v>93</v>
      </c>
      <c r="B114" s="187"/>
      <c r="C114" s="187"/>
      <c r="D114" s="187"/>
      <c r="E114" s="187"/>
      <c r="F114" s="187"/>
      <c r="G114" s="57">
        <v>106</v>
      </c>
      <c r="H114" s="70">
        <v>0</v>
      </c>
      <c r="I114" s="70">
        <v>0</v>
      </c>
    </row>
    <row r="115" spans="1:9" ht="12.75" customHeight="1" x14ac:dyDescent="0.25">
      <c r="A115" s="187" t="s">
        <v>94</v>
      </c>
      <c r="B115" s="187"/>
      <c r="C115" s="187"/>
      <c r="D115" s="187"/>
      <c r="E115" s="187"/>
      <c r="F115" s="187"/>
      <c r="G115" s="57">
        <v>107</v>
      </c>
      <c r="H115" s="69">
        <v>0</v>
      </c>
      <c r="I115" s="69">
        <v>0</v>
      </c>
    </row>
    <row r="116" spans="1:9" ht="12.75" customHeight="1" x14ac:dyDescent="0.25">
      <c r="A116" s="187" t="s">
        <v>95</v>
      </c>
      <c r="B116" s="187"/>
      <c r="C116" s="187"/>
      <c r="D116" s="187"/>
      <c r="E116" s="187"/>
      <c r="F116" s="187"/>
      <c r="G116" s="57">
        <v>108</v>
      </c>
      <c r="H116" s="67">
        <v>0</v>
      </c>
      <c r="I116" s="67">
        <v>0</v>
      </c>
    </row>
    <row r="117" spans="1:9" ht="12.75" customHeight="1" x14ac:dyDescent="0.25">
      <c r="A117" s="187" t="s">
        <v>96</v>
      </c>
      <c r="B117" s="187"/>
      <c r="C117" s="187"/>
      <c r="D117" s="187"/>
      <c r="E117" s="187"/>
      <c r="F117" s="187"/>
      <c r="G117" s="57">
        <v>109</v>
      </c>
      <c r="H117" s="67">
        <v>0</v>
      </c>
      <c r="I117" s="67">
        <v>0</v>
      </c>
    </row>
    <row r="118" spans="1:9" ht="12.75" customHeight="1" x14ac:dyDescent="0.25">
      <c r="A118" s="189" t="s">
        <v>433</v>
      </c>
      <c r="B118" s="189"/>
      <c r="C118" s="189"/>
      <c r="D118" s="189"/>
      <c r="E118" s="189"/>
      <c r="F118" s="189"/>
      <c r="G118" s="58">
        <v>110</v>
      </c>
      <c r="H118" s="68">
        <f>SUM(H119:H132)</f>
        <v>1665432</v>
      </c>
      <c r="I118" s="68">
        <f>SUM(I119:I132)</f>
        <v>1056801</v>
      </c>
    </row>
    <row r="119" spans="1:9" ht="12.75" customHeight="1" x14ac:dyDescent="0.25">
      <c r="A119" s="187" t="s">
        <v>86</v>
      </c>
      <c r="B119" s="187"/>
      <c r="C119" s="187"/>
      <c r="D119" s="187"/>
      <c r="E119" s="187"/>
      <c r="F119" s="187"/>
      <c r="G119" s="57">
        <v>111</v>
      </c>
      <c r="H119" s="69">
        <v>0</v>
      </c>
      <c r="I119" s="69">
        <v>0</v>
      </c>
    </row>
    <row r="120" spans="1:9" ht="12.75" customHeight="1" x14ac:dyDescent="0.25">
      <c r="A120" s="187" t="s">
        <v>87</v>
      </c>
      <c r="B120" s="187"/>
      <c r="C120" s="187"/>
      <c r="D120" s="187"/>
      <c r="E120" s="187"/>
      <c r="F120" s="187"/>
      <c r="G120" s="57">
        <v>112</v>
      </c>
      <c r="H120" s="69">
        <v>0</v>
      </c>
      <c r="I120" s="69">
        <v>0</v>
      </c>
    </row>
    <row r="121" spans="1:9" ht="12.75" customHeight="1" x14ac:dyDescent="0.25">
      <c r="A121" s="187" t="s">
        <v>88</v>
      </c>
      <c r="B121" s="187"/>
      <c r="C121" s="187"/>
      <c r="D121" s="187"/>
      <c r="E121" s="187"/>
      <c r="F121" s="187"/>
      <c r="G121" s="57">
        <v>113</v>
      </c>
      <c r="H121" s="69">
        <v>0</v>
      </c>
      <c r="I121" s="69">
        <v>0</v>
      </c>
    </row>
    <row r="122" spans="1:9" ht="25.95" customHeight="1" x14ac:dyDescent="0.25">
      <c r="A122" s="187" t="s">
        <v>89</v>
      </c>
      <c r="B122" s="187"/>
      <c r="C122" s="187"/>
      <c r="D122" s="187"/>
      <c r="E122" s="187"/>
      <c r="F122" s="187"/>
      <c r="G122" s="57">
        <v>114</v>
      </c>
      <c r="H122" s="69">
        <v>0</v>
      </c>
      <c r="I122" s="69">
        <v>0</v>
      </c>
    </row>
    <row r="123" spans="1:9" ht="12.75" customHeight="1" x14ac:dyDescent="0.25">
      <c r="A123" s="187" t="s">
        <v>90</v>
      </c>
      <c r="B123" s="187"/>
      <c r="C123" s="187"/>
      <c r="D123" s="187"/>
      <c r="E123" s="187"/>
      <c r="F123" s="187"/>
      <c r="G123" s="57">
        <v>115</v>
      </c>
      <c r="H123" s="69">
        <v>1492620</v>
      </c>
      <c r="I123" s="69">
        <v>795816</v>
      </c>
    </row>
    <row r="124" spans="1:9" ht="12.75" customHeight="1" x14ac:dyDescent="0.25">
      <c r="A124" s="187" t="s">
        <v>91</v>
      </c>
      <c r="B124" s="187"/>
      <c r="C124" s="187"/>
      <c r="D124" s="187"/>
      <c r="E124" s="187"/>
      <c r="F124" s="187"/>
      <c r="G124" s="57">
        <v>116</v>
      </c>
      <c r="H124" s="69">
        <v>0</v>
      </c>
      <c r="I124" s="69">
        <v>0</v>
      </c>
    </row>
    <row r="125" spans="1:9" ht="12.75" customHeight="1" x14ac:dyDescent="0.25">
      <c r="A125" s="187" t="s">
        <v>92</v>
      </c>
      <c r="B125" s="187"/>
      <c r="C125" s="187"/>
      <c r="D125" s="187"/>
      <c r="E125" s="187"/>
      <c r="F125" s="187"/>
      <c r="G125" s="57">
        <v>117</v>
      </c>
      <c r="H125" s="69">
        <v>25117</v>
      </c>
      <c r="I125" s="69">
        <v>16426</v>
      </c>
    </row>
    <row r="126" spans="1:9" ht="12.75" customHeight="1" x14ac:dyDescent="0.25">
      <c r="A126" s="187" t="s">
        <v>93</v>
      </c>
      <c r="B126" s="187"/>
      <c r="C126" s="187"/>
      <c r="D126" s="187"/>
      <c r="E126" s="187"/>
      <c r="F126" s="187"/>
      <c r="G126" s="57">
        <v>118</v>
      </c>
      <c r="H126" s="69">
        <v>11148</v>
      </c>
      <c r="I126" s="69">
        <v>7463</v>
      </c>
    </row>
    <row r="127" spans="1:9" x14ac:dyDescent="0.25">
      <c r="A127" s="187" t="s">
        <v>94</v>
      </c>
      <c r="B127" s="187"/>
      <c r="C127" s="187"/>
      <c r="D127" s="187"/>
      <c r="E127" s="187"/>
      <c r="F127" s="187"/>
      <c r="G127" s="57">
        <v>119</v>
      </c>
      <c r="H127" s="69">
        <v>0</v>
      </c>
      <c r="I127" s="69">
        <v>0</v>
      </c>
    </row>
    <row r="128" spans="1:9" x14ac:dyDescent="0.25">
      <c r="A128" s="187" t="s">
        <v>97</v>
      </c>
      <c r="B128" s="187"/>
      <c r="C128" s="187"/>
      <c r="D128" s="187"/>
      <c r="E128" s="187"/>
      <c r="F128" s="187"/>
      <c r="G128" s="57">
        <v>120</v>
      </c>
      <c r="H128" s="69">
        <v>7905</v>
      </c>
      <c r="I128" s="69">
        <v>8560</v>
      </c>
    </row>
    <row r="129" spans="1:9" x14ac:dyDescent="0.25">
      <c r="A129" s="187" t="s">
        <v>98</v>
      </c>
      <c r="B129" s="187"/>
      <c r="C129" s="187"/>
      <c r="D129" s="187"/>
      <c r="E129" s="187"/>
      <c r="F129" s="187"/>
      <c r="G129" s="57">
        <v>121</v>
      </c>
      <c r="H129" s="69">
        <v>128642</v>
      </c>
      <c r="I129" s="69">
        <v>228536</v>
      </c>
    </row>
    <row r="130" spans="1:9" x14ac:dyDescent="0.25">
      <c r="A130" s="187" t="s">
        <v>99</v>
      </c>
      <c r="B130" s="187"/>
      <c r="C130" s="187"/>
      <c r="D130" s="187"/>
      <c r="E130" s="187"/>
      <c r="F130" s="187"/>
      <c r="G130" s="57">
        <v>122</v>
      </c>
      <c r="H130" s="69">
        <v>0</v>
      </c>
      <c r="I130" s="69">
        <v>0</v>
      </c>
    </row>
    <row r="131" spans="1:9" x14ac:dyDescent="0.25">
      <c r="A131" s="187" t="s">
        <v>100</v>
      </c>
      <c r="B131" s="187"/>
      <c r="C131" s="187"/>
      <c r="D131" s="187"/>
      <c r="E131" s="187"/>
      <c r="F131" s="187"/>
      <c r="G131" s="57">
        <v>123</v>
      </c>
      <c r="H131" s="67">
        <v>0</v>
      </c>
      <c r="I131" s="67">
        <v>0</v>
      </c>
    </row>
    <row r="132" spans="1:9" x14ac:dyDescent="0.25">
      <c r="A132" s="187" t="s">
        <v>101</v>
      </c>
      <c r="B132" s="187"/>
      <c r="C132" s="187"/>
      <c r="D132" s="187"/>
      <c r="E132" s="187"/>
      <c r="F132" s="187"/>
      <c r="G132" s="57">
        <v>124</v>
      </c>
      <c r="H132" s="67">
        <v>0</v>
      </c>
      <c r="I132" s="67">
        <v>0</v>
      </c>
    </row>
    <row r="133" spans="1:9" ht="22.2" customHeight="1" x14ac:dyDescent="0.25">
      <c r="A133" s="188" t="s">
        <v>102</v>
      </c>
      <c r="B133" s="188"/>
      <c r="C133" s="188"/>
      <c r="D133" s="188"/>
      <c r="E133" s="188"/>
      <c r="F133" s="188"/>
      <c r="G133" s="57">
        <v>125</v>
      </c>
      <c r="H133" s="67">
        <v>0</v>
      </c>
      <c r="I133" s="67">
        <v>0</v>
      </c>
    </row>
    <row r="134" spans="1:9" x14ac:dyDescent="0.25">
      <c r="A134" s="189" t="s">
        <v>434</v>
      </c>
      <c r="B134" s="189"/>
      <c r="C134" s="189"/>
      <c r="D134" s="189"/>
      <c r="E134" s="189"/>
      <c r="F134" s="189"/>
      <c r="G134" s="58">
        <v>126</v>
      </c>
      <c r="H134" s="68">
        <f>H75+H99+H106+H118+H133</f>
        <v>6635930</v>
      </c>
      <c r="I134" s="68">
        <f>I75+I99+I106+I118+I133</f>
        <v>7056381</v>
      </c>
    </row>
    <row r="135" spans="1:9" x14ac:dyDescent="0.25">
      <c r="A135" s="188" t="s">
        <v>103</v>
      </c>
      <c r="B135" s="188"/>
      <c r="C135" s="188"/>
      <c r="D135" s="188"/>
      <c r="E135" s="188"/>
      <c r="F135" s="188"/>
      <c r="G135" s="57">
        <v>127</v>
      </c>
      <c r="H135" s="67">
        <v>0</v>
      </c>
      <c r="I135" s="67">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55" zoomScale="110" zoomScaleNormal="100" zoomScaleSheetLayoutView="110" workbookViewId="0">
      <selection activeCell="I114" sqref="I114"/>
    </sheetView>
  </sheetViews>
  <sheetFormatPr defaultRowHeight="13.2" x14ac:dyDescent="0.25"/>
  <cols>
    <col min="1" max="7" width="9.109375" style="2"/>
    <col min="8" max="9" width="18.5546875" style="23"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228" t="s">
        <v>105</v>
      </c>
      <c r="B1" s="196"/>
      <c r="C1" s="196"/>
      <c r="D1" s="196"/>
      <c r="E1" s="196"/>
      <c r="F1" s="196"/>
      <c r="G1" s="196"/>
      <c r="H1" s="196"/>
      <c r="I1" s="196"/>
    </row>
    <row r="2" spans="1:9" x14ac:dyDescent="0.25">
      <c r="A2" s="227" t="s">
        <v>476</v>
      </c>
      <c r="B2" s="198"/>
      <c r="C2" s="198"/>
      <c r="D2" s="198"/>
      <c r="E2" s="198"/>
      <c r="F2" s="198"/>
      <c r="G2" s="198"/>
      <c r="H2" s="198"/>
      <c r="I2" s="198"/>
    </row>
    <row r="3" spans="1:9" x14ac:dyDescent="0.25">
      <c r="A3" s="209" t="s">
        <v>436</v>
      </c>
      <c r="B3" s="210"/>
      <c r="C3" s="210"/>
      <c r="D3" s="210"/>
      <c r="E3" s="210"/>
      <c r="F3" s="210"/>
      <c r="G3" s="210"/>
      <c r="H3" s="210"/>
      <c r="I3" s="210"/>
    </row>
    <row r="4" spans="1:9" x14ac:dyDescent="0.25">
      <c r="A4" s="226" t="s">
        <v>475</v>
      </c>
      <c r="B4" s="201"/>
      <c r="C4" s="201"/>
      <c r="D4" s="201"/>
      <c r="E4" s="201"/>
      <c r="F4" s="201"/>
      <c r="G4" s="201"/>
      <c r="H4" s="201"/>
      <c r="I4" s="202"/>
    </row>
    <row r="5" spans="1:9" ht="22.2" x14ac:dyDescent="0.25">
      <c r="A5" s="224" t="s">
        <v>2</v>
      </c>
      <c r="B5" s="206"/>
      <c r="C5" s="206"/>
      <c r="D5" s="206"/>
      <c r="E5" s="206"/>
      <c r="F5" s="206"/>
      <c r="G5" s="59" t="s">
        <v>106</v>
      </c>
      <c r="H5" s="60" t="s">
        <v>290</v>
      </c>
      <c r="I5" s="60" t="s">
        <v>275</v>
      </c>
    </row>
    <row r="6" spans="1:9" x14ac:dyDescent="0.25">
      <c r="A6" s="225">
        <v>1</v>
      </c>
      <c r="B6" s="204"/>
      <c r="C6" s="204"/>
      <c r="D6" s="204"/>
      <c r="E6" s="204"/>
      <c r="F6" s="204"/>
      <c r="G6" s="61">
        <v>2</v>
      </c>
      <c r="H6" s="60">
        <v>3</v>
      </c>
      <c r="I6" s="60">
        <v>4</v>
      </c>
    </row>
    <row r="7" spans="1:9" x14ac:dyDescent="0.25">
      <c r="A7" s="189" t="s">
        <v>348</v>
      </c>
      <c r="B7" s="189"/>
      <c r="C7" s="189"/>
      <c r="D7" s="189"/>
      <c r="E7" s="189"/>
      <c r="F7" s="189"/>
      <c r="G7" s="58">
        <v>1</v>
      </c>
      <c r="H7" s="68">
        <f>SUM(H8:H12)</f>
        <v>1190733</v>
      </c>
      <c r="I7" s="68">
        <f>SUM(I8:I12)</f>
        <v>1621826</v>
      </c>
    </row>
    <row r="8" spans="1:9" x14ac:dyDescent="0.25">
      <c r="A8" s="187" t="s">
        <v>118</v>
      </c>
      <c r="B8" s="187"/>
      <c r="C8" s="187"/>
      <c r="D8" s="187"/>
      <c r="E8" s="187"/>
      <c r="F8" s="187"/>
      <c r="G8" s="57">
        <v>2</v>
      </c>
      <c r="H8" s="67">
        <v>0</v>
      </c>
      <c r="I8" s="67">
        <v>0</v>
      </c>
    </row>
    <row r="9" spans="1:9" x14ac:dyDescent="0.25">
      <c r="A9" s="187" t="s">
        <v>435</v>
      </c>
      <c r="B9" s="187"/>
      <c r="C9" s="187"/>
      <c r="D9" s="187"/>
      <c r="E9" s="187"/>
      <c r="F9" s="187"/>
      <c r="G9" s="57">
        <v>3</v>
      </c>
      <c r="H9" s="67">
        <v>1131334</v>
      </c>
      <c r="I9" s="67">
        <v>1560177</v>
      </c>
    </row>
    <row r="10" spans="1:9" x14ac:dyDescent="0.25">
      <c r="A10" s="187" t="s">
        <v>119</v>
      </c>
      <c r="B10" s="187"/>
      <c r="C10" s="187"/>
      <c r="D10" s="187"/>
      <c r="E10" s="187"/>
      <c r="F10" s="187"/>
      <c r="G10" s="57">
        <v>4</v>
      </c>
      <c r="H10" s="67">
        <v>0</v>
      </c>
      <c r="I10" s="67">
        <v>0</v>
      </c>
    </row>
    <row r="11" spans="1:9" x14ac:dyDescent="0.25">
      <c r="A11" s="187" t="s">
        <v>120</v>
      </c>
      <c r="B11" s="187"/>
      <c r="C11" s="187"/>
      <c r="D11" s="187"/>
      <c r="E11" s="187"/>
      <c r="F11" s="187"/>
      <c r="G11" s="57">
        <v>5</v>
      </c>
      <c r="H11" s="67">
        <v>0</v>
      </c>
      <c r="I11" s="67">
        <v>0</v>
      </c>
    </row>
    <row r="12" spans="1:9" x14ac:dyDescent="0.25">
      <c r="A12" s="187" t="s">
        <v>121</v>
      </c>
      <c r="B12" s="187"/>
      <c r="C12" s="187"/>
      <c r="D12" s="187"/>
      <c r="E12" s="187"/>
      <c r="F12" s="187"/>
      <c r="G12" s="57">
        <v>6</v>
      </c>
      <c r="H12" s="67">
        <v>59399</v>
      </c>
      <c r="I12" s="67">
        <v>61649</v>
      </c>
    </row>
    <row r="13" spans="1:9" ht="16.5" customHeight="1" x14ac:dyDescent="0.25">
      <c r="A13" s="189" t="s">
        <v>349</v>
      </c>
      <c r="B13" s="189"/>
      <c r="C13" s="189"/>
      <c r="D13" s="189"/>
      <c r="E13" s="189"/>
      <c r="F13" s="189"/>
      <c r="G13" s="58">
        <v>7</v>
      </c>
      <c r="H13" s="68">
        <f>H14+H15+H19+H23+H24+H25+H28+H35</f>
        <v>350087</v>
      </c>
      <c r="I13" s="68">
        <f>I14+I15+I19+I23+I24+I25+I28+I35</f>
        <v>413744</v>
      </c>
    </row>
    <row r="14" spans="1:9" x14ac:dyDescent="0.25">
      <c r="A14" s="187" t="s">
        <v>107</v>
      </c>
      <c r="B14" s="187"/>
      <c r="C14" s="187"/>
      <c r="D14" s="187"/>
      <c r="E14" s="187"/>
      <c r="F14" s="187"/>
      <c r="G14" s="57">
        <v>8</v>
      </c>
      <c r="H14" s="67">
        <v>0</v>
      </c>
      <c r="I14" s="67">
        <v>0</v>
      </c>
    </row>
    <row r="15" spans="1:9" x14ac:dyDescent="0.25">
      <c r="A15" s="222" t="s">
        <v>417</v>
      </c>
      <c r="B15" s="222"/>
      <c r="C15" s="222"/>
      <c r="D15" s="222"/>
      <c r="E15" s="222"/>
      <c r="F15" s="222"/>
      <c r="G15" s="58">
        <v>9</v>
      </c>
      <c r="H15" s="68">
        <f>SUM(H16:H18)</f>
        <v>151508</v>
      </c>
      <c r="I15" s="68">
        <f>SUM(I16:I18)</f>
        <v>195960</v>
      </c>
    </row>
    <row r="16" spans="1:9" x14ac:dyDescent="0.25">
      <c r="A16" s="221" t="s">
        <v>122</v>
      </c>
      <c r="B16" s="221"/>
      <c r="C16" s="221"/>
      <c r="D16" s="221"/>
      <c r="E16" s="221"/>
      <c r="F16" s="221"/>
      <c r="G16" s="57">
        <v>10</v>
      </c>
      <c r="H16" s="67">
        <v>40729</v>
      </c>
      <c r="I16" s="67">
        <v>47118</v>
      </c>
    </row>
    <row r="17" spans="1:9" x14ac:dyDescent="0.25">
      <c r="A17" s="221" t="s">
        <v>123</v>
      </c>
      <c r="B17" s="221"/>
      <c r="C17" s="221"/>
      <c r="D17" s="221"/>
      <c r="E17" s="221"/>
      <c r="F17" s="221"/>
      <c r="G17" s="57">
        <v>11</v>
      </c>
      <c r="H17" s="67">
        <v>0</v>
      </c>
      <c r="I17" s="67">
        <v>0</v>
      </c>
    </row>
    <row r="18" spans="1:9" x14ac:dyDescent="0.25">
      <c r="A18" s="221" t="s">
        <v>124</v>
      </c>
      <c r="B18" s="221"/>
      <c r="C18" s="221"/>
      <c r="D18" s="221"/>
      <c r="E18" s="221"/>
      <c r="F18" s="221"/>
      <c r="G18" s="57">
        <v>12</v>
      </c>
      <c r="H18" s="67">
        <v>110779</v>
      </c>
      <c r="I18" s="67">
        <v>148842</v>
      </c>
    </row>
    <row r="19" spans="1:9" x14ac:dyDescent="0.25">
      <c r="A19" s="222" t="s">
        <v>418</v>
      </c>
      <c r="B19" s="222"/>
      <c r="C19" s="222"/>
      <c r="D19" s="222"/>
      <c r="E19" s="222"/>
      <c r="F19" s="222"/>
      <c r="G19" s="58">
        <v>13</v>
      </c>
      <c r="H19" s="68">
        <f>SUM(H20:H22)</f>
        <v>131477</v>
      </c>
      <c r="I19" s="68">
        <f>SUM(I20:I22)</f>
        <v>141115</v>
      </c>
    </row>
    <row r="20" spans="1:9" x14ac:dyDescent="0.25">
      <c r="A20" s="221" t="s">
        <v>108</v>
      </c>
      <c r="B20" s="221"/>
      <c r="C20" s="221"/>
      <c r="D20" s="221"/>
      <c r="E20" s="221"/>
      <c r="F20" s="221"/>
      <c r="G20" s="57">
        <v>14</v>
      </c>
      <c r="H20" s="67">
        <v>82878</v>
      </c>
      <c r="I20" s="67">
        <v>88693</v>
      </c>
    </row>
    <row r="21" spans="1:9" x14ac:dyDescent="0.25">
      <c r="A21" s="221" t="s">
        <v>109</v>
      </c>
      <c r="B21" s="221"/>
      <c r="C21" s="221"/>
      <c r="D21" s="221"/>
      <c r="E21" s="221"/>
      <c r="F21" s="221"/>
      <c r="G21" s="57">
        <v>15</v>
      </c>
      <c r="H21" s="67">
        <v>30237</v>
      </c>
      <c r="I21" s="67">
        <v>32436</v>
      </c>
    </row>
    <row r="22" spans="1:9" x14ac:dyDescent="0.25">
      <c r="A22" s="221" t="s">
        <v>110</v>
      </c>
      <c r="B22" s="221"/>
      <c r="C22" s="221"/>
      <c r="D22" s="221"/>
      <c r="E22" s="221"/>
      <c r="F22" s="221"/>
      <c r="G22" s="57">
        <v>16</v>
      </c>
      <c r="H22" s="67">
        <v>18362</v>
      </c>
      <c r="I22" s="67">
        <v>19986</v>
      </c>
    </row>
    <row r="23" spans="1:9" x14ac:dyDescent="0.25">
      <c r="A23" s="187" t="s">
        <v>111</v>
      </c>
      <c r="B23" s="187"/>
      <c r="C23" s="187"/>
      <c r="D23" s="187"/>
      <c r="E23" s="187"/>
      <c r="F23" s="187"/>
      <c r="G23" s="57">
        <v>17</v>
      </c>
      <c r="H23" s="67">
        <v>26656</v>
      </c>
      <c r="I23" s="67">
        <v>26206</v>
      </c>
    </row>
    <row r="24" spans="1:9" x14ac:dyDescent="0.25">
      <c r="A24" s="187" t="s">
        <v>112</v>
      </c>
      <c r="B24" s="187"/>
      <c r="C24" s="187"/>
      <c r="D24" s="187"/>
      <c r="E24" s="187"/>
      <c r="F24" s="187"/>
      <c r="G24" s="57">
        <v>18</v>
      </c>
      <c r="H24" s="67">
        <v>40446</v>
      </c>
      <c r="I24" s="67">
        <v>50463</v>
      </c>
    </row>
    <row r="25" spans="1:9" x14ac:dyDescent="0.25">
      <c r="A25" s="222" t="s">
        <v>419</v>
      </c>
      <c r="B25" s="222"/>
      <c r="C25" s="222"/>
      <c r="D25" s="222"/>
      <c r="E25" s="222"/>
      <c r="F25" s="222"/>
      <c r="G25" s="58">
        <v>19</v>
      </c>
      <c r="H25" s="68">
        <f>H26+H27</f>
        <v>0</v>
      </c>
      <c r="I25" s="68">
        <f>I26+I27</f>
        <v>0</v>
      </c>
    </row>
    <row r="26" spans="1:9" x14ac:dyDescent="0.25">
      <c r="A26" s="221" t="s">
        <v>125</v>
      </c>
      <c r="B26" s="221"/>
      <c r="C26" s="221"/>
      <c r="D26" s="221"/>
      <c r="E26" s="221"/>
      <c r="F26" s="221"/>
      <c r="G26" s="57">
        <v>20</v>
      </c>
      <c r="H26" s="67">
        <v>0</v>
      </c>
      <c r="I26" s="67">
        <v>0</v>
      </c>
    </row>
    <row r="27" spans="1:9" x14ac:dyDescent="0.25">
      <c r="A27" s="221" t="s">
        <v>126</v>
      </c>
      <c r="B27" s="221"/>
      <c r="C27" s="221"/>
      <c r="D27" s="221"/>
      <c r="E27" s="221"/>
      <c r="F27" s="221"/>
      <c r="G27" s="57">
        <v>21</v>
      </c>
      <c r="H27" s="67">
        <v>0</v>
      </c>
      <c r="I27" s="67">
        <v>0</v>
      </c>
    </row>
    <row r="28" spans="1:9" x14ac:dyDescent="0.25">
      <c r="A28" s="222" t="s">
        <v>420</v>
      </c>
      <c r="B28" s="222"/>
      <c r="C28" s="222"/>
      <c r="D28" s="222"/>
      <c r="E28" s="222"/>
      <c r="F28" s="222"/>
      <c r="G28" s="58">
        <v>22</v>
      </c>
      <c r="H28" s="68">
        <f>SUM(H29:H34)</f>
        <v>0</v>
      </c>
      <c r="I28" s="68">
        <f>SUM(I29:I34)</f>
        <v>0</v>
      </c>
    </row>
    <row r="29" spans="1:9" x14ac:dyDescent="0.25">
      <c r="A29" s="221" t="s">
        <v>127</v>
      </c>
      <c r="B29" s="221"/>
      <c r="C29" s="221"/>
      <c r="D29" s="221"/>
      <c r="E29" s="221"/>
      <c r="F29" s="221"/>
      <c r="G29" s="57">
        <v>23</v>
      </c>
      <c r="H29" s="67">
        <v>0</v>
      </c>
      <c r="I29" s="67">
        <v>0</v>
      </c>
    </row>
    <row r="30" spans="1:9" x14ac:dyDescent="0.25">
      <c r="A30" s="221" t="s">
        <v>128</v>
      </c>
      <c r="B30" s="221"/>
      <c r="C30" s="221"/>
      <c r="D30" s="221"/>
      <c r="E30" s="221"/>
      <c r="F30" s="221"/>
      <c r="G30" s="57">
        <v>24</v>
      </c>
      <c r="H30" s="67">
        <v>0</v>
      </c>
      <c r="I30" s="67">
        <v>0</v>
      </c>
    </row>
    <row r="31" spans="1:9" x14ac:dyDescent="0.25">
      <c r="A31" s="221" t="s">
        <v>129</v>
      </c>
      <c r="B31" s="221"/>
      <c r="C31" s="221"/>
      <c r="D31" s="221"/>
      <c r="E31" s="221"/>
      <c r="F31" s="221"/>
      <c r="G31" s="57">
        <v>25</v>
      </c>
      <c r="H31" s="67">
        <v>0</v>
      </c>
      <c r="I31" s="67">
        <v>0</v>
      </c>
    </row>
    <row r="32" spans="1:9" x14ac:dyDescent="0.25">
      <c r="A32" s="221" t="s">
        <v>130</v>
      </c>
      <c r="B32" s="221"/>
      <c r="C32" s="221"/>
      <c r="D32" s="221"/>
      <c r="E32" s="221"/>
      <c r="F32" s="221"/>
      <c r="G32" s="57">
        <v>26</v>
      </c>
      <c r="H32" s="67">
        <v>0</v>
      </c>
      <c r="I32" s="67">
        <v>0</v>
      </c>
    </row>
    <row r="33" spans="1:9" x14ac:dyDescent="0.25">
      <c r="A33" s="221" t="s">
        <v>131</v>
      </c>
      <c r="B33" s="221"/>
      <c r="C33" s="221"/>
      <c r="D33" s="221"/>
      <c r="E33" s="221"/>
      <c r="F33" s="221"/>
      <c r="G33" s="57">
        <v>27</v>
      </c>
      <c r="H33" s="67">
        <v>0</v>
      </c>
      <c r="I33" s="67">
        <v>0</v>
      </c>
    </row>
    <row r="34" spans="1:9" x14ac:dyDescent="0.25">
      <c r="A34" s="221" t="s">
        <v>132</v>
      </c>
      <c r="B34" s="221"/>
      <c r="C34" s="221"/>
      <c r="D34" s="221"/>
      <c r="E34" s="221"/>
      <c r="F34" s="221"/>
      <c r="G34" s="57">
        <v>28</v>
      </c>
      <c r="H34" s="67">
        <v>0</v>
      </c>
      <c r="I34" s="67">
        <v>0</v>
      </c>
    </row>
    <row r="35" spans="1:9" x14ac:dyDescent="0.25">
      <c r="A35" s="187" t="s">
        <v>113</v>
      </c>
      <c r="B35" s="187"/>
      <c r="C35" s="187"/>
      <c r="D35" s="187"/>
      <c r="E35" s="187"/>
      <c r="F35" s="187"/>
      <c r="G35" s="57">
        <v>29</v>
      </c>
      <c r="H35" s="67">
        <v>0</v>
      </c>
      <c r="I35" s="67">
        <v>0</v>
      </c>
    </row>
    <row r="36" spans="1:9" x14ac:dyDescent="0.25">
      <c r="A36" s="189" t="s">
        <v>350</v>
      </c>
      <c r="B36" s="189"/>
      <c r="C36" s="189"/>
      <c r="D36" s="189"/>
      <c r="E36" s="189"/>
      <c r="F36" s="189"/>
      <c r="G36" s="58">
        <v>30</v>
      </c>
      <c r="H36" s="68">
        <f>SUM(H37:H46)</f>
        <v>17198</v>
      </c>
      <c r="I36" s="68">
        <f>SUM(I37:I46)</f>
        <v>150041</v>
      </c>
    </row>
    <row r="37" spans="1:9" x14ac:dyDescent="0.25">
      <c r="A37" s="187" t="s">
        <v>133</v>
      </c>
      <c r="B37" s="187"/>
      <c r="C37" s="187"/>
      <c r="D37" s="187"/>
      <c r="E37" s="187"/>
      <c r="F37" s="187"/>
      <c r="G37" s="57">
        <v>31</v>
      </c>
      <c r="H37" s="67">
        <v>0</v>
      </c>
      <c r="I37" s="67">
        <v>0</v>
      </c>
    </row>
    <row r="38" spans="1:9" ht="25.2" customHeight="1" x14ac:dyDescent="0.25">
      <c r="A38" s="187" t="s">
        <v>134</v>
      </c>
      <c r="B38" s="187"/>
      <c r="C38" s="187"/>
      <c r="D38" s="187"/>
      <c r="E38" s="187"/>
      <c r="F38" s="187"/>
      <c r="G38" s="57">
        <v>32</v>
      </c>
      <c r="H38" s="67">
        <v>0</v>
      </c>
      <c r="I38" s="67">
        <v>0</v>
      </c>
    </row>
    <row r="39" spans="1:9" ht="28.2" customHeight="1" x14ac:dyDescent="0.25">
      <c r="A39" s="187" t="s">
        <v>135</v>
      </c>
      <c r="B39" s="187"/>
      <c r="C39" s="187"/>
      <c r="D39" s="187"/>
      <c r="E39" s="187"/>
      <c r="F39" s="187"/>
      <c r="G39" s="57">
        <v>33</v>
      </c>
      <c r="H39" s="67">
        <v>0</v>
      </c>
      <c r="I39" s="67">
        <v>0</v>
      </c>
    </row>
    <row r="40" spans="1:9" ht="28.2" customHeight="1" x14ac:dyDescent="0.25">
      <c r="A40" s="187" t="s">
        <v>136</v>
      </c>
      <c r="B40" s="187"/>
      <c r="C40" s="187"/>
      <c r="D40" s="187"/>
      <c r="E40" s="187"/>
      <c r="F40" s="187"/>
      <c r="G40" s="57">
        <v>34</v>
      </c>
      <c r="H40" s="67">
        <v>0</v>
      </c>
      <c r="I40" s="67">
        <v>86</v>
      </c>
    </row>
    <row r="41" spans="1:9" ht="22.95" customHeight="1" x14ac:dyDescent="0.25">
      <c r="A41" s="187" t="s">
        <v>137</v>
      </c>
      <c r="B41" s="187"/>
      <c r="C41" s="187"/>
      <c r="D41" s="187"/>
      <c r="E41" s="187"/>
      <c r="F41" s="187"/>
      <c r="G41" s="57">
        <v>35</v>
      </c>
      <c r="H41" s="67">
        <v>0</v>
      </c>
      <c r="I41" s="67">
        <v>0</v>
      </c>
    </row>
    <row r="42" spans="1:9" x14ac:dyDescent="0.25">
      <c r="A42" s="187" t="s">
        <v>138</v>
      </c>
      <c r="B42" s="187"/>
      <c r="C42" s="187"/>
      <c r="D42" s="187"/>
      <c r="E42" s="187"/>
      <c r="F42" s="187"/>
      <c r="G42" s="57">
        <v>36</v>
      </c>
      <c r="H42" s="67">
        <v>0</v>
      </c>
      <c r="I42" s="67">
        <v>39702</v>
      </c>
    </row>
    <row r="43" spans="1:9" x14ac:dyDescent="0.25">
      <c r="A43" s="187" t="s">
        <v>139</v>
      </c>
      <c r="B43" s="187"/>
      <c r="C43" s="187"/>
      <c r="D43" s="187"/>
      <c r="E43" s="187"/>
      <c r="F43" s="187"/>
      <c r="G43" s="57">
        <v>37</v>
      </c>
      <c r="H43" s="67">
        <v>759</v>
      </c>
      <c r="I43" s="67">
        <v>5</v>
      </c>
    </row>
    <row r="44" spans="1:9" x14ac:dyDescent="0.25">
      <c r="A44" s="187" t="s">
        <v>140</v>
      </c>
      <c r="B44" s="187"/>
      <c r="C44" s="187"/>
      <c r="D44" s="187"/>
      <c r="E44" s="187"/>
      <c r="F44" s="187"/>
      <c r="G44" s="57">
        <v>38</v>
      </c>
      <c r="H44" s="67">
        <v>0</v>
      </c>
      <c r="I44" s="67">
        <v>0</v>
      </c>
    </row>
    <row r="45" spans="1:9" x14ac:dyDescent="0.25">
      <c r="A45" s="187" t="s">
        <v>141</v>
      </c>
      <c r="B45" s="187"/>
      <c r="C45" s="187"/>
      <c r="D45" s="187"/>
      <c r="E45" s="187"/>
      <c r="F45" s="187"/>
      <c r="G45" s="57">
        <v>39</v>
      </c>
      <c r="H45" s="67">
        <v>13109</v>
      </c>
      <c r="I45" s="67">
        <v>109116</v>
      </c>
    </row>
    <row r="46" spans="1:9" x14ac:dyDescent="0.25">
      <c r="A46" s="187" t="s">
        <v>142</v>
      </c>
      <c r="B46" s="187"/>
      <c r="C46" s="187"/>
      <c r="D46" s="187"/>
      <c r="E46" s="187"/>
      <c r="F46" s="187"/>
      <c r="G46" s="57">
        <v>40</v>
      </c>
      <c r="H46" s="67">
        <v>3330</v>
      </c>
      <c r="I46" s="67">
        <v>1132</v>
      </c>
    </row>
    <row r="47" spans="1:9" x14ac:dyDescent="0.25">
      <c r="A47" s="189" t="s">
        <v>351</v>
      </c>
      <c r="B47" s="189"/>
      <c r="C47" s="189"/>
      <c r="D47" s="189"/>
      <c r="E47" s="189"/>
      <c r="F47" s="189"/>
      <c r="G47" s="58">
        <v>41</v>
      </c>
      <c r="H47" s="68">
        <f>SUM(H48:H54)</f>
        <v>47796</v>
      </c>
      <c r="I47" s="68">
        <f>SUM(I48:I54)</f>
        <v>32177</v>
      </c>
    </row>
    <row r="48" spans="1:9" ht="23.4" customHeight="1" x14ac:dyDescent="0.25">
      <c r="A48" s="187" t="s">
        <v>143</v>
      </c>
      <c r="B48" s="187"/>
      <c r="C48" s="187"/>
      <c r="D48" s="187"/>
      <c r="E48" s="187"/>
      <c r="F48" s="187"/>
      <c r="G48" s="57">
        <v>42</v>
      </c>
      <c r="H48" s="67">
        <v>0</v>
      </c>
      <c r="I48" s="67">
        <v>0</v>
      </c>
    </row>
    <row r="49" spans="1:9" x14ac:dyDescent="0.25">
      <c r="A49" s="218" t="s">
        <v>144</v>
      </c>
      <c r="B49" s="218"/>
      <c r="C49" s="218"/>
      <c r="D49" s="218"/>
      <c r="E49" s="218"/>
      <c r="F49" s="218"/>
      <c r="G49" s="57">
        <v>43</v>
      </c>
      <c r="H49" s="67">
        <v>0</v>
      </c>
      <c r="I49" s="67">
        <v>0</v>
      </c>
    </row>
    <row r="50" spans="1:9" x14ac:dyDescent="0.25">
      <c r="A50" s="218" t="s">
        <v>145</v>
      </c>
      <c r="B50" s="218"/>
      <c r="C50" s="218"/>
      <c r="D50" s="218"/>
      <c r="E50" s="218"/>
      <c r="F50" s="218"/>
      <c r="G50" s="57">
        <v>44</v>
      </c>
      <c r="H50" s="67">
        <v>42075</v>
      </c>
      <c r="I50" s="67">
        <v>31259</v>
      </c>
    </row>
    <row r="51" spans="1:9" x14ac:dyDescent="0.25">
      <c r="A51" s="218" t="s">
        <v>146</v>
      </c>
      <c r="B51" s="218"/>
      <c r="C51" s="218"/>
      <c r="D51" s="218"/>
      <c r="E51" s="218"/>
      <c r="F51" s="218"/>
      <c r="G51" s="57">
        <v>45</v>
      </c>
      <c r="H51" s="67">
        <v>0</v>
      </c>
      <c r="I51" s="67">
        <v>0</v>
      </c>
    </row>
    <row r="52" spans="1:9" x14ac:dyDescent="0.25">
      <c r="A52" s="218" t="s">
        <v>147</v>
      </c>
      <c r="B52" s="218"/>
      <c r="C52" s="218"/>
      <c r="D52" s="218"/>
      <c r="E52" s="218"/>
      <c r="F52" s="218"/>
      <c r="G52" s="57">
        <v>46</v>
      </c>
      <c r="H52" s="67">
        <v>5720</v>
      </c>
      <c r="I52" s="67">
        <v>918</v>
      </c>
    </row>
    <row r="53" spans="1:9" x14ac:dyDescent="0.25">
      <c r="A53" s="218" t="s">
        <v>148</v>
      </c>
      <c r="B53" s="218"/>
      <c r="C53" s="218"/>
      <c r="D53" s="218"/>
      <c r="E53" s="218"/>
      <c r="F53" s="218"/>
      <c r="G53" s="57">
        <v>47</v>
      </c>
      <c r="H53" s="67">
        <v>0</v>
      </c>
      <c r="I53" s="67">
        <v>0</v>
      </c>
    </row>
    <row r="54" spans="1:9" x14ac:dyDescent="0.25">
      <c r="A54" s="218" t="s">
        <v>149</v>
      </c>
      <c r="B54" s="218"/>
      <c r="C54" s="218"/>
      <c r="D54" s="218"/>
      <c r="E54" s="218"/>
      <c r="F54" s="218"/>
      <c r="G54" s="57">
        <v>48</v>
      </c>
      <c r="H54" s="67">
        <v>1</v>
      </c>
      <c r="I54" s="67">
        <v>0</v>
      </c>
    </row>
    <row r="55" spans="1:9" ht="30.6" customHeight="1" x14ac:dyDescent="0.25">
      <c r="A55" s="188" t="s">
        <v>150</v>
      </c>
      <c r="B55" s="188"/>
      <c r="C55" s="188"/>
      <c r="D55" s="188"/>
      <c r="E55" s="188"/>
      <c r="F55" s="188"/>
      <c r="G55" s="57">
        <v>49</v>
      </c>
      <c r="H55" s="67">
        <v>0</v>
      </c>
      <c r="I55" s="67">
        <v>0</v>
      </c>
    </row>
    <row r="56" spans="1:9" x14ac:dyDescent="0.25">
      <c r="A56" s="188" t="s">
        <v>151</v>
      </c>
      <c r="B56" s="188"/>
      <c r="C56" s="188"/>
      <c r="D56" s="188"/>
      <c r="E56" s="188"/>
      <c r="F56" s="188"/>
      <c r="G56" s="57">
        <v>50</v>
      </c>
      <c r="H56" s="67">
        <v>0</v>
      </c>
      <c r="I56" s="67">
        <v>0</v>
      </c>
    </row>
    <row r="57" spans="1:9" ht="28.95" customHeight="1" x14ac:dyDescent="0.25">
      <c r="A57" s="188" t="s">
        <v>152</v>
      </c>
      <c r="B57" s="188"/>
      <c r="C57" s="188"/>
      <c r="D57" s="188"/>
      <c r="E57" s="188"/>
      <c r="F57" s="188"/>
      <c r="G57" s="57">
        <v>51</v>
      </c>
      <c r="H57" s="67">
        <v>0</v>
      </c>
      <c r="I57" s="67">
        <v>0</v>
      </c>
    </row>
    <row r="58" spans="1:9" x14ac:dyDescent="0.25">
      <c r="A58" s="188" t="s">
        <v>153</v>
      </c>
      <c r="B58" s="188"/>
      <c r="C58" s="188"/>
      <c r="D58" s="188"/>
      <c r="E58" s="188"/>
      <c r="F58" s="188"/>
      <c r="G58" s="57">
        <v>52</v>
      </c>
      <c r="H58" s="67">
        <v>0</v>
      </c>
      <c r="I58" s="67">
        <v>0</v>
      </c>
    </row>
    <row r="59" spans="1:9" x14ac:dyDescent="0.25">
      <c r="A59" s="189" t="s">
        <v>352</v>
      </c>
      <c r="B59" s="189"/>
      <c r="C59" s="189"/>
      <c r="D59" s="189"/>
      <c r="E59" s="189"/>
      <c r="F59" s="189"/>
      <c r="G59" s="58">
        <v>53</v>
      </c>
      <c r="H59" s="68">
        <f>H7+H36+H55+H56</f>
        <v>1207931</v>
      </c>
      <c r="I59" s="68">
        <f>I7+I36+I55+I56</f>
        <v>1771867</v>
      </c>
    </row>
    <row r="60" spans="1:9" x14ac:dyDescent="0.25">
      <c r="A60" s="189" t="s">
        <v>353</v>
      </c>
      <c r="B60" s="189"/>
      <c r="C60" s="189"/>
      <c r="D60" s="189"/>
      <c r="E60" s="189"/>
      <c r="F60" s="189"/>
      <c r="G60" s="58">
        <v>54</v>
      </c>
      <c r="H60" s="68">
        <f>H13+H47+H57+H58</f>
        <v>397883</v>
      </c>
      <c r="I60" s="68">
        <f>I13+I47+I57+I58</f>
        <v>445921</v>
      </c>
    </row>
    <row r="61" spans="1:9" x14ac:dyDescent="0.25">
      <c r="A61" s="189" t="s">
        <v>355</v>
      </c>
      <c r="B61" s="189"/>
      <c r="C61" s="189"/>
      <c r="D61" s="189"/>
      <c r="E61" s="189"/>
      <c r="F61" s="189"/>
      <c r="G61" s="58">
        <v>55</v>
      </c>
      <c r="H61" s="68">
        <f>H59-H60</f>
        <v>810048</v>
      </c>
      <c r="I61" s="68">
        <f>I59-I60</f>
        <v>1325946</v>
      </c>
    </row>
    <row r="62" spans="1:9" x14ac:dyDescent="0.25">
      <c r="A62" s="220" t="s">
        <v>356</v>
      </c>
      <c r="B62" s="220"/>
      <c r="C62" s="220"/>
      <c r="D62" s="220"/>
      <c r="E62" s="220"/>
      <c r="F62" s="220"/>
      <c r="G62" s="58">
        <v>56</v>
      </c>
      <c r="H62" s="68">
        <f>+IF((H59-H60)&gt;0,(H59-H60),0)</f>
        <v>810048</v>
      </c>
      <c r="I62" s="68">
        <f>+IF((I59-I60)&gt;0,(I59-I60),0)</f>
        <v>1325946</v>
      </c>
    </row>
    <row r="63" spans="1:9" x14ac:dyDescent="0.25">
      <c r="A63" s="220" t="s">
        <v>357</v>
      </c>
      <c r="B63" s="220"/>
      <c r="C63" s="220"/>
      <c r="D63" s="220"/>
      <c r="E63" s="220"/>
      <c r="F63" s="220"/>
      <c r="G63" s="58">
        <v>57</v>
      </c>
      <c r="H63" s="68">
        <f>+IF((H59-H60)&lt;0,(H59-H60),0)</f>
        <v>0</v>
      </c>
      <c r="I63" s="68">
        <f>+IF((I59-I60)&lt;0,(I59-I60),0)</f>
        <v>0</v>
      </c>
    </row>
    <row r="64" spans="1:9" x14ac:dyDescent="0.25">
      <c r="A64" s="188" t="s">
        <v>114</v>
      </c>
      <c r="B64" s="188"/>
      <c r="C64" s="188"/>
      <c r="D64" s="188"/>
      <c r="E64" s="188"/>
      <c r="F64" s="188"/>
      <c r="G64" s="57">
        <v>58</v>
      </c>
      <c r="H64" s="67">
        <v>83271</v>
      </c>
      <c r="I64" s="67">
        <v>208410</v>
      </c>
    </row>
    <row r="65" spans="1:9" x14ac:dyDescent="0.25">
      <c r="A65" s="189" t="s">
        <v>358</v>
      </c>
      <c r="B65" s="189"/>
      <c r="C65" s="189"/>
      <c r="D65" s="189"/>
      <c r="E65" s="189"/>
      <c r="F65" s="189"/>
      <c r="G65" s="58">
        <v>59</v>
      </c>
      <c r="H65" s="68">
        <f>H61-H64</f>
        <v>726777</v>
      </c>
      <c r="I65" s="68">
        <f>I61-I64</f>
        <v>1117536</v>
      </c>
    </row>
    <row r="66" spans="1:9" x14ac:dyDescent="0.25">
      <c r="A66" s="220" t="s">
        <v>359</v>
      </c>
      <c r="B66" s="220"/>
      <c r="C66" s="220"/>
      <c r="D66" s="220"/>
      <c r="E66" s="220"/>
      <c r="F66" s="220"/>
      <c r="G66" s="58">
        <v>60</v>
      </c>
      <c r="H66" s="68">
        <f>+IF((H61-H64)&gt;0,(H61-H64),0)</f>
        <v>726777</v>
      </c>
      <c r="I66" s="68">
        <f>+IF((I61-I64)&gt;0,(I61-I64),0)</f>
        <v>1117536</v>
      </c>
    </row>
    <row r="67" spans="1:9" x14ac:dyDescent="0.25">
      <c r="A67" s="220" t="s">
        <v>360</v>
      </c>
      <c r="B67" s="220"/>
      <c r="C67" s="220"/>
      <c r="D67" s="220"/>
      <c r="E67" s="220"/>
      <c r="F67" s="220"/>
      <c r="G67" s="58">
        <v>61</v>
      </c>
      <c r="H67" s="68">
        <f>+IF((H61-H64)&lt;0,(H61-H64),0)</f>
        <v>0</v>
      </c>
      <c r="I67" s="68">
        <f>+IF((I61-I64)&lt;0,(I61-I64),0)</f>
        <v>0</v>
      </c>
    </row>
    <row r="68" spans="1:9" x14ac:dyDescent="0.25">
      <c r="A68" s="193" t="s">
        <v>154</v>
      </c>
      <c r="B68" s="193"/>
      <c r="C68" s="193"/>
      <c r="D68" s="193"/>
      <c r="E68" s="193"/>
      <c r="F68" s="193"/>
      <c r="G68" s="212"/>
      <c r="H68" s="212"/>
      <c r="I68" s="212"/>
    </row>
    <row r="69" spans="1:9" ht="25.95" customHeight="1" x14ac:dyDescent="0.25">
      <c r="A69" s="189" t="s">
        <v>361</v>
      </c>
      <c r="B69" s="189"/>
      <c r="C69" s="189"/>
      <c r="D69" s="189"/>
      <c r="E69" s="189"/>
      <c r="F69" s="189"/>
      <c r="G69" s="58">
        <v>62</v>
      </c>
      <c r="H69" s="68">
        <f>H70-H71</f>
        <v>0</v>
      </c>
      <c r="I69" s="68">
        <f>I70-I71</f>
        <v>0</v>
      </c>
    </row>
    <row r="70" spans="1:9" x14ac:dyDescent="0.25">
      <c r="A70" s="218" t="s">
        <v>155</v>
      </c>
      <c r="B70" s="218"/>
      <c r="C70" s="218"/>
      <c r="D70" s="218"/>
      <c r="E70" s="218"/>
      <c r="F70" s="218"/>
      <c r="G70" s="57">
        <v>63</v>
      </c>
      <c r="H70" s="67">
        <v>0</v>
      </c>
      <c r="I70" s="67">
        <v>0</v>
      </c>
    </row>
    <row r="71" spans="1:9" x14ac:dyDescent="0.25">
      <c r="A71" s="218" t="s">
        <v>156</v>
      </c>
      <c r="B71" s="218"/>
      <c r="C71" s="218"/>
      <c r="D71" s="218"/>
      <c r="E71" s="218"/>
      <c r="F71" s="218"/>
      <c r="G71" s="57">
        <v>64</v>
      </c>
      <c r="H71" s="67">
        <v>0</v>
      </c>
      <c r="I71" s="67">
        <v>0</v>
      </c>
    </row>
    <row r="72" spans="1:9" x14ac:dyDescent="0.25">
      <c r="A72" s="188" t="s">
        <v>157</v>
      </c>
      <c r="B72" s="188"/>
      <c r="C72" s="188"/>
      <c r="D72" s="188"/>
      <c r="E72" s="188"/>
      <c r="F72" s="188"/>
      <c r="G72" s="57">
        <v>65</v>
      </c>
      <c r="H72" s="67">
        <v>0</v>
      </c>
      <c r="I72" s="67">
        <v>0</v>
      </c>
    </row>
    <row r="73" spans="1:9" x14ac:dyDescent="0.25">
      <c r="A73" s="220" t="s">
        <v>362</v>
      </c>
      <c r="B73" s="220"/>
      <c r="C73" s="220"/>
      <c r="D73" s="220"/>
      <c r="E73" s="220"/>
      <c r="F73" s="220"/>
      <c r="G73" s="58">
        <v>66</v>
      </c>
      <c r="H73" s="71">
        <v>0</v>
      </c>
      <c r="I73" s="71">
        <v>0</v>
      </c>
    </row>
    <row r="74" spans="1:9" x14ac:dyDescent="0.25">
      <c r="A74" s="220" t="s">
        <v>363</v>
      </c>
      <c r="B74" s="220"/>
      <c r="C74" s="220"/>
      <c r="D74" s="220"/>
      <c r="E74" s="220"/>
      <c r="F74" s="220"/>
      <c r="G74" s="58">
        <v>67</v>
      </c>
      <c r="H74" s="71">
        <v>0</v>
      </c>
      <c r="I74" s="71">
        <v>0</v>
      </c>
    </row>
    <row r="75" spans="1:9" x14ac:dyDescent="0.25">
      <c r="A75" s="193" t="s">
        <v>158</v>
      </c>
      <c r="B75" s="193"/>
      <c r="C75" s="193"/>
      <c r="D75" s="193"/>
      <c r="E75" s="193"/>
      <c r="F75" s="193"/>
      <c r="G75" s="212"/>
      <c r="H75" s="212"/>
      <c r="I75" s="212"/>
    </row>
    <row r="76" spans="1:9" x14ac:dyDescent="0.25">
      <c r="A76" s="189" t="s">
        <v>364</v>
      </c>
      <c r="B76" s="189"/>
      <c r="C76" s="189"/>
      <c r="D76" s="189"/>
      <c r="E76" s="189"/>
      <c r="F76" s="189"/>
      <c r="G76" s="58">
        <v>68</v>
      </c>
      <c r="H76" s="71">
        <v>0</v>
      </c>
      <c r="I76" s="71">
        <v>0</v>
      </c>
    </row>
    <row r="77" spans="1:9" x14ac:dyDescent="0.25">
      <c r="A77" s="219" t="s">
        <v>365</v>
      </c>
      <c r="B77" s="219"/>
      <c r="C77" s="219"/>
      <c r="D77" s="219"/>
      <c r="E77" s="219"/>
      <c r="F77" s="219"/>
      <c r="G77" s="62">
        <v>69</v>
      </c>
      <c r="H77" s="72">
        <v>0</v>
      </c>
      <c r="I77" s="72">
        <v>0</v>
      </c>
    </row>
    <row r="78" spans="1:9" x14ac:dyDescent="0.25">
      <c r="A78" s="219" t="s">
        <v>366</v>
      </c>
      <c r="B78" s="219"/>
      <c r="C78" s="219"/>
      <c r="D78" s="219"/>
      <c r="E78" s="219"/>
      <c r="F78" s="219"/>
      <c r="G78" s="62">
        <v>70</v>
      </c>
      <c r="H78" s="72">
        <v>0</v>
      </c>
      <c r="I78" s="72">
        <v>0</v>
      </c>
    </row>
    <row r="79" spans="1:9" x14ac:dyDescent="0.25">
      <c r="A79" s="189" t="s">
        <v>367</v>
      </c>
      <c r="B79" s="189"/>
      <c r="C79" s="189"/>
      <c r="D79" s="189"/>
      <c r="E79" s="189"/>
      <c r="F79" s="189"/>
      <c r="G79" s="58">
        <v>71</v>
      </c>
      <c r="H79" s="71">
        <v>0</v>
      </c>
      <c r="I79" s="71">
        <v>0</v>
      </c>
    </row>
    <row r="80" spans="1:9" x14ac:dyDescent="0.25">
      <c r="A80" s="189" t="s">
        <v>368</v>
      </c>
      <c r="B80" s="189"/>
      <c r="C80" s="189"/>
      <c r="D80" s="189"/>
      <c r="E80" s="189"/>
      <c r="F80" s="189"/>
      <c r="G80" s="58">
        <v>72</v>
      </c>
      <c r="H80" s="71">
        <v>0</v>
      </c>
      <c r="I80" s="71">
        <v>0</v>
      </c>
    </row>
    <row r="81" spans="1:9" x14ac:dyDescent="0.25">
      <c r="A81" s="220" t="s">
        <v>369</v>
      </c>
      <c r="B81" s="220"/>
      <c r="C81" s="220"/>
      <c r="D81" s="220"/>
      <c r="E81" s="220"/>
      <c r="F81" s="220"/>
      <c r="G81" s="58">
        <v>73</v>
      </c>
      <c r="H81" s="71">
        <v>0</v>
      </c>
      <c r="I81" s="71">
        <v>0</v>
      </c>
    </row>
    <row r="82" spans="1:9" x14ac:dyDescent="0.25">
      <c r="A82" s="220" t="s">
        <v>370</v>
      </c>
      <c r="B82" s="220"/>
      <c r="C82" s="220"/>
      <c r="D82" s="220"/>
      <c r="E82" s="220"/>
      <c r="F82" s="220"/>
      <c r="G82" s="58">
        <v>74</v>
      </c>
      <c r="H82" s="71">
        <v>0</v>
      </c>
      <c r="I82" s="71">
        <v>0</v>
      </c>
    </row>
    <row r="83" spans="1:9" x14ac:dyDescent="0.25">
      <c r="A83" s="193" t="s">
        <v>115</v>
      </c>
      <c r="B83" s="193"/>
      <c r="C83" s="193"/>
      <c r="D83" s="193"/>
      <c r="E83" s="193"/>
      <c r="F83" s="193"/>
      <c r="G83" s="212"/>
      <c r="H83" s="212"/>
      <c r="I83" s="212"/>
    </row>
    <row r="84" spans="1:9" x14ac:dyDescent="0.25">
      <c r="A84" s="213" t="s">
        <v>371</v>
      </c>
      <c r="B84" s="213"/>
      <c r="C84" s="213"/>
      <c r="D84" s="213"/>
      <c r="E84" s="213"/>
      <c r="F84" s="213"/>
      <c r="G84" s="58">
        <v>75</v>
      </c>
      <c r="H84" s="73">
        <f>H85+H86</f>
        <v>726777</v>
      </c>
      <c r="I84" s="73">
        <f>I85+I86</f>
        <v>1117536</v>
      </c>
    </row>
    <row r="85" spans="1:9" x14ac:dyDescent="0.25">
      <c r="A85" s="214" t="s">
        <v>159</v>
      </c>
      <c r="B85" s="214"/>
      <c r="C85" s="214"/>
      <c r="D85" s="214"/>
      <c r="E85" s="214"/>
      <c r="F85" s="214"/>
      <c r="G85" s="57">
        <v>76</v>
      </c>
      <c r="H85" s="74">
        <v>646164</v>
      </c>
      <c r="I85" s="74">
        <v>940325</v>
      </c>
    </row>
    <row r="86" spans="1:9" x14ac:dyDescent="0.25">
      <c r="A86" s="214" t="s">
        <v>160</v>
      </c>
      <c r="B86" s="214"/>
      <c r="C86" s="214"/>
      <c r="D86" s="214"/>
      <c r="E86" s="214"/>
      <c r="F86" s="214"/>
      <c r="G86" s="57">
        <v>77</v>
      </c>
      <c r="H86" s="74">
        <v>80613</v>
      </c>
      <c r="I86" s="74">
        <v>177211</v>
      </c>
    </row>
    <row r="87" spans="1:9" x14ac:dyDescent="0.25">
      <c r="A87" s="215" t="s">
        <v>117</v>
      </c>
      <c r="B87" s="215"/>
      <c r="C87" s="215"/>
      <c r="D87" s="215"/>
      <c r="E87" s="215"/>
      <c r="F87" s="215"/>
      <c r="G87" s="216"/>
      <c r="H87" s="216"/>
      <c r="I87" s="216"/>
    </row>
    <row r="88" spans="1:9" x14ac:dyDescent="0.25">
      <c r="A88" s="217" t="s">
        <v>161</v>
      </c>
      <c r="B88" s="217"/>
      <c r="C88" s="217"/>
      <c r="D88" s="217"/>
      <c r="E88" s="217"/>
      <c r="F88" s="217"/>
      <c r="G88" s="57">
        <v>78</v>
      </c>
      <c r="H88" s="74">
        <v>726777</v>
      </c>
      <c r="I88" s="74">
        <v>1117536</v>
      </c>
    </row>
    <row r="89" spans="1:9" ht="29.25" customHeight="1" x14ac:dyDescent="0.25">
      <c r="A89" s="211" t="s">
        <v>413</v>
      </c>
      <c r="B89" s="211"/>
      <c r="C89" s="211"/>
      <c r="D89" s="211"/>
      <c r="E89" s="211"/>
      <c r="F89" s="211"/>
      <c r="G89" s="58">
        <v>79</v>
      </c>
      <c r="H89" s="73">
        <f>H90+H97</f>
        <v>0</v>
      </c>
      <c r="I89" s="73">
        <f>I90+I97</f>
        <v>0</v>
      </c>
    </row>
    <row r="90" spans="1:9" ht="24.6" customHeight="1" x14ac:dyDescent="0.25">
      <c r="A90" s="223" t="s">
        <v>421</v>
      </c>
      <c r="B90" s="223"/>
      <c r="C90" s="223"/>
      <c r="D90" s="223"/>
      <c r="E90" s="223"/>
      <c r="F90" s="223"/>
      <c r="G90" s="58">
        <v>80</v>
      </c>
      <c r="H90" s="73">
        <f>SUM(H91:H95)</f>
        <v>0</v>
      </c>
      <c r="I90" s="73">
        <f>SUM(I91:I95)</f>
        <v>0</v>
      </c>
    </row>
    <row r="91" spans="1:9" ht="24.6" customHeight="1" x14ac:dyDescent="0.25">
      <c r="A91" s="218" t="s">
        <v>342</v>
      </c>
      <c r="B91" s="218"/>
      <c r="C91" s="218"/>
      <c r="D91" s="218"/>
      <c r="E91" s="218"/>
      <c r="F91" s="218"/>
      <c r="G91" s="57">
        <v>81</v>
      </c>
      <c r="H91" s="74">
        <v>0</v>
      </c>
      <c r="I91" s="74">
        <v>0</v>
      </c>
    </row>
    <row r="92" spans="1:9" ht="39" customHeight="1" x14ac:dyDescent="0.25">
      <c r="A92" s="218" t="s">
        <v>343</v>
      </c>
      <c r="B92" s="218"/>
      <c r="C92" s="218"/>
      <c r="D92" s="218"/>
      <c r="E92" s="218"/>
      <c r="F92" s="218"/>
      <c r="G92" s="57">
        <v>82</v>
      </c>
      <c r="H92" s="74">
        <v>0</v>
      </c>
      <c r="I92" s="74">
        <v>0</v>
      </c>
    </row>
    <row r="93" spans="1:9" ht="44.25" customHeight="1" x14ac:dyDescent="0.25">
      <c r="A93" s="218" t="s">
        <v>344</v>
      </c>
      <c r="B93" s="218"/>
      <c r="C93" s="218"/>
      <c r="D93" s="218"/>
      <c r="E93" s="218"/>
      <c r="F93" s="218"/>
      <c r="G93" s="57">
        <v>83</v>
      </c>
      <c r="H93" s="74">
        <v>0</v>
      </c>
      <c r="I93" s="74">
        <v>0</v>
      </c>
    </row>
    <row r="94" spans="1:9" ht="16.5" customHeight="1" x14ac:dyDescent="0.25">
      <c r="A94" s="218" t="s">
        <v>345</v>
      </c>
      <c r="B94" s="218"/>
      <c r="C94" s="218"/>
      <c r="D94" s="218"/>
      <c r="E94" s="218"/>
      <c r="F94" s="218"/>
      <c r="G94" s="57">
        <v>84</v>
      </c>
      <c r="H94" s="74">
        <v>0</v>
      </c>
      <c r="I94" s="74">
        <v>0</v>
      </c>
    </row>
    <row r="95" spans="1:9" ht="13.5" customHeight="1" x14ac:dyDescent="0.25">
      <c r="A95" s="218" t="s">
        <v>346</v>
      </c>
      <c r="B95" s="218"/>
      <c r="C95" s="218"/>
      <c r="D95" s="218"/>
      <c r="E95" s="218"/>
      <c r="F95" s="218"/>
      <c r="G95" s="57">
        <v>85</v>
      </c>
      <c r="H95" s="74">
        <v>0</v>
      </c>
      <c r="I95" s="74">
        <v>0</v>
      </c>
    </row>
    <row r="96" spans="1:9" ht="24.6" customHeight="1" x14ac:dyDescent="0.25">
      <c r="A96" s="218" t="s">
        <v>347</v>
      </c>
      <c r="B96" s="218"/>
      <c r="C96" s="218"/>
      <c r="D96" s="218"/>
      <c r="E96" s="218"/>
      <c r="F96" s="218"/>
      <c r="G96" s="57">
        <v>86</v>
      </c>
      <c r="H96" s="74">
        <v>0</v>
      </c>
      <c r="I96" s="74">
        <v>0</v>
      </c>
    </row>
    <row r="97" spans="1:9" ht="24.6" customHeight="1" x14ac:dyDescent="0.25">
      <c r="A97" s="223" t="s">
        <v>414</v>
      </c>
      <c r="B97" s="223"/>
      <c r="C97" s="223"/>
      <c r="D97" s="223"/>
      <c r="E97" s="223"/>
      <c r="F97" s="223"/>
      <c r="G97" s="58">
        <v>87</v>
      </c>
      <c r="H97" s="73">
        <f>SUM(H98:H106)</f>
        <v>0</v>
      </c>
      <c r="I97" s="73">
        <f>SUM(I98:I106)</f>
        <v>0</v>
      </c>
    </row>
    <row r="98" spans="1:9" x14ac:dyDescent="0.25">
      <c r="A98" s="218" t="s">
        <v>162</v>
      </c>
      <c r="B98" s="218"/>
      <c r="C98" s="218"/>
      <c r="D98" s="218"/>
      <c r="E98" s="218"/>
      <c r="F98" s="218"/>
      <c r="G98" s="57">
        <v>88</v>
      </c>
      <c r="H98" s="74">
        <v>0</v>
      </c>
      <c r="I98" s="74">
        <v>0</v>
      </c>
    </row>
    <row r="99" spans="1:9" x14ac:dyDescent="0.25">
      <c r="A99" s="218" t="s">
        <v>438</v>
      </c>
      <c r="B99" s="218"/>
      <c r="C99" s="218"/>
      <c r="D99" s="218"/>
      <c r="E99" s="218"/>
      <c r="F99" s="218"/>
      <c r="G99" s="57">
        <v>89</v>
      </c>
      <c r="H99" s="74">
        <v>0</v>
      </c>
      <c r="I99" s="74">
        <v>0</v>
      </c>
    </row>
    <row r="100" spans="1:9" ht="35.25" customHeight="1" x14ac:dyDescent="0.25">
      <c r="A100" s="218" t="s">
        <v>439</v>
      </c>
      <c r="B100" s="218"/>
      <c r="C100" s="218"/>
      <c r="D100" s="218"/>
      <c r="E100" s="218"/>
      <c r="F100" s="218"/>
      <c r="G100" s="57">
        <v>90</v>
      </c>
      <c r="H100" s="74">
        <v>0</v>
      </c>
      <c r="I100" s="74">
        <v>0</v>
      </c>
    </row>
    <row r="101" spans="1:9" x14ac:dyDescent="0.25">
      <c r="A101" s="218" t="s">
        <v>440</v>
      </c>
      <c r="B101" s="218"/>
      <c r="C101" s="218"/>
      <c r="D101" s="218"/>
      <c r="E101" s="218"/>
      <c r="F101" s="218"/>
      <c r="G101" s="57">
        <v>91</v>
      </c>
      <c r="H101" s="74">
        <v>0</v>
      </c>
      <c r="I101" s="74">
        <v>0</v>
      </c>
    </row>
    <row r="102" spans="1:9" ht="33.75" customHeight="1" x14ac:dyDescent="0.25">
      <c r="A102" s="218" t="s">
        <v>441</v>
      </c>
      <c r="B102" s="218"/>
      <c r="C102" s="218"/>
      <c r="D102" s="218"/>
      <c r="E102" s="218"/>
      <c r="F102" s="218"/>
      <c r="G102" s="57">
        <v>92</v>
      </c>
      <c r="H102" s="74">
        <v>0</v>
      </c>
      <c r="I102" s="74">
        <v>0</v>
      </c>
    </row>
    <row r="103" spans="1:9" ht="29.25" customHeight="1" x14ac:dyDescent="0.25">
      <c r="A103" s="218" t="s">
        <v>442</v>
      </c>
      <c r="B103" s="218"/>
      <c r="C103" s="218"/>
      <c r="D103" s="218"/>
      <c r="E103" s="218"/>
      <c r="F103" s="218"/>
      <c r="G103" s="57">
        <v>93</v>
      </c>
      <c r="H103" s="74">
        <v>0</v>
      </c>
      <c r="I103" s="74">
        <v>0</v>
      </c>
    </row>
    <row r="104" spans="1:9" x14ac:dyDescent="0.25">
      <c r="A104" s="218" t="s">
        <v>443</v>
      </c>
      <c r="B104" s="218"/>
      <c r="C104" s="218"/>
      <c r="D104" s="218"/>
      <c r="E104" s="218"/>
      <c r="F104" s="218"/>
      <c r="G104" s="57">
        <v>94</v>
      </c>
      <c r="H104" s="74">
        <v>0</v>
      </c>
      <c r="I104" s="74">
        <v>0</v>
      </c>
    </row>
    <row r="105" spans="1:9" ht="24.75" customHeight="1" x14ac:dyDescent="0.25">
      <c r="A105" s="218" t="s">
        <v>444</v>
      </c>
      <c r="B105" s="218"/>
      <c r="C105" s="218"/>
      <c r="D105" s="218"/>
      <c r="E105" s="218"/>
      <c r="F105" s="218"/>
      <c r="G105" s="57">
        <v>95</v>
      </c>
      <c r="H105" s="74">
        <v>0</v>
      </c>
      <c r="I105" s="74">
        <v>0</v>
      </c>
    </row>
    <row r="106" spans="1:9" ht="15.75" customHeight="1" x14ac:dyDescent="0.25">
      <c r="A106" s="218" t="s">
        <v>445</v>
      </c>
      <c r="B106" s="218"/>
      <c r="C106" s="218"/>
      <c r="D106" s="218"/>
      <c r="E106" s="218"/>
      <c r="F106" s="218"/>
      <c r="G106" s="57">
        <v>96</v>
      </c>
      <c r="H106" s="74">
        <v>0</v>
      </c>
      <c r="I106" s="74">
        <v>0</v>
      </c>
    </row>
    <row r="107" spans="1:9" ht="24.75" customHeight="1" x14ac:dyDescent="0.25">
      <c r="A107" s="218" t="s">
        <v>446</v>
      </c>
      <c r="B107" s="218"/>
      <c r="C107" s="218"/>
      <c r="D107" s="218"/>
      <c r="E107" s="218"/>
      <c r="F107" s="218"/>
      <c r="G107" s="57">
        <v>97</v>
      </c>
      <c r="H107" s="74">
        <v>0</v>
      </c>
      <c r="I107" s="74">
        <v>0</v>
      </c>
    </row>
    <row r="108" spans="1:9" ht="27.6" customHeight="1" x14ac:dyDescent="0.25">
      <c r="A108" s="211" t="s">
        <v>416</v>
      </c>
      <c r="B108" s="211"/>
      <c r="C108" s="211"/>
      <c r="D108" s="211"/>
      <c r="E108" s="211"/>
      <c r="F108" s="211"/>
      <c r="G108" s="58">
        <v>98</v>
      </c>
      <c r="H108" s="73">
        <f>H90+H97-H107-H96</f>
        <v>0</v>
      </c>
      <c r="I108" s="73">
        <f>I90+I97-I107-I96</f>
        <v>0</v>
      </c>
    </row>
    <row r="109" spans="1:9" x14ac:dyDescent="0.25">
      <c r="A109" s="211" t="s">
        <v>354</v>
      </c>
      <c r="B109" s="211"/>
      <c r="C109" s="211"/>
      <c r="D109" s="211"/>
      <c r="E109" s="211"/>
      <c r="F109" s="211"/>
      <c r="G109" s="58">
        <v>99</v>
      </c>
      <c r="H109" s="73">
        <f>H88+H108</f>
        <v>726777</v>
      </c>
      <c r="I109" s="73">
        <f>I88+I108</f>
        <v>1117536</v>
      </c>
    </row>
    <row r="110" spans="1:9" x14ac:dyDescent="0.25">
      <c r="A110" s="193" t="s">
        <v>163</v>
      </c>
      <c r="B110" s="193"/>
      <c r="C110" s="193"/>
      <c r="D110" s="193"/>
      <c r="E110" s="193"/>
      <c r="F110" s="193"/>
      <c r="G110" s="212"/>
      <c r="H110" s="212"/>
      <c r="I110" s="212"/>
    </row>
    <row r="111" spans="1:9" ht="24.75" customHeight="1" x14ac:dyDescent="0.25">
      <c r="A111" s="213" t="s">
        <v>415</v>
      </c>
      <c r="B111" s="213"/>
      <c r="C111" s="213"/>
      <c r="D111" s="213"/>
      <c r="E111" s="213"/>
      <c r="F111" s="213"/>
      <c r="G111" s="58">
        <v>100</v>
      </c>
      <c r="H111" s="73">
        <f>H112+H113</f>
        <v>726777</v>
      </c>
      <c r="I111" s="73">
        <f>I112+I113</f>
        <v>1117536</v>
      </c>
    </row>
    <row r="112" spans="1:9" x14ac:dyDescent="0.25">
      <c r="A112" s="214" t="s">
        <v>116</v>
      </c>
      <c r="B112" s="214"/>
      <c r="C112" s="214"/>
      <c r="D112" s="214"/>
      <c r="E112" s="214"/>
      <c r="F112" s="214"/>
      <c r="G112" s="57">
        <v>101</v>
      </c>
      <c r="H112" s="74">
        <v>646164</v>
      </c>
      <c r="I112" s="74">
        <v>940325</v>
      </c>
    </row>
    <row r="113" spans="1:9" x14ac:dyDescent="0.25">
      <c r="A113" s="214" t="s">
        <v>164</v>
      </c>
      <c r="B113" s="214"/>
      <c r="C113" s="214"/>
      <c r="D113" s="214"/>
      <c r="E113" s="214"/>
      <c r="F113" s="214"/>
      <c r="G113" s="57">
        <v>102</v>
      </c>
      <c r="H113" s="74">
        <v>80613</v>
      </c>
      <c r="I113" s="74">
        <v>177211</v>
      </c>
    </row>
  </sheetData>
  <sheetProtection algorithmName="SHA-512" hashValue="fBKP3Q33VlhgVjtpmxYdUvSWKiwJnoD7yFB3BknP4cDiTzKxFmG1CcoY373fwef+VKi/sQhchdCcYWmpkElohw==" saltValue="FMrdaDOP6ojHKb2jQ7O+3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B54" zoomScale="110" zoomScaleNormal="100" workbookViewId="0">
      <selection activeCell="I22" sqref="I22"/>
    </sheetView>
  </sheetViews>
  <sheetFormatPr defaultColWidth="9.109375" defaultRowHeight="13.2" x14ac:dyDescent="0.25"/>
  <cols>
    <col min="1" max="6" width="9.109375" style="2"/>
    <col min="7" max="7" width="9.109375" style="7"/>
    <col min="8" max="9" width="16.33203125" style="23" customWidth="1"/>
    <col min="10" max="16384" width="9.109375" style="2"/>
  </cols>
  <sheetData>
    <row r="1" spans="1:9" x14ac:dyDescent="0.25">
      <c r="A1" s="228" t="s">
        <v>165</v>
      </c>
      <c r="B1" s="232"/>
      <c r="C1" s="232"/>
      <c r="D1" s="232"/>
      <c r="E1" s="232"/>
      <c r="F1" s="232"/>
      <c r="G1" s="232"/>
      <c r="H1" s="232"/>
      <c r="I1" s="232"/>
    </row>
    <row r="2" spans="1:9" x14ac:dyDescent="0.25">
      <c r="A2" s="227" t="s">
        <v>476</v>
      </c>
      <c r="B2" s="198"/>
      <c r="C2" s="198"/>
      <c r="D2" s="198"/>
      <c r="E2" s="198"/>
      <c r="F2" s="198"/>
      <c r="G2" s="198"/>
      <c r="H2" s="198"/>
      <c r="I2" s="198"/>
    </row>
    <row r="3" spans="1:9" x14ac:dyDescent="0.25">
      <c r="A3" s="209" t="s">
        <v>436</v>
      </c>
      <c r="B3" s="234"/>
      <c r="C3" s="234"/>
      <c r="D3" s="234"/>
      <c r="E3" s="234"/>
      <c r="F3" s="234"/>
      <c r="G3" s="234"/>
      <c r="H3" s="234"/>
      <c r="I3" s="234"/>
    </row>
    <row r="4" spans="1:9" x14ac:dyDescent="0.25">
      <c r="A4" s="233" t="s">
        <v>475</v>
      </c>
      <c r="B4" s="201"/>
      <c r="C4" s="201"/>
      <c r="D4" s="201"/>
      <c r="E4" s="201"/>
      <c r="F4" s="201"/>
      <c r="G4" s="201"/>
      <c r="H4" s="201"/>
      <c r="I4" s="202"/>
    </row>
    <row r="5" spans="1:9" ht="20.399999999999999" x14ac:dyDescent="0.25">
      <c r="A5" s="224" t="s">
        <v>2</v>
      </c>
      <c r="B5" s="206"/>
      <c r="C5" s="206"/>
      <c r="D5" s="206"/>
      <c r="E5" s="206"/>
      <c r="F5" s="206"/>
      <c r="G5" s="63" t="s">
        <v>106</v>
      </c>
      <c r="H5" s="60" t="s">
        <v>290</v>
      </c>
      <c r="I5" s="60" t="s">
        <v>275</v>
      </c>
    </row>
    <row r="6" spans="1:9" x14ac:dyDescent="0.25">
      <c r="A6" s="235">
        <v>1</v>
      </c>
      <c r="B6" s="206"/>
      <c r="C6" s="206"/>
      <c r="D6" s="206"/>
      <c r="E6" s="206"/>
      <c r="F6" s="206"/>
      <c r="G6" s="60">
        <v>2</v>
      </c>
      <c r="H6" s="60" t="s">
        <v>166</v>
      </c>
      <c r="I6" s="60" t="s">
        <v>167</v>
      </c>
    </row>
    <row r="7" spans="1:9" x14ac:dyDescent="0.25">
      <c r="A7" s="229" t="s">
        <v>168</v>
      </c>
      <c r="B7" s="229"/>
      <c r="C7" s="229"/>
      <c r="D7" s="229"/>
      <c r="E7" s="229"/>
      <c r="F7" s="229"/>
      <c r="G7" s="229"/>
      <c r="H7" s="229"/>
      <c r="I7" s="229"/>
    </row>
    <row r="8" spans="1:9" ht="12.75" customHeight="1" x14ac:dyDescent="0.25">
      <c r="A8" s="218" t="s">
        <v>169</v>
      </c>
      <c r="B8" s="218"/>
      <c r="C8" s="218"/>
      <c r="D8" s="218"/>
      <c r="E8" s="218"/>
      <c r="F8" s="218"/>
      <c r="G8" s="62">
        <v>1</v>
      </c>
      <c r="H8" s="75">
        <v>810048</v>
      </c>
      <c r="I8" s="75">
        <v>1323437</v>
      </c>
    </row>
    <row r="9" spans="1:9" ht="12.75" customHeight="1" x14ac:dyDescent="0.25">
      <c r="A9" s="220" t="s">
        <v>170</v>
      </c>
      <c r="B9" s="220"/>
      <c r="C9" s="220"/>
      <c r="D9" s="220"/>
      <c r="E9" s="220"/>
      <c r="F9" s="220"/>
      <c r="G9" s="58">
        <v>2</v>
      </c>
      <c r="H9" s="76">
        <f>H10+H11+H12+H13+H14+H15+H16+H17</f>
        <v>1460779</v>
      </c>
      <c r="I9" s="76">
        <f>I10+I11+I12+I13+I14+I15+I16+I17</f>
        <v>993692</v>
      </c>
    </row>
    <row r="10" spans="1:9" ht="12.75" customHeight="1" x14ac:dyDescent="0.25">
      <c r="A10" s="231" t="s">
        <v>171</v>
      </c>
      <c r="B10" s="231"/>
      <c r="C10" s="231"/>
      <c r="D10" s="231"/>
      <c r="E10" s="231"/>
      <c r="F10" s="231"/>
      <c r="G10" s="62">
        <v>3</v>
      </c>
      <c r="H10" s="75">
        <v>26656</v>
      </c>
      <c r="I10" s="75">
        <v>26206</v>
      </c>
    </row>
    <row r="11" spans="1:9" ht="31.2" customHeight="1" x14ac:dyDescent="0.25">
      <c r="A11" s="231" t="s">
        <v>295</v>
      </c>
      <c r="B11" s="231"/>
      <c r="C11" s="231"/>
      <c r="D11" s="231"/>
      <c r="E11" s="231"/>
      <c r="F11" s="231"/>
      <c r="G11" s="62">
        <v>4</v>
      </c>
      <c r="H11" s="75">
        <v>1434123</v>
      </c>
      <c r="I11" s="75">
        <v>967486</v>
      </c>
    </row>
    <row r="12" spans="1:9" ht="28.2" customHeight="1" x14ac:dyDescent="0.25">
      <c r="A12" s="231" t="s">
        <v>296</v>
      </c>
      <c r="B12" s="231"/>
      <c r="C12" s="231"/>
      <c r="D12" s="231"/>
      <c r="E12" s="231"/>
      <c r="F12" s="231"/>
      <c r="G12" s="62">
        <v>5</v>
      </c>
      <c r="H12" s="75">
        <v>0</v>
      </c>
      <c r="I12" s="75">
        <v>0</v>
      </c>
    </row>
    <row r="13" spans="1:9" ht="12.75" customHeight="1" x14ac:dyDescent="0.25">
      <c r="A13" s="231" t="s">
        <v>172</v>
      </c>
      <c r="B13" s="231"/>
      <c r="C13" s="231"/>
      <c r="D13" s="231"/>
      <c r="E13" s="231"/>
      <c r="F13" s="231"/>
      <c r="G13" s="62">
        <v>6</v>
      </c>
      <c r="H13" s="75">
        <v>0</v>
      </c>
      <c r="I13" s="75">
        <v>0</v>
      </c>
    </row>
    <row r="14" spans="1:9" ht="12.75" customHeight="1" x14ac:dyDescent="0.25">
      <c r="A14" s="231" t="s">
        <v>173</v>
      </c>
      <c r="B14" s="231"/>
      <c r="C14" s="231"/>
      <c r="D14" s="231"/>
      <c r="E14" s="231"/>
      <c r="F14" s="231"/>
      <c r="G14" s="62">
        <v>7</v>
      </c>
      <c r="H14" s="75">
        <v>0</v>
      </c>
      <c r="I14" s="75">
        <v>0</v>
      </c>
    </row>
    <row r="15" spans="1:9" ht="12.75" customHeight="1" x14ac:dyDescent="0.25">
      <c r="A15" s="231" t="s">
        <v>174</v>
      </c>
      <c r="B15" s="231"/>
      <c r="C15" s="231"/>
      <c r="D15" s="231"/>
      <c r="E15" s="231"/>
      <c r="F15" s="231"/>
      <c r="G15" s="62">
        <v>8</v>
      </c>
      <c r="H15" s="75">
        <v>0</v>
      </c>
      <c r="I15" s="75">
        <v>0</v>
      </c>
    </row>
    <row r="16" spans="1:9" ht="12.75" customHeight="1" x14ac:dyDescent="0.25">
      <c r="A16" s="231" t="s">
        <v>175</v>
      </c>
      <c r="B16" s="231"/>
      <c r="C16" s="231"/>
      <c r="D16" s="231"/>
      <c r="E16" s="231"/>
      <c r="F16" s="231"/>
      <c r="G16" s="62">
        <v>9</v>
      </c>
      <c r="H16" s="75">
        <v>0</v>
      </c>
      <c r="I16" s="75">
        <v>0</v>
      </c>
    </row>
    <row r="17" spans="1:9" ht="27.6" customHeight="1" x14ac:dyDescent="0.25">
      <c r="A17" s="231" t="s">
        <v>176</v>
      </c>
      <c r="B17" s="231"/>
      <c r="C17" s="231"/>
      <c r="D17" s="231"/>
      <c r="E17" s="231"/>
      <c r="F17" s="231"/>
      <c r="G17" s="62">
        <v>10</v>
      </c>
      <c r="H17" s="75">
        <v>0</v>
      </c>
      <c r="I17" s="75">
        <v>0</v>
      </c>
    </row>
    <row r="18" spans="1:9" ht="29.4" customHeight="1" x14ac:dyDescent="0.25">
      <c r="A18" s="211" t="s">
        <v>298</v>
      </c>
      <c r="B18" s="211"/>
      <c r="C18" s="211"/>
      <c r="D18" s="211"/>
      <c r="E18" s="211"/>
      <c r="F18" s="211"/>
      <c r="G18" s="58">
        <v>11</v>
      </c>
      <c r="H18" s="76">
        <f>H8+H9</f>
        <v>2270827</v>
      </c>
      <c r="I18" s="76">
        <f>I8+I9</f>
        <v>2317129</v>
      </c>
    </row>
    <row r="19" spans="1:9" ht="12.75" customHeight="1" x14ac:dyDescent="0.25">
      <c r="A19" s="220" t="s">
        <v>177</v>
      </c>
      <c r="B19" s="220"/>
      <c r="C19" s="220"/>
      <c r="D19" s="220"/>
      <c r="E19" s="220"/>
      <c r="F19" s="220"/>
      <c r="G19" s="58">
        <v>12</v>
      </c>
      <c r="H19" s="76">
        <f>H20+H21+H22+H23</f>
        <v>46735</v>
      </c>
      <c r="I19" s="76">
        <f>I20+I21+I22+I23</f>
        <v>33205</v>
      </c>
    </row>
    <row r="20" spans="1:9" ht="12.75" customHeight="1" x14ac:dyDescent="0.25">
      <c r="A20" s="231" t="s">
        <v>178</v>
      </c>
      <c r="B20" s="231"/>
      <c r="C20" s="231"/>
      <c r="D20" s="231"/>
      <c r="E20" s="231"/>
      <c r="F20" s="231"/>
      <c r="G20" s="62">
        <v>13</v>
      </c>
      <c r="H20" s="75">
        <v>47644</v>
      </c>
      <c r="I20" s="75">
        <v>94312</v>
      </c>
    </row>
    <row r="21" spans="1:9" ht="12.75" customHeight="1" x14ac:dyDescent="0.25">
      <c r="A21" s="231" t="s">
        <v>179</v>
      </c>
      <c r="B21" s="231"/>
      <c r="C21" s="231"/>
      <c r="D21" s="231"/>
      <c r="E21" s="231"/>
      <c r="F21" s="231"/>
      <c r="G21" s="62">
        <v>14</v>
      </c>
      <c r="H21" s="75">
        <v>-909</v>
      </c>
      <c r="I21" s="75">
        <v>-61107</v>
      </c>
    </row>
    <row r="22" spans="1:9" ht="12.75" customHeight="1" x14ac:dyDescent="0.25">
      <c r="A22" s="231" t="s">
        <v>180</v>
      </c>
      <c r="B22" s="231"/>
      <c r="C22" s="231"/>
      <c r="D22" s="231"/>
      <c r="E22" s="231"/>
      <c r="F22" s="231"/>
      <c r="G22" s="62">
        <v>15</v>
      </c>
      <c r="H22" s="75">
        <v>0</v>
      </c>
      <c r="I22" s="75">
        <v>0</v>
      </c>
    </row>
    <row r="23" spans="1:9" ht="12.75" customHeight="1" x14ac:dyDescent="0.25">
      <c r="A23" s="231" t="s">
        <v>181</v>
      </c>
      <c r="B23" s="231"/>
      <c r="C23" s="231"/>
      <c r="D23" s="231"/>
      <c r="E23" s="231"/>
      <c r="F23" s="231"/>
      <c r="G23" s="62">
        <v>16</v>
      </c>
      <c r="H23" s="75">
        <v>0</v>
      </c>
      <c r="I23" s="75">
        <v>0</v>
      </c>
    </row>
    <row r="24" spans="1:9" ht="12.75" customHeight="1" x14ac:dyDescent="0.25">
      <c r="A24" s="211" t="s">
        <v>182</v>
      </c>
      <c r="B24" s="211"/>
      <c r="C24" s="211"/>
      <c r="D24" s="211"/>
      <c r="E24" s="211"/>
      <c r="F24" s="211"/>
      <c r="G24" s="58">
        <v>17</v>
      </c>
      <c r="H24" s="76">
        <f>H18+H19</f>
        <v>2317562</v>
      </c>
      <c r="I24" s="76">
        <f>I18+I19</f>
        <v>2350334</v>
      </c>
    </row>
    <row r="25" spans="1:9" ht="12.75" customHeight="1" x14ac:dyDescent="0.25">
      <c r="A25" s="218" t="s">
        <v>183</v>
      </c>
      <c r="B25" s="218"/>
      <c r="C25" s="218"/>
      <c r="D25" s="218"/>
      <c r="E25" s="218"/>
      <c r="F25" s="218"/>
      <c r="G25" s="62">
        <v>18</v>
      </c>
      <c r="H25" s="75">
        <v>0</v>
      </c>
      <c r="I25" s="75">
        <v>0</v>
      </c>
    </row>
    <row r="26" spans="1:9" ht="12.75" customHeight="1" x14ac:dyDescent="0.25">
      <c r="A26" s="218" t="s">
        <v>184</v>
      </c>
      <c r="B26" s="218"/>
      <c r="C26" s="218"/>
      <c r="D26" s="218"/>
      <c r="E26" s="218"/>
      <c r="F26" s="218"/>
      <c r="G26" s="62">
        <v>19</v>
      </c>
      <c r="H26" s="75">
        <v>-83271</v>
      </c>
      <c r="I26" s="75">
        <v>-208409</v>
      </c>
    </row>
    <row r="27" spans="1:9" ht="28.95" customHeight="1" x14ac:dyDescent="0.25">
      <c r="A27" s="213" t="s">
        <v>185</v>
      </c>
      <c r="B27" s="213"/>
      <c r="C27" s="213"/>
      <c r="D27" s="213"/>
      <c r="E27" s="213"/>
      <c r="F27" s="213"/>
      <c r="G27" s="58">
        <v>20</v>
      </c>
      <c r="H27" s="76">
        <f>H24+H25+H26</f>
        <v>2234291</v>
      </c>
      <c r="I27" s="76">
        <f>I24+I25+I26</f>
        <v>2141925</v>
      </c>
    </row>
    <row r="28" spans="1:9" x14ac:dyDescent="0.25">
      <c r="A28" s="229" t="s">
        <v>186</v>
      </c>
      <c r="B28" s="229"/>
      <c r="C28" s="229"/>
      <c r="D28" s="229"/>
      <c r="E28" s="229"/>
      <c r="F28" s="229"/>
      <c r="G28" s="229"/>
      <c r="H28" s="229"/>
      <c r="I28" s="229"/>
    </row>
    <row r="29" spans="1:9" ht="23.4" customHeight="1" x14ac:dyDescent="0.25">
      <c r="A29" s="218" t="s">
        <v>187</v>
      </c>
      <c r="B29" s="218"/>
      <c r="C29" s="218"/>
      <c r="D29" s="218"/>
      <c r="E29" s="218"/>
      <c r="F29" s="218"/>
      <c r="G29" s="62">
        <v>21</v>
      </c>
      <c r="H29" s="74">
        <v>0</v>
      </c>
      <c r="I29" s="74">
        <v>0</v>
      </c>
    </row>
    <row r="30" spans="1:9" ht="12.75" customHeight="1" x14ac:dyDescent="0.25">
      <c r="A30" s="218" t="s">
        <v>188</v>
      </c>
      <c r="B30" s="218"/>
      <c r="C30" s="218"/>
      <c r="D30" s="218"/>
      <c r="E30" s="218"/>
      <c r="F30" s="218"/>
      <c r="G30" s="62">
        <v>22</v>
      </c>
      <c r="H30" s="74">
        <v>0</v>
      </c>
      <c r="I30" s="74">
        <v>0</v>
      </c>
    </row>
    <row r="31" spans="1:9" ht="12.75" customHeight="1" x14ac:dyDescent="0.25">
      <c r="A31" s="218" t="s">
        <v>189</v>
      </c>
      <c r="B31" s="218"/>
      <c r="C31" s="218"/>
      <c r="D31" s="218"/>
      <c r="E31" s="218"/>
      <c r="F31" s="218"/>
      <c r="G31" s="62">
        <v>23</v>
      </c>
      <c r="H31" s="74">
        <v>0</v>
      </c>
      <c r="I31" s="74">
        <v>0</v>
      </c>
    </row>
    <row r="32" spans="1:9" ht="12.75" customHeight="1" x14ac:dyDescent="0.25">
      <c r="A32" s="218" t="s">
        <v>190</v>
      </c>
      <c r="B32" s="218"/>
      <c r="C32" s="218"/>
      <c r="D32" s="218"/>
      <c r="E32" s="218"/>
      <c r="F32" s="218"/>
      <c r="G32" s="62">
        <v>24</v>
      </c>
      <c r="H32" s="74">
        <v>0</v>
      </c>
      <c r="I32" s="74">
        <v>0</v>
      </c>
    </row>
    <row r="33" spans="1:9" ht="12.75" customHeight="1" x14ac:dyDescent="0.25">
      <c r="A33" s="218" t="s">
        <v>191</v>
      </c>
      <c r="B33" s="218"/>
      <c r="C33" s="218"/>
      <c r="D33" s="218"/>
      <c r="E33" s="218"/>
      <c r="F33" s="218"/>
      <c r="G33" s="62">
        <v>25</v>
      </c>
      <c r="H33" s="74">
        <v>0</v>
      </c>
      <c r="I33" s="74">
        <v>0</v>
      </c>
    </row>
    <row r="34" spans="1:9" ht="12.75" customHeight="1" x14ac:dyDescent="0.25">
      <c r="A34" s="218" t="s">
        <v>192</v>
      </c>
      <c r="B34" s="218"/>
      <c r="C34" s="218"/>
      <c r="D34" s="218"/>
      <c r="E34" s="218"/>
      <c r="F34" s="218"/>
      <c r="G34" s="62">
        <v>26</v>
      </c>
      <c r="H34" s="74">
        <v>136674</v>
      </c>
      <c r="I34" s="74">
        <v>71178</v>
      </c>
    </row>
    <row r="35" spans="1:9" ht="27.6" customHeight="1" x14ac:dyDescent="0.25">
      <c r="A35" s="211" t="s">
        <v>193</v>
      </c>
      <c r="B35" s="211"/>
      <c r="C35" s="211"/>
      <c r="D35" s="211"/>
      <c r="E35" s="211"/>
      <c r="F35" s="211"/>
      <c r="G35" s="58">
        <v>27</v>
      </c>
      <c r="H35" s="73">
        <f>H29+H30+H31+H32+H33+H34</f>
        <v>136674</v>
      </c>
      <c r="I35" s="73">
        <f>I29+I30+I31+I32+I33+I34</f>
        <v>71178</v>
      </c>
    </row>
    <row r="36" spans="1:9" ht="26.4" customHeight="1" x14ac:dyDescent="0.25">
      <c r="A36" s="218" t="s">
        <v>194</v>
      </c>
      <c r="B36" s="218"/>
      <c r="C36" s="218"/>
      <c r="D36" s="218"/>
      <c r="E36" s="218"/>
      <c r="F36" s="218"/>
      <c r="G36" s="62">
        <v>28</v>
      </c>
      <c r="H36" s="74">
        <v>-1683020</v>
      </c>
      <c r="I36" s="74">
        <v>-653216</v>
      </c>
    </row>
    <row r="37" spans="1:9" ht="12.75" customHeight="1" x14ac:dyDescent="0.25">
      <c r="A37" s="218" t="s">
        <v>195</v>
      </c>
      <c r="B37" s="218"/>
      <c r="C37" s="218"/>
      <c r="D37" s="218"/>
      <c r="E37" s="218"/>
      <c r="F37" s="218"/>
      <c r="G37" s="62">
        <v>29</v>
      </c>
      <c r="H37" s="74">
        <v>0</v>
      </c>
      <c r="I37" s="74">
        <v>-689116</v>
      </c>
    </row>
    <row r="38" spans="1:9" ht="12.75" customHeight="1" x14ac:dyDescent="0.25">
      <c r="A38" s="218" t="s">
        <v>196</v>
      </c>
      <c r="B38" s="218"/>
      <c r="C38" s="218"/>
      <c r="D38" s="218"/>
      <c r="E38" s="218"/>
      <c r="F38" s="218"/>
      <c r="G38" s="62">
        <v>30</v>
      </c>
      <c r="H38" s="74">
        <v>0</v>
      </c>
      <c r="I38" s="74">
        <v>0</v>
      </c>
    </row>
    <row r="39" spans="1:9" ht="12.75" customHeight="1" x14ac:dyDescent="0.25">
      <c r="A39" s="218" t="s">
        <v>197</v>
      </c>
      <c r="B39" s="218"/>
      <c r="C39" s="218"/>
      <c r="D39" s="218"/>
      <c r="E39" s="218"/>
      <c r="F39" s="218"/>
      <c r="G39" s="62">
        <v>31</v>
      </c>
      <c r="H39" s="74">
        <v>-3750</v>
      </c>
      <c r="I39" s="74">
        <v>0</v>
      </c>
    </row>
    <row r="40" spans="1:9" ht="12.75" customHeight="1" x14ac:dyDescent="0.25">
      <c r="A40" s="218" t="s">
        <v>198</v>
      </c>
      <c r="B40" s="218"/>
      <c r="C40" s="218"/>
      <c r="D40" s="218"/>
      <c r="E40" s="218"/>
      <c r="F40" s="218"/>
      <c r="G40" s="62">
        <v>32</v>
      </c>
      <c r="H40" s="74">
        <v>-103678</v>
      </c>
      <c r="I40" s="74">
        <v>-407409</v>
      </c>
    </row>
    <row r="41" spans="1:9" ht="22.95" customHeight="1" x14ac:dyDescent="0.25">
      <c r="A41" s="211" t="s">
        <v>199</v>
      </c>
      <c r="B41" s="211"/>
      <c r="C41" s="211"/>
      <c r="D41" s="211"/>
      <c r="E41" s="211"/>
      <c r="F41" s="211"/>
      <c r="G41" s="58">
        <v>33</v>
      </c>
      <c r="H41" s="73">
        <f>H36+H37+H38+H39+H40</f>
        <v>-1790448</v>
      </c>
      <c r="I41" s="73">
        <f>I36+I37+I38+I39+I40</f>
        <v>-1749741</v>
      </c>
    </row>
    <row r="42" spans="1:9" ht="30.6" customHeight="1" x14ac:dyDescent="0.25">
      <c r="A42" s="213" t="s">
        <v>200</v>
      </c>
      <c r="B42" s="213"/>
      <c r="C42" s="213"/>
      <c r="D42" s="213"/>
      <c r="E42" s="213"/>
      <c r="F42" s="213"/>
      <c r="G42" s="58">
        <v>34</v>
      </c>
      <c r="H42" s="73">
        <f>H35+H41</f>
        <v>-1653774</v>
      </c>
      <c r="I42" s="73">
        <f>I35+I41</f>
        <v>-1678563</v>
      </c>
    </row>
    <row r="43" spans="1:9" x14ac:dyDescent="0.25">
      <c r="A43" s="229" t="s">
        <v>201</v>
      </c>
      <c r="B43" s="229"/>
      <c r="C43" s="229"/>
      <c r="D43" s="229"/>
      <c r="E43" s="229"/>
      <c r="F43" s="229"/>
      <c r="G43" s="229"/>
      <c r="H43" s="229"/>
      <c r="I43" s="229"/>
    </row>
    <row r="44" spans="1:9" ht="12.75" customHeight="1" x14ac:dyDescent="0.25">
      <c r="A44" s="218" t="s">
        <v>202</v>
      </c>
      <c r="B44" s="218"/>
      <c r="C44" s="218"/>
      <c r="D44" s="218"/>
      <c r="E44" s="218"/>
      <c r="F44" s="218"/>
      <c r="G44" s="62">
        <v>35</v>
      </c>
      <c r="H44" s="74">
        <v>0</v>
      </c>
      <c r="I44" s="74"/>
    </row>
    <row r="45" spans="1:9" ht="27.6" customHeight="1" x14ac:dyDescent="0.25">
      <c r="A45" s="218" t="s">
        <v>203</v>
      </c>
      <c r="B45" s="218"/>
      <c r="C45" s="218"/>
      <c r="D45" s="218"/>
      <c r="E45" s="218"/>
      <c r="F45" s="218"/>
      <c r="G45" s="62">
        <v>36</v>
      </c>
      <c r="H45" s="74">
        <v>0</v>
      </c>
      <c r="I45" s="74"/>
    </row>
    <row r="46" spans="1:9" ht="12.75" customHeight="1" x14ac:dyDescent="0.25">
      <c r="A46" s="218" t="s">
        <v>204</v>
      </c>
      <c r="B46" s="218"/>
      <c r="C46" s="218"/>
      <c r="D46" s="218"/>
      <c r="E46" s="218"/>
      <c r="F46" s="218"/>
      <c r="G46" s="62">
        <v>37</v>
      </c>
      <c r="H46" s="74">
        <v>488605</v>
      </c>
      <c r="I46" s="74">
        <v>2600</v>
      </c>
    </row>
    <row r="47" spans="1:9" ht="12.75" customHeight="1" x14ac:dyDescent="0.25">
      <c r="A47" s="218" t="s">
        <v>205</v>
      </c>
      <c r="B47" s="218"/>
      <c r="C47" s="218"/>
      <c r="D47" s="218"/>
      <c r="E47" s="218"/>
      <c r="F47" s="218"/>
      <c r="G47" s="62">
        <v>38</v>
      </c>
      <c r="H47" s="74">
        <v>9500</v>
      </c>
      <c r="I47" s="74">
        <v>1600</v>
      </c>
    </row>
    <row r="48" spans="1:9" ht="25.95" customHeight="1" x14ac:dyDescent="0.25">
      <c r="A48" s="211" t="s">
        <v>206</v>
      </c>
      <c r="B48" s="211"/>
      <c r="C48" s="211"/>
      <c r="D48" s="211"/>
      <c r="E48" s="211"/>
      <c r="F48" s="211"/>
      <c r="G48" s="58">
        <v>39</v>
      </c>
      <c r="H48" s="73">
        <f>H44+H45+H46+H47</f>
        <v>498105</v>
      </c>
      <c r="I48" s="73">
        <f>I44+I45+I46+I47</f>
        <v>4200</v>
      </c>
    </row>
    <row r="49" spans="1:9" ht="24.6" customHeight="1" x14ac:dyDescent="0.25">
      <c r="A49" s="218" t="s">
        <v>297</v>
      </c>
      <c r="B49" s="218"/>
      <c r="C49" s="218"/>
      <c r="D49" s="218"/>
      <c r="E49" s="218"/>
      <c r="F49" s="218"/>
      <c r="G49" s="62">
        <v>40</v>
      </c>
      <c r="H49" s="74">
        <v>-487110</v>
      </c>
      <c r="I49" s="74">
        <v>-796597</v>
      </c>
    </row>
    <row r="50" spans="1:9" ht="12.75" customHeight="1" x14ac:dyDescent="0.25">
      <c r="A50" s="218" t="s">
        <v>207</v>
      </c>
      <c r="B50" s="218"/>
      <c r="C50" s="218"/>
      <c r="D50" s="218"/>
      <c r="E50" s="218"/>
      <c r="F50" s="218"/>
      <c r="G50" s="62">
        <v>41</v>
      </c>
      <c r="H50" s="74">
        <v>0</v>
      </c>
      <c r="I50" s="74">
        <v>0</v>
      </c>
    </row>
    <row r="51" spans="1:9" ht="12.75" customHeight="1" x14ac:dyDescent="0.25">
      <c r="A51" s="218" t="s">
        <v>208</v>
      </c>
      <c r="B51" s="218"/>
      <c r="C51" s="218"/>
      <c r="D51" s="218"/>
      <c r="E51" s="218"/>
      <c r="F51" s="218"/>
      <c r="G51" s="62">
        <v>42</v>
      </c>
      <c r="H51" s="74">
        <v>0</v>
      </c>
      <c r="I51" s="74">
        <v>0</v>
      </c>
    </row>
    <row r="52" spans="1:9" ht="26.4" customHeight="1" x14ac:dyDescent="0.25">
      <c r="A52" s="218" t="s">
        <v>209</v>
      </c>
      <c r="B52" s="218"/>
      <c r="C52" s="218"/>
      <c r="D52" s="218"/>
      <c r="E52" s="218"/>
      <c r="F52" s="218"/>
      <c r="G52" s="62">
        <v>43</v>
      </c>
      <c r="H52" s="74">
        <v>0</v>
      </c>
      <c r="I52" s="74">
        <v>0</v>
      </c>
    </row>
    <row r="53" spans="1:9" ht="12.75" customHeight="1" x14ac:dyDescent="0.25">
      <c r="A53" s="218" t="s">
        <v>210</v>
      </c>
      <c r="B53" s="218"/>
      <c r="C53" s="218"/>
      <c r="D53" s="218"/>
      <c r="E53" s="218"/>
      <c r="F53" s="218"/>
      <c r="G53" s="62">
        <v>44</v>
      </c>
      <c r="H53" s="74">
        <v>-63493</v>
      </c>
      <c r="I53" s="74">
        <v>-4458</v>
      </c>
    </row>
    <row r="54" spans="1:9" ht="27.6" customHeight="1" x14ac:dyDescent="0.25">
      <c r="A54" s="211" t="s">
        <v>211</v>
      </c>
      <c r="B54" s="211"/>
      <c r="C54" s="211"/>
      <c r="D54" s="211"/>
      <c r="E54" s="211"/>
      <c r="F54" s="211"/>
      <c r="G54" s="58">
        <v>45</v>
      </c>
      <c r="H54" s="73">
        <f>H49+H50+H51+H52+H53</f>
        <v>-550603</v>
      </c>
      <c r="I54" s="73">
        <f>I49+I50+I51+I52+I53</f>
        <v>-801055</v>
      </c>
    </row>
    <row r="55" spans="1:9" ht="27.6" customHeight="1" x14ac:dyDescent="0.25">
      <c r="A55" s="213" t="s">
        <v>212</v>
      </c>
      <c r="B55" s="213"/>
      <c r="C55" s="213"/>
      <c r="D55" s="213"/>
      <c r="E55" s="213"/>
      <c r="F55" s="213"/>
      <c r="G55" s="58">
        <v>46</v>
      </c>
      <c r="H55" s="73">
        <f>H48+H54</f>
        <v>-52498</v>
      </c>
      <c r="I55" s="73">
        <f>I48+I54</f>
        <v>-796855</v>
      </c>
    </row>
    <row r="56" spans="1:9" x14ac:dyDescent="0.25">
      <c r="A56" s="187" t="s">
        <v>213</v>
      </c>
      <c r="B56" s="187"/>
      <c r="C56" s="187"/>
      <c r="D56" s="187"/>
      <c r="E56" s="187"/>
      <c r="F56" s="187"/>
      <c r="G56" s="62">
        <v>47</v>
      </c>
      <c r="H56" s="74">
        <v>0</v>
      </c>
      <c r="I56" s="74">
        <v>0</v>
      </c>
    </row>
    <row r="57" spans="1:9" ht="27" customHeight="1" x14ac:dyDescent="0.25">
      <c r="A57" s="213" t="s">
        <v>214</v>
      </c>
      <c r="B57" s="213"/>
      <c r="C57" s="213"/>
      <c r="D57" s="213"/>
      <c r="E57" s="213"/>
      <c r="F57" s="213"/>
      <c r="G57" s="58">
        <v>48</v>
      </c>
      <c r="H57" s="73">
        <f>H27+H42+H55+H56</f>
        <v>528019</v>
      </c>
      <c r="I57" s="73">
        <f>I27+I42+I55+I56</f>
        <v>-333493</v>
      </c>
    </row>
    <row r="58" spans="1:9" ht="15.6" customHeight="1" x14ac:dyDescent="0.25">
      <c r="A58" s="230" t="s">
        <v>215</v>
      </c>
      <c r="B58" s="230"/>
      <c r="C58" s="230"/>
      <c r="D58" s="230"/>
      <c r="E58" s="230"/>
      <c r="F58" s="230"/>
      <c r="G58" s="62">
        <v>49</v>
      </c>
      <c r="H58" s="74">
        <v>49769</v>
      </c>
      <c r="I58" s="74">
        <v>579542</v>
      </c>
    </row>
    <row r="59" spans="1:9" ht="28.95" customHeight="1" x14ac:dyDescent="0.25">
      <c r="A59" s="213" t="s">
        <v>216</v>
      </c>
      <c r="B59" s="213"/>
      <c r="C59" s="213"/>
      <c r="D59" s="213"/>
      <c r="E59" s="213"/>
      <c r="F59" s="213"/>
      <c r="G59" s="58">
        <v>50</v>
      </c>
      <c r="H59" s="73">
        <f>H57+H58</f>
        <v>577788</v>
      </c>
      <c r="I59" s="73">
        <f>I57+I58</f>
        <v>246049</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11" sqref="H11"/>
    </sheetView>
  </sheetViews>
  <sheetFormatPr defaultRowHeight="13.2" x14ac:dyDescent="0.25"/>
  <cols>
    <col min="1" max="7" width="9.109375" style="2"/>
    <col min="8" max="9" width="14.88671875" style="23"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228" t="s">
        <v>217</v>
      </c>
      <c r="B1" s="232"/>
      <c r="C1" s="232"/>
      <c r="D1" s="232"/>
      <c r="E1" s="232"/>
      <c r="F1" s="232"/>
      <c r="G1" s="232"/>
      <c r="H1" s="232"/>
      <c r="I1" s="232"/>
    </row>
    <row r="2" spans="1:9" ht="12.75" customHeight="1" x14ac:dyDescent="0.25">
      <c r="A2" s="227" t="s">
        <v>319</v>
      </c>
      <c r="B2" s="198"/>
      <c r="C2" s="198"/>
      <c r="D2" s="198"/>
      <c r="E2" s="198"/>
      <c r="F2" s="198"/>
      <c r="G2" s="198"/>
      <c r="H2" s="198"/>
      <c r="I2" s="198"/>
    </row>
    <row r="3" spans="1:9" x14ac:dyDescent="0.25">
      <c r="A3" s="209" t="s">
        <v>436</v>
      </c>
      <c r="B3" s="237"/>
      <c r="C3" s="237"/>
      <c r="D3" s="237"/>
      <c r="E3" s="237"/>
      <c r="F3" s="237"/>
      <c r="G3" s="237"/>
      <c r="H3" s="237"/>
      <c r="I3" s="237"/>
    </row>
    <row r="4" spans="1:9" x14ac:dyDescent="0.25">
      <c r="A4" s="233" t="s">
        <v>320</v>
      </c>
      <c r="B4" s="201"/>
      <c r="C4" s="201"/>
      <c r="D4" s="201"/>
      <c r="E4" s="201"/>
      <c r="F4" s="201"/>
      <c r="G4" s="201"/>
      <c r="H4" s="201"/>
      <c r="I4" s="202"/>
    </row>
    <row r="5" spans="1:9" ht="22.2" x14ac:dyDescent="0.25">
      <c r="A5" s="224" t="s">
        <v>2</v>
      </c>
      <c r="B5" s="206"/>
      <c r="C5" s="206"/>
      <c r="D5" s="206"/>
      <c r="E5" s="206"/>
      <c r="F5" s="206"/>
      <c r="G5" s="59" t="s">
        <v>106</v>
      </c>
      <c r="H5" s="60" t="s">
        <v>290</v>
      </c>
      <c r="I5" s="60" t="s">
        <v>275</v>
      </c>
    </row>
    <row r="6" spans="1:9" x14ac:dyDescent="0.25">
      <c r="A6" s="235">
        <v>1</v>
      </c>
      <c r="B6" s="206"/>
      <c r="C6" s="206"/>
      <c r="D6" s="206"/>
      <c r="E6" s="206"/>
      <c r="F6" s="206"/>
      <c r="G6" s="61">
        <v>2</v>
      </c>
      <c r="H6" s="60" t="s">
        <v>166</v>
      </c>
      <c r="I6" s="60" t="s">
        <v>167</v>
      </c>
    </row>
    <row r="7" spans="1:9" x14ac:dyDescent="0.25">
      <c r="A7" s="229" t="s">
        <v>168</v>
      </c>
      <c r="B7" s="236"/>
      <c r="C7" s="236"/>
      <c r="D7" s="236"/>
      <c r="E7" s="236"/>
      <c r="F7" s="236"/>
      <c r="G7" s="236"/>
      <c r="H7" s="236"/>
      <c r="I7" s="236"/>
    </row>
    <row r="8" spans="1:9" x14ac:dyDescent="0.25">
      <c r="A8" s="218" t="s">
        <v>218</v>
      </c>
      <c r="B8" s="218"/>
      <c r="C8" s="218"/>
      <c r="D8" s="218"/>
      <c r="E8" s="218"/>
      <c r="F8" s="218"/>
      <c r="G8" s="57">
        <v>1</v>
      </c>
      <c r="H8" s="74"/>
      <c r="I8" s="74"/>
    </row>
    <row r="9" spans="1:9" x14ac:dyDescent="0.25">
      <c r="A9" s="218" t="s">
        <v>219</v>
      </c>
      <c r="B9" s="218"/>
      <c r="C9" s="218"/>
      <c r="D9" s="218"/>
      <c r="E9" s="218"/>
      <c r="F9" s="218"/>
      <c r="G9" s="57">
        <v>2</v>
      </c>
      <c r="H9" s="74"/>
      <c r="I9" s="74"/>
    </row>
    <row r="10" spans="1:9" x14ac:dyDescent="0.25">
      <c r="A10" s="218" t="s">
        <v>220</v>
      </c>
      <c r="B10" s="218"/>
      <c r="C10" s="218"/>
      <c r="D10" s="218"/>
      <c r="E10" s="218"/>
      <c r="F10" s="218"/>
      <c r="G10" s="57">
        <v>3</v>
      </c>
      <c r="H10" s="74"/>
      <c r="I10" s="74"/>
    </row>
    <row r="11" spans="1:9" x14ac:dyDescent="0.25">
      <c r="A11" s="218" t="s">
        <v>221</v>
      </c>
      <c r="B11" s="218"/>
      <c r="C11" s="218"/>
      <c r="D11" s="218"/>
      <c r="E11" s="218"/>
      <c r="F11" s="218"/>
      <c r="G11" s="57">
        <v>4</v>
      </c>
      <c r="H11" s="74"/>
      <c r="I11" s="74"/>
    </row>
    <row r="12" spans="1:9" x14ac:dyDescent="0.25">
      <c r="A12" s="218" t="s">
        <v>372</v>
      </c>
      <c r="B12" s="218"/>
      <c r="C12" s="218"/>
      <c r="D12" s="218"/>
      <c r="E12" s="218"/>
      <c r="F12" s="218"/>
      <c r="G12" s="57">
        <v>5</v>
      </c>
      <c r="H12" s="74"/>
      <c r="I12" s="74"/>
    </row>
    <row r="13" spans="1:9" ht="24" customHeight="1" x14ac:dyDescent="0.25">
      <c r="A13" s="223" t="s">
        <v>380</v>
      </c>
      <c r="B13" s="223"/>
      <c r="C13" s="223"/>
      <c r="D13" s="223"/>
      <c r="E13" s="223"/>
      <c r="F13" s="223"/>
      <c r="G13" s="58">
        <v>6</v>
      </c>
      <c r="H13" s="77">
        <f>SUM(H8:H12)</f>
        <v>0</v>
      </c>
      <c r="I13" s="77">
        <f>SUM(I8:I12)</f>
        <v>0</v>
      </c>
    </row>
    <row r="14" spans="1:9" x14ac:dyDescent="0.25">
      <c r="A14" s="218" t="s">
        <v>373</v>
      </c>
      <c r="B14" s="218"/>
      <c r="C14" s="218"/>
      <c r="D14" s="218"/>
      <c r="E14" s="218"/>
      <c r="F14" s="218"/>
      <c r="G14" s="57">
        <v>7</v>
      </c>
      <c r="H14" s="74"/>
      <c r="I14" s="74"/>
    </row>
    <row r="15" spans="1:9" x14ac:dyDescent="0.25">
      <c r="A15" s="218" t="s">
        <v>374</v>
      </c>
      <c r="B15" s="218"/>
      <c r="C15" s="218"/>
      <c r="D15" s="218"/>
      <c r="E15" s="218"/>
      <c r="F15" s="218"/>
      <c r="G15" s="57">
        <v>8</v>
      </c>
      <c r="H15" s="74"/>
      <c r="I15" s="74"/>
    </row>
    <row r="16" spans="1:9" x14ac:dyDescent="0.25">
      <c r="A16" s="218" t="s">
        <v>375</v>
      </c>
      <c r="B16" s="218"/>
      <c r="C16" s="218"/>
      <c r="D16" s="218"/>
      <c r="E16" s="218"/>
      <c r="F16" s="218"/>
      <c r="G16" s="57">
        <v>9</v>
      </c>
      <c r="H16" s="74"/>
      <c r="I16" s="74"/>
    </row>
    <row r="17" spans="1:9" x14ac:dyDescent="0.25">
      <c r="A17" s="218" t="s">
        <v>376</v>
      </c>
      <c r="B17" s="218"/>
      <c r="C17" s="218"/>
      <c r="D17" s="218"/>
      <c r="E17" s="218"/>
      <c r="F17" s="218"/>
      <c r="G17" s="57">
        <v>10</v>
      </c>
      <c r="H17" s="74"/>
      <c r="I17" s="74"/>
    </row>
    <row r="18" spans="1:9" x14ac:dyDescent="0.25">
      <c r="A18" s="218" t="s">
        <v>377</v>
      </c>
      <c r="B18" s="218"/>
      <c r="C18" s="218"/>
      <c r="D18" s="218"/>
      <c r="E18" s="218"/>
      <c r="F18" s="218"/>
      <c r="G18" s="57">
        <v>11</v>
      </c>
      <c r="H18" s="74"/>
      <c r="I18" s="74"/>
    </row>
    <row r="19" spans="1:9" x14ac:dyDescent="0.25">
      <c r="A19" s="218" t="s">
        <v>378</v>
      </c>
      <c r="B19" s="218"/>
      <c r="C19" s="218"/>
      <c r="D19" s="218"/>
      <c r="E19" s="218"/>
      <c r="F19" s="218"/>
      <c r="G19" s="57">
        <v>12</v>
      </c>
      <c r="H19" s="74"/>
      <c r="I19" s="74"/>
    </row>
    <row r="20" spans="1:9" ht="26.25" customHeight="1" x14ac:dyDescent="0.25">
      <c r="A20" s="223" t="s">
        <v>381</v>
      </c>
      <c r="B20" s="223"/>
      <c r="C20" s="223"/>
      <c r="D20" s="223"/>
      <c r="E20" s="223"/>
      <c r="F20" s="223"/>
      <c r="G20" s="58">
        <v>13</v>
      </c>
      <c r="H20" s="77">
        <f>SUM(H14:H19)</f>
        <v>0</v>
      </c>
      <c r="I20" s="77">
        <f>SUM(I14:I19)</f>
        <v>0</v>
      </c>
    </row>
    <row r="21" spans="1:9" ht="25.95" customHeight="1" x14ac:dyDescent="0.25">
      <c r="A21" s="213" t="s">
        <v>382</v>
      </c>
      <c r="B21" s="213"/>
      <c r="C21" s="213"/>
      <c r="D21" s="213"/>
      <c r="E21" s="213"/>
      <c r="F21" s="213"/>
      <c r="G21" s="58">
        <v>14</v>
      </c>
      <c r="H21" s="73">
        <f>H13+H20</f>
        <v>0</v>
      </c>
      <c r="I21" s="73">
        <f>I13+I20</f>
        <v>0</v>
      </c>
    </row>
    <row r="22" spans="1:9" x14ac:dyDescent="0.25">
      <c r="A22" s="229" t="s">
        <v>186</v>
      </c>
      <c r="B22" s="236"/>
      <c r="C22" s="236"/>
      <c r="D22" s="236"/>
      <c r="E22" s="236"/>
      <c r="F22" s="236"/>
      <c r="G22" s="236"/>
      <c r="H22" s="236"/>
      <c r="I22" s="236"/>
    </row>
    <row r="23" spans="1:9" ht="26.4" customHeight="1" x14ac:dyDescent="0.25">
      <c r="A23" s="218" t="s">
        <v>222</v>
      </c>
      <c r="B23" s="218"/>
      <c r="C23" s="218"/>
      <c r="D23" s="218"/>
      <c r="E23" s="218"/>
      <c r="F23" s="218"/>
      <c r="G23" s="57">
        <v>15</v>
      </c>
      <c r="H23" s="74"/>
      <c r="I23" s="74"/>
    </row>
    <row r="24" spans="1:9" x14ac:dyDescent="0.25">
      <c r="A24" s="218" t="s">
        <v>223</v>
      </c>
      <c r="B24" s="218"/>
      <c r="C24" s="218"/>
      <c r="D24" s="218"/>
      <c r="E24" s="218"/>
      <c r="F24" s="218"/>
      <c r="G24" s="57">
        <v>16</v>
      </c>
      <c r="H24" s="74"/>
      <c r="I24" s="74"/>
    </row>
    <row r="25" spans="1:9" x14ac:dyDescent="0.25">
      <c r="A25" s="218" t="s">
        <v>224</v>
      </c>
      <c r="B25" s="218"/>
      <c r="C25" s="218"/>
      <c r="D25" s="218"/>
      <c r="E25" s="218"/>
      <c r="F25" s="218"/>
      <c r="G25" s="57">
        <v>17</v>
      </c>
      <c r="H25" s="74"/>
      <c r="I25" s="74"/>
    </row>
    <row r="26" spans="1:9" x14ac:dyDescent="0.25">
      <c r="A26" s="218" t="s">
        <v>225</v>
      </c>
      <c r="B26" s="218"/>
      <c r="C26" s="218"/>
      <c r="D26" s="218"/>
      <c r="E26" s="218"/>
      <c r="F26" s="218"/>
      <c r="G26" s="57">
        <v>18</v>
      </c>
      <c r="H26" s="74"/>
      <c r="I26" s="74"/>
    </row>
    <row r="27" spans="1:9" x14ac:dyDescent="0.25">
      <c r="A27" s="218" t="s">
        <v>226</v>
      </c>
      <c r="B27" s="218"/>
      <c r="C27" s="218"/>
      <c r="D27" s="218"/>
      <c r="E27" s="218"/>
      <c r="F27" s="218"/>
      <c r="G27" s="57">
        <v>19</v>
      </c>
      <c r="H27" s="74"/>
      <c r="I27" s="74"/>
    </row>
    <row r="28" spans="1:9" x14ac:dyDescent="0.25">
      <c r="A28" s="218" t="s">
        <v>227</v>
      </c>
      <c r="B28" s="218"/>
      <c r="C28" s="218"/>
      <c r="D28" s="218"/>
      <c r="E28" s="218"/>
      <c r="F28" s="218"/>
      <c r="G28" s="57">
        <v>20</v>
      </c>
      <c r="H28" s="74"/>
      <c r="I28" s="74"/>
    </row>
    <row r="29" spans="1:9" ht="25.2" customHeight="1" x14ac:dyDescent="0.25">
      <c r="A29" s="211" t="s">
        <v>409</v>
      </c>
      <c r="B29" s="211"/>
      <c r="C29" s="211"/>
      <c r="D29" s="211"/>
      <c r="E29" s="211"/>
      <c r="F29" s="211"/>
      <c r="G29" s="58">
        <v>21</v>
      </c>
      <c r="H29" s="73">
        <f>SUM(H23:H28)</f>
        <v>0</v>
      </c>
      <c r="I29" s="73">
        <f>SUM(I23:I28)</f>
        <v>0</v>
      </c>
    </row>
    <row r="30" spans="1:9" ht="21" customHeight="1" x14ac:dyDescent="0.25">
      <c r="A30" s="218" t="s">
        <v>228</v>
      </c>
      <c r="B30" s="218"/>
      <c r="C30" s="218"/>
      <c r="D30" s="218"/>
      <c r="E30" s="218"/>
      <c r="F30" s="218"/>
      <c r="G30" s="57">
        <v>22</v>
      </c>
      <c r="H30" s="74"/>
      <c r="I30" s="74"/>
    </row>
    <row r="31" spans="1:9" x14ac:dyDescent="0.25">
      <c r="A31" s="218" t="s">
        <v>229</v>
      </c>
      <c r="B31" s="218"/>
      <c r="C31" s="218"/>
      <c r="D31" s="218"/>
      <c r="E31" s="218"/>
      <c r="F31" s="218"/>
      <c r="G31" s="57">
        <v>23</v>
      </c>
      <c r="H31" s="74"/>
      <c r="I31" s="74"/>
    </row>
    <row r="32" spans="1:9" x14ac:dyDescent="0.25">
      <c r="A32" s="218" t="s">
        <v>379</v>
      </c>
      <c r="B32" s="218"/>
      <c r="C32" s="218"/>
      <c r="D32" s="218"/>
      <c r="E32" s="218"/>
      <c r="F32" s="218"/>
      <c r="G32" s="57">
        <v>24</v>
      </c>
      <c r="H32" s="74"/>
      <c r="I32" s="74"/>
    </row>
    <row r="33" spans="1:9" x14ac:dyDescent="0.25">
      <c r="A33" s="218" t="s">
        <v>230</v>
      </c>
      <c r="B33" s="218"/>
      <c r="C33" s="218"/>
      <c r="D33" s="218"/>
      <c r="E33" s="218"/>
      <c r="F33" s="218"/>
      <c r="G33" s="57">
        <v>25</v>
      </c>
      <c r="H33" s="74"/>
      <c r="I33" s="74"/>
    </row>
    <row r="34" spans="1:9" x14ac:dyDescent="0.25">
      <c r="A34" s="218" t="s">
        <v>231</v>
      </c>
      <c r="B34" s="218"/>
      <c r="C34" s="218"/>
      <c r="D34" s="218"/>
      <c r="E34" s="218"/>
      <c r="F34" s="218"/>
      <c r="G34" s="57">
        <v>26</v>
      </c>
      <c r="H34" s="74"/>
      <c r="I34" s="74"/>
    </row>
    <row r="35" spans="1:9" ht="28.95" customHeight="1" x14ac:dyDescent="0.25">
      <c r="A35" s="211" t="s">
        <v>410</v>
      </c>
      <c r="B35" s="211"/>
      <c r="C35" s="211"/>
      <c r="D35" s="211"/>
      <c r="E35" s="211"/>
      <c r="F35" s="211"/>
      <c r="G35" s="58">
        <v>27</v>
      </c>
      <c r="H35" s="73">
        <f>SUM(H30:H34)</f>
        <v>0</v>
      </c>
      <c r="I35" s="73">
        <f>SUM(I30:I34)</f>
        <v>0</v>
      </c>
    </row>
    <row r="36" spans="1:9" ht="26.4" customHeight="1" x14ac:dyDescent="0.25">
      <c r="A36" s="213" t="s">
        <v>383</v>
      </c>
      <c r="B36" s="213"/>
      <c r="C36" s="213"/>
      <c r="D36" s="213"/>
      <c r="E36" s="213"/>
      <c r="F36" s="213"/>
      <c r="G36" s="58">
        <v>28</v>
      </c>
      <c r="H36" s="73">
        <f>H29+H35</f>
        <v>0</v>
      </c>
      <c r="I36" s="73">
        <f>I29+I35</f>
        <v>0</v>
      </c>
    </row>
    <row r="37" spans="1:9" x14ac:dyDescent="0.25">
      <c r="A37" s="229" t="s">
        <v>201</v>
      </c>
      <c r="B37" s="236"/>
      <c r="C37" s="236"/>
      <c r="D37" s="236"/>
      <c r="E37" s="236"/>
      <c r="F37" s="236"/>
      <c r="G37" s="236">
        <v>0</v>
      </c>
      <c r="H37" s="236"/>
      <c r="I37" s="236"/>
    </row>
    <row r="38" spans="1:9" x14ac:dyDescent="0.25">
      <c r="A38" s="187" t="s">
        <v>232</v>
      </c>
      <c r="B38" s="187"/>
      <c r="C38" s="187"/>
      <c r="D38" s="187"/>
      <c r="E38" s="187"/>
      <c r="F38" s="187"/>
      <c r="G38" s="57">
        <v>29</v>
      </c>
      <c r="H38" s="74"/>
      <c r="I38" s="74"/>
    </row>
    <row r="39" spans="1:9" ht="21.6" customHeight="1" x14ac:dyDescent="0.25">
      <c r="A39" s="187" t="s">
        <v>233</v>
      </c>
      <c r="B39" s="187"/>
      <c r="C39" s="187"/>
      <c r="D39" s="187"/>
      <c r="E39" s="187"/>
      <c r="F39" s="187"/>
      <c r="G39" s="57">
        <v>30</v>
      </c>
      <c r="H39" s="74"/>
      <c r="I39" s="74"/>
    </row>
    <row r="40" spans="1:9" x14ac:dyDescent="0.25">
      <c r="A40" s="187" t="s">
        <v>234</v>
      </c>
      <c r="B40" s="187"/>
      <c r="C40" s="187"/>
      <c r="D40" s="187"/>
      <c r="E40" s="187"/>
      <c r="F40" s="187"/>
      <c r="G40" s="57">
        <v>31</v>
      </c>
      <c r="H40" s="74"/>
      <c r="I40" s="74"/>
    </row>
    <row r="41" spans="1:9" x14ac:dyDescent="0.25">
      <c r="A41" s="187" t="s">
        <v>235</v>
      </c>
      <c r="B41" s="187"/>
      <c r="C41" s="187"/>
      <c r="D41" s="187"/>
      <c r="E41" s="187"/>
      <c r="F41" s="187"/>
      <c r="G41" s="57">
        <v>32</v>
      </c>
      <c r="H41" s="74"/>
      <c r="I41" s="74"/>
    </row>
    <row r="42" spans="1:9" ht="26.4" customHeight="1" x14ac:dyDescent="0.25">
      <c r="A42" s="211" t="s">
        <v>411</v>
      </c>
      <c r="B42" s="211"/>
      <c r="C42" s="211"/>
      <c r="D42" s="211"/>
      <c r="E42" s="211"/>
      <c r="F42" s="211"/>
      <c r="G42" s="58">
        <v>33</v>
      </c>
      <c r="H42" s="73">
        <f>H41+H40+H39+H38</f>
        <v>0</v>
      </c>
      <c r="I42" s="73">
        <f>I41+I40+I39+I38</f>
        <v>0</v>
      </c>
    </row>
    <row r="43" spans="1:9" ht="22.95" customHeight="1" x14ac:dyDescent="0.25">
      <c r="A43" s="187" t="s">
        <v>236</v>
      </c>
      <c r="B43" s="187"/>
      <c r="C43" s="187"/>
      <c r="D43" s="187"/>
      <c r="E43" s="187"/>
      <c r="F43" s="187"/>
      <c r="G43" s="57">
        <v>34</v>
      </c>
      <c r="H43" s="74"/>
      <c r="I43" s="74"/>
    </row>
    <row r="44" spans="1:9" x14ac:dyDescent="0.25">
      <c r="A44" s="187" t="s">
        <v>237</v>
      </c>
      <c r="B44" s="187"/>
      <c r="C44" s="187"/>
      <c r="D44" s="187"/>
      <c r="E44" s="187"/>
      <c r="F44" s="187"/>
      <c r="G44" s="57">
        <v>35</v>
      </c>
      <c r="H44" s="74"/>
      <c r="I44" s="74"/>
    </row>
    <row r="45" spans="1:9" x14ac:dyDescent="0.25">
      <c r="A45" s="187" t="s">
        <v>238</v>
      </c>
      <c r="B45" s="187"/>
      <c r="C45" s="187"/>
      <c r="D45" s="187"/>
      <c r="E45" s="187"/>
      <c r="F45" s="187"/>
      <c r="G45" s="57">
        <v>36</v>
      </c>
      <c r="H45" s="74"/>
      <c r="I45" s="74"/>
    </row>
    <row r="46" spans="1:9" ht="25.2" customHeight="1" x14ac:dyDescent="0.25">
      <c r="A46" s="187" t="s">
        <v>239</v>
      </c>
      <c r="B46" s="187"/>
      <c r="C46" s="187"/>
      <c r="D46" s="187"/>
      <c r="E46" s="187"/>
      <c r="F46" s="187"/>
      <c r="G46" s="57">
        <v>37</v>
      </c>
      <c r="H46" s="74"/>
      <c r="I46" s="74"/>
    </row>
    <row r="47" spans="1:9" x14ac:dyDescent="0.25">
      <c r="A47" s="187" t="s">
        <v>240</v>
      </c>
      <c r="B47" s="187"/>
      <c r="C47" s="187"/>
      <c r="D47" s="187"/>
      <c r="E47" s="187"/>
      <c r="F47" s="187"/>
      <c r="G47" s="57">
        <v>38</v>
      </c>
      <c r="H47" s="74"/>
      <c r="I47" s="74"/>
    </row>
    <row r="48" spans="1:9" ht="25.2" customHeight="1" x14ac:dyDescent="0.25">
      <c r="A48" s="211" t="s">
        <v>412</v>
      </c>
      <c r="B48" s="211"/>
      <c r="C48" s="211"/>
      <c r="D48" s="211"/>
      <c r="E48" s="211"/>
      <c r="F48" s="211"/>
      <c r="G48" s="58">
        <v>39</v>
      </c>
      <c r="H48" s="73">
        <f>H47+H46+H45+H44+H43</f>
        <v>0</v>
      </c>
      <c r="I48" s="73">
        <f>I47+I46+I45+I44+I43</f>
        <v>0</v>
      </c>
    </row>
    <row r="49" spans="1:9" ht="28.2" customHeight="1" x14ac:dyDescent="0.25">
      <c r="A49" s="213" t="s">
        <v>422</v>
      </c>
      <c r="B49" s="213"/>
      <c r="C49" s="213"/>
      <c r="D49" s="213"/>
      <c r="E49" s="213"/>
      <c r="F49" s="213"/>
      <c r="G49" s="58">
        <v>40</v>
      </c>
      <c r="H49" s="73">
        <f>H48+H42</f>
        <v>0</v>
      </c>
      <c r="I49" s="73">
        <f>I48+I42</f>
        <v>0</v>
      </c>
    </row>
    <row r="50" spans="1:9" x14ac:dyDescent="0.25">
      <c r="A50" s="218" t="s">
        <v>241</v>
      </c>
      <c r="B50" s="218"/>
      <c r="C50" s="218"/>
      <c r="D50" s="218"/>
      <c r="E50" s="218"/>
      <c r="F50" s="218"/>
      <c r="G50" s="57">
        <v>41</v>
      </c>
      <c r="H50" s="74"/>
      <c r="I50" s="74"/>
    </row>
    <row r="51" spans="1:9" ht="24.6" customHeight="1" x14ac:dyDescent="0.25">
      <c r="A51" s="213" t="s">
        <v>384</v>
      </c>
      <c r="B51" s="213"/>
      <c r="C51" s="213"/>
      <c r="D51" s="213"/>
      <c r="E51" s="213"/>
      <c r="F51" s="213"/>
      <c r="G51" s="58">
        <v>42</v>
      </c>
      <c r="H51" s="73">
        <f>H21+H36+H49+H50</f>
        <v>0</v>
      </c>
      <c r="I51" s="73">
        <f>I21+I36+I49+I50</f>
        <v>0</v>
      </c>
    </row>
    <row r="52" spans="1:9" x14ac:dyDescent="0.25">
      <c r="A52" s="230" t="s">
        <v>215</v>
      </c>
      <c r="B52" s="230"/>
      <c r="C52" s="230"/>
      <c r="D52" s="230"/>
      <c r="E52" s="230"/>
      <c r="F52" s="230"/>
      <c r="G52" s="57">
        <v>43</v>
      </c>
      <c r="H52" s="74"/>
      <c r="I52" s="74"/>
    </row>
    <row r="53" spans="1:9" ht="28.95" customHeight="1" x14ac:dyDescent="0.25">
      <c r="A53" s="230" t="s">
        <v>385</v>
      </c>
      <c r="B53" s="230"/>
      <c r="C53" s="230"/>
      <c r="D53" s="230"/>
      <c r="E53" s="230"/>
      <c r="F53" s="230"/>
      <c r="G53" s="57">
        <v>44</v>
      </c>
      <c r="H53" s="78">
        <f>H52+H51</f>
        <v>0</v>
      </c>
      <c r="I53" s="78">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K50" zoomScale="90" zoomScaleNormal="100" zoomScaleSheetLayoutView="90" workbookViewId="0">
      <selection activeCell="Y58" sqref="Y58"/>
    </sheetView>
  </sheetViews>
  <sheetFormatPr defaultRowHeight="13.2" x14ac:dyDescent="0.25"/>
  <cols>
    <col min="1" max="4" width="9.109375" style="2"/>
    <col min="5" max="5" width="10.109375" style="2" bestFit="1" customWidth="1"/>
    <col min="6" max="6" width="9.109375" style="2"/>
    <col min="7" max="7" width="10.109375" style="2" bestFit="1" customWidth="1"/>
    <col min="8" max="26" width="13.44140625" style="23"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49" t="s">
        <v>242</v>
      </c>
      <c r="B1" s="250"/>
      <c r="C1" s="250"/>
      <c r="D1" s="250"/>
      <c r="E1" s="250"/>
      <c r="F1" s="250"/>
      <c r="G1" s="250"/>
      <c r="H1" s="250"/>
      <c r="I1" s="250"/>
      <c r="J1" s="250"/>
      <c r="K1" s="26"/>
    </row>
    <row r="2" spans="1:26" ht="15.6" x14ac:dyDescent="0.25">
      <c r="A2" s="3"/>
      <c r="B2" s="4"/>
      <c r="C2" s="251" t="s">
        <v>243</v>
      </c>
      <c r="D2" s="251"/>
      <c r="E2" s="5">
        <v>45658</v>
      </c>
      <c r="F2" s="6" t="s">
        <v>0</v>
      </c>
      <c r="G2" s="5">
        <v>46022</v>
      </c>
      <c r="H2" s="27"/>
      <c r="I2" s="27"/>
      <c r="J2" s="27"/>
      <c r="K2" s="26"/>
      <c r="Y2" s="28" t="s">
        <v>436</v>
      </c>
    </row>
    <row r="3" spans="1:26" ht="13.5" customHeight="1" x14ac:dyDescent="0.25">
      <c r="A3" s="252" t="s">
        <v>244</v>
      </c>
      <c r="B3" s="253"/>
      <c r="C3" s="253"/>
      <c r="D3" s="253"/>
      <c r="E3" s="253"/>
      <c r="F3" s="253"/>
      <c r="G3" s="252" t="s">
        <v>3</v>
      </c>
      <c r="H3" s="245" t="s">
        <v>245</v>
      </c>
      <c r="I3" s="245"/>
      <c r="J3" s="245"/>
      <c r="K3" s="245"/>
      <c r="L3" s="245"/>
      <c r="M3" s="245"/>
      <c r="N3" s="245"/>
      <c r="O3" s="245"/>
      <c r="P3" s="245"/>
      <c r="Q3" s="245"/>
      <c r="R3" s="245"/>
      <c r="S3" s="245"/>
      <c r="T3" s="245"/>
      <c r="U3" s="245"/>
      <c r="V3" s="245"/>
      <c r="W3" s="245"/>
      <c r="X3" s="245"/>
      <c r="Y3" s="245" t="s">
        <v>389</v>
      </c>
      <c r="Z3" s="245" t="s">
        <v>246</v>
      </c>
    </row>
    <row r="4" spans="1:26" ht="71.400000000000006" x14ac:dyDescent="0.25">
      <c r="A4" s="253"/>
      <c r="B4" s="253"/>
      <c r="C4" s="253"/>
      <c r="D4" s="253"/>
      <c r="E4" s="253"/>
      <c r="F4" s="253"/>
      <c r="G4" s="243"/>
      <c r="H4" s="79" t="s">
        <v>247</v>
      </c>
      <c r="I4" s="79" t="s">
        <v>248</v>
      </c>
      <c r="J4" s="79" t="s">
        <v>249</v>
      </c>
      <c r="K4" s="79" t="s">
        <v>250</v>
      </c>
      <c r="L4" s="79" t="s">
        <v>251</v>
      </c>
      <c r="M4" s="79" t="s">
        <v>252</v>
      </c>
      <c r="N4" s="79" t="s">
        <v>253</v>
      </c>
      <c r="O4" s="79" t="s">
        <v>254</v>
      </c>
      <c r="P4" s="80" t="s">
        <v>386</v>
      </c>
      <c r="Q4" s="79" t="s">
        <v>255</v>
      </c>
      <c r="R4" s="79" t="s">
        <v>256</v>
      </c>
      <c r="S4" s="80" t="s">
        <v>387</v>
      </c>
      <c r="T4" s="80" t="s">
        <v>388</v>
      </c>
      <c r="U4" s="80" t="s">
        <v>427</v>
      </c>
      <c r="V4" s="79" t="s">
        <v>257</v>
      </c>
      <c r="W4" s="79" t="s">
        <v>258</v>
      </c>
      <c r="X4" s="79" t="s">
        <v>259</v>
      </c>
      <c r="Y4" s="246"/>
      <c r="Z4" s="246"/>
    </row>
    <row r="5" spans="1:26" ht="20.399999999999999" x14ac:dyDescent="0.25">
      <c r="A5" s="247">
        <v>1</v>
      </c>
      <c r="B5" s="247"/>
      <c r="C5" s="247"/>
      <c r="D5" s="247"/>
      <c r="E5" s="247"/>
      <c r="F5" s="247"/>
      <c r="G5" s="81">
        <v>2</v>
      </c>
      <c r="H5" s="79" t="s">
        <v>166</v>
      </c>
      <c r="I5" s="82" t="s">
        <v>167</v>
      </c>
      <c r="J5" s="79" t="s">
        <v>278</v>
      </c>
      <c r="K5" s="82" t="s">
        <v>279</v>
      </c>
      <c r="L5" s="79" t="s">
        <v>280</v>
      </c>
      <c r="M5" s="82" t="s">
        <v>281</v>
      </c>
      <c r="N5" s="79" t="s">
        <v>282</v>
      </c>
      <c r="O5" s="82" t="s">
        <v>283</v>
      </c>
      <c r="P5" s="79" t="s">
        <v>284</v>
      </c>
      <c r="Q5" s="82" t="s">
        <v>285</v>
      </c>
      <c r="R5" s="79" t="s">
        <v>286</v>
      </c>
      <c r="S5" s="79" t="s">
        <v>287</v>
      </c>
      <c r="T5" s="79" t="s">
        <v>288</v>
      </c>
      <c r="U5" s="79">
        <v>16</v>
      </c>
      <c r="V5" s="79">
        <v>17</v>
      </c>
      <c r="W5" s="79">
        <v>18</v>
      </c>
      <c r="X5" s="79" t="s">
        <v>425</v>
      </c>
      <c r="Y5" s="79">
        <v>20</v>
      </c>
      <c r="Z5" s="82" t="s">
        <v>426</v>
      </c>
    </row>
    <row r="6" spans="1:26" x14ac:dyDescent="0.25">
      <c r="A6" s="241" t="s">
        <v>260</v>
      </c>
      <c r="B6" s="241"/>
      <c r="C6" s="241"/>
      <c r="D6" s="241"/>
      <c r="E6" s="241"/>
      <c r="F6" s="241"/>
      <c r="G6" s="241"/>
      <c r="H6" s="241"/>
      <c r="I6" s="241"/>
      <c r="J6" s="241"/>
      <c r="K6" s="241"/>
      <c r="L6" s="241"/>
      <c r="M6" s="241"/>
      <c r="N6" s="248"/>
      <c r="O6" s="248"/>
      <c r="P6" s="248"/>
      <c r="Q6" s="248"/>
      <c r="R6" s="248"/>
      <c r="S6" s="248"/>
      <c r="T6" s="248"/>
      <c r="U6" s="248"/>
      <c r="V6" s="248"/>
      <c r="W6" s="248"/>
      <c r="X6" s="248"/>
      <c r="Y6" s="248"/>
      <c r="Z6" s="242"/>
    </row>
    <row r="7" spans="1:26" x14ac:dyDescent="0.25">
      <c r="A7" s="244" t="s">
        <v>291</v>
      </c>
      <c r="B7" s="244"/>
      <c r="C7" s="244"/>
      <c r="D7" s="244"/>
      <c r="E7" s="244"/>
      <c r="F7" s="244"/>
      <c r="G7" s="83">
        <v>1</v>
      </c>
      <c r="H7" s="86">
        <v>1000000</v>
      </c>
      <c r="I7" s="86">
        <v>2313160</v>
      </c>
      <c r="J7" s="86">
        <v>23890</v>
      </c>
      <c r="K7" s="86">
        <v>0</v>
      </c>
      <c r="L7" s="86">
        <v>0</v>
      </c>
      <c r="M7" s="86">
        <v>0</v>
      </c>
      <c r="N7" s="86">
        <v>0</v>
      </c>
      <c r="O7" s="86">
        <v>0</v>
      </c>
      <c r="P7" s="86">
        <v>0</v>
      </c>
      <c r="Q7" s="86">
        <v>0</v>
      </c>
      <c r="R7" s="86">
        <v>0</v>
      </c>
      <c r="S7" s="86">
        <v>0</v>
      </c>
      <c r="T7" s="86">
        <v>0</v>
      </c>
      <c r="U7" s="86">
        <v>0</v>
      </c>
      <c r="V7" s="86">
        <v>212148</v>
      </c>
      <c r="W7" s="86">
        <v>503781</v>
      </c>
      <c r="X7" s="87">
        <f>H7+I7+J7+K7-L7+M7+N7+O7+P7+Q7+R7+V7+W7+S7+T7+U7</f>
        <v>4052979</v>
      </c>
      <c r="Y7" s="86">
        <v>135308</v>
      </c>
      <c r="Z7" s="87">
        <f>X7+Y7</f>
        <v>4188287</v>
      </c>
    </row>
    <row r="8" spans="1:26" x14ac:dyDescent="0.25">
      <c r="A8" s="239" t="s">
        <v>261</v>
      </c>
      <c r="B8" s="239"/>
      <c r="C8" s="239"/>
      <c r="D8" s="239"/>
      <c r="E8" s="239"/>
      <c r="F8" s="239"/>
      <c r="G8" s="83">
        <v>2</v>
      </c>
      <c r="H8" s="86">
        <v>0</v>
      </c>
      <c r="I8" s="86">
        <v>0</v>
      </c>
      <c r="J8" s="86">
        <v>0</v>
      </c>
      <c r="K8" s="86">
        <v>0</v>
      </c>
      <c r="L8" s="86">
        <v>0</v>
      </c>
      <c r="M8" s="86">
        <v>0</v>
      </c>
      <c r="N8" s="86">
        <v>0</v>
      </c>
      <c r="O8" s="86">
        <v>0</v>
      </c>
      <c r="P8" s="86">
        <v>0</v>
      </c>
      <c r="Q8" s="86">
        <v>0</v>
      </c>
      <c r="R8" s="86">
        <v>0</v>
      </c>
      <c r="S8" s="86">
        <v>0</v>
      </c>
      <c r="T8" s="86">
        <v>0</v>
      </c>
      <c r="U8" s="86">
        <v>0</v>
      </c>
      <c r="V8" s="86">
        <v>0</v>
      </c>
      <c r="W8" s="86">
        <v>0</v>
      </c>
      <c r="X8" s="87">
        <f t="shared" ref="X8:X9" si="0">H8+I8+J8+K8-L8+M8+N8+O8+P8+Q8+R8+V8+W8+S8+T8+U8</f>
        <v>0</v>
      </c>
      <c r="Y8" s="86">
        <v>0</v>
      </c>
      <c r="Z8" s="87">
        <f t="shared" ref="Z8:Z9" si="1">X8+Y8</f>
        <v>0</v>
      </c>
    </row>
    <row r="9" spans="1:26" x14ac:dyDescent="0.25">
      <c r="A9" s="239" t="s">
        <v>262</v>
      </c>
      <c r="B9" s="239"/>
      <c r="C9" s="239"/>
      <c r="D9" s="239"/>
      <c r="E9" s="239"/>
      <c r="F9" s="239"/>
      <c r="G9" s="83">
        <v>3</v>
      </c>
      <c r="H9" s="86">
        <v>0</v>
      </c>
      <c r="I9" s="86">
        <v>0</v>
      </c>
      <c r="J9" s="86">
        <v>0</v>
      </c>
      <c r="K9" s="86">
        <v>0</v>
      </c>
      <c r="L9" s="86">
        <v>0</v>
      </c>
      <c r="M9" s="86">
        <v>0</v>
      </c>
      <c r="N9" s="86">
        <v>0</v>
      </c>
      <c r="O9" s="86">
        <v>0</v>
      </c>
      <c r="P9" s="86">
        <v>0</v>
      </c>
      <c r="Q9" s="86">
        <v>0</v>
      </c>
      <c r="R9" s="86">
        <v>0</v>
      </c>
      <c r="S9" s="86">
        <v>0</v>
      </c>
      <c r="T9" s="86">
        <v>0</v>
      </c>
      <c r="U9" s="86">
        <v>0</v>
      </c>
      <c r="V9" s="86">
        <v>0</v>
      </c>
      <c r="W9" s="86">
        <v>0</v>
      </c>
      <c r="X9" s="87">
        <f t="shared" si="0"/>
        <v>0</v>
      </c>
      <c r="Y9" s="86">
        <v>0</v>
      </c>
      <c r="Z9" s="87">
        <f t="shared" si="1"/>
        <v>0</v>
      </c>
    </row>
    <row r="10" spans="1:26" ht="22.5" customHeight="1" x14ac:dyDescent="0.25">
      <c r="A10" s="240" t="s">
        <v>292</v>
      </c>
      <c r="B10" s="240"/>
      <c r="C10" s="240"/>
      <c r="D10" s="240"/>
      <c r="E10" s="240"/>
      <c r="F10" s="240"/>
      <c r="G10" s="84">
        <v>4</v>
      </c>
      <c r="H10" s="88">
        <f>H7+H8+H9</f>
        <v>1000000</v>
      </c>
      <c r="I10" s="88">
        <f t="shared" ref="I10:V10" si="2">I7+I8+I9</f>
        <v>2313160</v>
      </c>
      <c r="J10" s="88">
        <f t="shared" si="2"/>
        <v>23890</v>
      </c>
      <c r="K10" s="88">
        <f t="shared" si="2"/>
        <v>0</v>
      </c>
      <c r="L10" s="88">
        <f t="shared" si="2"/>
        <v>0</v>
      </c>
      <c r="M10" s="88">
        <f t="shared" si="2"/>
        <v>0</v>
      </c>
      <c r="N10" s="88">
        <f t="shared" si="2"/>
        <v>0</v>
      </c>
      <c r="O10" s="88">
        <f t="shared" si="2"/>
        <v>0</v>
      </c>
      <c r="P10" s="88">
        <f t="shared" si="2"/>
        <v>0</v>
      </c>
      <c r="Q10" s="88">
        <f t="shared" si="2"/>
        <v>0</v>
      </c>
      <c r="R10" s="88">
        <f t="shared" si="2"/>
        <v>0</v>
      </c>
      <c r="S10" s="88">
        <f t="shared" si="2"/>
        <v>0</v>
      </c>
      <c r="T10" s="88">
        <f t="shared" si="2"/>
        <v>0</v>
      </c>
      <c r="U10" s="88">
        <f>U7+U8+U9</f>
        <v>0</v>
      </c>
      <c r="V10" s="88">
        <f t="shared" si="2"/>
        <v>212148</v>
      </c>
      <c r="W10" s="88">
        <f>W7+W8+W9</f>
        <v>503781</v>
      </c>
      <c r="X10" s="88">
        <f>X7+X8+X9</f>
        <v>4052979</v>
      </c>
      <c r="Y10" s="88">
        <f t="shared" ref="Y10:Z10" si="3">Y7+Y8+Y9</f>
        <v>135308</v>
      </c>
      <c r="Z10" s="88">
        <f t="shared" si="3"/>
        <v>4188287</v>
      </c>
    </row>
    <row r="11" spans="1:26" x14ac:dyDescent="0.25">
      <c r="A11" s="239" t="s">
        <v>263</v>
      </c>
      <c r="B11" s="239"/>
      <c r="C11" s="239"/>
      <c r="D11" s="239"/>
      <c r="E11" s="239"/>
      <c r="F11" s="239"/>
      <c r="G11" s="83">
        <v>5</v>
      </c>
      <c r="H11" s="85">
        <v>0</v>
      </c>
      <c r="I11" s="85">
        <v>0</v>
      </c>
      <c r="J11" s="85">
        <v>0</v>
      </c>
      <c r="K11" s="85">
        <v>0</v>
      </c>
      <c r="L11" s="85">
        <v>0</v>
      </c>
      <c r="M11" s="85">
        <v>0</v>
      </c>
      <c r="N11" s="85">
        <v>0</v>
      </c>
      <c r="O11" s="85">
        <v>0</v>
      </c>
      <c r="P11" s="85">
        <v>0</v>
      </c>
      <c r="Q11" s="85">
        <v>0</v>
      </c>
      <c r="R11" s="85">
        <v>0</v>
      </c>
      <c r="S11" s="85">
        <v>0</v>
      </c>
      <c r="T11" s="85">
        <v>0</v>
      </c>
      <c r="U11" s="86">
        <v>0</v>
      </c>
      <c r="V11" s="85">
        <v>0</v>
      </c>
      <c r="W11" s="86">
        <v>646164</v>
      </c>
      <c r="X11" s="87">
        <f>H11+I11+J11+K11-L11+M11+N11+O11+P11+Q11+R11+V11+W11+S11+T11+U11</f>
        <v>646164</v>
      </c>
      <c r="Y11" s="86">
        <v>0</v>
      </c>
      <c r="Z11" s="87">
        <f t="shared" ref="Z11:Z29" si="4">X11+Y11</f>
        <v>646164</v>
      </c>
    </row>
    <row r="12" spans="1:26" x14ac:dyDescent="0.25">
      <c r="A12" s="239" t="s">
        <v>264</v>
      </c>
      <c r="B12" s="239"/>
      <c r="C12" s="239"/>
      <c r="D12" s="239"/>
      <c r="E12" s="239"/>
      <c r="F12" s="239"/>
      <c r="G12" s="83">
        <v>6</v>
      </c>
      <c r="H12" s="85">
        <v>0</v>
      </c>
      <c r="I12" s="85">
        <v>0</v>
      </c>
      <c r="J12" s="85">
        <v>0</v>
      </c>
      <c r="K12" s="85">
        <v>0</v>
      </c>
      <c r="L12" s="85">
        <v>0</v>
      </c>
      <c r="M12" s="85">
        <v>0</v>
      </c>
      <c r="N12" s="86"/>
      <c r="O12" s="85">
        <v>0</v>
      </c>
      <c r="P12" s="85">
        <v>0</v>
      </c>
      <c r="Q12" s="85">
        <v>0</v>
      </c>
      <c r="R12" s="85">
        <v>0</v>
      </c>
      <c r="S12" s="85">
        <v>0</v>
      </c>
      <c r="T12" s="86">
        <v>0</v>
      </c>
      <c r="U12" s="86">
        <v>0</v>
      </c>
      <c r="V12" s="85">
        <v>0</v>
      </c>
      <c r="W12" s="85">
        <v>0</v>
      </c>
      <c r="X12" s="87">
        <f t="shared" ref="X12:X29" si="5">H12+I12+J12+K12-L12+M12+N12+O12+P12+Q12+R12+V12+W12+S12+T12+U12</f>
        <v>0</v>
      </c>
      <c r="Y12" s="86">
        <v>0</v>
      </c>
      <c r="Z12" s="87">
        <f t="shared" si="4"/>
        <v>0</v>
      </c>
    </row>
    <row r="13" spans="1:26" ht="26.25" customHeight="1" x14ac:dyDescent="0.25">
      <c r="A13" s="239" t="s">
        <v>265</v>
      </c>
      <c r="B13" s="239"/>
      <c r="C13" s="239"/>
      <c r="D13" s="239"/>
      <c r="E13" s="239"/>
      <c r="F13" s="239"/>
      <c r="G13" s="83">
        <v>7</v>
      </c>
      <c r="H13" s="85">
        <v>0</v>
      </c>
      <c r="I13" s="85">
        <v>0</v>
      </c>
      <c r="J13" s="85">
        <v>0</v>
      </c>
      <c r="K13" s="85">
        <v>0</v>
      </c>
      <c r="L13" s="85">
        <v>0</v>
      </c>
      <c r="M13" s="85">
        <v>0</v>
      </c>
      <c r="N13" s="85">
        <v>0</v>
      </c>
      <c r="O13" s="86">
        <v>0</v>
      </c>
      <c r="P13" s="85">
        <v>0</v>
      </c>
      <c r="Q13" s="85">
        <v>0</v>
      </c>
      <c r="R13" s="85">
        <v>0</v>
      </c>
      <c r="S13" s="85">
        <v>0</v>
      </c>
      <c r="T13" s="85">
        <v>0</v>
      </c>
      <c r="U13" s="86">
        <v>0</v>
      </c>
      <c r="V13" s="86">
        <v>-32329</v>
      </c>
      <c r="W13" s="86">
        <v>0</v>
      </c>
      <c r="X13" s="87">
        <f t="shared" si="5"/>
        <v>-32329</v>
      </c>
      <c r="Y13" s="86">
        <v>0</v>
      </c>
      <c r="Z13" s="87">
        <f t="shared" si="4"/>
        <v>-32329</v>
      </c>
    </row>
    <row r="14" spans="1:26" ht="40.5" customHeight="1" x14ac:dyDescent="0.25">
      <c r="A14" s="239" t="s">
        <v>390</v>
      </c>
      <c r="B14" s="239"/>
      <c r="C14" s="239"/>
      <c r="D14" s="239"/>
      <c r="E14" s="239"/>
      <c r="F14" s="239"/>
      <c r="G14" s="83">
        <v>8</v>
      </c>
      <c r="H14" s="85">
        <v>0</v>
      </c>
      <c r="I14" s="85">
        <v>0</v>
      </c>
      <c r="J14" s="85">
        <v>0</v>
      </c>
      <c r="K14" s="85">
        <v>0</v>
      </c>
      <c r="L14" s="85">
        <v>0</v>
      </c>
      <c r="M14" s="85">
        <v>0</v>
      </c>
      <c r="N14" s="85">
        <v>0</v>
      </c>
      <c r="O14" s="85">
        <v>0</v>
      </c>
      <c r="P14" s="86">
        <v>0</v>
      </c>
      <c r="Q14" s="85">
        <v>0</v>
      </c>
      <c r="R14" s="85">
        <v>0</v>
      </c>
      <c r="S14" s="85">
        <v>0</v>
      </c>
      <c r="T14" s="85">
        <v>0</v>
      </c>
      <c r="U14" s="86">
        <v>0</v>
      </c>
      <c r="V14" s="86"/>
      <c r="W14" s="86">
        <v>0</v>
      </c>
      <c r="X14" s="87">
        <f>H14+I14+J14+K14-L14+M14+N14+O14+P14+Q14+R14+V14+W14+S14+T14+U14</f>
        <v>0</v>
      </c>
      <c r="Y14" s="86">
        <v>0</v>
      </c>
      <c r="Z14" s="87">
        <f t="shared" si="4"/>
        <v>0</v>
      </c>
    </row>
    <row r="15" spans="1:26" x14ac:dyDescent="0.25">
      <c r="A15" s="239" t="s">
        <v>266</v>
      </c>
      <c r="B15" s="239"/>
      <c r="C15" s="239"/>
      <c r="D15" s="239"/>
      <c r="E15" s="239"/>
      <c r="F15" s="239"/>
      <c r="G15" s="83">
        <v>9</v>
      </c>
      <c r="H15" s="85">
        <v>0</v>
      </c>
      <c r="I15" s="85">
        <v>0</v>
      </c>
      <c r="J15" s="85">
        <v>0</v>
      </c>
      <c r="K15" s="85">
        <v>0</v>
      </c>
      <c r="L15" s="85">
        <v>0</v>
      </c>
      <c r="M15" s="85">
        <v>0</v>
      </c>
      <c r="N15" s="85">
        <v>0</v>
      </c>
      <c r="O15" s="85">
        <v>0</v>
      </c>
      <c r="P15" s="85">
        <v>0</v>
      </c>
      <c r="Q15" s="86">
        <v>0</v>
      </c>
      <c r="R15" s="85">
        <v>0</v>
      </c>
      <c r="S15" s="85">
        <v>0</v>
      </c>
      <c r="T15" s="85">
        <v>0</v>
      </c>
      <c r="U15" s="86">
        <v>0</v>
      </c>
      <c r="V15" s="86">
        <v>0</v>
      </c>
      <c r="W15" s="86">
        <v>0</v>
      </c>
      <c r="X15" s="87">
        <f t="shared" si="5"/>
        <v>0</v>
      </c>
      <c r="Y15" s="86">
        <v>0</v>
      </c>
      <c r="Z15" s="87">
        <f t="shared" si="4"/>
        <v>0</v>
      </c>
    </row>
    <row r="16" spans="1:26" ht="28.5" customHeight="1" x14ac:dyDescent="0.25">
      <c r="A16" s="239" t="s">
        <v>267</v>
      </c>
      <c r="B16" s="239"/>
      <c r="C16" s="239"/>
      <c r="D16" s="239"/>
      <c r="E16" s="239"/>
      <c r="F16" s="239"/>
      <c r="G16" s="83">
        <v>10</v>
      </c>
      <c r="H16" s="85">
        <v>0</v>
      </c>
      <c r="I16" s="85">
        <v>0</v>
      </c>
      <c r="J16" s="85">
        <v>0</v>
      </c>
      <c r="K16" s="85">
        <v>0</v>
      </c>
      <c r="L16" s="85">
        <v>0</v>
      </c>
      <c r="M16" s="85">
        <v>0</v>
      </c>
      <c r="N16" s="85">
        <v>0</v>
      </c>
      <c r="O16" s="85">
        <v>0</v>
      </c>
      <c r="P16" s="85">
        <v>0</v>
      </c>
      <c r="Q16" s="85">
        <v>0</v>
      </c>
      <c r="R16" s="86">
        <v>0</v>
      </c>
      <c r="S16" s="86">
        <v>0</v>
      </c>
      <c r="T16" s="86">
        <v>0</v>
      </c>
      <c r="U16" s="86">
        <v>0</v>
      </c>
      <c r="V16" s="86">
        <v>0</v>
      </c>
      <c r="W16" s="86">
        <v>0</v>
      </c>
      <c r="X16" s="87">
        <f t="shared" si="5"/>
        <v>0</v>
      </c>
      <c r="Y16" s="86">
        <v>0</v>
      </c>
      <c r="Z16" s="87">
        <f t="shared" si="4"/>
        <v>0</v>
      </c>
    </row>
    <row r="17" spans="1:26" ht="23.25" customHeight="1" x14ac:dyDescent="0.25">
      <c r="A17" s="239" t="s">
        <v>268</v>
      </c>
      <c r="B17" s="239"/>
      <c r="C17" s="239"/>
      <c r="D17" s="239"/>
      <c r="E17" s="239"/>
      <c r="F17" s="239"/>
      <c r="G17" s="83">
        <v>11</v>
      </c>
      <c r="H17" s="85">
        <v>0</v>
      </c>
      <c r="I17" s="85">
        <v>0</v>
      </c>
      <c r="J17" s="85">
        <v>0</v>
      </c>
      <c r="K17" s="85">
        <v>0</v>
      </c>
      <c r="L17" s="85">
        <v>0</v>
      </c>
      <c r="M17" s="85">
        <v>0</v>
      </c>
      <c r="N17" s="86">
        <v>0</v>
      </c>
      <c r="O17" s="86">
        <v>0</v>
      </c>
      <c r="P17" s="86">
        <v>0</v>
      </c>
      <c r="Q17" s="86">
        <v>0</v>
      </c>
      <c r="R17" s="86">
        <v>0</v>
      </c>
      <c r="S17" s="86">
        <v>0</v>
      </c>
      <c r="T17" s="86">
        <v>0</v>
      </c>
      <c r="U17" s="86">
        <v>0</v>
      </c>
      <c r="V17" s="86">
        <v>0</v>
      </c>
      <c r="W17" s="86">
        <v>0</v>
      </c>
      <c r="X17" s="87">
        <f t="shared" si="5"/>
        <v>0</v>
      </c>
      <c r="Y17" s="86">
        <v>0</v>
      </c>
      <c r="Z17" s="87">
        <f t="shared" si="4"/>
        <v>0</v>
      </c>
    </row>
    <row r="18" spans="1:26" x14ac:dyDescent="0.25">
      <c r="A18" s="239" t="s">
        <v>269</v>
      </c>
      <c r="B18" s="239"/>
      <c r="C18" s="239"/>
      <c r="D18" s="239"/>
      <c r="E18" s="239"/>
      <c r="F18" s="239"/>
      <c r="G18" s="83">
        <v>12</v>
      </c>
      <c r="H18" s="85">
        <v>0</v>
      </c>
      <c r="I18" s="85">
        <v>0</v>
      </c>
      <c r="J18" s="85">
        <v>0</v>
      </c>
      <c r="K18" s="85">
        <v>0</v>
      </c>
      <c r="L18" s="85">
        <v>0</v>
      </c>
      <c r="M18" s="85">
        <v>0</v>
      </c>
      <c r="N18" s="86">
        <v>0</v>
      </c>
      <c r="O18" s="86">
        <v>0</v>
      </c>
      <c r="P18" s="86">
        <v>0</v>
      </c>
      <c r="Q18" s="86">
        <v>0</v>
      </c>
      <c r="R18" s="86">
        <v>0</v>
      </c>
      <c r="S18" s="86">
        <v>0</v>
      </c>
      <c r="T18" s="86">
        <v>0</v>
      </c>
      <c r="U18" s="86">
        <v>0</v>
      </c>
      <c r="V18" s="86">
        <v>0</v>
      </c>
      <c r="W18" s="86">
        <v>0</v>
      </c>
      <c r="X18" s="87">
        <f t="shared" si="5"/>
        <v>0</v>
      </c>
      <c r="Y18" s="86">
        <v>0</v>
      </c>
      <c r="Z18" s="87">
        <f t="shared" si="4"/>
        <v>0</v>
      </c>
    </row>
    <row r="19" spans="1:26" x14ac:dyDescent="0.25">
      <c r="A19" s="239" t="s">
        <v>270</v>
      </c>
      <c r="B19" s="239"/>
      <c r="C19" s="239"/>
      <c r="D19" s="239"/>
      <c r="E19" s="239"/>
      <c r="F19" s="239"/>
      <c r="G19" s="83">
        <v>13</v>
      </c>
      <c r="H19" s="86">
        <v>0</v>
      </c>
      <c r="I19" s="86">
        <v>0</v>
      </c>
      <c r="J19" s="86">
        <v>0</v>
      </c>
      <c r="K19" s="86">
        <v>0</v>
      </c>
      <c r="L19" s="86">
        <v>0</v>
      </c>
      <c r="M19" s="86">
        <v>0</v>
      </c>
      <c r="N19" s="86">
        <v>0</v>
      </c>
      <c r="O19" s="86">
        <v>0</v>
      </c>
      <c r="P19" s="86">
        <v>0</v>
      </c>
      <c r="Q19" s="86">
        <v>0</v>
      </c>
      <c r="R19" s="86">
        <v>0</v>
      </c>
      <c r="S19" s="86">
        <v>0</v>
      </c>
      <c r="T19" s="86">
        <v>0</v>
      </c>
      <c r="U19" s="86">
        <v>0</v>
      </c>
      <c r="V19" s="86">
        <v>0</v>
      </c>
      <c r="W19" s="86">
        <v>0</v>
      </c>
      <c r="X19" s="87">
        <f t="shared" si="5"/>
        <v>0</v>
      </c>
      <c r="Y19" s="86">
        <v>0</v>
      </c>
      <c r="Z19" s="87">
        <f t="shared" si="4"/>
        <v>0</v>
      </c>
    </row>
    <row r="20" spans="1:26" x14ac:dyDescent="0.25">
      <c r="A20" s="239" t="s">
        <v>271</v>
      </c>
      <c r="B20" s="239"/>
      <c r="C20" s="239"/>
      <c r="D20" s="239"/>
      <c r="E20" s="239"/>
      <c r="F20" s="239"/>
      <c r="G20" s="83">
        <v>14</v>
      </c>
      <c r="H20" s="85">
        <v>0</v>
      </c>
      <c r="I20" s="85">
        <v>0</v>
      </c>
      <c r="J20" s="85">
        <v>0</v>
      </c>
      <c r="K20" s="85">
        <v>0</v>
      </c>
      <c r="L20" s="85">
        <v>0</v>
      </c>
      <c r="M20" s="85">
        <v>0</v>
      </c>
      <c r="N20" s="86">
        <v>0</v>
      </c>
      <c r="O20" s="86">
        <v>0</v>
      </c>
      <c r="P20" s="86">
        <v>0</v>
      </c>
      <c r="Q20" s="86">
        <v>0</v>
      </c>
      <c r="R20" s="86">
        <v>0</v>
      </c>
      <c r="S20" s="86">
        <v>0</v>
      </c>
      <c r="T20" s="86">
        <v>0</v>
      </c>
      <c r="U20" s="86">
        <v>0</v>
      </c>
      <c r="V20" s="86">
        <v>0</v>
      </c>
      <c r="W20" s="86">
        <v>0</v>
      </c>
      <c r="X20" s="87">
        <f t="shared" si="5"/>
        <v>0</v>
      </c>
      <c r="Y20" s="86">
        <v>0</v>
      </c>
      <c r="Z20" s="87">
        <f t="shared" si="4"/>
        <v>0</v>
      </c>
    </row>
    <row r="21" spans="1:26" ht="30.75" customHeight="1" x14ac:dyDescent="0.25">
      <c r="A21" s="239" t="s">
        <v>391</v>
      </c>
      <c r="B21" s="239"/>
      <c r="C21" s="239"/>
      <c r="D21" s="239"/>
      <c r="E21" s="239"/>
      <c r="F21" s="239"/>
      <c r="G21" s="83">
        <v>15</v>
      </c>
      <c r="H21" s="86">
        <v>0</v>
      </c>
      <c r="I21" s="86">
        <v>0</v>
      </c>
      <c r="J21" s="86">
        <v>0</v>
      </c>
      <c r="K21" s="86">
        <v>0</v>
      </c>
      <c r="L21" s="86">
        <v>0</v>
      </c>
      <c r="M21" s="86">
        <v>0</v>
      </c>
      <c r="N21" s="86">
        <v>0</v>
      </c>
      <c r="O21" s="86">
        <v>0</v>
      </c>
      <c r="P21" s="86">
        <v>0</v>
      </c>
      <c r="Q21" s="86">
        <v>0</v>
      </c>
      <c r="R21" s="86">
        <v>0</v>
      </c>
      <c r="S21" s="86">
        <v>0</v>
      </c>
      <c r="T21" s="86">
        <v>0</v>
      </c>
      <c r="U21" s="86">
        <v>0</v>
      </c>
      <c r="V21" s="86">
        <v>0</v>
      </c>
      <c r="W21" s="86">
        <v>0</v>
      </c>
      <c r="X21" s="87">
        <f t="shared" si="5"/>
        <v>0</v>
      </c>
      <c r="Y21" s="86">
        <v>0</v>
      </c>
      <c r="Z21" s="87">
        <f t="shared" si="4"/>
        <v>0</v>
      </c>
    </row>
    <row r="22" spans="1:26" ht="28.5" customHeight="1" x14ac:dyDescent="0.25">
      <c r="A22" s="239" t="s">
        <v>392</v>
      </c>
      <c r="B22" s="239"/>
      <c r="C22" s="239"/>
      <c r="D22" s="239"/>
      <c r="E22" s="239"/>
      <c r="F22" s="239"/>
      <c r="G22" s="83">
        <v>16</v>
      </c>
      <c r="H22" s="86">
        <v>0</v>
      </c>
      <c r="I22" s="86">
        <v>0</v>
      </c>
      <c r="J22" s="86">
        <v>0</v>
      </c>
      <c r="K22" s="86">
        <v>0</v>
      </c>
      <c r="L22" s="86">
        <v>0</v>
      </c>
      <c r="M22" s="86">
        <v>0</v>
      </c>
      <c r="N22" s="86">
        <v>0</v>
      </c>
      <c r="O22" s="86">
        <v>0</v>
      </c>
      <c r="P22" s="86">
        <v>0</v>
      </c>
      <c r="Q22" s="86">
        <v>0</v>
      </c>
      <c r="R22" s="86">
        <v>0</v>
      </c>
      <c r="S22" s="86">
        <v>0</v>
      </c>
      <c r="T22" s="86">
        <v>0</v>
      </c>
      <c r="U22" s="86">
        <v>0</v>
      </c>
      <c r="V22" s="86">
        <v>0</v>
      </c>
      <c r="W22" s="86">
        <v>0</v>
      </c>
      <c r="X22" s="87">
        <f t="shared" si="5"/>
        <v>0</v>
      </c>
      <c r="Y22" s="86">
        <v>0</v>
      </c>
      <c r="Z22" s="87">
        <f t="shared" si="4"/>
        <v>0</v>
      </c>
    </row>
    <row r="23" spans="1:26" ht="26.25" customHeight="1" x14ac:dyDescent="0.25">
      <c r="A23" s="239" t="s">
        <v>393</v>
      </c>
      <c r="B23" s="239"/>
      <c r="C23" s="239"/>
      <c r="D23" s="239"/>
      <c r="E23" s="239"/>
      <c r="F23" s="239"/>
      <c r="G23" s="83">
        <v>17</v>
      </c>
      <c r="H23" s="86">
        <v>0</v>
      </c>
      <c r="I23" s="86">
        <v>0</v>
      </c>
      <c r="J23" s="86">
        <v>0</v>
      </c>
      <c r="K23" s="86">
        <v>0</v>
      </c>
      <c r="L23" s="86">
        <v>0</v>
      </c>
      <c r="M23" s="86">
        <v>0</v>
      </c>
      <c r="N23" s="86">
        <v>0</v>
      </c>
      <c r="O23" s="86">
        <v>0</v>
      </c>
      <c r="P23" s="86">
        <v>0</v>
      </c>
      <c r="Q23" s="86">
        <v>0</v>
      </c>
      <c r="R23" s="86">
        <v>0</v>
      </c>
      <c r="S23" s="86">
        <v>0</v>
      </c>
      <c r="T23" s="86">
        <v>0</v>
      </c>
      <c r="U23" s="86">
        <v>0</v>
      </c>
      <c r="V23" s="86">
        <v>0</v>
      </c>
      <c r="W23" s="86">
        <v>0</v>
      </c>
      <c r="X23" s="87">
        <f t="shared" si="5"/>
        <v>0</v>
      </c>
      <c r="Y23" s="86">
        <v>0</v>
      </c>
      <c r="Z23" s="87">
        <f t="shared" si="4"/>
        <v>0</v>
      </c>
    </row>
    <row r="24" spans="1:26" x14ac:dyDescent="0.25">
      <c r="A24" s="239" t="s">
        <v>272</v>
      </c>
      <c r="B24" s="239"/>
      <c r="C24" s="239"/>
      <c r="D24" s="239"/>
      <c r="E24" s="239"/>
      <c r="F24" s="239"/>
      <c r="G24" s="83">
        <v>18</v>
      </c>
      <c r="H24" s="86">
        <v>0</v>
      </c>
      <c r="I24" s="86">
        <v>0</v>
      </c>
      <c r="J24" s="86">
        <v>0</v>
      </c>
      <c r="K24" s="86">
        <v>0</v>
      </c>
      <c r="L24" s="86">
        <v>0</v>
      </c>
      <c r="M24" s="86">
        <v>0</v>
      </c>
      <c r="N24" s="86">
        <v>0</v>
      </c>
      <c r="O24" s="86">
        <v>0</v>
      </c>
      <c r="P24" s="86">
        <v>0</v>
      </c>
      <c r="Q24" s="86">
        <v>0</v>
      </c>
      <c r="R24" s="86">
        <v>0</v>
      </c>
      <c r="S24" s="86">
        <v>0</v>
      </c>
      <c r="T24" s="86">
        <v>0</v>
      </c>
      <c r="U24" s="86">
        <v>0</v>
      </c>
      <c r="V24" s="86">
        <v>0</v>
      </c>
      <c r="W24" s="86">
        <v>0</v>
      </c>
      <c r="X24" s="87">
        <f t="shared" si="5"/>
        <v>0</v>
      </c>
      <c r="Y24" s="86">
        <v>0</v>
      </c>
      <c r="Z24" s="87">
        <f t="shared" si="4"/>
        <v>0</v>
      </c>
    </row>
    <row r="25" spans="1:26" x14ac:dyDescent="0.25">
      <c r="A25" s="239" t="s">
        <v>394</v>
      </c>
      <c r="B25" s="239"/>
      <c r="C25" s="239"/>
      <c r="D25" s="239"/>
      <c r="E25" s="239"/>
      <c r="F25" s="239"/>
      <c r="G25" s="83">
        <v>19</v>
      </c>
      <c r="H25" s="86">
        <v>0</v>
      </c>
      <c r="I25" s="86">
        <v>0</v>
      </c>
      <c r="J25" s="86">
        <v>0</v>
      </c>
      <c r="K25" s="86">
        <v>0</v>
      </c>
      <c r="L25" s="86">
        <v>0</v>
      </c>
      <c r="M25" s="86">
        <v>0</v>
      </c>
      <c r="N25" s="86">
        <v>0</v>
      </c>
      <c r="O25" s="86">
        <v>0</v>
      </c>
      <c r="P25" s="86">
        <v>0</v>
      </c>
      <c r="Q25" s="86">
        <v>0</v>
      </c>
      <c r="R25" s="86">
        <v>0</v>
      </c>
      <c r="S25" s="86">
        <v>0</v>
      </c>
      <c r="T25" s="86">
        <v>0</v>
      </c>
      <c r="U25" s="86">
        <v>0</v>
      </c>
      <c r="V25" s="86">
        <v>0</v>
      </c>
      <c r="W25" s="86">
        <v>0</v>
      </c>
      <c r="X25" s="87">
        <f t="shared" si="5"/>
        <v>0</v>
      </c>
      <c r="Y25" s="86">
        <v>0</v>
      </c>
      <c r="Z25" s="87">
        <f t="shared" ref="Z25" si="6">X25+Y25</f>
        <v>0</v>
      </c>
    </row>
    <row r="26" spans="1:26" x14ac:dyDescent="0.25">
      <c r="A26" s="239" t="s">
        <v>396</v>
      </c>
      <c r="B26" s="239"/>
      <c r="C26" s="239"/>
      <c r="D26" s="239"/>
      <c r="E26" s="239"/>
      <c r="F26" s="239"/>
      <c r="G26" s="83">
        <v>20</v>
      </c>
      <c r="H26" s="86">
        <v>0</v>
      </c>
      <c r="I26" s="86">
        <v>0</v>
      </c>
      <c r="J26" s="86">
        <v>0</v>
      </c>
      <c r="K26" s="86">
        <v>0</v>
      </c>
      <c r="L26" s="86">
        <v>0</v>
      </c>
      <c r="M26" s="86">
        <v>0</v>
      </c>
      <c r="N26" s="86">
        <v>0</v>
      </c>
      <c r="O26" s="86">
        <v>0</v>
      </c>
      <c r="P26" s="86">
        <v>0</v>
      </c>
      <c r="Q26" s="86">
        <v>0</v>
      </c>
      <c r="R26" s="86">
        <v>0</v>
      </c>
      <c r="S26" s="86">
        <v>0</v>
      </c>
      <c r="T26" s="86">
        <v>0</v>
      </c>
      <c r="U26" s="86">
        <v>0</v>
      </c>
      <c r="V26" s="86">
        <v>0</v>
      </c>
      <c r="W26" s="86">
        <v>0</v>
      </c>
      <c r="X26" s="87">
        <f t="shared" si="5"/>
        <v>0</v>
      </c>
      <c r="Y26" s="86">
        <v>0</v>
      </c>
      <c r="Z26" s="87">
        <f t="shared" si="4"/>
        <v>0</v>
      </c>
    </row>
    <row r="27" spans="1:26" x14ac:dyDescent="0.25">
      <c r="A27" s="239" t="s">
        <v>395</v>
      </c>
      <c r="B27" s="239"/>
      <c r="C27" s="239"/>
      <c r="D27" s="239"/>
      <c r="E27" s="239"/>
      <c r="F27" s="239"/>
      <c r="G27" s="83">
        <v>21</v>
      </c>
      <c r="H27" s="86">
        <v>0</v>
      </c>
      <c r="I27" s="86">
        <v>0</v>
      </c>
      <c r="J27" s="86">
        <v>0</v>
      </c>
      <c r="K27" s="86">
        <v>0</v>
      </c>
      <c r="L27" s="86">
        <v>0</v>
      </c>
      <c r="M27" s="86">
        <v>0</v>
      </c>
      <c r="N27" s="86">
        <v>0</v>
      </c>
      <c r="O27" s="86">
        <v>0</v>
      </c>
      <c r="P27" s="86">
        <v>0</v>
      </c>
      <c r="Q27" s="86">
        <v>0</v>
      </c>
      <c r="R27" s="86">
        <v>0</v>
      </c>
      <c r="S27" s="86">
        <v>0</v>
      </c>
      <c r="T27" s="86">
        <v>0</v>
      </c>
      <c r="U27" s="86">
        <v>0</v>
      </c>
      <c r="V27" s="86">
        <v>0</v>
      </c>
      <c r="W27" s="86">
        <v>0</v>
      </c>
      <c r="X27" s="87">
        <f t="shared" si="5"/>
        <v>0</v>
      </c>
      <c r="Y27" s="86">
        <v>0</v>
      </c>
      <c r="Z27" s="87">
        <f t="shared" si="4"/>
        <v>0</v>
      </c>
    </row>
    <row r="28" spans="1:26" x14ac:dyDescent="0.25">
      <c r="A28" s="239" t="s">
        <v>397</v>
      </c>
      <c r="B28" s="239"/>
      <c r="C28" s="239"/>
      <c r="D28" s="239"/>
      <c r="E28" s="239"/>
      <c r="F28" s="239"/>
      <c r="G28" s="83">
        <v>22</v>
      </c>
      <c r="H28" s="86">
        <v>0</v>
      </c>
      <c r="I28" s="86">
        <v>0</v>
      </c>
      <c r="J28" s="86">
        <v>0</v>
      </c>
      <c r="K28" s="86">
        <v>0</v>
      </c>
      <c r="L28" s="86">
        <v>0</v>
      </c>
      <c r="M28" s="86">
        <v>0</v>
      </c>
      <c r="N28" s="86">
        <v>0</v>
      </c>
      <c r="O28" s="86">
        <v>0</v>
      </c>
      <c r="P28" s="86">
        <v>0</v>
      </c>
      <c r="Q28" s="86">
        <v>0</v>
      </c>
      <c r="R28" s="86">
        <v>0</v>
      </c>
      <c r="S28" s="86">
        <v>0</v>
      </c>
      <c r="T28" s="86">
        <v>0</v>
      </c>
      <c r="U28" s="86">
        <v>0</v>
      </c>
      <c r="V28" s="86">
        <v>503781</v>
      </c>
      <c r="W28" s="86">
        <v>-503781</v>
      </c>
      <c r="X28" s="87">
        <f t="shared" si="5"/>
        <v>0</v>
      </c>
      <c r="Y28" s="86">
        <v>80613</v>
      </c>
      <c r="Z28" s="87">
        <f t="shared" si="4"/>
        <v>80613</v>
      </c>
    </row>
    <row r="29" spans="1:26" x14ac:dyDescent="0.25">
      <c r="A29" s="239" t="s">
        <v>398</v>
      </c>
      <c r="B29" s="239"/>
      <c r="C29" s="239"/>
      <c r="D29" s="239"/>
      <c r="E29" s="239"/>
      <c r="F29" s="239"/>
      <c r="G29" s="83">
        <v>23</v>
      </c>
      <c r="H29" s="86">
        <v>0</v>
      </c>
      <c r="I29" s="86">
        <v>0</v>
      </c>
      <c r="J29" s="86">
        <v>0</v>
      </c>
      <c r="K29" s="86">
        <v>0</v>
      </c>
      <c r="L29" s="86">
        <v>0</v>
      </c>
      <c r="M29" s="86">
        <v>0</v>
      </c>
      <c r="N29" s="86">
        <v>0</v>
      </c>
      <c r="O29" s="86">
        <v>0</v>
      </c>
      <c r="P29" s="86">
        <v>0</v>
      </c>
      <c r="Q29" s="86">
        <v>0</v>
      </c>
      <c r="R29" s="86">
        <v>0</v>
      </c>
      <c r="S29" s="86">
        <v>0</v>
      </c>
      <c r="T29" s="86">
        <v>0</v>
      </c>
      <c r="U29" s="86">
        <v>0</v>
      </c>
      <c r="V29" s="86">
        <v>0</v>
      </c>
      <c r="W29" s="86">
        <v>0</v>
      </c>
      <c r="X29" s="87">
        <f t="shared" si="5"/>
        <v>0</v>
      </c>
      <c r="Y29" s="86">
        <v>0</v>
      </c>
      <c r="Z29" s="87">
        <f t="shared" si="4"/>
        <v>0</v>
      </c>
    </row>
    <row r="30" spans="1:26" ht="27.75" customHeight="1" x14ac:dyDescent="0.25">
      <c r="A30" s="240" t="s">
        <v>399</v>
      </c>
      <c r="B30" s="240"/>
      <c r="C30" s="240"/>
      <c r="D30" s="240"/>
      <c r="E30" s="240"/>
      <c r="F30" s="240"/>
      <c r="G30" s="84">
        <v>24</v>
      </c>
      <c r="H30" s="88">
        <f>SUM(H10:H29)</f>
        <v>1000000</v>
      </c>
      <c r="I30" s="88">
        <f t="shared" ref="I30:Z30" si="7">SUM(I10:I29)</f>
        <v>2313160</v>
      </c>
      <c r="J30" s="88">
        <f t="shared" si="7"/>
        <v>23890</v>
      </c>
      <c r="K30" s="88">
        <f t="shared" si="7"/>
        <v>0</v>
      </c>
      <c r="L30" s="88">
        <f t="shared" si="7"/>
        <v>0</v>
      </c>
      <c r="M30" s="88">
        <f t="shared" si="7"/>
        <v>0</v>
      </c>
      <c r="N30" s="88">
        <f t="shared" si="7"/>
        <v>0</v>
      </c>
      <c r="O30" s="88">
        <f t="shared" si="7"/>
        <v>0</v>
      </c>
      <c r="P30" s="88">
        <f t="shared" si="7"/>
        <v>0</v>
      </c>
      <c r="Q30" s="88">
        <f t="shared" si="7"/>
        <v>0</v>
      </c>
      <c r="R30" s="88">
        <f t="shared" si="7"/>
        <v>0</v>
      </c>
      <c r="S30" s="88">
        <f t="shared" si="7"/>
        <v>0</v>
      </c>
      <c r="T30" s="88">
        <f t="shared" si="7"/>
        <v>0</v>
      </c>
      <c r="U30" s="88">
        <f t="shared" si="7"/>
        <v>0</v>
      </c>
      <c r="V30" s="88">
        <f t="shared" si="7"/>
        <v>683600</v>
      </c>
      <c r="W30" s="88">
        <f t="shared" si="7"/>
        <v>646164</v>
      </c>
      <c r="X30" s="88">
        <f>SUM(X10:X29)</f>
        <v>4666814</v>
      </c>
      <c r="Y30" s="88">
        <f t="shared" si="7"/>
        <v>215921</v>
      </c>
      <c r="Z30" s="88">
        <f t="shared" si="7"/>
        <v>4882735</v>
      </c>
    </row>
    <row r="31" spans="1:26" x14ac:dyDescent="0.25">
      <c r="A31" s="241" t="s">
        <v>273</v>
      </c>
      <c r="B31" s="242"/>
      <c r="C31" s="242"/>
      <c r="D31" s="242"/>
      <c r="E31" s="242"/>
      <c r="F31" s="242"/>
      <c r="G31" s="242"/>
      <c r="H31" s="242"/>
      <c r="I31" s="242"/>
      <c r="J31" s="242"/>
      <c r="K31" s="242"/>
      <c r="L31" s="242"/>
      <c r="M31" s="242"/>
      <c r="N31" s="242"/>
      <c r="O31" s="242"/>
      <c r="P31" s="242"/>
      <c r="Q31" s="242"/>
      <c r="R31" s="242"/>
      <c r="S31" s="242"/>
      <c r="T31" s="242"/>
      <c r="U31" s="242"/>
      <c r="V31" s="242"/>
      <c r="W31" s="242"/>
      <c r="X31" s="242"/>
      <c r="Y31" s="242"/>
      <c r="Z31" s="242"/>
    </row>
    <row r="32" spans="1:26" ht="36.75" customHeight="1" x14ac:dyDescent="0.25">
      <c r="A32" s="238" t="s">
        <v>274</v>
      </c>
      <c r="B32" s="238"/>
      <c r="C32" s="238"/>
      <c r="D32" s="238"/>
      <c r="E32" s="238"/>
      <c r="F32" s="238"/>
      <c r="G32" s="84">
        <v>25</v>
      </c>
      <c r="H32" s="88">
        <f>SUM(H12:H20)</f>
        <v>0</v>
      </c>
      <c r="I32" s="88">
        <f t="shared" ref="I32:Z32" si="8">SUM(I12:I20)</f>
        <v>0</v>
      </c>
      <c r="J32" s="88">
        <f t="shared" si="8"/>
        <v>0</v>
      </c>
      <c r="K32" s="88">
        <f t="shared" si="8"/>
        <v>0</v>
      </c>
      <c r="L32" s="88">
        <f t="shared" si="8"/>
        <v>0</v>
      </c>
      <c r="M32" s="88">
        <f t="shared" si="8"/>
        <v>0</v>
      </c>
      <c r="N32" s="88">
        <f t="shared" si="8"/>
        <v>0</v>
      </c>
      <c r="O32" s="88">
        <f t="shared" si="8"/>
        <v>0</v>
      </c>
      <c r="P32" s="88">
        <f t="shared" si="8"/>
        <v>0</v>
      </c>
      <c r="Q32" s="88">
        <f t="shared" si="8"/>
        <v>0</v>
      </c>
      <c r="R32" s="88">
        <f t="shared" si="8"/>
        <v>0</v>
      </c>
      <c r="S32" s="88">
        <f t="shared" si="8"/>
        <v>0</v>
      </c>
      <c r="T32" s="88">
        <f t="shared" si="8"/>
        <v>0</v>
      </c>
      <c r="U32" s="88">
        <f t="shared" ref="U32" si="9">SUM(U12:U20)</f>
        <v>0</v>
      </c>
      <c r="V32" s="88">
        <f t="shared" si="8"/>
        <v>-32329</v>
      </c>
      <c r="W32" s="88">
        <f t="shared" si="8"/>
        <v>0</v>
      </c>
      <c r="X32" s="88">
        <f>SUM(X12:X20)</f>
        <v>-32329</v>
      </c>
      <c r="Y32" s="88">
        <f t="shared" si="8"/>
        <v>0</v>
      </c>
      <c r="Z32" s="88">
        <f t="shared" si="8"/>
        <v>-32329</v>
      </c>
    </row>
    <row r="33" spans="1:26" ht="31.5" customHeight="1" x14ac:dyDescent="0.25">
      <c r="A33" s="238" t="s">
        <v>400</v>
      </c>
      <c r="B33" s="238"/>
      <c r="C33" s="238"/>
      <c r="D33" s="238"/>
      <c r="E33" s="238"/>
      <c r="F33" s="238"/>
      <c r="G33" s="84">
        <v>26</v>
      </c>
      <c r="H33" s="88">
        <f>H11+H32</f>
        <v>0</v>
      </c>
      <c r="I33" s="88">
        <f t="shared" ref="I33:Z33" si="10">I11+I32</f>
        <v>0</v>
      </c>
      <c r="J33" s="88">
        <f t="shared" si="10"/>
        <v>0</v>
      </c>
      <c r="K33" s="88">
        <f t="shared" si="10"/>
        <v>0</v>
      </c>
      <c r="L33" s="88">
        <f t="shared" si="10"/>
        <v>0</v>
      </c>
      <c r="M33" s="88">
        <f t="shared" si="10"/>
        <v>0</v>
      </c>
      <c r="N33" s="88">
        <f t="shared" si="10"/>
        <v>0</v>
      </c>
      <c r="O33" s="88">
        <f t="shared" si="10"/>
        <v>0</v>
      </c>
      <c r="P33" s="88">
        <f t="shared" si="10"/>
        <v>0</v>
      </c>
      <c r="Q33" s="88">
        <f t="shared" si="10"/>
        <v>0</v>
      </c>
      <c r="R33" s="88">
        <f t="shared" si="10"/>
        <v>0</v>
      </c>
      <c r="S33" s="88">
        <f t="shared" si="10"/>
        <v>0</v>
      </c>
      <c r="T33" s="88">
        <f t="shared" si="10"/>
        <v>0</v>
      </c>
      <c r="U33" s="88">
        <f t="shared" ref="U33" si="11">U11+U32</f>
        <v>0</v>
      </c>
      <c r="V33" s="88">
        <f t="shared" si="10"/>
        <v>-32329</v>
      </c>
      <c r="W33" s="88">
        <f t="shared" si="10"/>
        <v>646164</v>
      </c>
      <c r="X33" s="88">
        <f>X11+X32</f>
        <v>613835</v>
      </c>
      <c r="Y33" s="88">
        <f t="shared" si="10"/>
        <v>0</v>
      </c>
      <c r="Z33" s="88">
        <f t="shared" si="10"/>
        <v>613835</v>
      </c>
    </row>
    <row r="34" spans="1:26" ht="30.75" customHeight="1" x14ac:dyDescent="0.25">
      <c r="A34" s="238" t="s">
        <v>401</v>
      </c>
      <c r="B34" s="238"/>
      <c r="C34" s="238"/>
      <c r="D34" s="238"/>
      <c r="E34" s="238"/>
      <c r="F34" s="238"/>
      <c r="G34" s="84">
        <v>27</v>
      </c>
      <c r="H34" s="88">
        <f>SUM(H21:H29)</f>
        <v>0</v>
      </c>
      <c r="I34" s="88">
        <f t="shared" ref="I34:Z34" si="12">SUM(I21:I29)</f>
        <v>0</v>
      </c>
      <c r="J34" s="88">
        <f t="shared" si="12"/>
        <v>0</v>
      </c>
      <c r="K34" s="88">
        <f t="shared" si="12"/>
        <v>0</v>
      </c>
      <c r="L34" s="88">
        <f t="shared" si="12"/>
        <v>0</v>
      </c>
      <c r="M34" s="88">
        <f t="shared" si="12"/>
        <v>0</v>
      </c>
      <c r="N34" s="88">
        <f t="shared" si="12"/>
        <v>0</v>
      </c>
      <c r="O34" s="88">
        <f t="shared" si="12"/>
        <v>0</v>
      </c>
      <c r="P34" s="88">
        <f t="shared" si="12"/>
        <v>0</v>
      </c>
      <c r="Q34" s="88">
        <f t="shared" si="12"/>
        <v>0</v>
      </c>
      <c r="R34" s="88">
        <f t="shared" si="12"/>
        <v>0</v>
      </c>
      <c r="S34" s="88">
        <f t="shared" si="12"/>
        <v>0</v>
      </c>
      <c r="T34" s="88">
        <f t="shared" si="12"/>
        <v>0</v>
      </c>
      <c r="U34" s="88">
        <f t="shared" ref="U34" si="13">SUM(U21:U29)</f>
        <v>0</v>
      </c>
      <c r="V34" s="88">
        <f t="shared" si="12"/>
        <v>503781</v>
      </c>
      <c r="W34" s="88">
        <f t="shared" si="12"/>
        <v>-503781</v>
      </c>
      <c r="X34" s="88">
        <f>SUM(X21:X29)</f>
        <v>0</v>
      </c>
      <c r="Y34" s="88">
        <f t="shared" si="12"/>
        <v>80613</v>
      </c>
      <c r="Z34" s="88">
        <f t="shared" si="12"/>
        <v>80613</v>
      </c>
    </row>
    <row r="35" spans="1:26" x14ac:dyDescent="0.25">
      <c r="A35" s="241" t="s">
        <v>275</v>
      </c>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row>
    <row r="36" spans="1:26" x14ac:dyDescent="0.25">
      <c r="A36" s="244" t="s">
        <v>293</v>
      </c>
      <c r="B36" s="244"/>
      <c r="C36" s="244"/>
      <c r="D36" s="244"/>
      <c r="E36" s="244"/>
      <c r="F36" s="244"/>
      <c r="G36" s="83">
        <v>28</v>
      </c>
      <c r="H36" s="86">
        <v>1000000</v>
      </c>
      <c r="I36" s="86">
        <v>2313160</v>
      </c>
      <c r="J36" s="86">
        <v>23890</v>
      </c>
      <c r="K36" s="86">
        <v>0</v>
      </c>
      <c r="L36" s="86">
        <v>0</v>
      </c>
      <c r="M36" s="86">
        <v>0</v>
      </c>
      <c r="N36" s="86">
        <v>0</v>
      </c>
      <c r="O36" s="86">
        <v>0</v>
      </c>
      <c r="P36" s="86">
        <v>0</v>
      </c>
      <c r="Q36" s="86">
        <v>0</v>
      </c>
      <c r="R36" s="86">
        <v>0</v>
      </c>
      <c r="S36" s="86">
        <v>0</v>
      </c>
      <c r="T36" s="86">
        <v>0</v>
      </c>
      <c r="U36" s="86">
        <v>0</v>
      </c>
      <c r="V36" s="86">
        <v>683600</v>
      </c>
      <c r="W36" s="86">
        <v>646164</v>
      </c>
      <c r="X36" s="87">
        <f>H36+I36+J36+K36-L36+M36+N36+O36+P36+Q36+R36+V36+W36+S36+T36+U36</f>
        <v>4666814</v>
      </c>
      <c r="Y36" s="86">
        <v>215921</v>
      </c>
      <c r="Z36" s="87">
        <f t="shared" ref="Z36:Z38" si="14">X36+Y36</f>
        <v>4882735</v>
      </c>
    </row>
    <row r="37" spans="1:26" x14ac:dyDescent="0.25">
      <c r="A37" s="239" t="s">
        <v>261</v>
      </c>
      <c r="B37" s="239"/>
      <c r="C37" s="239"/>
      <c r="D37" s="239"/>
      <c r="E37" s="239"/>
      <c r="F37" s="239"/>
      <c r="G37" s="83">
        <v>29</v>
      </c>
      <c r="H37" s="86">
        <v>0</v>
      </c>
      <c r="I37" s="86">
        <v>0</v>
      </c>
      <c r="J37" s="86">
        <v>0</v>
      </c>
      <c r="K37" s="86">
        <v>0</v>
      </c>
      <c r="L37" s="86">
        <v>0</v>
      </c>
      <c r="M37" s="86">
        <v>0</v>
      </c>
      <c r="N37" s="86">
        <v>0</v>
      </c>
      <c r="O37" s="86">
        <v>0</v>
      </c>
      <c r="P37" s="86">
        <v>0</v>
      </c>
      <c r="Q37" s="86">
        <v>0</v>
      </c>
      <c r="R37" s="86">
        <v>0</v>
      </c>
      <c r="S37" s="86">
        <v>0</v>
      </c>
      <c r="T37" s="86">
        <v>0</v>
      </c>
      <c r="U37" s="86">
        <v>0</v>
      </c>
      <c r="V37" s="86">
        <v>0</v>
      </c>
      <c r="W37" s="86">
        <v>0</v>
      </c>
      <c r="X37" s="87">
        <f>H37+I37+J37+K37-L37+M37+N37+O37+P37+Q37+R37+V37+W37+S37+T37+U37</f>
        <v>0</v>
      </c>
      <c r="Y37" s="86">
        <v>0</v>
      </c>
      <c r="Z37" s="87">
        <f t="shared" si="14"/>
        <v>0</v>
      </c>
    </row>
    <row r="38" spans="1:26" x14ac:dyDescent="0.25">
      <c r="A38" s="239" t="s">
        <v>262</v>
      </c>
      <c r="B38" s="239"/>
      <c r="C38" s="239"/>
      <c r="D38" s="239"/>
      <c r="E38" s="239"/>
      <c r="F38" s="239"/>
      <c r="G38" s="83">
        <v>30</v>
      </c>
      <c r="H38" s="86">
        <v>0</v>
      </c>
      <c r="I38" s="86">
        <v>0</v>
      </c>
      <c r="J38" s="86">
        <v>0</v>
      </c>
      <c r="K38" s="86">
        <v>0</v>
      </c>
      <c r="L38" s="86">
        <v>0</v>
      </c>
      <c r="M38" s="86">
        <v>0</v>
      </c>
      <c r="N38" s="86">
        <v>0</v>
      </c>
      <c r="O38" s="86">
        <v>0</v>
      </c>
      <c r="P38" s="86">
        <v>0</v>
      </c>
      <c r="Q38" s="86">
        <v>0</v>
      </c>
      <c r="R38" s="86">
        <v>0</v>
      </c>
      <c r="S38" s="86">
        <v>0</v>
      </c>
      <c r="T38" s="86">
        <v>0</v>
      </c>
      <c r="U38" s="86">
        <v>0</v>
      </c>
      <c r="V38" s="86">
        <v>0</v>
      </c>
      <c r="W38" s="86">
        <v>0</v>
      </c>
      <c r="X38" s="87">
        <f t="shared" ref="X38" si="15">H38+I38+J38+K38-L38+M38+N38+O38+P38+Q38+R38+V38+W38+S38+T38+U38</f>
        <v>0</v>
      </c>
      <c r="Y38" s="86">
        <v>0</v>
      </c>
      <c r="Z38" s="87">
        <f t="shared" si="14"/>
        <v>0</v>
      </c>
    </row>
    <row r="39" spans="1:26" ht="25.5" customHeight="1" x14ac:dyDescent="0.25">
      <c r="A39" s="240" t="s">
        <v>402</v>
      </c>
      <c r="B39" s="240"/>
      <c r="C39" s="240"/>
      <c r="D39" s="240"/>
      <c r="E39" s="240"/>
      <c r="F39" s="240"/>
      <c r="G39" s="84">
        <v>31</v>
      </c>
      <c r="H39" s="88">
        <f>H36+H37+H38</f>
        <v>1000000</v>
      </c>
      <c r="I39" s="88">
        <f t="shared" ref="I39:V39" si="16">I36+I37+I38</f>
        <v>2313160</v>
      </c>
      <c r="J39" s="88">
        <f t="shared" si="16"/>
        <v>23890</v>
      </c>
      <c r="K39" s="88">
        <f t="shared" si="16"/>
        <v>0</v>
      </c>
      <c r="L39" s="88">
        <f t="shared" si="16"/>
        <v>0</v>
      </c>
      <c r="M39" s="88">
        <f t="shared" si="16"/>
        <v>0</v>
      </c>
      <c r="N39" s="88">
        <f t="shared" si="16"/>
        <v>0</v>
      </c>
      <c r="O39" s="88">
        <f t="shared" si="16"/>
        <v>0</v>
      </c>
      <c r="P39" s="88">
        <f t="shared" si="16"/>
        <v>0</v>
      </c>
      <c r="Q39" s="88">
        <f t="shared" si="16"/>
        <v>0</v>
      </c>
      <c r="R39" s="88">
        <f t="shared" si="16"/>
        <v>0</v>
      </c>
      <c r="S39" s="88">
        <f t="shared" si="16"/>
        <v>0</v>
      </c>
      <c r="T39" s="88">
        <f t="shared" si="16"/>
        <v>0</v>
      </c>
      <c r="U39" s="88">
        <f t="shared" si="16"/>
        <v>0</v>
      </c>
      <c r="V39" s="88">
        <f t="shared" si="16"/>
        <v>683600</v>
      </c>
      <c r="W39" s="88">
        <f>W36+W37+W38</f>
        <v>646164</v>
      </c>
      <c r="X39" s="88">
        <f>X36+X37+X38</f>
        <v>4666814</v>
      </c>
      <c r="Y39" s="88">
        <f>Y36+Y37+Y38</f>
        <v>215921</v>
      </c>
      <c r="Z39" s="88">
        <f>Z36+Z37+Z38</f>
        <v>4882735</v>
      </c>
    </row>
    <row r="40" spans="1:26" x14ac:dyDescent="0.25">
      <c r="A40" s="239" t="s">
        <v>263</v>
      </c>
      <c r="B40" s="239"/>
      <c r="C40" s="239"/>
      <c r="D40" s="239"/>
      <c r="E40" s="239"/>
      <c r="F40" s="239"/>
      <c r="G40" s="83">
        <v>32</v>
      </c>
      <c r="H40" s="85">
        <v>0</v>
      </c>
      <c r="I40" s="85">
        <v>0</v>
      </c>
      <c r="J40" s="85">
        <v>0</v>
      </c>
      <c r="K40" s="85">
        <v>0</v>
      </c>
      <c r="L40" s="85">
        <v>0</v>
      </c>
      <c r="M40" s="85">
        <v>0</v>
      </c>
      <c r="N40" s="85">
        <v>0</v>
      </c>
      <c r="O40" s="85">
        <v>0</v>
      </c>
      <c r="P40" s="85">
        <v>0</v>
      </c>
      <c r="Q40" s="85">
        <v>0</v>
      </c>
      <c r="R40" s="85">
        <v>0</v>
      </c>
      <c r="S40" s="85">
        <v>0</v>
      </c>
      <c r="T40" s="85">
        <v>0</v>
      </c>
      <c r="U40" s="86">
        <v>0</v>
      </c>
      <c r="V40" s="85">
        <v>0</v>
      </c>
      <c r="W40" s="86">
        <v>940323</v>
      </c>
      <c r="X40" s="87">
        <f>H40+I40+J40+K40-L40+M40+N40+O40+P40+Q40+R40+V40+W40+S40+T40+U40</f>
        <v>940323</v>
      </c>
      <c r="Y40" s="86">
        <v>0</v>
      </c>
      <c r="Z40" s="87">
        <f t="shared" ref="Z40:Z58" si="17">X40+Y40</f>
        <v>940323</v>
      </c>
    </row>
    <row r="41" spans="1:26" x14ac:dyDescent="0.25">
      <c r="A41" s="239" t="s">
        <v>264</v>
      </c>
      <c r="B41" s="239"/>
      <c r="C41" s="239"/>
      <c r="D41" s="239"/>
      <c r="E41" s="239"/>
      <c r="F41" s="239"/>
      <c r="G41" s="83">
        <v>33</v>
      </c>
      <c r="H41" s="85">
        <v>0</v>
      </c>
      <c r="I41" s="85">
        <v>0</v>
      </c>
      <c r="J41" s="85">
        <v>0</v>
      </c>
      <c r="K41" s="85">
        <v>0</v>
      </c>
      <c r="L41" s="85">
        <v>0</v>
      </c>
      <c r="M41" s="85">
        <v>0</v>
      </c>
      <c r="N41" s="86">
        <v>0</v>
      </c>
      <c r="O41" s="85">
        <v>0</v>
      </c>
      <c r="P41" s="85">
        <v>0</v>
      </c>
      <c r="Q41" s="85">
        <v>0</v>
      </c>
      <c r="R41" s="85">
        <v>0</v>
      </c>
      <c r="S41" s="85">
        <v>0</v>
      </c>
      <c r="T41" s="86">
        <v>0</v>
      </c>
      <c r="U41" s="86">
        <v>0</v>
      </c>
      <c r="V41" s="85">
        <v>0</v>
      </c>
      <c r="W41" s="85">
        <v>0</v>
      </c>
      <c r="X41" s="87">
        <f t="shared" ref="X41:X58" si="18">H41+I41+J41+K41-L41+M41+N41+O41+P41+Q41+R41+V41+W41+S41+T41+U41</f>
        <v>0</v>
      </c>
      <c r="Y41" s="86">
        <v>0</v>
      </c>
      <c r="Z41" s="87">
        <f t="shared" si="17"/>
        <v>0</v>
      </c>
    </row>
    <row r="42" spans="1:26" ht="27" customHeight="1" x14ac:dyDescent="0.25">
      <c r="A42" s="239" t="s">
        <v>276</v>
      </c>
      <c r="B42" s="239"/>
      <c r="C42" s="239"/>
      <c r="D42" s="239"/>
      <c r="E42" s="239"/>
      <c r="F42" s="239"/>
      <c r="G42" s="83">
        <v>34</v>
      </c>
      <c r="H42" s="85">
        <v>0</v>
      </c>
      <c r="I42" s="85">
        <v>0</v>
      </c>
      <c r="J42" s="85">
        <v>0</v>
      </c>
      <c r="K42" s="85">
        <v>0</v>
      </c>
      <c r="L42" s="85">
        <v>0</v>
      </c>
      <c r="M42" s="85">
        <v>0</v>
      </c>
      <c r="N42" s="85">
        <v>0</v>
      </c>
      <c r="O42" s="86">
        <v>0</v>
      </c>
      <c r="P42" s="85">
        <v>0</v>
      </c>
      <c r="Q42" s="85">
        <v>0</v>
      </c>
      <c r="R42" s="85">
        <v>0</v>
      </c>
      <c r="S42" s="85">
        <v>0</v>
      </c>
      <c r="T42" s="85">
        <v>0</v>
      </c>
      <c r="U42" s="86">
        <v>0</v>
      </c>
      <c r="V42" s="86">
        <v>-689</v>
      </c>
      <c r="W42" s="86">
        <v>0</v>
      </c>
      <c r="X42" s="87">
        <f t="shared" si="18"/>
        <v>-689</v>
      </c>
      <c r="Y42" s="86">
        <v>0</v>
      </c>
      <c r="Z42" s="87">
        <f t="shared" si="17"/>
        <v>-689</v>
      </c>
    </row>
    <row r="43" spans="1:26" ht="37.5" customHeight="1" x14ac:dyDescent="0.25">
      <c r="A43" s="239" t="s">
        <v>390</v>
      </c>
      <c r="B43" s="239"/>
      <c r="C43" s="239"/>
      <c r="D43" s="239"/>
      <c r="E43" s="239"/>
      <c r="F43" s="239"/>
      <c r="G43" s="83">
        <v>35</v>
      </c>
      <c r="H43" s="85">
        <v>0</v>
      </c>
      <c r="I43" s="85">
        <v>0</v>
      </c>
      <c r="J43" s="85">
        <v>0</v>
      </c>
      <c r="K43" s="85">
        <v>0</v>
      </c>
      <c r="L43" s="85">
        <v>0</v>
      </c>
      <c r="M43" s="85">
        <v>0</v>
      </c>
      <c r="N43" s="85">
        <v>0</v>
      </c>
      <c r="O43" s="85">
        <v>0</v>
      </c>
      <c r="P43" s="86">
        <v>0</v>
      </c>
      <c r="Q43" s="85">
        <v>0</v>
      </c>
      <c r="R43" s="85">
        <v>0</v>
      </c>
      <c r="S43" s="85">
        <v>0</v>
      </c>
      <c r="T43" s="85">
        <v>0</v>
      </c>
      <c r="U43" s="86">
        <v>0</v>
      </c>
      <c r="V43" s="86">
        <v>0</v>
      </c>
      <c r="W43" s="86">
        <v>0</v>
      </c>
      <c r="X43" s="87">
        <f t="shared" si="18"/>
        <v>0</v>
      </c>
      <c r="Y43" s="86">
        <v>0</v>
      </c>
      <c r="Z43" s="87">
        <f t="shared" si="17"/>
        <v>0</v>
      </c>
    </row>
    <row r="44" spans="1:26" ht="21" customHeight="1" x14ac:dyDescent="0.25">
      <c r="A44" s="239" t="s">
        <v>266</v>
      </c>
      <c r="B44" s="239"/>
      <c r="C44" s="239"/>
      <c r="D44" s="239"/>
      <c r="E44" s="239"/>
      <c r="F44" s="239"/>
      <c r="G44" s="83">
        <v>36</v>
      </c>
      <c r="H44" s="85">
        <v>0</v>
      </c>
      <c r="I44" s="85">
        <v>0</v>
      </c>
      <c r="J44" s="85">
        <v>0</v>
      </c>
      <c r="K44" s="85">
        <v>0</v>
      </c>
      <c r="L44" s="85">
        <v>0</v>
      </c>
      <c r="M44" s="85">
        <v>0</v>
      </c>
      <c r="N44" s="85">
        <v>0</v>
      </c>
      <c r="O44" s="85">
        <v>0</v>
      </c>
      <c r="P44" s="85">
        <v>0</v>
      </c>
      <c r="Q44" s="86">
        <v>0</v>
      </c>
      <c r="R44" s="85">
        <v>0</v>
      </c>
      <c r="S44" s="85">
        <v>0</v>
      </c>
      <c r="T44" s="85">
        <v>0</v>
      </c>
      <c r="U44" s="86">
        <v>0</v>
      </c>
      <c r="V44" s="86">
        <v>0</v>
      </c>
      <c r="W44" s="86">
        <v>0</v>
      </c>
      <c r="X44" s="87">
        <f t="shared" si="18"/>
        <v>0</v>
      </c>
      <c r="Y44" s="86">
        <v>0</v>
      </c>
      <c r="Z44" s="87">
        <f t="shared" si="17"/>
        <v>0</v>
      </c>
    </row>
    <row r="45" spans="1:26" ht="29.25" customHeight="1" x14ac:dyDescent="0.25">
      <c r="A45" s="239" t="s">
        <v>267</v>
      </c>
      <c r="B45" s="239"/>
      <c r="C45" s="239"/>
      <c r="D45" s="239"/>
      <c r="E45" s="239"/>
      <c r="F45" s="239"/>
      <c r="G45" s="83">
        <v>37</v>
      </c>
      <c r="H45" s="85">
        <v>0</v>
      </c>
      <c r="I45" s="85">
        <v>0</v>
      </c>
      <c r="J45" s="85">
        <v>0</v>
      </c>
      <c r="K45" s="85">
        <v>0</v>
      </c>
      <c r="L45" s="85">
        <v>0</v>
      </c>
      <c r="M45" s="85">
        <v>0</v>
      </c>
      <c r="N45" s="85">
        <v>0</v>
      </c>
      <c r="O45" s="85">
        <v>0</v>
      </c>
      <c r="P45" s="85">
        <v>0</v>
      </c>
      <c r="Q45" s="85">
        <v>0</v>
      </c>
      <c r="R45" s="86">
        <v>0</v>
      </c>
      <c r="S45" s="86">
        <v>0</v>
      </c>
      <c r="T45" s="86">
        <v>0</v>
      </c>
      <c r="U45" s="86">
        <v>0</v>
      </c>
      <c r="V45" s="86">
        <v>0</v>
      </c>
      <c r="W45" s="86">
        <v>0</v>
      </c>
      <c r="X45" s="87">
        <f t="shared" si="18"/>
        <v>0</v>
      </c>
      <c r="Y45" s="86">
        <v>0</v>
      </c>
      <c r="Z45" s="87">
        <f t="shared" si="17"/>
        <v>0</v>
      </c>
    </row>
    <row r="46" spans="1:26" ht="21" customHeight="1" x14ac:dyDescent="0.25">
      <c r="A46" s="239" t="s">
        <v>277</v>
      </c>
      <c r="B46" s="239"/>
      <c r="C46" s="239"/>
      <c r="D46" s="239"/>
      <c r="E46" s="239"/>
      <c r="F46" s="239"/>
      <c r="G46" s="83">
        <v>38</v>
      </c>
      <c r="H46" s="85">
        <v>0</v>
      </c>
      <c r="I46" s="85">
        <v>0</v>
      </c>
      <c r="J46" s="85">
        <v>0</v>
      </c>
      <c r="K46" s="85">
        <v>0</v>
      </c>
      <c r="L46" s="85">
        <v>0</v>
      </c>
      <c r="M46" s="85">
        <v>0</v>
      </c>
      <c r="N46" s="86">
        <v>0</v>
      </c>
      <c r="O46" s="86">
        <v>0</v>
      </c>
      <c r="P46" s="86">
        <v>0</v>
      </c>
      <c r="Q46" s="86">
        <v>0</v>
      </c>
      <c r="R46" s="86">
        <v>0</v>
      </c>
      <c r="S46" s="86">
        <v>0</v>
      </c>
      <c r="T46" s="86">
        <v>0</v>
      </c>
      <c r="U46" s="86">
        <v>0</v>
      </c>
      <c r="V46" s="86">
        <v>0</v>
      </c>
      <c r="W46" s="86">
        <v>0</v>
      </c>
      <c r="X46" s="87">
        <f t="shared" si="18"/>
        <v>0</v>
      </c>
      <c r="Y46" s="86">
        <v>0</v>
      </c>
      <c r="Z46" s="87">
        <f t="shared" si="17"/>
        <v>0</v>
      </c>
    </row>
    <row r="47" spans="1:26" x14ac:dyDescent="0.25">
      <c r="A47" s="239" t="s">
        <v>269</v>
      </c>
      <c r="B47" s="239"/>
      <c r="C47" s="239"/>
      <c r="D47" s="239"/>
      <c r="E47" s="239"/>
      <c r="F47" s="239"/>
      <c r="G47" s="83">
        <v>39</v>
      </c>
      <c r="H47" s="85">
        <v>0</v>
      </c>
      <c r="I47" s="85">
        <v>0</v>
      </c>
      <c r="J47" s="85">
        <v>0</v>
      </c>
      <c r="K47" s="85">
        <v>0</v>
      </c>
      <c r="L47" s="85">
        <v>0</v>
      </c>
      <c r="M47" s="85">
        <v>0</v>
      </c>
      <c r="N47" s="86">
        <v>0</v>
      </c>
      <c r="O47" s="86">
        <v>0</v>
      </c>
      <c r="P47" s="86">
        <v>0</v>
      </c>
      <c r="Q47" s="86">
        <v>0</v>
      </c>
      <c r="R47" s="86">
        <v>0</v>
      </c>
      <c r="S47" s="86">
        <v>0</v>
      </c>
      <c r="T47" s="86">
        <v>0</v>
      </c>
      <c r="U47" s="86">
        <v>0</v>
      </c>
      <c r="V47" s="86">
        <v>0</v>
      </c>
      <c r="W47" s="86">
        <v>0</v>
      </c>
      <c r="X47" s="87">
        <f t="shared" si="18"/>
        <v>0</v>
      </c>
      <c r="Y47" s="86">
        <v>0</v>
      </c>
      <c r="Z47" s="87">
        <f t="shared" si="17"/>
        <v>0</v>
      </c>
    </row>
    <row r="48" spans="1:26" x14ac:dyDescent="0.25">
      <c r="A48" s="239" t="s">
        <v>270</v>
      </c>
      <c r="B48" s="239"/>
      <c r="C48" s="239"/>
      <c r="D48" s="239"/>
      <c r="E48" s="239"/>
      <c r="F48" s="239"/>
      <c r="G48" s="83">
        <v>40</v>
      </c>
      <c r="H48" s="86">
        <v>0</v>
      </c>
      <c r="I48" s="86">
        <v>0</v>
      </c>
      <c r="J48" s="86">
        <v>0</v>
      </c>
      <c r="K48" s="86">
        <v>0</v>
      </c>
      <c r="L48" s="86">
        <v>0</v>
      </c>
      <c r="M48" s="86">
        <v>0</v>
      </c>
      <c r="N48" s="86">
        <v>0</v>
      </c>
      <c r="O48" s="86">
        <v>0</v>
      </c>
      <c r="P48" s="86">
        <v>0</v>
      </c>
      <c r="Q48" s="86">
        <v>0</v>
      </c>
      <c r="R48" s="86">
        <v>0</v>
      </c>
      <c r="S48" s="86">
        <v>0</v>
      </c>
      <c r="T48" s="86">
        <v>0</v>
      </c>
      <c r="U48" s="86">
        <v>0</v>
      </c>
      <c r="V48" s="86">
        <v>0</v>
      </c>
      <c r="W48" s="86">
        <v>0</v>
      </c>
      <c r="X48" s="87">
        <f t="shared" si="18"/>
        <v>0</v>
      </c>
      <c r="Y48" s="86">
        <v>0</v>
      </c>
      <c r="Z48" s="87">
        <f t="shared" si="17"/>
        <v>0</v>
      </c>
    </row>
    <row r="49" spans="1:26" x14ac:dyDescent="0.25">
      <c r="A49" s="239" t="s">
        <v>271</v>
      </c>
      <c r="B49" s="239"/>
      <c r="C49" s="239"/>
      <c r="D49" s="239"/>
      <c r="E49" s="239"/>
      <c r="F49" s="239"/>
      <c r="G49" s="83">
        <v>41</v>
      </c>
      <c r="H49" s="85">
        <v>0</v>
      </c>
      <c r="I49" s="85">
        <v>0</v>
      </c>
      <c r="J49" s="85">
        <v>0</v>
      </c>
      <c r="K49" s="85">
        <v>0</v>
      </c>
      <c r="L49" s="85">
        <v>0</v>
      </c>
      <c r="M49" s="85">
        <v>0</v>
      </c>
      <c r="N49" s="86">
        <v>0</v>
      </c>
      <c r="O49" s="86">
        <v>0</v>
      </c>
      <c r="P49" s="86">
        <v>0</v>
      </c>
      <c r="Q49" s="86">
        <v>0</v>
      </c>
      <c r="R49" s="86">
        <v>0</v>
      </c>
      <c r="S49" s="86">
        <v>0</v>
      </c>
      <c r="T49" s="86">
        <v>0</v>
      </c>
      <c r="U49" s="86">
        <v>0</v>
      </c>
      <c r="V49" s="86">
        <v>0</v>
      </c>
      <c r="W49" s="86">
        <v>0</v>
      </c>
      <c r="X49" s="87">
        <f t="shared" si="18"/>
        <v>0</v>
      </c>
      <c r="Y49" s="86">
        <v>0</v>
      </c>
      <c r="Z49" s="87">
        <f t="shared" si="17"/>
        <v>0</v>
      </c>
    </row>
    <row r="50" spans="1:26" ht="24" customHeight="1" x14ac:dyDescent="0.25">
      <c r="A50" s="239" t="s">
        <v>391</v>
      </c>
      <c r="B50" s="239"/>
      <c r="C50" s="239"/>
      <c r="D50" s="239"/>
      <c r="E50" s="239"/>
      <c r="F50" s="239"/>
      <c r="G50" s="83">
        <v>42</v>
      </c>
      <c r="H50" s="86">
        <v>0</v>
      </c>
      <c r="I50" s="86">
        <v>0</v>
      </c>
      <c r="J50" s="86">
        <v>0</v>
      </c>
      <c r="K50" s="86">
        <v>0</v>
      </c>
      <c r="L50" s="86">
        <v>0</v>
      </c>
      <c r="M50" s="86">
        <v>0</v>
      </c>
      <c r="N50" s="86">
        <v>0</v>
      </c>
      <c r="O50" s="86">
        <v>0</v>
      </c>
      <c r="P50" s="86">
        <v>0</v>
      </c>
      <c r="Q50" s="86">
        <v>0</v>
      </c>
      <c r="R50" s="86">
        <v>0</v>
      </c>
      <c r="S50" s="86">
        <v>0</v>
      </c>
      <c r="T50" s="86">
        <v>0</v>
      </c>
      <c r="U50" s="86">
        <v>0</v>
      </c>
      <c r="V50" s="86">
        <v>0</v>
      </c>
      <c r="W50" s="86">
        <v>0</v>
      </c>
      <c r="X50" s="87">
        <f t="shared" si="18"/>
        <v>0</v>
      </c>
      <c r="Y50" s="86">
        <v>0</v>
      </c>
      <c r="Z50" s="87">
        <f t="shared" si="17"/>
        <v>0</v>
      </c>
    </row>
    <row r="51" spans="1:26" ht="26.25" customHeight="1" x14ac:dyDescent="0.25">
      <c r="A51" s="239" t="s">
        <v>392</v>
      </c>
      <c r="B51" s="239"/>
      <c r="C51" s="239"/>
      <c r="D51" s="239"/>
      <c r="E51" s="239"/>
      <c r="F51" s="239"/>
      <c r="G51" s="83">
        <v>43</v>
      </c>
      <c r="H51" s="86">
        <v>0</v>
      </c>
      <c r="I51" s="86">
        <v>0</v>
      </c>
      <c r="J51" s="86">
        <v>0</v>
      </c>
      <c r="K51" s="86">
        <v>0</v>
      </c>
      <c r="L51" s="86">
        <v>0</v>
      </c>
      <c r="M51" s="86">
        <v>0</v>
      </c>
      <c r="N51" s="86">
        <v>0</v>
      </c>
      <c r="O51" s="86">
        <v>0</v>
      </c>
      <c r="P51" s="86">
        <v>0</v>
      </c>
      <c r="Q51" s="86">
        <v>0</v>
      </c>
      <c r="R51" s="86">
        <v>0</v>
      </c>
      <c r="S51" s="86">
        <v>0</v>
      </c>
      <c r="T51" s="86">
        <v>0</v>
      </c>
      <c r="U51" s="86">
        <v>0</v>
      </c>
      <c r="V51" s="86">
        <v>0</v>
      </c>
      <c r="W51" s="86">
        <v>0</v>
      </c>
      <c r="X51" s="87">
        <f t="shared" si="18"/>
        <v>0</v>
      </c>
      <c r="Y51" s="86">
        <v>0</v>
      </c>
      <c r="Z51" s="87">
        <f t="shared" si="17"/>
        <v>0</v>
      </c>
    </row>
    <row r="52" spans="1:26" ht="22.5" customHeight="1" x14ac:dyDescent="0.25">
      <c r="A52" s="239" t="s">
        <v>393</v>
      </c>
      <c r="B52" s="239"/>
      <c r="C52" s="239"/>
      <c r="D52" s="239"/>
      <c r="E52" s="239"/>
      <c r="F52" s="239"/>
      <c r="G52" s="83">
        <v>44</v>
      </c>
      <c r="H52" s="86">
        <v>0</v>
      </c>
      <c r="I52" s="86">
        <v>0</v>
      </c>
      <c r="J52" s="86">
        <v>0</v>
      </c>
      <c r="K52" s="86">
        <v>0</v>
      </c>
      <c r="L52" s="86">
        <v>0</v>
      </c>
      <c r="M52" s="86">
        <v>0</v>
      </c>
      <c r="N52" s="86">
        <v>0</v>
      </c>
      <c r="O52" s="86">
        <v>0</v>
      </c>
      <c r="P52" s="86">
        <v>0</v>
      </c>
      <c r="Q52" s="86">
        <v>0</v>
      </c>
      <c r="R52" s="86">
        <v>0</v>
      </c>
      <c r="S52" s="86">
        <v>0</v>
      </c>
      <c r="T52" s="86">
        <v>0</v>
      </c>
      <c r="U52" s="86">
        <v>0</v>
      </c>
      <c r="V52" s="86">
        <v>0</v>
      </c>
      <c r="W52" s="86">
        <v>0</v>
      </c>
      <c r="X52" s="87">
        <f t="shared" si="18"/>
        <v>0</v>
      </c>
      <c r="Y52" s="86">
        <v>0</v>
      </c>
      <c r="Z52" s="87">
        <f t="shared" si="17"/>
        <v>0</v>
      </c>
    </row>
    <row r="53" spans="1:26" x14ac:dyDescent="0.25">
      <c r="A53" s="239" t="s">
        <v>272</v>
      </c>
      <c r="B53" s="239"/>
      <c r="C53" s="239"/>
      <c r="D53" s="239"/>
      <c r="E53" s="239"/>
      <c r="F53" s="239"/>
      <c r="G53" s="83">
        <v>45</v>
      </c>
      <c r="H53" s="86">
        <v>0</v>
      </c>
      <c r="I53" s="86">
        <v>0</v>
      </c>
      <c r="J53" s="86">
        <v>0</v>
      </c>
      <c r="K53" s="86">
        <v>0</v>
      </c>
      <c r="L53" s="86">
        <v>0</v>
      </c>
      <c r="M53" s="86">
        <v>0</v>
      </c>
      <c r="N53" s="86">
        <v>0</v>
      </c>
      <c r="O53" s="86">
        <v>0</v>
      </c>
      <c r="P53" s="86">
        <v>0</v>
      </c>
      <c r="Q53" s="86">
        <v>0</v>
      </c>
      <c r="R53" s="86">
        <v>0</v>
      </c>
      <c r="S53" s="86">
        <v>0</v>
      </c>
      <c r="T53" s="86">
        <v>0</v>
      </c>
      <c r="U53" s="86">
        <v>0</v>
      </c>
      <c r="V53" s="86">
        <v>0</v>
      </c>
      <c r="W53" s="86">
        <v>0</v>
      </c>
      <c r="X53" s="87">
        <f t="shared" si="18"/>
        <v>0</v>
      </c>
      <c r="Y53" s="86">
        <v>0</v>
      </c>
      <c r="Z53" s="87">
        <f t="shared" si="17"/>
        <v>0</v>
      </c>
    </row>
    <row r="54" spans="1:26" x14ac:dyDescent="0.25">
      <c r="A54" s="239" t="s">
        <v>394</v>
      </c>
      <c r="B54" s="239"/>
      <c r="C54" s="239"/>
      <c r="D54" s="239"/>
      <c r="E54" s="239"/>
      <c r="F54" s="239"/>
      <c r="G54" s="83">
        <v>46</v>
      </c>
      <c r="H54" s="86">
        <v>0</v>
      </c>
      <c r="I54" s="86">
        <v>0</v>
      </c>
      <c r="J54" s="86">
        <v>0</v>
      </c>
      <c r="K54" s="86">
        <v>0</v>
      </c>
      <c r="L54" s="86">
        <v>0</v>
      </c>
      <c r="M54" s="86">
        <v>0</v>
      </c>
      <c r="N54" s="86">
        <v>0</v>
      </c>
      <c r="O54" s="86">
        <v>0</v>
      </c>
      <c r="P54" s="86">
        <v>0</v>
      </c>
      <c r="Q54" s="86">
        <v>0</v>
      </c>
      <c r="R54" s="86">
        <v>0</v>
      </c>
      <c r="S54" s="86">
        <v>0</v>
      </c>
      <c r="T54" s="86">
        <v>0</v>
      </c>
      <c r="U54" s="86">
        <v>0</v>
      </c>
      <c r="V54" s="86">
        <v>0</v>
      </c>
      <c r="W54" s="86">
        <v>0</v>
      </c>
      <c r="X54" s="87">
        <f t="shared" si="18"/>
        <v>0</v>
      </c>
      <c r="Y54" s="86">
        <v>0</v>
      </c>
      <c r="Z54" s="87">
        <f t="shared" si="17"/>
        <v>0</v>
      </c>
    </row>
    <row r="55" spans="1:26" x14ac:dyDescent="0.25">
      <c r="A55" s="239" t="s">
        <v>403</v>
      </c>
      <c r="B55" s="239"/>
      <c r="C55" s="239"/>
      <c r="D55" s="239"/>
      <c r="E55" s="239"/>
      <c r="F55" s="239"/>
      <c r="G55" s="83">
        <v>47</v>
      </c>
      <c r="H55" s="86">
        <v>0</v>
      </c>
      <c r="I55" s="86">
        <v>0</v>
      </c>
      <c r="J55" s="86">
        <v>0</v>
      </c>
      <c r="K55" s="86">
        <v>0</v>
      </c>
      <c r="L55" s="86">
        <v>0</v>
      </c>
      <c r="M55" s="86">
        <v>0</v>
      </c>
      <c r="N55" s="86">
        <v>0</v>
      </c>
      <c r="O55" s="86">
        <v>0</v>
      </c>
      <c r="P55" s="86">
        <v>0</v>
      </c>
      <c r="Q55" s="86">
        <v>0</v>
      </c>
      <c r="R55" s="86">
        <v>0</v>
      </c>
      <c r="S55" s="86">
        <v>0</v>
      </c>
      <c r="T55" s="86">
        <v>0</v>
      </c>
      <c r="U55" s="86">
        <v>0</v>
      </c>
      <c r="V55" s="86">
        <v>0</v>
      </c>
      <c r="W55" s="86">
        <v>0</v>
      </c>
      <c r="X55" s="87">
        <f t="shared" si="18"/>
        <v>0</v>
      </c>
      <c r="Y55" s="86">
        <v>0</v>
      </c>
      <c r="Z55" s="87">
        <f t="shared" si="17"/>
        <v>0</v>
      </c>
    </row>
    <row r="56" spans="1:26" x14ac:dyDescent="0.25">
      <c r="A56" s="239" t="s">
        <v>395</v>
      </c>
      <c r="B56" s="239"/>
      <c r="C56" s="239"/>
      <c r="D56" s="239"/>
      <c r="E56" s="239"/>
      <c r="F56" s="239"/>
      <c r="G56" s="83">
        <v>48</v>
      </c>
      <c r="H56" s="86">
        <v>0</v>
      </c>
      <c r="I56" s="86">
        <v>0</v>
      </c>
      <c r="J56" s="86">
        <v>0</v>
      </c>
      <c r="K56" s="86">
        <v>0</v>
      </c>
      <c r="L56" s="86">
        <v>0</v>
      </c>
      <c r="M56" s="86">
        <v>0</v>
      </c>
      <c r="N56" s="86">
        <v>0</v>
      </c>
      <c r="O56" s="86">
        <v>0</v>
      </c>
      <c r="P56" s="86">
        <v>0</v>
      </c>
      <c r="Q56" s="86">
        <v>0</v>
      </c>
      <c r="R56" s="86">
        <v>0</v>
      </c>
      <c r="S56" s="86">
        <v>0</v>
      </c>
      <c r="T56" s="86">
        <v>0</v>
      </c>
      <c r="U56" s="86">
        <v>0</v>
      </c>
      <c r="V56" s="86">
        <v>0</v>
      </c>
      <c r="W56" s="86">
        <v>0</v>
      </c>
      <c r="X56" s="87">
        <f t="shared" si="18"/>
        <v>0</v>
      </c>
      <c r="Y56" s="86">
        <v>0</v>
      </c>
      <c r="Z56" s="87">
        <f t="shared" si="17"/>
        <v>0</v>
      </c>
    </row>
    <row r="57" spans="1:26" x14ac:dyDescent="0.25">
      <c r="A57" s="239" t="s">
        <v>404</v>
      </c>
      <c r="B57" s="239"/>
      <c r="C57" s="239"/>
      <c r="D57" s="239"/>
      <c r="E57" s="239"/>
      <c r="F57" s="239"/>
      <c r="G57" s="83">
        <v>49</v>
      </c>
      <c r="H57" s="86">
        <v>0</v>
      </c>
      <c r="I57" s="86">
        <v>0</v>
      </c>
      <c r="J57" s="86">
        <v>0</v>
      </c>
      <c r="K57" s="86">
        <v>0</v>
      </c>
      <c r="L57" s="86">
        <v>0</v>
      </c>
      <c r="M57" s="86">
        <v>0</v>
      </c>
      <c r="N57" s="86">
        <v>0</v>
      </c>
      <c r="O57" s="86">
        <v>0</v>
      </c>
      <c r="P57" s="86">
        <v>0</v>
      </c>
      <c r="Q57" s="86">
        <v>0</v>
      </c>
      <c r="R57" s="86">
        <v>0</v>
      </c>
      <c r="S57" s="86">
        <v>0</v>
      </c>
      <c r="T57" s="86">
        <v>0</v>
      </c>
      <c r="U57" s="86">
        <v>0</v>
      </c>
      <c r="V57" s="86">
        <v>646164</v>
      </c>
      <c r="W57" s="86">
        <v>-646164</v>
      </c>
      <c r="X57" s="87">
        <f t="shared" si="18"/>
        <v>0</v>
      </c>
      <c r="Y57" s="86">
        <v>177211</v>
      </c>
      <c r="Z57" s="87">
        <f t="shared" si="17"/>
        <v>177211</v>
      </c>
    </row>
    <row r="58" spans="1:26" x14ac:dyDescent="0.25">
      <c r="A58" s="239" t="s">
        <v>398</v>
      </c>
      <c r="B58" s="239"/>
      <c r="C58" s="239"/>
      <c r="D58" s="239"/>
      <c r="E58" s="239"/>
      <c r="F58" s="239"/>
      <c r="G58" s="83">
        <v>50</v>
      </c>
      <c r="H58" s="86">
        <v>0</v>
      </c>
      <c r="I58" s="86">
        <v>0</v>
      </c>
      <c r="J58" s="86">
        <v>0</v>
      </c>
      <c r="K58" s="86">
        <v>0</v>
      </c>
      <c r="L58" s="86">
        <v>0</v>
      </c>
      <c r="M58" s="86">
        <v>0</v>
      </c>
      <c r="N58" s="86">
        <v>0</v>
      </c>
      <c r="O58" s="86">
        <v>0</v>
      </c>
      <c r="P58" s="86">
        <v>0</v>
      </c>
      <c r="Q58" s="86">
        <v>0</v>
      </c>
      <c r="R58" s="86">
        <v>0</v>
      </c>
      <c r="S58" s="86">
        <v>0</v>
      </c>
      <c r="T58" s="86">
        <v>0</v>
      </c>
      <c r="U58" s="86">
        <v>0</v>
      </c>
      <c r="V58" s="86">
        <v>0</v>
      </c>
      <c r="W58" s="86">
        <v>0</v>
      </c>
      <c r="X58" s="87">
        <f t="shared" si="18"/>
        <v>0</v>
      </c>
      <c r="Y58" s="86">
        <v>0</v>
      </c>
      <c r="Z58" s="87">
        <f t="shared" si="17"/>
        <v>0</v>
      </c>
    </row>
    <row r="59" spans="1:26" ht="24" customHeight="1" x14ac:dyDescent="0.25">
      <c r="A59" s="240" t="s">
        <v>405</v>
      </c>
      <c r="B59" s="240"/>
      <c r="C59" s="240"/>
      <c r="D59" s="240"/>
      <c r="E59" s="240"/>
      <c r="F59" s="240"/>
      <c r="G59" s="84">
        <v>51</v>
      </c>
      <c r="H59" s="88">
        <f>SUM(H39:H58)</f>
        <v>1000000</v>
      </c>
      <c r="I59" s="88">
        <f t="shared" ref="I59:Z59" si="19">SUM(I39:I58)</f>
        <v>2313160</v>
      </c>
      <c r="J59" s="88">
        <f t="shared" si="19"/>
        <v>23890</v>
      </c>
      <c r="K59" s="88">
        <f t="shared" si="19"/>
        <v>0</v>
      </c>
      <c r="L59" s="88">
        <f t="shared" si="19"/>
        <v>0</v>
      </c>
      <c r="M59" s="88">
        <f t="shared" si="19"/>
        <v>0</v>
      </c>
      <c r="N59" s="88">
        <f t="shared" si="19"/>
        <v>0</v>
      </c>
      <c r="O59" s="88">
        <f t="shared" si="19"/>
        <v>0</v>
      </c>
      <c r="P59" s="88">
        <f t="shared" si="19"/>
        <v>0</v>
      </c>
      <c r="Q59" s="88">
        <f t="shared" si="19"/>
        <v>0</v>
      </c>
      <c r="R59" s="88">
        <f t="shared" si="19"/>
        <v>0</v>
      </c>
      <c r="S59" s="88">
        <f t="shared" si="19"/>
        <v>0</v>
      </c>
      <c r="T59" s="88">
        <f t="shared" si="19"/>
        <v>0</v>
      </c>
      <c r="U59" s="88">
        <f t="shared" si="19"/>
        <v>0</v>
      </c>
      <c r="V59" s="88">
        <f t="shared" si="19"/>
        <v>1329075</v>
      </c>
      <c r="W59" s="88">
        <f t="shared" si="19"/>
        <v>940323</v>
      </c>
      <c r="X59" s="88">
        <f>SUM(X39:X58)</f>
        <v>5606448</v>
      </c>
      <c r="Y59" s="88">
        <f t="shared" si="19"/>
        <v>393132</v>
      </c>
      <c r="Z59" s="88">
        <f t="shared" si="19"/>
        <v>5999580</v>
      </c>
    </row>
    <row r="60" spans="1:26" x14ac:dyDescent="0.25">
      <c r="A60" s="241" t="s">
        <v>273</v>
      </c>
      <c r="B60" s="242"/>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row>
    <row r="61" spans="1:26" ht="31.5" customHeight="1" x14ac:dyDescent="0.25">
      <c r="A61" s="238" t="s">
        <v>406</v>
      </c>
      <c r="B61" s="238"/>
      <c r="C61" s="238"/>
      <c r="D61" s="238"/>
      <c r="E61" s="238"/>
      <c r="F61" s="238"/>
      <c r="G61" s="84">
        <v>52</v>
      </c>
      <c r="H61" s="88">
        <f>SUM(H41:H49)</f>
        <v>0</v>
      </c>
      <c r="I61" s="88">
        <f t="shared" ref="I61:Z61" si="20">SUM(I41:I49)</f>
        <v>0</v>
      </c>
      <c r="J61" s="88">
        <f t="shared" si="20"/>
        <v>0</v>
      </c>
      <c r="K61" s="88">
        <f t="shared" si="20"/>
        <v>0</v>
      </c>
      <c r="L61" s="88">
        <f t="shared" si="20"/>
        <v>0</v>
      </c>
      <c r="M61" s="88">
        <f t="shared" si="20"/>
        <v>0</v>
      </c>
      <c r="N61" s="88">
        <f t="shared" si="20"/>
        <v>0</v>
      </c>
      <c r="O61" s="88">
        <f t="shared" si="20"/>
        <v>0</v>
      </c>
      <c r="P61" s="88">
        <f t="shared" si="20"/>
        <v>0</v>
      </c>
      <c r="Q61" s="88">
        <f t="shared" si="20"/>
        <v>0</v>
      </c>
      <c r="R61" s="88">
        <f t="shared" si="20"/>
        <v>0</v>
      </c>
      <c r="S61" s="88">
        <f t="shared" si="20"/>
        <v>0</v>
      </c>
      <c r="T61" s="88">
        <f t="shared" si="20"/>
        <v>0</v>
      </c>
      <c r="U61" s="88">
        <f t="shared" ref="U61" si="21">SUM(U41:U49)</f>
        <v>0</v>
      </c>
      <c r="V61" s="88">
        <f t="shared" si="20"/>
        <v>-689</v>
      </c>
      <c r="W61" s="88">
        <f t="shared" si="20"/>
        <v>0</v>
      </c>
      <c r="X61" s="88">
        <f>SUM(X41:X49)</f>
        <v>-689</v>
      </c>
      <c r="Y61" s="88">
        <f t="shared" si="20"/>
        <v>0</v>
      </c>
      <c r="Z61" s="88">
        <f t="shared" si="20"/>
        <v>-689</v>
      </c>
    </row>
    <row r="62" spans="1:26" ht="27.75" customHeight="1" x14ac:dyDescent="0.25">
      <c r="A62" s="238" t="s">
        <v>407</v>
      </c>
      <c r="B62" s="238"/>
      <c r="C62" s="238"/>
      <c r="D62" s="238"/>
      <c r="E62" s="238"/>
      <c r="F62" s="238"/>
      <c r="G62" s="84">
        <v>53</v>
      </c>
      <c r="H62" s="88">
        <f>H40+H61</f>
        <v>0</v>
      </c>
      <c r="I62" s="88">
        <f t="shared" ref="I62:Z62" si="22">I40+I61</f>
        <v>0</v>
      </c>
      <c r="J62" s="88">
        <f t="shared" si="22"/>
        <v>0</v>
      </c>
      <c r="K62" s="88">
        <f t="shared" si="22"/>
        <v>0</v>
      </c>
      <c r="L62" s="88">
        <f t="shared" si="22"/>
        <v>0</v>
      </c>
      <c r="M62" s="88">
        <f t="shared" si="22"/>
        <v>0</v>
      </c>
      <c r="N62" s="88">
        <f t="shared" si="22"/>
        <v>0</v>
      </c>
      <c r="O62" s="88">
        <f t="shared" si="22"/>
        <v>0</v>
      </c>
      <c r="P62" s="88">
        <f t="shared" si="22"/>
        <v>0</v>
      </c>
      <c r="Q62" s="88">
        <f t="shared" si="22"/>
        <v>0</v>
      </c>
      <c r="R62" s="88">
        <f t="shared" si="22"/>
        <v>0</v>
      </c>
      <c r="S62" s="88">
        <f t="shared" si="22"/>
        <v>0</v>
      </c>
      <c r="T62" s="88">
        <f t="shared" si="22"/>
        <v>0</v>
      </c>
      <c r="U62" s="88">
        <f t="shared" ref="U62" si="23">U40+U61</f>
        <v>0</v>
      </c>
      <c r="V62" s="88">
        <f t="shared" si="22"/>
        <v>-689</v>
      </c>
      <c r="W62" s="88">
        <f t="shared" si="22"/>
        <v>940323</v>
      </c>
      <c r="X62" s="88">
        <f>X40+X61</f>
        <v>939634</v>
      </c>
      <c r="Y62" s="88">
        <f t="shared" si="22"/>
        <v>0</v>
      </c>
      <c r="Z62" s="88">
        <f t="shared" si="22"/>
        <v>939634</v>
      </c>
    </row>
    <row r="63" spans="1:26" ht="29.25" customHeight="1" x14ac:dyDescent="0.25">
      <c r="A63" s="238" t="s">
        <v>408</v>
      </c>
      <c r="B63" s="238"/>
      <c r="C63" s="238"/>
      <c r="D63" s="238"/>
      <c r="E63" s="238"/>
      <c r="F63" s="238"/>
      <c r="G63" s="84">
        <v>54</v>
      </c>
      <c r="H63" s="88">
        <f>SUM(H50:H58)</f>
        <v>0</v>
      </c>
      <c r="I63" s="88">
        <f t="shared" ref="I63:Z63" si="24">SUM(I50:I58)</f>
        <v>0</v>
      </c>
      <c r="J63" s="88">
        <f t="shared" si="24"/>
        <v>0</v>
      </c>
      <c r="K63" s="88">
        <f t="shared" si="24"/>
        <v>0</v>
      </c>
      <c r="L63" s="88">
        <f t="shared" si="24"/>
        <v>0</v>
      </c>
      <c r="M63" s="88">
        <f t="shared" si="24"/>
        <v>0</v>
      </c>
      <c r="N63" s="88">
        <f t="shared" si="24"/>
        <v>0</v>
      </c>
      <c r="O63" s="88">
        <f t="shared" si="24"/>
        <v>0</v>
      </c>
      <c r="P63" s="88">
        <f t="shared" si="24"/>
        <v>0</v>
      </c>
      <c r="Q63" s="88">
        <f t="shared" si="24"/>
        <v>0</v>
      </c>
      <c r="R63" s="88">
        <f t="shared" si="24"/>
        <v>0</v>
      </c>
      <c r="S63" s="88">
        <f t="shared" si="24"/>
        <v>0</v>
      </c>
      <c r="T63" s="88">
        <f t="shared" si="24"/>
        <v>0</v>
      </c>
      <c r="U63" s="88">
        <f t="shared" ref="U63" si="25">SUM(U50:U58)</f>
        <v>0</v>
      </c>
      <c r="V63" s="88">
        <f t="shared" si="24"/>
        <v>646164</v>
      </c>
      <c r="W63" s="88">
        <f t="shared" si="24"/>
        <v>-646164</v>
      </c>
      <c r="X63" s="88">
        <f>SUM(X50:X58)</f>
        <v>0</v>
      </c>
      <c r="Y63" s="88">
        <f t="shared" si="24"/>
        <v>177211</v>
      </c>
      <c r="Z63" s="88">
        <f t="shared" si="24"/>
        <v>177211</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0"/>
  <sheetViews>
    <sheetView topLeftCell="A25" zoomScale="64" zoomScaleNormal="64" workbookViewId="0">
      <selection activeCell="P9" sqref="P9"/>
    </sheetView>
  </sheetViews>
  <sheetFormatPr defaultRowHeight="13.2" x14ac:dyDescent="0.25"/>
  <cols>
    <col min="10" max="10" width="128.109375" customWidth="1"/>
  </cols>
  <sheetData>
    <row r="1" spans="1:17" x14ac:dyDescent="0.25">
      <c r="A1" s="254" t="s">
        <v>478</v>
      </c>
      <c r="B1" s="255"/>
      <c r="C1" s="255"/>
      <c r="D1" s="255"/>
      <c r="E1" s="255"/>
      <c r="F1" s="255"/>
      <c r="G1" s="255"/>
      <c r="H1" s="255"/>
      <c r="I1" s="255"/>
      <c r="J1" s="255"/>
    </row>
    <row r="2" spans="1:17" x14ac:dyDescent="0.25">
      <c r="A2" s="255"/>
      <c r="B2" s="255"/>
      <c r="C2" s="255"/>
      <c r="D2" s="255"/>
      <c r="E2" s="255"/>
      <c r="F2" s="255"/>
      <c r="G2" s="255"/>
      <c r="H2" s="255"/>
      <c r="I2" s="255"/>
      <c r="J2" s="255"/>
    </row>
    <row r="3" spans="1:17" x14ac:dyDescent="0.25">
      <c r="A3" s="255"/>
      <c r="B3" s="255"/>
      <c r="C3" s="255"/>
      <c r="D3" s="255"/>
      <c r="E3" s="255"/>
      <c r="F3" s="255"/>
      <c r="G3" s="255"/>
      <c r="H3" s="255"/>
      <c r="I3" s="255"/>
      <c r="J3" s="255"/>
    </row>
    <row r="4" spans="1:17" x14ac:dyDescent="0.25">
      <c r="A4" s="255"/>
      <c r="B4" s="255"/>
      <c r="C4" s="255"/>
      <c r="D4" s="255"/>
      <c r="E4" s="255"/>
      <c r="F4" s="255"/>
      <c r="G4" s="255"/>
      <c r="H4" s="255"/>
      <c r="I4" s="255"/>
      <c r="J4" s="255"/>
    </row>
    <row r="5" spans="1:17" x14ac:dyDescent="0.25">
      <c r="A5" s="255"/>
      <c r="B5" s="255"/>
      <c r="C5" s="255"/>
      <c r="D5" s="255"/>
      <c r="E5" s="255"/>
      <c r="F5" s="255"/>
      <c r="G5" s="255"/>
      <c r="H5" s="255"/>
      <c r="I5" s="255"/>
      <c r="J5" s="255"/>
    </row>
    <row r="6" spans="1:17" x14ac:dyDescent="0.25">
      <c r="A6" s="255"/>
      <c r="B6" s="255"/>
      <c r="C6" s="255"/>
      <c r="D6" s="255"/>
      <c r="E6" s="255"/>
      <c r="F6" s="255"/>
      <c r="G6" s="255"/>
      <c r="H6" s="255"/>
      <c r="I6" s="255"/>
      <c r="J6" s="255"/>
    </row>
    <row r="7" spans="1:17" x14ac:dyDescent="0.25">
      <c r="A7" s="255"/>
      <c r="B7" s="255"/>
      <c r="C7" s="255"/>
      <c r="D7" s="255"/>
      <c r="E7" s="255"/>
      <c r="F7" s="255"/>
      <c r="G7" s="255"/>
      <c r="H7" s="255"/>
      <c r="I7" s="255"/>
      <c r="J7" s="255"/>
    </row>
    <row r="8" spans="1:17" x14ac:dyDescent="0.25">
      <c r="A8" s="255"/>
      <c r="B8" s="255"/>
      <c r="C8" s="255"/>
      <c r="D8" s="255"/>
      <c r="E8" s="255"/>
      <c r="F8" s="255"/>
      <c r="G8" s="255"/>
      <c r="H8" s="255"/>
      <c r="I8" s="255"/>
      <c r="J8" s="255"/>
    </row>
    <row r="9" spans="1:17" x14ac:dyDescent="0.25">
      <c r="A9" s="255"/>
      <c r="B9" s="255"/>
      <c r="C9" s="255"/>
      <c r="D9" s="255"/>
      <c r="E9" s="255"/>
      <c r="F9" s="255"/>
      <c r="G9" s="255"/>
      <c r="H9" s="255"/>
      <c r="I9" s="255"/>
      <c r="J9" s="255"/>
    </row>
    <row r="10" spans="1:17" x14ac:dyDescent="0.25">
      <c r="A10" s="255"/>
      <c r="B10" s="255"/>
      <c r="C10" s="255"/>
      <c r="D10" s="255"/>
      <c r="E10" s="255"/>
      <c r="F10" s="255"/>
      <c r="G10" s="255"/>
      <c r="H10" s="255"/>
      <c r="I10" s="255"/>
      <c r="J10" s="255"/>
    </row>
    <row r="11" spans="1:17" x14ac:dyDescent="0.25">
      <c r="A11" s="255"/>
      <c r="B11" s="255"/>
      <c r="C11" s="255"/>
      <c r="D11" s="255"/>
      <c r="E11" s="255"/>
      <c r="F11" s="255"/>
      <c r="G11" s="255"/>
      <c r="H11" s="255"/>
      <c r="I11" s="255"/>
      <c r="J11" s="255"/>
    </row>
    <row r="12" spans="1:17" x14ac:dyDescent="0.25">
      <c r="A12" s="255"/>
      <c r="B12" s="255"/>
      <c r="C12" s="255"/>
      <c r="D12" s="255"/>
      <c r="E12" s="255"/>
      <c r="F12" s="255"/>
      <c r="G12" s="255"/>
      <c r="H12" s="255"/>
      <c r="I12" s="255"/>
      <c r="J12" s="255"/>
    </row>
    <row r="13" spans="1:17" x14ac:dyDescent="0.25">
      <c r="A13" s="255"/>
      <c r="B13" s="255"/>
      <c r="C13" s="255"/>
      <c r="D13" s="255"/>
      <c r="E13" s="255"/>
      <c r="F13" s="255"/>
      <c r="G13" s="255"/>
      <c r="H13" s="255"/>
      <c r="I13" s="255"/>
      <c r="J13" s="255"/>
    </row>
    <row r="14" spans="1:17" x14ac:dyDescent="0.25">
      <c r="A14" s="255"/>
      <c r="B14" s="255"/>
      <c r="C14" s="255"/>
      <c r="D14" s="255"/>
      <c r="E14" s="255"/>
      <c r="F14" s="255"/>
      <c r="G14" s="255"/>
      <c r="H14" s="255"/>
      <c r="I14" s="255"/>
      <c r="J14" s="255"/>
    </row>
    <row r="15" spans="1:17" x14ac:dyDescent="0.25">
      <c r="A15" s="255"/>
      <c r="B15" s="255"/>
      <c r="C15" s="255"/>
      <c r="D15" s="255"/>
      <c r="E15" s="255"/>
      <c r="F15" s="255"/>
      <c r="G15" s="255"/>
      <c r="H15" s="255"/>
      <c r="I15" s="255"/>
      <c r="J15" s="255"/>
    </row>
    <row r="16" spans="1:17" x14ac:dyDescent="0.25">
      <c r="A16" s="255"/>
      <c r="B16" s="255"/>
      <c r="C16" s="255"/>
      <c r="D16" s="255"/>
      <c r="E16" s="255"/>
      <c r="F16" s="255"/>
      <c r="G16" s="255"/>
      <c r="H16" s="255"/>
      <c r="I16" s="255"/>
      <c r="J16" s="255"/>
      <c r="Q16" s="108" t="s">
        <v>477</v>
      </c>
    </row>
    <row r="17" spans="1:10" x14ac:dyDescent="0.25">
      <c r="A17" s="255"/>
      <c r="B17" s="255"/>
      <c r="C17" s="255"/>
      <c r="D17" s="255"/>
      <c r="E17" s="255"/>
      <c r="F17" s="255"/>
      <c r="G17" s="255"/>
      <c r="H17" s="255"/>
      <c r="I17" s="255"/>
      <c r="J17" s="255"/>
    </row>
    <row r="18" spans="1:10" x14ac:dyDescent="0.25">
      <c r="A18" s="255"/>
      <c r="B18" s="255"/>
      <c r="C18" s="255"/>
      <c r="D18" s="255"/>
      <c r="E18" s="255"/>
      <c r="F18" s="255"/>
      <c r="G18" s="255"/>
      <c r="H18" s="255"/>
      <c r="I18" s="255"/>
      <c r="J18" s="255"/>
    </row>
    <row r="19" spans="1:10" x14ac:dyDescent="0.25">
      <c r="A19" s="255"/>
      <c r="B19" s="255"/>
      <c r="C19" s="255"/>
      <c r="D19" s="255"/>
      <c r="E19" s="255"/>
      <c r="F19" s="255"/>
      <c r="G19" s="255"/>
      <c r="H19" s="255"/>
      <c r="I19" s="255"/>
      <c r="J19" s="255"/>
    </row>
    <row r="20" spans="1:10" x14ac:dyDescent="0.25">
      <c r="A20" s="255"/>
      <c r="B20" s="255"/>
      <c r="C20" s="255"/>
      <c r="D20" s="255"/>
      <c r="E20" s="255"/>
      <c r="F20" s="255"/>
      <c r="G20" s="255"/>
      <c r="H20" s="255"/>
      <c r="I20" s="255"/>
      <c r="J20" s="255"/>
    </row>
    <row r="21" spans="1:10" x14ac:dyDescent="0.25">
      <c r="A21" s="255"/>
      <c r="B21" s="255"/>
      <c r="C21" s="255"/>
      <c r="D21" s="255"/>
      <c r="E21" s="255"/>
      <c r="F21" s="255"/>
      <c r="G21" s="255"/>
      <c r="H21" s="255"/>
      <c r="I21" s="255"/>
      <c r="J21" s="255"/>
    </row>
    <row r="22" spans="1:10" x14ac:dyDescent="0.25">
      <c r="A22" s="255"/>
      <c r="B22" s="255"/>
      <c r="C22" s="255"/>
      <c r="D22" s="255"/>
      <c r="E22" s="255"/>
      <c r="F22" s="255"/>
      <c r="G22" s="255"/>
      <c r="H22" s="255"/>
      <c r="I22" s="255"/>
      <c r="J22" s="255"/>
    </row>
    <row r="23" spans="1:10" x14ac:dyDescent="0.25">
      <c r="A23" s="255"/>
      <c r="B23" s="255"/>
      <c r="C23" s="255"/>
      <c r="D23" s="255"/>
      <c r="E23" s="255"/>
      <c r="F23" s="255"/>
      <c r="G23" s="255"/>
      <c r="H23" s="255"/>
      <c r="I23" s="255"/>
      <c r="J23" s="255"/>
    </row>
    <row r="24" spans="1:10" x14ac:dyDescent="0.25">
      <c r="A24" s="255"/>
      <c r="B24" s="255"/>
      <c r="C24" s="255"/>
      <c r="D24" s="255"/>
      <c r="E24" s="255"/>
      <c r="F24" s="255"/>
      <c r="G24" s="255"/>
      <c r="H24" s="255"/>
      <c r="I24" s="255"/>
      <c r="J24" s="255"/>
    </row>
    <row r="25" spans="1:10" ht="102.75" customHeight="1" x14ac:dyDescent="0.25">
      <c r="A25" s="255"/>
      <c r="B25" s="255"/>
      <c r="C25" s="255"/>
      <c r="D25" s="255"/>
      <c r="E25" s="255"/>
      <c r="F25" s="255"/>
      <c r="G25" s="255"/>
      <c r="H25" s="255"/>
      <c r="I25" s="255"/>
      <c r="J25" s="255"/>
    </row>
    <row r="26" spans="1:10" ht="104.25" customHeight="1" x14ac:dyDescent="0.25">
      <c r="A26" s="255"/>
      <c r="B26" s="255"/>
      <c r="C26" s="255"/>
      <c r="D26" s="255"/>
      <c r="E26" s="255"/>
      <c r="F26" s="255"/>
      <c r="G26" s="255"/>
      <c r="H26" s="255"/>
      <c r="I26" s="255"/>
      <c r="J26" s="255"/>
    </row>
    <row r="27" spans="1:10" ht="75" customHeight="1" x14ac:dyDescent="0.25">
      <c r="A27" s="255"/>
      <c r="B27" s="255"/>
      <c r="C27" s="255"/>
      <c r="D27" s="255"/>
      <c r="E27" s="255"/>
      <c r="F27" s="255"/>
      <c r="G27" s="255"/>
      <c r="H27" s="255"/>
      <c r="I27" s="255"/>
      <c r="J27" s="255"/>
    </row>
    <row r="28" spans="1:10" ht="87.75" customHeight="1" x14ac:dyDescent="0.25">
      <c r="A28" s="255"/>
      <c r="B28" s="255"/>
      <c r="C28" s="255"/>
      <c r="D28" s="255"/>
      <c r="E28" s="255"/>
      <c r="F28" s="255"/>
      <c r="G28" s="255"/>
      <c r="H28" s="255"/>
      <c r="I28" s="255"/>
      <c r="J28" s="255"/>
    </row>
    <row r="29" spans="1:10" ht="85.5" customHeight="1" x14ac:dyDescent="0.25">
      <c r="A29" s="255"/>
      <c r="B29" s="255"/>
      <c r="C29" s="255"/>
      <c r="D29" s="255"/>
      <c r="E29" s="255"/>
      <c r="F29" s="255"/>
      <c r="G29" s="255"/>
      <c r="H29" s="255"/>
      <c r="I29" s="255"/>
      <c r="J29" s="255"/>
    </row>
    <row r="30" spans="1:10" ht="262.5" customHeight="1" x14ac:dyDescent="0.25">
      <c r="A30" s="255"/>
      <c r="B30" s="255"/>
      <c r="C30" s="255"/>
      <c r="D30" s="255"/>
      <c r="E30" s="255"/>
      <c r="F30" s="255"/>
      <c r="G30" s="255"/>
      <c r="H30" s="255"/>
      <c r="I30" s="255"/>
      <c r="J30" s="25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Lucija Štengl</cp:lastModifiedBy>
  <cp:lastPrinted>2018-04-25T06:49:36Z</cp:lastPrinted>
  <dcterms:created xsi:type="dcterms:W3CDTF">2008-10-17T11:51:54Z</dcterms:created>
  <dcterms:modified xsi:type="dcterms:W3CDTF">2026-04-24T12:19:05Z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