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ljiljanag\Documents\Financijski izvještaji 2024\ZAVRŠNO\konsolidirano\objava konsolidirano\"/>
    </mc:Choice>
  </mc:AlternateContent>
  <xr:revisionPtr revIDLastSave="0" documentId="8_{50BCF9FA-2CD4-4F64-8C08-FEAD4FD3A7EF}" xr6:coauthVersionLast="47" xr6:coauthVersionMax="47" xr10:uidLastSave="{00000000-0000-0000-0000-000000000000}"/>
  <bookViews>
    <workbookView xWindow="-120" yWindow="-120" windowWidth="29040" windowHeight="15840" activeTab="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8" i="19" l="1"/>
  <c r="I90" i="19" l="1"/>
  <c r="H90" i="19"/>
  <c r="I97" i="19"/>
  <c r="H97" i="19"/>
  <c r="I89" i="19" l="1"/>
  <c r="H107"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 r="H88" i="19" s="1"/>
  <c r="H108" i="19" s="1"/>
  <c r="H110" i="19" l="1"/>
</calcChain>
</file>

<file path=xl/sharedStrings.xml><?xml version="1.0" encoding="utf-8"?>
<sst xmlns="http://schemas.openxmlformats.org/spreadsheetml/2006/main" count="538" uniqueCount="470">
  <si>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</si>
  <si>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</si>
  <si>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</si>
  <si>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</si>
  <si>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</si>
  <si>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</si>
  <si>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</si>
  <si>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</si>
  <si>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</si>
  <si>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</si>
  <si>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</si>
  <si>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</si>
  <si>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</si>
  <si>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</si>
  <si>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</si>
  <si>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</si>
  <si>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</si>
  <si>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</si>
  <si>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</si>
  <si>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</si>
  <si>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</si>
  <si>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</si>
  <si>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</si>
  <si>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</si>
  <si>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</si>
  <si>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</si>
  <si>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</si>
  <si>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</si>
  <si>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</si>
  <si>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</si>
  <si>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</si>
  <si>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</si>
  <si>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</si>
  <si>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</si>
  <si>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</si>
  <si>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</si>
  <si>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</si>
  <si>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</si>
  <si>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</si>
  <si>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</si>
  <si>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</si>
  <si>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</si>
  <si>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</si>
  <si>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</si>
  <si>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</si>
  <si>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</si>
  <si>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</si>
  <si>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</si>
  <si>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</si>
  <si>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</si>
  <si>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</si>
  <si>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</si>
  <si>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</si>
  <si>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</si>
  <si>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</si>
  <si>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</si>
  <si>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</si>
  <si>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</si>
  <si>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</si>
  <si>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</si>
  <si>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</si>
  <si>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</si>
  <si>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</si>
  <si>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</si>
  <si>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</si>
  <si>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</si>
  <si>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</si>
  <si>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</si>
  <si>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</si>
  <si>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</si>
  <si>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</si>
  <si>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</si>
  <si>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</si>
  <si>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</si>
  <si>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</si>
  <si>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</si>
  <si>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</si>
  <si>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</si>
  <si>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</si>
  <si>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</si>
  <si>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</si>
  <si>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</si>
  <si>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</si>
  <si>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</si>
  <si>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</si>
  <si>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</si>
  <si>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</si>
  <si>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</si>
  <si>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</si>
  <si>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</si>
  <si>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</si>
  <si>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</si>
  <si>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</si>
  <si>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</si>
  <si>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</si>
  <si>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</si>
  <si>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</si>
  <si>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</si>
  <si>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</si>
  <si>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</si>
  <si>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</si>
  <si>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</si>
  <si>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</si>
  <si>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</si>
  <si>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</si>
  <si>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</si>
  <si>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</si>
  <si>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</si>
  <si>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</si>
  <si>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</si>
  <si>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</si>
  <si>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</si>
  <si>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</si>
  <si>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</si>
  <si>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</si>
  <si>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</si>
  <si>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</si>
  <si>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</si>
  <si>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</si>
  <si>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</si>
  <si>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</si>
  <si>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</si>
  <si>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</si>
  <si>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</si>
  <si>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</si>
  <si>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</si>
  <si>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</si>
  <si>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</si>
  <si>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</si>
  <si>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</si>
  <si>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</si>
  <si>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</si>
  <si>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</si>
  <si>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</si>
  <si>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</si>
  <si>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</si>
  <si>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</si>
  <si>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</si>
  <si>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</si>
  <si>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</si>
  <si>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</si>
  <si>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</si>
  <si>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</si>
  <si>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</si>
  <si>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</si>
  <si>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</si>
  <si>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</si>
  <si>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</si>
  <si>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</si>
  <si>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</si>
  <si>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</si>
  <si>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</si>
  <si>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</si>
  <si>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</si>
  <si>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</si>
  <si>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</si>
  <si>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</si>
  <si>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</si>
  <si>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</si>
  <si>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</si>
  <si>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</si>
  <si>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</si>
  <si>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</si>
  <si>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</si>
  <si>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</si>
  <si>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</si>
  <si>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</si>
  <si>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</si>
  <si>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</si>
  <si>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</si>
  <si>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</si>
  <si>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</si>
  <si>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</si>
  <si>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</si>
  <si>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</si>
  <si>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</si>
  <si>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</si>
  <si>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</si>
  <si>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</si>
  <si>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</si>
  <si>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</si>
  <si>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</si>
  <si>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</si>
  <si>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</si>
  <si>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</si>
  <si>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</si>
  <si>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</si>
  <si>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</si>
  <si>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</si>
  <si>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</si>
  <si>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</si>
  <si>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</si>
  <si>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</si>
  <si>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</si>
  <si>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</si>
  <si>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</si>
  <si>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</si>
  <si>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</si>
  <si>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</si>
  <si>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</si>
  <si>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</si>
  <si>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</si>
  <si>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</si>
  <si>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</si>
  <si>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</si>
  <si>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</si>
  <si>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</si>
  <si>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</si>
  <si>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</si>
  <si>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</si>
  <si>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</si>
  <si>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</si>
  <si>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</si>
  <si>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</si>
  <si>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</si>
  <si>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</si>
  <si>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</si>
  <si>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</si>
  <si>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</si>
  <si>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</si>
  <si>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</si>
  <si>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</si>
  <si>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</si>
  <si>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</si>
  <si>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</si>
  <si>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</si>
  <si>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</si>
  <si>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</si>
  <si>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</si>
  <si>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</si>
  <si>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</si>
  <si>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</si>
  <si>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</si>
  <si>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</si>
  <si>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</si>
  <si>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</si>
  <si>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</si>
  <si>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</si>
  <si>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</si>
  <si>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</si>
  <si>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</si>
  <si>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</si>
  <si>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</si>
  <si>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</si>
  <si>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</si>
  <si>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</si>
  <si>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</si>
  <si>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</si>
  <si>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</si>
  <si>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</si>
  <si>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</si>
  <si>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</si>
  <si>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</si>
  <si>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</si>
  <si>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</si>
  <si>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</si>
  <si>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</si>
  <si>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</si>
  <si>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</si>
  <si>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</si>
  <si>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</si>
  <si>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</si>
  <si>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</si>
  <si>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</si>
  <si>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</si>
  <si>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</si>
  <si>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</si>
  <si>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</si>
  <si>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</si>
  <si>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</si>
  <si>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</si>
  <si>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</si>
  <si>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</si>
  <si>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</si>
  <si>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</si>
  <si>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</si>
  <si>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</si>
  <si>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</si>
  <si>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</si>
  <si>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</si>
  <si>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</si>
  <si>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</si>
  <si>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</si>
  <si>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</si>
  <si>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</si>
  <si>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</si>
  <si>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</si>
  <si>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</si>
  <si>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</si>
  <si>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</si>
  <si>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</si>
  <si>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</si>
  <si>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</si>
  <si>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</si>
  <si>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</si>
  <si>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</si>
  <si>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</si>
  <si>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</si>
  <si>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</si>
  <si>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</si>
  <si>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</si>
  <si>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</si>
  <si>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</si>
  <si>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</si>
  <si>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</si>
  <si>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</si>
  <si>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</si>
  <si>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</si>
  <si>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</si>
  <si>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</si>
  <si>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</si>
  <si>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</si>
  <si>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</si>
  <si>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</si>
  <si>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</si>
  <si>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</si>
  <si>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</si>
  <si>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</si>
  <si>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</si>
  <si>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</si>
  <si>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</si>
  <si>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</si>
  <si>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</si>
  <si>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</si>
  <si>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</si>
  <si>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</si>
  <si>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</si>
  <si>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</si>
  <si>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</si>
  <si>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</si>
  <si>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</si>
  <si>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</si>
  <si>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</si>
  <si>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</si>
  <si>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</si>
  <si>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</si>
  <si>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</si>
  <si>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</si>
  <si>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</si>
  <si>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</si>
  <si>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</si>
  <si>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</si>
  <si>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</si>
  <si>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</si>
  <si>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</si>
  <si>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</si>
  <si>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</si>
  <si>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</si>
  <si>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</si>
  <si>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</si>
  <si>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</si>
  <si>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</si>
  <si>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</si>
  <si>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</si>
  <si>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</si>
  <si>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</si>
  <si>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</si>
  <si>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</si>
  <si>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</si>
  <si>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</si>
  <si>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</si>
  <si>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</si>
  <si>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</si>
  <si>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</si>
  <si>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</si>
  <si>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</si>
  <si>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</si>
  <si>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</si>
  <si>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</si>
  <si>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</si>
  <si>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</si>
  <si>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</si>
  <si>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</si>
  <si>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</si>
  <si>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</si>
  <si>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</si>
  <si>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</si>
  <si>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</si>
  <si>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</si>
  <si>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</si>
  <si>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</si>
  <si>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</si>
  <si>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</si>
  <si>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</si>
  <si>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</si>
  <si>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</si>
  <si>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</si>
  <si>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</si>
  <si>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</si>
  <si>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</si>
  <si>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</si>
  <si>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</si>
  <si>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</si>
  <si>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</si>
  <si>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</si>
  <si>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</si>
  <si>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</si>
  <si>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</si>
  <si>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</si>
  <si>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</si>
  <si>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</si>
  <si>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</si>
  <si>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</si>
  <si>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</si>
  <si>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</si>
  <si>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</si>
  <si>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</si>
  <si>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</si>
  <si>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</si>
  <si>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</si>
  <si>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</si>
  <si>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</si>
  <si>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</si>
  <si>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</si>
  <si>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</si>
  <si>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</si>
  <si>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</si>
  <si>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</si>
  <si>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</si>
  <si>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</si>
  <si>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</si>
  <si>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</si>
  <si>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</si>
  <si>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</si>
  <si>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</si>
  <si>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</si>
  <si>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</si>
  <si>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</si>
  <si>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</si>
  <si>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</si>
  <si>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</si>
  <si>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</si>
  <si>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</si>
  <si>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</si>
  <si>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</si>
  <si>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</si>
  <si>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</si>
  <si>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</si>
  <si>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</si>
  <si>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</si>
  <si>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</si>
  <si>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</si>
  <si>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</si>
  <si>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</si>
  <si>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3275388</t>
  </si>
  <si>
    <t>TEHNIKA d.d.</t>
  </si>
  <si>
    <t>ZAGREB</t>
  </si>
  <si>
    <t>ULICA GRADA VUKOVARA 274</t>
  </si>
  <si>
    <t>ljiljana.lovric@tehnika.hr</t>
  </si>
  <si>
    <t>www.tehnika.hr</t>
  </si>
  <si>
    <t>HR</t>
  </si>
  <si>
    <t>080034838</t>
  </si>
  <si>
    <t>73037001250</t>
  </si>
  <si>
    <t>747800YME7MV5CNB352</t>
  </si>
  <si>
    <t>Ljiljana Lovrić</t>
  </si>
  <si>
    <t>016301154</t>
  </si>
  <si>
    <t>BDO Croatia d.o.o.</t>
  </si>
  <si>
    <t>Marina Tonžetić</t>
  </si>
  <si>
    <t>Obveznik: TEHNIKA d.d.</t>
  </si>
  <si>
    <t>1398</t>
  </si>
  <si>
    <t>stanje na dan 31.12.2024</t>
  </si>
  <si>
    <t>u razdoblju 01.01.2024 do 31.12.2024</t>
  </si>
  <si>
    <t>TEHNIKA SPV d.o.o.</t>
  </si>
  <si>
    <t>KOPRIVNICA</t>
  </si>
  <si>
    <t>TEHNIKA VRBANI d.o.o.</t>
  </si>
  <si>
    <t>TEHNIKA  ZVONIMIR d.o.o.</t>
  </si>
  <si>
    <t>TEHNIKA FILIAL</t>
  </si>
  <si>
    <t>MOLNDAL, KRALJEVINA ŠVEDSKA</t>
  </si>
  <si>
    <t>Obveznik: TEHNIKA d.d.(KONSOLIDIRANO)</t>
  </si>
  <si>
    <t xml:space="preserve">                   BILJEŠKE UZ FINANCIJSKE IZVJEŠTAJE - GFI
Naziv izdavatelja:   TEHNIKA D.D.
OIB:   73037001250
Izvještajno razdoblje: 01.01.-31.12.2024.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Financijski izvještaji Tehnika d.d. sastavljeni su u skladu sa Međunarodnim standardima financijskog izvještavanja usvojenima od strane Europske unije (MSFI).
b) objaviti informacije prema MSFI-a koje nisu prezentirane u izvještaju o financijskom položaju, izvještaju o sveobuhvatnoj dobiti, izvještaju o novčanim tokovima i izvještaju o promjenama kapitala Sve informacije prezentirane su sukladno Međunarodnim standardima financijskog izvještavanja. 
c) pružiti dodatne informacije koje nisu prezentirane u izvještaju o financijskom položaju, izvještaju o sveobuhvatnoj dobiti, izvještaju o novčanim tokovima i izvještaju o promjeni kapitala, ali su važne za razumijevanje bilo kojeg od njih. Sve informacije prezentirane su sukladno Međunarodnim standardima financijskog izvještavanja.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izdavatelja: Tehnika d.d                                                                                                                                                                                                                                                                                                                                                                                                        Sjedište: Ulica grada Vukovara 274, 10000 Zagreb, Pravni oblik: dioničko društvo, Matični broj subjekta: 080034838,  OIB:73037001250                                                                                                                                                                                                                                                                                                                                                                                                                                                                                                                                                                                                                                                                                                                                                   
2. usvojene računovodstvene politike Usvojene računovodstvene politike se nisu mijenjale, samo su ažurirane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Tehnika d.d. je izdala garancije banaka odnosno zadužnice kao instrument naplate.
Obveze s osnova rezerviranja za mirovine prikazane su u bilanci sukladno MRS-19.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Nije primjenjivo.
5. iznos i prirodu pojedinih stavki prihoda ili rashoda izuzetne veličine ili pojave Tehnika d.d. je u 2024. godini ostvarila neto prihode od prodaje u iznosu od 24.791.055 eura ( u 2023. godini 26.567.342 eura).
6. iznose koje poduzetnik duguje i koji dospijevaju nakon više od pet godina, kao i ukupna dugovanja poduzetnika pokrivena vrijednim osiguranjem koje je dao poduzetnik, uz naznaku vrste i oblika osiguranja Nakon 5 godina dospijeva na plaćanje 24. rata duga po Predstečajnoj nagodbi zaključenoj 25.04.2021. godine (pravomoćnost) u iznosu od 152.903,00 EUR.
7. prosječan broj zaposlenih tijekom poslovne godine Prosječan broj zaposlenih tijekom poslovne godine iznosi 300 zaposlenika.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Tehnika d.d. u izvještajnom radzoblju nije kapitalizirala trošak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Iznos plaća i naknada odobrenih za tu poslovnu godinu članovima administrativnih, upravljačkih i nadzornih tijeka zbog njihovih odgovornosti i obveza koje proizlaze bit će objavljeni u Izvješću o primicima.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Prosječan broj zaposlenih je 300 zaposlenika. Društvo ne prati broj zaposlenih po kategorijama. Troškovi osoblja prikazani su u bilješci 7.
11. ako su u bilanci priznata rezerviranja za odgođeni porez, stanja odgođenog poreza na kraju poslovne godine i kretanja tih stanja tijekom poslovne godine U promatranom razdoblju nije bilo rezerviranja za odgođeni porez.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Društvo nema sudjelujućih interesa.
13. broj i nominalnu vrijednost, ili ako ne postoji nominalna vrijednost, knjigovodstvenu vrijednost dionica ili udjela upisanih tijekom poslovne godine u okviru odobrenog kapitala Nije bilo transakcija upisa dionica niti udjela tijekom poslovne godine u okviru odobrenog kapitala.
14. u slučaju kada postoji više rodova dionica, broj i nominalnu vrijednost, ili ako ne postoji nominalna vrijednost, knjigovodstvenu vrijednost svakog roda Nije primjenjivo.
15. postojanje bilo kakvih potvrda o sudjelovanju, konvertibilnih zadužnica, jamstava, opcija ili sličnih vrijednosnica ili prava, s naznakom njihovog broja i prava koja daju Tehnika d.d. nema potvrda o sudjelovanju, konvertibilnih zadužnica, jamstava, opcija ili sličnih vrijednosnica ili prava.
16. naziv, sjedište te pravni oblik svakog poduzetnika u kojemu poduzetnik ima neograničenu odgovornost Tehnika d.d. nema udjela u društvima s neograničenom odgovornosti.
17. naziv i sjedište poduzetnika koji sastavlja godišnji konsolidirani financijski izvještaj najveće grupe poduzetnika u kojoj poduzetnik sudjeluje kao kontrolirani član grupe Tehnika d.d. je krajnja matica te nije kontrolirani član druge grupe
18. naziv i sjedište poduzetnika koji sastavlja godišnji konsolidirani financijski izvještaj najmanje grupe poduzetnika u kojoj poduzetnik sudjeluje kao kontrolirani član i koji je također uključen u grupu poduzetnika iz točke 17.
Tehnika d.d. je krajnja matica te nije kontrolirani član druge grupe
19. mjesto na kojem je moguće dobiti primjerke godišnjih konsolidiranih financijskih izvještaja iz točaka 17. i 18., pod uvjetom da su dostupni
Navedeni izvještaji nisu dostupni.
20. predloženu raspodjelu dobiti ili predloženo postupanje s gubitkom, ili, ako je to primjenjivo, raspodjelu dobiti ili postupanje s gubitkom
Raspodjela dobiti će biti predložena na Glavnoj skupštini Društva.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Nije primjenjivo.
22. prirodu i financijski učinak značajnih događaja koji su nastupili nakon datuma bilance i nisu odraženi u računu dobiti i gubitka ili bilanci Nema značajnih događaja koji su nastupili nakon datuma bilance, a koji bi imali značajan utjecaj na financijske izvještaje Društva na dan ili za razdoblje završeno 31. prosinca 2024. godine.
23. neto prihod raščlanjen po kategorijama aktivnosti i zemljopisnim tržištima, ako se te kategorije i tržišta znatno međusobno razlikuju, uzimajući u obzir način na koji je organizirana prodaja proizvoda i pružanje usluga.
Neto prihod je ostvaren u tuzemstvu.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Ukupan iznos naknada koji za određenu poslovnu godinu naplaćuje revizorsko društvo za zakonski propisanu reviziju godišnjih konsolidiranih i nekonsolidiranih financijskih izvještaja iznosi 26.000,00 eura.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</si>
</sst>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rgb="FF00000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9">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26" xfId="0" applyFont="1" applyFill="1" applyBorder="1" applyAlignment="1">
      <alignment horizontal="left"/>
    </xf>
    <xf numFmtId="0" fontId="28" fillId="10" borderId="0" xfId="0" applyFont="1" applyFill="1" applyAlignment="1">
      <alignment horizontal="left"/>
    </xf>
    <xf numFmtId="0" fontId="28" fillId="10" borderId="0" xfId="0" applyFont="1" applyFill="1" applyAlignment="1">
      <alignment horizontal="left" vertical="top"/>
    </xf>
    <xf numFmtId="0" fontId="28" fillId="10" borderId="0" xfId="0" applyFont="1" applyFill="1" applyAlignment="1">
      <alignment horizontal="left" vertical="top" wrapText="1"/>
    </xf>
    <xf numFmtId="0" fontId="28" fillId="10" borderId="0" xfId="0" applyFont="1" applyFill="1" applyAlignment="1">
      <alignment horizontal="left" wrapText="1"/>
    </xf>
    <xf numFmtId="0" fontId="28" fillId="10" borderId="26" xfId="0" applyFont="1" applyFill="1" applyBorder="1" applyAlignment="1">
      <alignment horizontal="left" vertical="top"/>
    </xf>
    <xf numFmtId="0" fontId="39" fillId="0" borderId="0" xfId="0" applyFont="1"/>
    <xf numFmtId="0" fontId="4" fillId="11" borderId="4" xfId="4" applyFont="1" applyFill="1" applyBorder="1" applyAlignment="1" applyProtection="1">
      <alignment horizontal="center" vertical="center"/>
      <protection locked="0"/>
    </xf>
    <xf numFmtId="0" fontId="4" fillId="11" borderId="29" xfId="4" applyFont="1" applyFill="1" applyBorder="1" applyAlignment="1" applyProtection="1">
      <alignment horizontal="center" vertical="center"/>
      <protection locked="0"/>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4" fillId="11" borderId="3" xfId="4" applyFont="1" applyFill="1" applyBorder="1" applyAlignment="1" applyProtection="1">
      <alignment horizontal="left" vertical="center"/>
      <protection locked="0"/>
    </xf>
    <xf numFmtId="0" fontId="4" fillId="11" borderId="2" xfId="4" applyFont="1" applyFill="1" applyBorder="1" applyAlignment="1" applyProtection="1">
      <alignment horizontal="left" vertical="center"/>
      <protection locked="0"/>
    </xf>
    <xf numFmtId="0" fontId="28" fillId="10" borderId="0" xfId="0" applyFont="1" applyFill="1" applyProtection="1">
      <protection locked="0"/>
    </xf>
    <xf numFmtId="0" fontId="28" fillId="10" borderId="0" xfId="0" applyFont="1" applyFill="1" applyAlignment="1">
      <alignment horizontal="left"/>
    </xf>
    <xf numFmtId="0" fontId="4" fillId="11" borderId="4" xfId="4" applyFont="1" applyFill="1" applyBorder="1" applyAlignment="1" applyProtection="1">
      <alignment horizontal="left" vertical="center"/>
      <protection locked="0"/>
    </xf>
    <xf numFmtId="0" fontId="28" fillId="10" borderId="0" xfId="0" applyFont="1" applyFill="1" applyAlignment="1">
      <alignment horizontal="left" vertical="top"/>
    </xf>
    <xf numFmtId="0" fontId="28" fillId="10" borderId="0" xfId="0" applyFont="1" applyFill="1" applyAlignment="1">
      <alignment vertical="top" wrapText="1"/>
    </xf>
    <xf numFmtId="0" fontId="28" fillId="10" borderId="0" xfId="0" applyFont="1" applyFill="1" applyAlignment="1">
      <alignment horizontal="lef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490D96B2-674A-4563-A8DC-409CF1D986AB}"/>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C10" sqref="C10:D10"/>
    </sheetView>
  </sheetViews>
  <sheetFormatPr defaultRowHeight="12.75" x14ac:dyDescent="0.2"/>
  <cols>
    <col min="9" max="9" width="13.42578125" customWidth="1"/>
  </cols>
  <sheetData>
    <row r="1" spans="1:10" ht="15.75" x14ac:dyDescent="0.2">
      <c r="A1" s="150"/>
      <c r="B1" s="151"/>
      <c r="C1" s="151"/>
      <c r="D1" s="15"/>
      <c r="E1" s="15"/>
      <c r="F1" s="15"/>
      <c r="G1" s="15"/>
      <c r="H1" s="15"/>
      <c r="I1" s="15"/>
      <c r="J1" s="16"/>
    </row>
    <row r="2" spans="1:10" ht="14.45" customHeight="1" x14ac:dyDescent="0.2">
      <c r="A2" s="152" t="s">
        <v>316</v>
      </c>
      <c r="B2" s="153"/>
      <c r="C2" s="153"/>
      <c r="D2" s="153"/>
      <c r="E2" s="153"/>
      <c r="F2" s="153"/>
      <c r="G2" s="153"/>
      <c r="H2" s="153"/>
      <c r="I2" s="153"/>
      <c r="J2" s="154"/>
    </row>
    <row r="3" spans="1:10" ht="15" x14ac:dyDescent="0.2">
      <c r="A3" s="50"/>
      <c r="B3" s="51"/>
      <c r="C3" s="51"/>
      <c r="D3" s="51"/>
      <c r="E3" s="51"/>
      <c r="F3" s="51"/>
      <c r="G3" s="51"/>
      <c r="H3" s="51"/>
      <c r="I3" s="51"/>
      <c r="J3" s="52"/>
    </row>
    <row r="4" spans="1:10" ht="33.6" customHeight="1" x14ac:dyDescent="0.2">
      <c r="A4" s="155" t="s">
        <v>301</v>
      </c>
      <c r="B4" s="156"/>
      <c r="C4" s="156"/>
      <c r="D4" s="156"/>
      <c r="E4" s="157">
        <v>45292</v>
      </c>
      <c r="F4" s="158"/>
      <c r="G4" s="58" t="s">
        <v>0</v>
      </c>
      <c r="H4" s="157">
        <v>45657</v>
      </c>
      <c r="I4" s="158"/>
      <c r="J4" s="17"/>
    </row>
    <row r="5" spans="1:10" s="62" customFormat="1" ht="10.15" customHeight="1" x14ac:dyDescent="0.25">
      <c r="A5" s="159"/>
      <c r="B5" s="160"/>
      <c r="C5" s="160"/>
      <c r="D5" s="160"/>
      <c r="E5" s="160"/>
      <c r="F5" s="160"/>
      <c r="G5" s="160"/>
      <c r="H5" s="160"/>
      <c r="I5" s="160"/>
      <c r="J5" s="161"/>
    </row>
    <row r="6" spans="1:10" ht="20.45" customHeight="1" x14ac:dyDescent="0.2">
      <c r="A6" s="53"/>
      <c r="B6" s="63" t="s">
        <v>321</v>
      </c>
      <c r="C6" s="54"/>
      <c r="D6" s="54"/>
      <c r="E6" s="75">
        <v>2024</v>
      </c>
      <c r="F6" s="64"/>
      <c r="G6" s="58"/>
      <c r="H6" s="64"/>
      <c r="I6" s="64"/>
      <c r="J6" s="26"/>
    </row>
    <row r="7" spans="1:10" s="66" customFormat="1" ht="10.9" customHeight="1" x14ac:dyDescent="0.2">
      <c r="A7" s="53"/>
      <c r="B7" s="54"/>
      <c r="C7" s="54"/>
      <c r="D7" s="54"/>
      <c r="E7" s="65"/>
      <c r="F7" s="65"/>
      <c r="G7" s="58"/>
      <c r="H7" s="65"/>
      <c r="I7" s="65"/>
      <c r="J7" s="26"/>
    </row>
    <row r="8" spans="1:10" ht="37.9" customHeight="1" x14ac:dyDescent="0.2">
      <c r="A8" s="163" t="s">
        <v>322</v>
      </c>
      <c r="B8" s="164"/>
      <c r="C8" s="164"/>
      <c r="D8" s="164"/>
      <c r="E8" s="164"/>
      <c r="F8" s="164"/>
      <c r="G8" s="164"/>
      <c r="H8" s="164"/>
      <c r="I8" s="164"/>
      <c r="J8" s="18"/>
    </row>
    <row r="9" spans="1:10" ht="14.25" x14ac:dyDescent="0.2">
      <c r="A9" s="19"/>
      <c r="B9" s="47"/>
      <c r="C9" s="47"/>
      <c r="D9" s="47"/>
      <c r="E9" s="162"/>
      <c r="F9" s="162"/>
      <c r="G9" s="106"/>
      <c r="H9" s="106"/>
      <c r="I9" s="56"/>
      <c r="J9" s="57"/>
    </row>
    <row r="10" spans="1:10" ht="25.9" customHeight="1" x14ac:dyDescent="0.2">
      <c r="A10" s="130" t="s">
        <v>302</v>
      </c>
      <c r="B10" s="131"/>
      <c r="C10" s="142" t="s">
        <v>444</v>
      </c>
      <c r="D10" s="143"/>
      <c r="E10" s="48"/>
      <c r="F10" s="165" t="s">
        <v>323</v>
      </c>
      <c r="G10" s="166"/>
      <c r="H10" s="118" t="s">
        <v>450</v>
      </c>
      <c r="I10" s="119"/>
      <c r="J10" s="20"/>
    </row>
    <row r="11" spans="1:10" ht="15.6" customHeight="1" x14ac:dyDescent="0.2">
      <c r="A11" s="19"/>
      <c r="B11" s="47"/>
      <c r="C11" s="47"/>
      <c r="D11" s="47"/>
      <c r="E11" s="149"/>
      <c r="F11" s="149"/>
      <c r="G11" s="149"/>
      <c r="H11" s="149"/>
      <c r="I11" s="49"/>
      <c r="J11" s="20"/>
    </row>
    <row r="12" spans="1:10" ht="21" customHeight="1" x14ac:dyDescent="0.2">
      <c r="A12" s="108" t="s">
        <v>317</v>
      </c>
      <c r="B12" s="131"/>
      <c r="C12" s="142" t="s">
        <v>451</v>
      </c>
      <c r="D12" s="143"/>
      <c r="E12" s="148"/>
      <c r="F12" s="149"/>
      <c r="G12" s="149"/>
      <c r="H12" s="149"/>
      <c r="I12" s="49"/>
      <c r="J12" s="20"/>
    </row>
    <row r="13" spans="1:10" ht="10.9" customHeight="1" x14ac:dyDescent="0.2">
      <c r="A13" s="48"/>
      <c r="B13" s="49"/>
      <c r="C13" s="47"/>
      <c r="D13" s="47"/>
      <c r="E13" s="106"/>
      <c r="F13" s="106"/>
      <c r="G13" s="106"/>
      <c r="H13" s="106"/>
      <c r="I13" s="47"/>
      <c r="J13" s="21"/>
    </row>
    <row r="14" spans="1:10" ht="22.9" customHeight="1" x14ac:dyDescent="0.2">
      <c r="A14" s="108" t="s">
        <v>303</v>
      </c>
      <c r="B14" s="141"/>
      <c r="C14" s="142" t="s">
        <v>452</v>
      </c>
      <c r="D14" s="143"/>
      <c r="E14" s="147"/>
      <c r="F14" s="132"/>
      <c r="G14" s="61" t="s">
        <v>324</v>
      </c>
      <c r="H14" s="118" t="s">
        <v>453</v>
      </c>
      <c r="I14" s="119"/>
      <c r="J14" s="59"/>
    </row>
    <row r="15" spans="1:10" ht="14.45" customHeight="1" x14ac:dyDescent="0.2">
      <c r="A15" s="48"/>
      <c r="B15" s="49"/>
      <c r="C15" s="47"/>
      <c r="D15" s="47"/>
      <c r="E15" s="106"/>
      <c r="F15" s="106"/>
      <c r="G15" s="106"/>
      <c r="H15" s="106"/>
      <c r="I15" s="47"/>
      <c r="J15" s="21"/>
    </row>
    <row r="16" spans="1:10" ht="13.15" customHeight="1" x14ac:dyDescent="0.2">
      <c r="A16" s="108" t="s">
        <v>325</v>
      </c>
      <c r="B16" s="141"/>
      <c r="C16" s="142" t="s">
        <v>459</v>
      </c>
      <c r="D16" s="143"/>
      <c r="E16" s="55"/>
      <c r="F16" s="55"/>
      <c r="G16" s="55"/>
      <c r="H16" s="55"/>
      <c r="I16" s="55"/>
      <c r="J16" s="59"/>
    </row>
    <row r="17" spans="1:10" ht="14.45" customHeight="1" x14ac:dyDescent="0.2">
      <c r="A17" s="144"/>
      <c r="B17" s="145"/>
      <c r="C17" s="145"/>
      <c r="D17" s="145"/>
      <c r="E17" s="145"/>
      <c r="F17" s="145"/>
      <c r="G17" s="145"/>
      <c r="H17" s="145"/>
      <c r="I17" s="145"/>
      <c r="J17" s="146"/>
    </row>
    <row r="18" spans="1:10" x14ac:dyDescent="0.2">
      <c r="A18" s="130" t="s">
        <v>304</v>
      </c>
      <c r="B18" s="131"/>
      <c r="C18" s="110" t="s">
        <v>445</v>
      </c>
      <c r="D18" s="111"/>
      <c r="E18" s="111"/>
      <c r="F18" s="111"/>
      <c r="G18" s="111"/>
      <c r="H18" s="111"/>
      <c r="I18" s="111"/>
      <c r="J18" s="112"/>
    </row>
    <row r="19" spans="1:10" ht="14.25" x14ac:dyDescent="0.2">
      <c r="A19" s="19"/>
      <c r="B19" s="47"/>
      <c r="C19" s="60"/>
      <c r="D19" s="47"/>
      <c r="E19" s="106"/>
      <c r="F19" s="106"/>
      <c r="G19" s="106"/>
      <c r="H19" s="106"/>
      <c r="I19" s="47"/>
      <c r="J19" s="21"/>
    </row>
    <row r="20" spans="1:10" ht="14.25" x14ac:dyDescent="0.2">
      <c r="A20" s="130" t="s">
        <v>305</v>
      </c>
      <c r="B20" s="131"/>
      <c r="C20" s="118">
        <v>10000</v>
      </c>
      <c r="D20" s="119"/>
      <c r="E20" s="106"/>
      <c r="F20" s="106"/>
      <c r="G20" s="110" t="s">
        <v>446</v>
      </c>
      <c r="H20" s="111"/>
      <c r="I20" s="111"/>
      <c r="J20" s="112"/>
    </row>
    <row r="21" spans="1:10" ht="14.25" x14ac:dyDescent="0.2">
      <c r="A21" s="19"/>
      <c r="B21" s="47"/>
      <c r="C21" s="47"/>
      <c r="D21" s="47"/>
      <c r="E21" s="106"/>
      <c r="F21" s="106"/>
      <c r="G21" s="106"/>
      <c r="H21" s="106"/>
      <c r="I21" s="47"/>
      <c r="J21" s="21"/>
    </row>
    <row r="22" spans="1:10" x14ac:dyDescent="0.2">
      <c r="A22" s="130" t="s">
        <v>306</v>
      </c>
      <c r="B22" s="131"/>
      <c r="C22" s="110" t="s">
        <v>447</v>
      </c>
      <c r="D22" s="111"/>
      <c r="E22" s="111"/>
      <c r="F22" s="111"/>
      <c r="G22" s="111"/>
      <c r="H22" s="111"/>
      <c r="I22" s="111"/>
      <c r="J22" s="112"/>
    </row>
    <row r="23" spans="1:10" ht="14.25" x14ac:dyDescent="0.2">
      <c r="A23" s="19"/>
      <c r="B23" s="47"/>
      <c r="C23" s="47"/>
      <c r="D23" s="47"/>
      <c r="E23" s="106"/>
      <c r="F23" s="106"/>
      <c r="G23" s="106"/>
      <c r="H23" s="106"/>
      <c r="I23" s="47"/>
      <c r="J23" s="21"/>
    </row>
    <row r="24" spans="1:10" ht="14.25" x14ac:dyDescent="0.2">
      <c r="A24" s="130" t="s">
        <v>307</v>
      </c>
      <c r="B24" s="131"/>
      <c r="C24" s="136" t="s">
        <v>448</v>
      </c>
      <c r="D24" s="137"/>
      <c r="E24" s="137"/>
      <c r="F24" s="137"/>
      <c r="G24" s="137"/>
      <c r="H24" s="137"/>
      <c r="I24" s="137"/>
      <c r="J24" s="138"/>
    </row>
    <row r="25" spans="1:10" ht="14.25" x14ac:dyDescent="0.2">
      <c r="A25" s="19"/>
      <c r="B25" s="47"/>
      <c r="C25" s="60"/>
      <c r="D25" s="47"/>
      <c r="E25" s="106"/>
      <c r="F25" s="106"/>
      <c r="G25" s="106"/>
      <c r="H25" s="106"/>
      <c r="I25" s="47"/>
      <c r="J25" s="21"/>
    </row>
    <row r="26" spans="1:10" ht="14.25" x14ac:dyDescent="0.2">
      <c r="A26" s="130" t="s">
        <v>308</v>
      </c>
      <c r="B26" s="131"/>
      <c r="C26" s="136" t="s">
        <v>449</v>
      </c>
      <c r="D26" s="137"/>
      <c r="E26" s="137"/>
      <c r="F26" s="137"/>
      <c r="G26" s="137"/>
      <c r="H26" s="137"/>
      <c r="I26" s="137"/>
      <c r="J26" s="138"/>
    </row>
    <row r="27" spans="1:10" ht="13.9" customHeight="1" x14ac:dyDescent="0.2">
      <c r="A27" s="19"/>
      <c r="B27" s="47"/>
      <c r="C27" s="60"/>
      <c r="D27" s="47"/>
      <c r="E27" s="106"/>
      <c r="F27" s="106"/>
      <c r="G27" s="106"/>
      <c r="H27" s="106"/>
      <c r="I27" s="47"/>
      <c r="J27" s="21"/>
    </row>
    <row r="28" spans="1:10" ht="22.9" customHeight="1" x14ac:dyDescent="0.2">
      <c r="A28" s="108" t="s">
        <v>318</v>
      </c>
      <c r="B28" s="131"/>
      <c r="C28" s="34">
        <v>300</v>
      </c>
      <c r="D28" s="22"/>
      <c r="E28" s="135"/>
      <c r="F28" s="135"/>
      <c r="G28" s="135"/>
      <c r="H28" s="135"/>
      <c r="I28" s="139"/>
      <c r="J28" s="140"/>
    </row>
    <row r="29" spans="1:10" ht="14.25" x14ac:dyDescent="0.2">
      <c r="A29" s="19"/>
      <c r="B29" s="47"/>
      <c r="C29" s="47"/>
      <c r="D29" s="47"/>
      <c r="E29" s="106"/>
      <c r="F29" s="106"/>
      <c r="G29" s="106"/>
      <c r="H29" s="106"/>
      <c r="I29" s="47"/>
      <c r="J29" s="21"/>
    </row>
    <row r="30" spans="1:10" ht="15" x14ac:dyDescent="0.2">
      <c r="A30" s="130" t="s">
        <v>309</v>
      </c>
      <c r="B30" s="131"/>
      <c r="C30" s="74" t="s">
        <v>327</v>
      </c>
      <c r="D30" s="120" t="s">
        <v>326</v>
      </c>
      <c r="E30" s="121"/>
      <c r="F30" s="121"/>
      <c r="G30" s="121"/>
      <c r="H30" s="67" t="s">
        <v>327</v>
      </c>
      <c r="I30" s="68" t="s">
        <v>328</v>
      </c>
      <c r="J30" s="69"/>
    </row>
    <row r="31" spans="1:10" x14ac:dyDescent="0.2">
      <c r="A31" s="130"/>
      <c r="B31" s="131"/>
      <c r="C31" s="23"/>
      <c r="D31" s="58"/>
      <c r="E31" s="132"/>
      <c r="F31" s="132"/>
      <c r="G31" s="132"/>
      <c r="H31" s="132"/>
      <c r="I31" s="133"/>
      <c r="J31" s="134"/>
    </row>
    <row r="32" spans="1:10" x14ac:dyDescent="0.2">
      <c r="A32" s="130" t="s">
        <v>319</v>
      </c>
      <c r="B32" s="131"/>
      <c r="C32" s="34" t="s">
        <v>331</v>
      </c>
      <c r="D32" s="120" t="s">
        <v>329</v>
      </c>
      <c r="E32" s="121"/>
      <c r="F32" s="121"/>
      <c r="G32" s="121"/>
      <c r="H32" s="70" t="s">
        <v>330</v>
      </c>
      <c r="I32" s="71" t="s">
        <v>331</v>
      </c>
      <c r="J32" s="72"/>
    </row>
    <row r="33" spans="1:10" ht="14.25" x14ac:dyDescent="0.2">
      <c r="A33" s="19"/>
      <c r="B33" s="47"/>
      <c r="C33" s="47"/>
      <c r="D33" s="47"/>
      <c r="E33" s="106"/>
      <c r="F33" s="106"/>
      <c r="G33" s="106"/>
      <c r="H33" s="106"/>
      <c r="I33" s="47"/>
      <c r="J33" s="21"/>
    </row>
    <row r="34" spans="1:10" x14ac:dyDescent="0.2">
      <c r="A34" s="120" t="s">
        <v>320</v>
      </c>
      <c r="B34" s="121"/>
      <c r="C34" s="121"/>
      <c r="D34" s="121"/>
      <c r="E34" s="121" t="s">
        <v>310</v>
      </c>
      <c r="F34" s="121"/>
      <c r="G34" s="121"/>
      <c r="H34" s="121"/>
      <c r="I34" s="121"/>
      <c r="J34" s="24" t="s">
        <v>311</v>
      </c>
    </row>
    <row r="35" spans="1:10" ht="14.25" x14ac:dyDescent="0.2">
      <c r="A35" s="19"/>
      <c r="B35" s="47"/>
      <c r="C35" s="47"/>
      <c r="D35" s="47"/>
      <c r="E35" s="106"/>
      <c r="F35" s="106"/>
      <c r="G35" s="106"/>
      <c r="H35" s="106"/>
      <c r="I35" s="47"/>
      <c r="J35" s="57"/>
    </row>
    <row r="36" spans="1:10" x14ac:dyDescent="0.2">
      <c r="A36" s="122" t="s">
        <v>462</v>
      </c>
      <c r="B36" s="123"/>
      <c r="C36" s="123"/>
      <c r="D36" s="123"/>
      <c r="E36" s="122" t="s">
        <v>463</v>
      </c>
      <c r="F36" s="123"/>
      <c r="G36" s="123"/>
      <c r="H36" s="123"/>
      <c r="I36" s="126"/>
      <c r="J36" s="103">
        <v>2097892</v>
      </c>
    </row>
    <row r="37" spans="1:10" ht="14.25" x14ac:dyDescent="0.2">
      <c r="A37" s="19"/>
      <c r="B37" s="47"/>
      <c r="C37" s="60"/>
      <c r="D37" s="128"/>
      <c r="E37" s="128"/>
      <c r="F37" s="128"/>
      <c r="G37" s="128"/>
      <c r="H37" s="128"/>
      <c r="I37" s="128"/>
      <c r="J37" s="21"/>
    </row>
    <row r="38" spans="1:10" x14ac:dyDescent="0.2">
      <c r="A38" s="122" t="s">
        <v>464</v>
      </c>
      <c r="B38" s="123"/>
      <c r="C38" s="123"/>
      <c r="D38" s="126"/>
      <c r="E38" s="122" t="s">
        <v>446</v>
      </c>
      <c r="F38" s="123"/>
      <c r="G38" s="123"/>
      <c r="H38" s="123"/>
      <c r="I38" s="126"/>
      <c r="J38" s="104">
        <v>2835169</v>
      </c>
    </row>
    <row r="39" spans="1:10" ht="14.25" x14ac:dyDescent="0.2">
      <c r="A39" s="96"/>
      <c r="B39" s="97"/>
      <c r="C39" s="98"/>
      <c r="D39" s="99"/>
      <c r="E39" s="129"/>
      <c r="F39" s="129"/>
      <c r="G39" s="129"/>
      <c r="H39" s="129"/>
      <c r="I39" s="100"/>
      <c r="J39" s="21"/>
    </row>
    <row r="40" spans="1:10" x14ac:dyDescent="0.2">
      <c r="A40" s="122" t="s">
        <v>465</v>
      </c>
      <c r="B40" s="123"/>
      <c r="C40" s="123"/>
      <c r="D40" s="126"/>
      <c r="E40" s="122" t="s">
        <v>446</v>
      </c>
      <c r="F40" s="123"/>
      <c r="G40" s="123"/>
      <c r="H40" s="123"/>
      <c r="I40" s="126"/>
      <c r="J40" s="104">
        <v>4590236</v>
      </c>
    </row>
    <row r="41" spans="1:10" ht="14.25" x14ac:dyDescent="0.2">
      <c r="A41" s="96"/>
      <c r="B41" s="97"/>
      <c r="C41" s="98"/>
      <c r="D41" s="99"/>
      <c r="E41" s="99"/>
      <c r="F41" s="99"/>
      <c r="G41" s="99"/>
      <c r="H41" s="99"/>
      <c r="I41" s="100"/>
      <c r="J41" s="21"/>
    </row>
    <row r="42" spans="1:10" x14ac:dyDescent="0.2">
      <c r="A42" s="122" t="s">
        <v>466</v>
      </c>
      <c r="B42" s="123"/>
      <c r="C42" s="123"/>
      <c r="D42" s="126"/>
      <c r="E42" s="122" t="s">
        <v>467</v>
      </c>
      <c r="F42" s="123"/>
      <c r="G42" s="123"/>
      <c r="H42" s="123"/>
      <c r="I42" s="126"/>
      <c r="J42" s="104"/>
    </row>
    <row r="43" spans="1:10" ht="14.25" x14ac:dyDescent="0.2">
      <c r="A43" s="101"/>
      <c r="B43" s="98"/>
      <c r="C43" s="127"/>
      <c r="D43" s="127"/>
      <c r="E43" s="125"/>
      <c r="F43" s="125"/>
      <c r="G43" s="127"/>
      <c r="H43" s="127"/>
      <c r="I43" s="127"/>
      <c r="J43" s="21"/>
    </row>
    <row r="44" spans="1:10" x14ac:dyDescent="0.2">
      <c r="A44" s="113"/>
      <c r="B44" s="114"/>
      <c r="C44" s="114"/>
      <c r="D44" s="115"/>
      <c r="E44" s="113"/>
      <c r="F44" s="114"/>
      <c r="G44" s="114"/>
      <c r="H44" s="114"/>
      <c r="I44" s="115"/>
      <c r="J44" s="34"/>
    </row>
    <row r="45" spans="1:10" ht="14.25" x14ac:dyDescent="0.2">
      <c r="A45" s="25"/>
      <c r="B45" s="60"/>
      <c r="C45" s="60"/>
      <c r="D45" s="47"/>
      <c r="E45" s="124"/>
      <c r="F45" s="124"/>
      <c r="G45" s="105"/>
      <c r="H45" s="105"/>
      <c r="I45" s="47"/>
      <c r="J45" s="21"/>
    </row>
    <row r="46" spans="1:10" x14ac:dyDescent="0.2">
      <c r="A46" s="113"/>
      <c r="B46" s="114"/>
      <c r="C46" s="114"/>
      <c r="D46" s="115"/>
      <c r="E46" s="113"/>
      <c r="F46" s="114"/>
      <c r="G46" s="114"/>
      <c r="H46" s="114"/>
      <c r="I46" s="115"/>
      <c r="J46" s="34"/>
    </row>
    <row r="47" spans="1:10" ht="14.25" x14ac:dyDescent="0.2">
      <c r="A47" s="25"/>
      <c r="B47" s="60"/>
      <c r="C47" s="60"/>
      <c r="D47" s="47"/>
      <c r="E47" s="106"/>
      <c r="F47" s="106"/>
      <c r="G47" s="105"/>
      <c r="H47" s="105"/>
      <c r="I47" s="47"/>
      <c r="J47" s="73" t="s">
        <v>332</v>
      </c>
    </row>
    <row r="48" spans="1:10" ht="14.25" x14ac:dyDescent="0.2">
      <c r="A48" s="25"/>
      <c r="B48" s="60"/>
      <c r="C48" s="60"/>
      <c r="D48" s="47"/>
      <c r="E48" s="106"/>
      <c r="F48" s="106"/>
      <c r="G48" s="105"/>
      <c r="H48" s="105"/>
      <c r="I48" s="47"/>
      <c r="J48" s="73" t="s">
        <v>333</v>
      </c>
    </row>
    <row r="49" spans="1:10" ht="14.45" customHeight="1" x14ac:dyDescent="0.2">
      <c r="A49" s="108" t="s">
        <v>312</v>
      </c>
      <c r="B49" s="109"/>
      <c r="C49" s="118" t="s">
        <v>333</v>
      </c>
      <c r="D49" s="119"/>
      <c r="E49" s="116" t="s">
        <v>334</v>
      </c>
      <c r="F49" s="117"/>
      <c r="G49" s="110"/>
      <c r="H49" s="111"/>
      <c r="I49" s="111"/>
      <c r="J49" s="112"/>
    </row>
    <row r="50" spans="1:10" ht="14.25" x14ac:dyDescent="0.2">
      <c r="A50" s="25"/>
      <c r="B50" s="60"/>
      <c r="C50" s="105"/>
      <c r="D50" s="105"/>
      <c r="E50" s="106"/>
      <c r="F50" s="106"/>
      <c r="G50" s="107" t="s">
        <v>335</v>
      </c>
      <c r="H50" s="107"/>
      <c r="I50" s="107"/>
      <c r="J50" s="26"/>
    </row>
    <row r="51" spans="1:10" ht="13.9" customHeight="1" x14ac:dyDescent="0.2">
      <c r="A51" s="108" t="s">
        <v>313</v>
      </c>
      <c r="B51" s="109"/>
      <c r="C51" s="110" t="s">
        <v>454</v>
      </c>
      <c r="D51" s="111"/>
      <c r="E51" s="111"/>
      <c r="F51" s="111"/>
      <c r="G51" s="111"/>
      <c r="H51" s="111"/>
      <c r="I51" s="111"/>
      <c r="J51" s="112"/>
    </row>
    <row r="52" spans="1:10" ht="14.25" x14ac:dyDescent="0.2">
      <c r="A52" s="19"/>
      <c r="B52" s="47"/>
      <c r="C52" s="135" t="s">
        <v>314</v>
      </c>
      <c r="D52" s="135"/>
      <c r="E52" s="135"/>
      <c r="F52" s="135"/>
      <c r="G52" s="135"/>
      <c r="H52" s="135"/>
      <c r="I52" s="135"/>
      <c r="J52" s="21"/>
    </row>
    <row r="53" spans="1:10" ht="14.25" x14ac:dyDescent="0.2">
      <c r="A53" s="108" t="s">
        <v>315</v>
      </c>
      <c r="B53" s="109"/>
      <c r="C53" s="171" t="s">
        <v>455</v>
      </c>
      <c r="D53" s="172"/>
      <c r="E53" s="173"/>
      <c r="F53" s="106"/>
      <c r="G53" s="106"/>
      <c r="H53" s="121"/>
      <c r="I53" s="121"/>
      <c r="J53" s="174"/>
    </row>
    <row r="54" spans="1:10" ht="14.25" x14ac:dyDescent="0.2">
      <c r="A54" s="19"/>
      <c r="B54" s="47"/>
      <c r="C54" s="60"/>
      <c r="D54" s="47"/>
      <c r="E54" s="106"/>
      <c r="F54" s="106"/>
      <c r="G54" s="106"/>
      <c r="H54" s="106"/>
      <c r="I54" s="47"/>
      <c r="J54" s="21"/>
    </row>
    <row r="55" spans="1:10" ht="14.45" customHeight="1" x14ac:dyDescent="0.2">
      <c r="A55" s="108" t="s">
        <v>307</v>
      </c>
      <c r="B55" s="109"/>
      <c r="C55" s="167" t="s">
        <v>448</v>
      </c>
      <c r="D55" s="168"/>
      <c r="E55" s="168"/>
      <c r="F55" s="168"/>
      <c r="G55" s="168"/>
      <c r="H55" s="168"/>
      <c r="I55" s="168"/>
      <c r="J55" s="169"/>
    </row>
    <row r="56" spans="1:10" ht="14.25" x14ac:dyDescent="0.2">
      <c r="A56" s="19"/>
      <c r="B56" s="47"/>
      <c r="C56" s="47"/>
      <c r="D56" s="47"/>
      <c r="E56" s="106"/>
      <c r="F56" s="106"/>
      <c r="G56" s="106"/>
      <c r="H56" s="106"/>
      <c r="I56" s="47"/>
      <c r="J56" s="21"/>
    </row>
    <row r="57" spans="1:10" ht="14.25" x14ac:dyDescent="0.2">
      <c r="A57" s="108" t="s">
        <v>336</v>
      </c>
      <c r="B57" s="109"/>
      <c r="C57" s="167" t="s">
        <v>456</v>
      </c>
      <c r="D57" s="168"/>
      <c r="E57" s="168"/>
      <c r="F57" s="168"/>
      <c r="G57" s="168"/>
      <c r="H57" s="168"/>
      <c r="I57" s="168"/>
      <c r="J57" s="169"/>
    </row>
    <row r="58" spans="1:10" ht="14.45" customHeight="1" x14ac:dyDescent="0.2">
      <c r="A58" s="19"/>
      <c r="B58" s="47"/>
      <c r="C58" s="107" t="s">
        <v>337</v>
      </c>
      <c r="D58" s="107"/>
      <c r="E58" s="107"/>
      <c r="F58" s="107"/>
      <c r="G58" s="47"/>
      <c r="H58" s="47"/>
      <c r="I58" s="47"/>
      <c r="J58" s="21"/>
    </row>
    <row r="59" spans="1:10" ht="14.25" x14ac:dyDescent="0.2">
      <c r="A59" s="108" t="s">
        <v>338</v>
      </c>
      <c r="B59" s="109"/>
      <c r="C59" s="167" t="s">
        <v>457</v>
      </c>
      <c r="D59" s="168"/>
      <c r="E59" s="168"/>
      <c r="F59" s="168"/>
      <c r="G59" s="168"/>
      <c r="H59" s="168"/>
      <c r="I59" s="168"/>
      <c r="J59" s="169"/>
    </row>
    <row r="60" spans="1:10" ht="14.45" customHeight="1" x14ac:dyDescent="0.2">
      <c r="A60" s="27"/>
      <c r="B60" s="28"/>
      <c r="C60" s="170" t="s">
        <v>339</v>
      </c>
      <c r="D60" s="170"/>
      <c r="E60" s="170"/>
      <c r="F60" s="170"/>
      <c r="G60" s="170"/>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113" zoomScaleNormal="100" zoomScaleSheetLayoutView="110" workbookViewId="0">
      <selection activeCell="A5" sqref="A5:F5"/>
    </sheetView>
  </sheetViews>
  <sheetFormatPr defaultColWidth="8.85546875" defaultRowHeight="12.75" x14ac:dyDescent="0.2"/>
  <cols>
    <col min="8" max="9" width="15.7109375" style="33" customWidth="1"/>
    <col min="10" max="10" width="10.28515625" bestFit="1" customWidth="1"/>
  </cols>
  <sheetData>
    <row r="1" spans="1:9" x14ac:dyDescent="0.2">
      <c r="A1" s="179" t="s">
        <v>1</v>
      </c>
      <c r="B1" s="180"/>
      <c r="C1" s="180"/>
      <c r="D1" s="180"/>
      <c r="E1" s="180"/>
      <c r="F1" s="180"/>
      <c r="G1" s="180"/>
      <c r="H1" s="180"/>
      <c r="I1" s="180"/>
    </row>
    <row r="2" spans="1:9" x14ac:dyDescent="0.2">
      <c r="A2" s="181" t="s">
        <v>460</v>
      </c>
      <c r="B2" s="182"/>
      <c r="C2" s="182"/>
      <c r="D2" s="182"/>
      <c r="E2" s="182"/>
      <c r="F2" s="182"/>
      <c r="G2" s="182"/>
      <c r="H2" s="182"/>
      <c r="I2" s="182"/>
    </row>
    <row r="3" spans="1:9" x14ac:dyDescent="0.2">
      <c r="A3" s="183" t="s">
        <v>443</v>
      </c>
      <c r="B3" s="183"/>
      <c r="C3" s="183"/>
      <c r="D3" s="183"/>
      <c r="E3" s="183"/>
      <c r="F3" s="183"/>
      <c r="G3" s="183"/>
      <c r="H3" s="183"/>
      <c r="I3" s="183"/>
    </row>
    <row r="4" spans="1:9" x14ac:dyDescent="0.2">
      <c r="A4" s="184" t="s">
        <v>468</v>
      </c>
      <c r="B4" s="185"/>
      <c r="C4" s="185"/>
      <c r="D4" s="185"/>
      <c r="E4" s="185"/>
      <c r="F4" s="185"/>
      <c r="G4" s="185"/>
      <c r="H4" s="185"/>
      <c r="I4" s="186"/>
    </row>
    <row r="5" spans="1:9" ht="34.5" thickBot="1" x14ac:dyDescent="0.25">
      <c r="A5" s="190" t="s">
        <v>2</v>
      </c>
      <c r="B5" s="191"/>
      <c r="C5" s="191"/>
      <c r="D5" s="191"/>
      <c r="E5" s="191"/>
      <c r="F5" s="192"/>
      <c r="G5" s="12" t="s">
        <v>104</v>
      </c>
      <c r="H5" s="31" t="s">
        <v>291</v>
      </c>
      <c r="I5" s="32" t="s">
        <v>296</v>
      </c>
    </row>
    <row r="6" spans="1:9" x14ac:dyDescent="0.2">
      <c r="A6" s="187">
        <v>1</v>
      </c>
      <c r="B6" s="188"/>
      <c r="C6" s="188"/>
      <c r="D6" s="188"/>
      <c r="E6" s="188"/>
      <c r="F6" s="189"/>
      <c r="G6" s="13">
        <v>2</v>
      </c>
      <c r="H6" s="14">
        <v>3</v>
      </c>
      <c r="I6" s="14">
        <v>4</v>
      </c>
    </row>
    <row r="7" spans="1:9" x14ac:dyDescent="0.2">
      <c r="A7" s="193"/>
      <c r="B7" s="193"/>
      <c r="C7" s="193"/>
      <c r="D7" s="193"/>
      <c r="E7" s="193"/>
      <c r="F7" s="193"/>
      <c r="G7" s="193"/>
      <c r="H7" s="193"/>
      <c r="I7" s="194"/>
    </row>
    <row r="8" spans="1:9" ht="12.75" customHeight="1" x14ac:dyDescent="0.2">
      <c r="A8" s="195" t="s">
        <v>4</v>
      </c>
      <c r="B8" s="195"/>
      <c r="C8" s="195"/>
      <c r="D8" s="195"/>
      <c r="E8" s="195"/>
      <c r="F8" s="195"/>
      <c r="G8" s="76">
        <v>1</v>
      </c>
      <c r="H8" s="77">
        <v>0</v>
      </c>
      <c r="I8" s="77">
        <v>0</v>
      </c>
    </row>
    <row r="9" spans="1:9" ht="12.75" customHeight="1" x14ac:dyDescent="0.2">
      <c r="A9" s="177" t="s">
        <v>5</v>
      </c>
      <c r="B9" s="177"/>
      <c r="C9" s="177"/>
      <c r="D9" s="177"/>
      <c r="E9" s="177"/>
      <c r="F9" s="177"/>
      <c r="G9" s="78">
        <v>2</v>
      </c>
      <c r="H9" s="79">
        <f>H10+H17+H27+H38+H43</f>
        <v>14363205</v>
      </c>
      <c r="I9" s="79">
        <f>I10+I17+I27+I38+I43</f>
        <v>14488893</v>
      </c>
    </row>
    <row r="10" spans="1:9" ht="12.75" customHeight="1" x14ac:dyDescent="0.2">
      <c r="A10" s="176" t="s">
        <v>6</v>
      </c>
      <c r="B10" s="176"/>
      <c r="C10" s="176"/>
      <c r="D10" s="176"/>
      <c r="E10" s="176"/>
      <c r="F10" s="176"/>
      <c r="G10" s="78">
        <v>3</v>
      </c>
      <c r="H10" s="79">
        <f>H11+H12+H13+H14+H15+H16</f>
        <v>9895</v>
      </c>
      <c r="I10" s="79">
        <f>I11+I12+I13+I14+I15+I16</f>
        <v>13981</v>
      </c>
    </row>
    <row r="11" spans="1:9" ht="12.75" customHeight="1" x14ac:dyDescent="0.2">
      <c r="A11" s="175" t="s">
        <v>7</v>
      </c>
      <c r="B11" s="175"/>
      <c r="C11" s="175"/>
      <c r="D11" s="175"/>
      <c r="E11" s="175"/>
      <c r="F11" s="175"/>
      <c r="G11" s="76">
        <v>4</v>
      </c>
      <c r="H11" s="77">
        <v>0</v>
      </c>
      <c r="I11" s="77">
        <v>0</v>
      </c>
    </row>
    <row r="12" spans="1:9" ht="23.45" customHeight="1" x14ac:dyDescent="0.2">
      <c r="A12" s="175" t="s">
        <v>8</v>
      </c>
      <c r="B12" s="175"/>
      <c r="C12" s="175"/>
      <c r="D12" s="175"/>
      <c r="E12" s="175"/>
      <c r="F12" s="175"/>
      <c r="G12" s="76">
        <v>5</v>
      </c>
      <c r="H12" s="77">
        <v>9895</v>
      </c>
      <c r="I12" s="77">
        <v>8955</v>
      </c>
    </row>
    <row r="13" spans="1:9" ht="12.75" customHeight="1" x14ac:dyDescent="0.2">
      <c r="A13" s="175" t="s">
        <v>9</v>
      </c>
      <c r="B13" s="175"/>
      <c r="C13" s="175"/>
      <c r="D13" s="175"/>
      <c r="E13" s="175"/>
      <c r="F13" s="175"/>
      <c r="G13" s="76">
        <v>6</v>
      </c>
      <c r="H13" s="77">
        <v>0</v>
      </c>
      <c r="I13" s="77">
        <v>0</v>
      </c>
    </row>
    <row r="14" spans="1:9" ht="12.75" customHeight="1" x14ac:dyDescent="0.2">
      <c r="A14" s="175" t="s">
        <v>10</v>
      </c>
      <c r="B14" s="175"/>
      <c r="C14" s="175"/>
      <c r="D14" s="175"/>
      <c r="E14" s="175"/>
      <c r="F14" s="175"/>
      <c r="G14" s="76">
        <v>7</v>
      </c>
      <c r="H14" s="77">
        <v>0</v>
      </c>
      <c r="I14" s="77">
        <v>0</v>
      </c>
    </row>
    <row r="15" spans="1:9" ht="12.75" customHeight="1" x14ac:dyDescent="0.2">
      <c r="A15" s="175" t="s">
        <v>11</v>
      </c>
      <c r="B15" s="175"/>
      <c r="C15" s="175"/>
      <c r="D15" s="175"/>
      <c r="E15" s="175"/>
      <c r="F15" s="175"/>
      <c r="G15" s="76">
        <v>8</v>
      </c>
      <c r="H15" s="77">
        <v>0</v>
      </c>
      <c r="I15" s="77">
        <v>5026</v>
      </c>
    </row>
    <row r="16" spans="1:9" ht="12.75" customHeight="1" x14ac:dyDescent="0.2">
      <c r="A16" s="175" t="s">
        <v>12</v>
      </c>
      <c r="B16" s="175"/>
      <c r="C16" s="175"/>
      <c r="D16" s="175"/>
      <c r="E16" s="175"/>
      <c r="F16" s="175"/>
      <c r="G16" s="76">
        <v>9</v>
      </c>
      <c r="H16" s="77">
        <v>0</v>
      </c>
      <c r="I16" s="77">
        <v>0</v>
      </c>
    </row>
    <row r="17" spans="1:9" ht="12.75" customHeight="1" x14ac:dyDescent="0.2">
      <c r="A17" s="176" t="s">
        <v>13</v>
      </c>
      <c r="B17" s="176"/>
      <c r="C17" s="176"/>
      <c r="D17" s="176"/>
      <c r="E17" s="176"/>
      <c r="F17" s="176"/>
      <c r="G17" s="78">
        <v>10</v>
      </c>
      <c r="H17" s="79">
        <f>H18+H19+H20+H21+H22+H23+H24+H25+H26</f>
        <v>13694582</v>
      </c>
      <c r="I17" s="79">
        <f>I18+I19+I20+I21+I22+I23+I24+I25+I26</f>
        <v>14274327</v>
      </c>
    </row>
    <row r="18" spans="1:9" ht="12.75" customHeight="1" x14ac:dyDescent="0.2">
      <c r="A18" s="175" t="s">
        <v>14</v>
      </c>
      <c r="B18" s="175"/>
      <c r="C18" s="175"/>
      <c r="D18" s="175"/>
      <c r="E18" s="175"/>
      <c r="F18" s="175"/>
      <c r="G18" s="76">
        <v>11</v>
      </c>
      <c r="H18" s="77">
        <v>5228917</v>
      </c>
      <c r="I18" s="77">
        <v>6878225</v>
      </c>
    </row>
    <row r="19" spans="1:9" ht="12.75" customHeight="1" x14ac:dyDescent="0.2">
      <c r="A19" s="175" t="s">
        <v>15</v>
      </c>
      <c r="B19" s="175"/>
      <c r="C19" s="175"/>
      <c r="D19" s="175"/>
      <c r="E19" s="175"/>
      <c r="F19" s="175"/>
      <c r="G19" s="76">
        <v>12</v>
      </c>
      <c r="H19" s="77">
        <v>6492172</v>
      </c>
      <c r="I19" s="77">
        <v>6192563</v>
      </c>
    </row>
    <row r="20" spans="1:9" ht="12.75" customHeight="1" x14ac:dyDescent="0.2">
      <c r="A20" s="175" t="s">
        <v>16</v>
      </c>
      <c r="B20" s="175"/>
      <c r="C20" s="175"/>
      <c r="D20" s="175"/>
      <c r="E20" s="175"/>
      <c r="F20" s="175"/>
      <c r="G20" s="76">
        <v>13</v>
      </c>
      <c r="H20" s="77">
        <v>551205</v>
      </c>
      <c r="I20" s="77">
        <v>543818</v>
      </c>
    </row>
    <row r="21" spans="1:9" ht="12.75" customHeight="1" x14ac:dyDescent="0.2">
      <c r="A21" s="175" t="s">
        <v>17</v>
      </c>
      <c r="B21" s="175"/>
      <c r="C21" s="175"/>
      <c r="D21" s="175"/>
      <c r="E21" s="175"/>
      <c r="F21" s="175"/>
      <c r="G21" s="76">
        <v>14</v>
      </c>
      <c r="H21" s="77">
        <v>643076</v>
      </c>
      <c r="I21" s="77">
        <v>593596</v>
      </c>
    </row>
    <row r="22" spans="1:9" ht="12.75" customHeight="1" x14ac:dyDescent="0.2">
      <c r="A22" s="175" t="s">
        <v>18</v>
      </c>
      <c r="B22" s="175"/>
      <c r="C22" s="175"/>
      <c r="D22" s="175"/>
      <c r="E22" s="175"/>
      <c r="F22" s="175"/>
      <c r="G22" s="76">
        <v>15</v>
      </c>
      <c r="H22" s="77">
        <v>0</v>
      </c>
      <c r="I22" s="77">
        <v>0</v>
      </c>
    </row>
    <row r="23" spans="1:9" ht="12.75" customHeight="1" x14ac:dyDescent="0.2">
      <c r="A23" s="175" t="s">
        <v>19</v>
      </c>
      <c r="B23" s="175"/>
      <c r="C23" s="175"/>
      <c r="D23" s="175"/>
      <c r="E23" s="175"/>
      <c r="F23" s="175"/>
      <c r="G23" s="76">
        <v>16</v>
      </c>
      <c r="H23" s="77">
        <v>92365</v>
      </c>
      <c r="I23" s="77">
        <v>66125</v>
      </c>
    </row>
    <row r="24" spans="1:9" ht="12.75" customHeight="1" x14ac:dyDescent="0.2">
      <c r="A24" s="175" t="s">
        <v>20</v>
      </c>
      <c r="B24" s="175"/>
      <c r="C24" s="175"/>
      <c r="D24" s="175"/>
      <c r="E24" s="175"/>
      <c r="F24" s="175"/>
      <c r="G24" s="76">
        <v>17</v>
      </c>
      <c r="H24" s="77">
        <v>0</v>
      </c>
      <c r="I24" s="77">
        <v>0</v>
      </c>
    </row>
    <row r="25" spans="1:9" ht="12.75" customHeight="1" x14ac:dyDescent="0.2">
      <c r="A25" s="175" t="s">
        <v>21</v>
      </c>
      <c r="B25" s="175"/>
      <c r="C25" s="175"/>
      <c r="D25" s="175"/>
      <c r="E25" s="175"/>
      <c r="F25" s="175"/>
      <c r="G25" s="76">
        <v>18</v>
      </c>
      <c r="H25" s="77">
        <v>0</v>
      </c>
      <c r="I25" s="77">
        <v>0</v>
      </c>
    </row>
    <row r="26" spans="1:9" ht="12.75" customHeight="1" x14ac:dyDescent="0.2">
      <c r="A26" s="175" t="s">
        <v>22</v>
      </c>
      <c r="B26" s="175"/>
      <c r="C26" s="175"/>
      <c r="D26" s="175"/>
      <c r="E26" s="175"/>
      <c r="F26" s="175"/>
      <c r="G26" s="76">
        <v>19</v>
      </c>
      <c r="H26" s="77">
        <v>686847</v>
      </c>
      <c r="I26" s="77">
        <v>0</v>
      </c>
    </row>
    <row r="27" spans="1:9" ht="12.75" customHeight="1" x14ac:dyDescent="0.2">
      <c r="A27" s="176" t="s">
        <v>23</v>
      </c>
      <c r="B27" s="176"/>
      <c r="C27" s="176"/>
      <c r="D27" s="176"/>
      <c r="E27" s="176"/>
      <c r="F27" s="176"/>
      <c r="G27" s="78">
        <v>20</v>
      </c>
      <c r="H27" s="79">
        <f>SUM(H28:H37)</f>
        <v>658728</v>
      </c>
      <c r="I27" s="79">
        <f>SUM(I28:I37)</f>
        <v>200585</v>
      </c>
    </row>
    <row r="28" spans="1:9" ht="12.75" customHeight="1" x14ac:dyDescent="0.2">
      <c r="A28" s="175" t="s">
        <v>24</v>
      </c>
      <c r="B28" s="175"/>
      <c r="C28" s="175"/>
      <c r="D28" s="175"/>
      <c r="E28" s="175"/>
      <c r="F28" s="175"/>
      <c r="G28" s="76">
        <v>21</v>
      </c>
      <c r="H28" s="77">
        <v>0</v>
      </c>
      <c r="I28" s="77">
        <v>0</v>
      </c>
    </row>
    <row r="29" spans="1:9" ht="12.75" customHeight="1" x14ac:dyDescent="0.2">
      <c r="A29" s="175" t="s">
        <v>25</v>
      </c>
      <c r="B29" s="175"/>
      <c r="C29" s="175"/>
      <c r="D29" s="175"/>
      <c r="E29" s="175"/>
      <c r="F29" s="175"/>
      <c r="G29" s="76">
        <v>22</v>
      </c>
      <c r="H29" s="77">
        <v>0</v>
      </c>
      <c r="I29" s="77">
        <v>0</v>
      </c>
    </row>
    <row r="30" spans="1:9" ht="12.75" customHeight="1" x14ac:dyDescent="0.2">
      <c r="A30" s="175" t="s">
        <v>26</v>
      </c>
      <c r="B30" s="175"/>
      <c r="C30" s="175"/>
      <c r="D30" s="175"/>
      <c r="E30" s="175"/>
      <c r="F30" s="175"/>
      <c r="G30" s="76">
        <v>23</v>
      </c>
      <c r="H30" s="77">
        <v>0</v>
      </c>
      <c r="I30" s="77">
        <v>0</v>
      </c>
    </row>
    <row r="31" spans="1:9" ht="24.6" customHeight="1" x14ac:dyDescent="0.2">
      <c r="A31" s="175" t="s">
        <v>27</v>
      </c>
      <c r="B31" s="175"/>
      <c r="C31" s="175"/>
      <c r="D31" s="175"/>
      <c r="E31" s="175"/>
      <c r="F31" s="175"/>
      <c r="G31" s="76">
        <v>24</v>
      </c>
      <c r="H31" s="77">
        <v>109854</v>
      </c>
      <c r="I31" s="77">
        <v>99381</v>
      </c>
    </row>
    <row r="32" spans="1:9" ht="24" customHeight="1" x14ac:dyDescent="0.2">
      <c r="A32" s="175" t="s">
        <v>28</v>
      </c>
      <c r="B32" s="175"/>
      <c r="C32" s="175"/>
      <c r="D32" s="175"/>
      <c r="E32" s="175"/>
      <c r="F32" s="175"/>
      <c r="G32" s="76">
        <v>25</v>
      </c>
      <c r="H32" s="77">
        <v>0</v>
      </c>
      <c r="I32" s="77">
        <v>0</v>
      </c>
    </row>
    <row r="33" spans="1:9" ht="26.45" customHeight="1" x14ac:dyDescent="0.2">
      <c r="A33" s="175" t="s">
        <v>29</v>
      </c>
      <c r="B33" s="175"/>
      <c r="C33" s="175"/>
      <c r="D33" s="175"/>
      <c r="E33" s="175"/>
      <c r="F33" s="175"/>
      <c r="G33" s="76">
        <v>26</v>
      </c>
      <c r="H33" s="77">
        <v>0</v>
      </c>
      <c r="I33" s="77">
        <v>0</v>
      </c>
    </row>
    <row r="34" spans="1:9" ht="12.75" customHeight="1" x14ac:dyDescent="0.2">
      <c r="A34" s="175" t="s">
        <v>30</v>
      </c>
      <c r="B34" s="175"/>
      <c r="C34" s="175"/>
      <c r="D34" s="175"/>
      <c r="E34" s="175"/>
      <c r="F34" s="175"/>
      <c r="G34" s="76">
        <v>27</v>
      </c>
      <c r="H34" s="77">
        <v>0</v>
      </c>
      <c r="I34" s="77">
        <v>0</v>
      </c>
    </row>
    <row r="35" spans="1:9" ht="12.75" customHeight="1" x14ac:dyDescent="0.2">
      <c r="A35" s="175" t="s">
        <v>31</v>
      </c>
      <c r="B35" s="175"/>
      <c r="C35" s="175"/>
      <c r="D35" s="175"/>
      <c r="E35" s="175"/>
      <c r="F35" s="175"/>
      <c r="G35" s="76">
        <v>28</v>
      </c>
      <c r="H35" s="77">
        <v>108536</v>
      </c>
      <c r="I35" s="77">
        <v>41104</v>
      </c>
    </row>
    <row r="36" spans="1:9" ht="12.75" customHeight="1" x14ac:dyDescent="0.2">
      <c r="A36" s="175" t="s">
        <v>32</v>
      </c>
      <c r="B36" s="175"/>
      <c r="C36" s="175"/>
      <c r="D36" s="175"/>
      <c r="E36" s="175"/>
      <c r="F36" s="175"/>
      <c r="G36" s="76">
        <v>29</v>
      </c>
      <c r="H36" s="77">
        <v>0</v>
      </c>
      <c r="I36" s="77">
        <v>0</v>
      </c>
    </row>
    <row r="37" spans="1:9" ht="12.75" customHeight="1" x14ac:dyDescent="0.2">
      <c r="A37" s="175" t="s">
        <v>33</v>
      </c>
      <c r="B37" s="175"/>
      <c r="C37" s="175"/>
      <c r="D37" s="175"/>
      <c r="E37" s="175"/>
      <c r="F37" s="175"/>
      <c r="G37" s="76">
        <v>30</v>
      </c>
      <c r="H37" s="77">
        <v>440338</v>
      </c>
      <c r="I37" s="77">
        <v>60100</v>
      </c>
    </row>
    <row r="38" spans="1:9" ht="12.75" customHeight="1" x14ac:dyDescent="0.2">
      <c r="A38" s="176" t="s">
        <v>34</v>
      </c>
      <c r="B38" s="176"/>
      <c r="C38" s="176"/>
      <c r="D38" s="176"/>
      <c r="E38" s="176"/>
      <c r="F38" s="176"/>
      <c r="G38" s="78">
        <v>31</v>
      </c>
      <c r="H38" s="79">
        <f>H39+H40+H41+H42</f>
        <v>0</v>
      </c>
      <c r="I38" s="79">
        <f>I39+I40+I41+I42</f>
        <v>0</v>
      </c>
    </row>
    <row r="39" spans="1:9" ht="12.75" customHeight="1" x14ac:dyDescent="0.2">
      <c r="A39" s="175" t="s">
        <v>35</v>
      </c>
      <c r="B39" s="175"/>
      <c r="C39" s="175"/>
      <c r="D39" s="175"/>
      <c r="E39" s="175"/>
      <c r="F39" s="175"/>
      <c r="G39" s="76">
        <v>32</v>
      </c>
      <c r="H39" s="77">
        <v>0</v>
      </c>
      <c r="I39" s="77">
        <v>0</v>
      </c>
    </row>
    <row r="40" spans="1:9" ht="12.75" customHeight="1" x14ac:dyDescent="0.2">
      <c r="A40" s="175" t="s">
        <v>36</v>
      </c>
      <c r="B40" s="175"/>
      <c r="C40" s="175"/>
      <c r="D40" s="175"/>
      <c r="E40" s="175"/>
      <c r="F40" s="175"/>
      <c r="G40" s="76">
        <v>33</v>
      </c>
      <c r="H40" s="77">
        <v>0</v>
      </c>
      <c r="I40" s="77">
        <v>0</v>
      </c>
    </row>
    <row r="41" spans="1:9" ht="12.75" customHeight="1" x14ac:dyDescent="0.2">
      <c r="A41" s="175" t="s">
        <v>37</v>
      </c>
      <c r="B41" s="175"/>
      <c r="C41" s="175"/>
      <c r="D41" s="175"/>
      <c r="E41" s="175"/>
      <c r="F41" s="175"/>
      <c r="G41" s="76">
        <v>34</v>
      </c>
      <c r="H41" s="77">
        <v>0</v>
      </c>
      <c r="I41" s="77">
        <v>0</v>
      </c>
    </row>
    <row r="42" spans="1:9" ht="12.75" customHeight="1" x14ac:dyDescent="0.2">
      <c r="A42" s="175" t="s">
        <v>38</v>
      </c>
      <c r="B42" s="175"/>
      <c r="C42" s="175"/>
      <c r="D42" s="175"/>
      <c r="E42" s="175"/>
      <c r="F42" s="175"/>
      <c r="G42" s="76">
        <v>35</v>
      </c>
      <c r="H42" s="77">
        <v>0</v>
      </c>
      <c r="I42" s="77">
        <v>0</v>
      </c>
    </row>
    <row r="43" spans="1:9" ht="12.75" customHeight="1" x14ac:dyDescent="0.2">
      <c r="A43" s="178" t="s">
        <v>39</v>
      </c>
      <c r="B43" s="178"/>
      <c r="C43" s="178"/>
      <c r="D43" s="178"/>
      <c r="E43" s="178"/>
      <c r="F43" s="178"/>
      <c r="G43" s="76">
        <v>36</v>
      </c>
      <c r="H43" s="77">
        <v>0</v>
      </c>
      <c r="I43" s="77">
        <v>0</v>
      </c>
    </row>
    <row r="44" spans="1:9" ht="12.75" customHeight="1" x14ac:dyDescent="0.2">
      <c r="A44" s="177" t="s">
        <v>40</v>
      </c>
      <c r="B44" s="177"/>
      <c r="C44" s="177"/>
      <c r="D44" s="177"/>
      <c r="E44" s="177"/>
      <c r="F44" s="177"/>
      <c r="G44" s="78">
        <v>37</v>
      </c>
      <c r="H44" s="79">
        <f>H45+H53+H60+H70</f>
        <v>11909352</v>
      </c>
      <c r="I44" s="79">
        <f>I45+I53+I60+I70</f>
        <v>9861600</v>
      </c>
    </row>
    <row r="45" spans="1:9" ht="12.75" customHeight="1" x14ac:dyDescent="0.2">
      <c r="A45" s="176" t="s">
        <v>41</v>
      </c>
      <c r="B45" s="176"/>
      <c r="C45" s="176"/>
      <c r="D45" s="176"/>
      <c r="E45" s="176"/>
      <c r="F45" s="176"/>
      <c r="G45" s="78">
        <v>38</v>
      </c>
      <c r="H45" s="79">
        <f>SUM(H46:H52)</f>
        <v>1954475</v>
      </c>
      <c r="I45" s="79">
        <f>SUM(I46:I52)</f>
        <v>2034497</v>
      </c>
    </row>
    <row r="46" spans="1:9" ht="12.75" customHeight="1" x14ac:dyDescent="0.2">
      <c r="A46" s="175" t="s">
        <v>42</v>
      </c>
      <c r="B46" s="175"/>
      <c r="C46" s="175"/>
      <c r="D46" s="175"/>
      <c r="E46" s="175"/>
      <c r="F46" s="175"/>
      <c r="G46" s="76">
        <v>39</v>
      </c>
      <c r="H46" s="77">
        <v>1809753</v>
      </c>
      <c r="I46" s="77">
        <v>1890099</v>
      </c>
    </row>
    <row r="47" spans="1:9" ht="12.75" customHeight="1" x14ac:dyDescent="0.2">
      <c r="A47" s="175" t="s">
        <v>43</v>
      </c>
      <c r="B47" s="175"/>
      <c r="C47" s="175"/>
      <c r="D47" s="175"/>
      <c r="E47" s="175"/>
      <c r="F47" s="175"/>
      <c r="G47" s="76">
        <v>40</v>
      </c>
      <c r="H47" s="77">
        <v>11066</v>
      </c>
      <c r="I47" s="77">
        <v>11066</v>
      </c>
    </row>
    <row r="48" spans="1:9" ht="12.75" customHeight="1" x14ac:dyDescent="0.2">
      <c r="A48" s="175" t="s">
        <v>44</v>
      </c>
      <c r="B48" s="175"/>
      <c r="C48" s="175"/>
      <c r="D48" s="175"/>
      <c r="E48" s="175"/>
      <c r="F48" s="175"/>
      <c r="G48" s="76">
        <v>41</v>
      </c>
      <c r="H48" s="77">
        <v>121193</v>
      </c>
      <c r="I48" s="77">
        <v>119880</v>
      </c>
    </row>
    <row r="49" spans="1:9" ht="12.75" customHeight="1" x14ac:dyDescent="0.2">
      <c r="A49" s="175" t="s">
        <v>45</v>
      </c>
      <c r="B49" s="175"/>
      <c r="C49" s="175"/>
      <c r="D49" s="175"/>
      <c r="E49" s="175"/>
      <c r="F49" s="175"/>
      <c r="G49" s="76">
        <v>42</v>
      </c>
      <c r="H49" s="77">
        <v>0</v>
      </c>
      <c r="I49" s="77">
        <v>0</v>
      </c>
    </row>
    <row r="50" spans="1:9" ht="12.75" customHeight="1" x14ac:dyDescent="0.2">
      <c r="A50" s="175" t="s">
        <v>46</v>
      </c>
      <c r="B50" s="175"/>
      <c r="C50" s="175"/>
      <c r="D50" s="175"/>
      <c r="E50" s="175"/>
      <c r="F50" s="175"/>
      <c r="G50" s="76">
        <v>43</v>
      </c>
      <c r="H50" s="77">
        <v>12463</v>
      </c>
      <c r="I50" s="77">
        <v>13452</v>
      </c>
    </row>
    <row r="51" spans="1:9" ht="12.75" customHeight="1" x14ac:dyDescent="0.2">
      <c r="A51" s="175" t="s">
        <v>47</v>
      </c>
      <c r="B51" s="175"/>
      <c r="C51" s="175"/>
      <c r="D51" s="175"/>
      <c r="E51" s="175"/>
      <c r="F51" s="175"/>
      <c r="G51" s="76">
        <v>44</v>
      </c>
      <c r="H51" s="77">
        <v>0</v>
      </c>
      <c r="I51" s="77">
        <v>0</v>
      </c>
    </row>
    <row r="52" spans="1:9" ht="12.75" customHeight="1" x14ac:dyDescent="0.2">
      <c r="A52" s="175" t="s">
        <v>48</v>
      </c>
      <c r="B52" s="175"/>
      <c r="C52" s="175"/>
      <c r="D52" s="175"/>
      <c r="E52" s="175"/>
      <c r="F52" s="175"/>
      <c r="G52" s="76">
        <v>45</v>
      </c>
      <c r="H52" s="77">
        <v>0</v>
      </c>
      <c r="I52" s="77">
        <v>0</v>
      </c>
    </row>
    <row r="53" spans="1:9" ht="12.75" customHeight="1" x14ac:dyDescent="0.2">
      <c r="A53" s="176" t="s">
        <v>49</v>
      </c>
      <c r="B53" s="176"/>
      <c r="C53" s="176"/>
      <c r="D53" s="176"/>
      <c r="E53" s="176"/>
      <c r="F53" s="176"/>
      <c r="G53" s="78">
        <v>46</v>
      </c>
      <c r="H53" s="79">
        <f>SUM(H54:H59)</f>
        <v>6319146</v>
      </c>
      <c r="I53" s="79">
        <f>SUM(I54:I59)</f>
        <v>5341658</v>
      </c>
    </row>
    <row r="54" spans="1:9" ht="12.75" customHeight="1" x14ac:dyDescent="0.2">
      <c r="A54" s="175" t="s">
        <v>50</v>
      </c>
      <c r="B54" s="175"/>
      <c r="C54" s="175"/>
      <c r="D54" s="175"/>
      <c r="E54" s="175"/>
      <c r="F54" s="175"/>
      <c r="G54" s="76">
        <v>47</v>
      </c>
      <c r="H54" s="77">
        <v>0</v>
      </c>
      <c r="I54" s="77">
        <v>0</v>
      </c>
    </row>
    <row r="55" spans="1:9" ht="12.75" customHeight="1" x14ac:dyDescent="0.2">
      <c r="A55" s="175" t="s">
        <v>51</v>
      </c>
      <c r="B55" s="175"/>
      <c r="C55" s="175"/>
      <c r="D55" s="175"/>
      <c r="E55" s="175"/>
      <c r="F55" s="175"/>
      <c r="G55" s="76">
        <v>48</v>
      </c>
      <c r="H55" s="77">
        <v>0</v>
      </c>
      <c r="I55" s="77">
        <v>0</v>
      </c>
    </row>
    <row r="56" spans="1:9" ht="12.75" customHeight="1" x14ac:dyDescent="0.2">
      <c r="A56" s="175" t="s">
        <v>52</v>
      </c>
      <c r="B56" s="175"/>
      <c r="C56" s="175"/>
      <c r="D56" s="175"/>
      <c r="E56" s="175"/>
      <c r="F56" s="175"/>
      <c r="G56" s="76">
        <v>49</v>
      </c>
      <c r="H56" s="77">
        <v>5691205</v>
      </c>
      <c r="I56" s="77">
        <v>3822555</v>
      </c>
    </row>
    <row r="57" spans="1:9" ht="12.75" customHeight="1" x14ac:dyDescent="0.2">
      <c r="A57" s="175" t="s">
        <v>53</v>
      </c>
      <c r="B57" s="175"/>
      <c r="C57" s="175"/>
      <c r="D57" s="175"/>
      <c r="E57" s="175"/>
      <c r="F57" s="175"/>
      <c r="G57" s="76">
        <v>50</v>
      </c>
      <c r="H57" s="77">
        <v>3282</v>
      </c>
      <c r="I57" s="77">
        <v>3881</v>
      </c>
    </row>
    <row r="58" spans="1:9" ht="12.75" customHeight="1" x14ac:dyDescent="0.2">
      <c r="A58" s="175" t="s">
        <v>54</v>
      </c>
      <c r="B58" s="175"/>
      <c r="C58" s="175"/>
      <c r="D58" s="175"/>
      <c r="E58" s="175"/>
      <c r="F58" s="175"/>
      <c r="G58" s="76">
        <v>51</v>
      </c>
      <c r="H58" s="77">
        <v>64430</v>
      </c>
      <c r="I58" s="77">
        <v>134776</v>
      </c>
    </row>
    <row r="59" spans="1:9" ht="12.75" customHeight="1" x14ac:dyDescent="0.2">
      <c r="A59" s="175" t="s">
        <v>55</v>
      </c>
      <c r="B59" s="175"/>
      <c r="C59" s="175"/>
      <c r="D59" s="175"/>
      <c r="E59" s="175"/>
      <c r="F59" s="175"/>
      <c r="G59" s="76">
        <v>52</v>
      </c>
      <c r="H59" s="77">
        <v>560229</v>
      </c>
      <c r="I59" s="77">
        <v>1380446</v>
      </c>
    </row>
    <row r="60" spans="1:9" ht="12.75" customHeight="1" x14ac:dyDescent="0.2">
      <c r="A60" s="176" t="s">
        <v>56</v>
      </c>
      <c r="B60" s="176"/>
      <c r="C60" s="176"/>
      <c r="D60" s="176"/>
      <c r="E60" s="176"/>
      <c r="F60" s="176"/>
      <c r="G60" s="78">
        <v>53</v>
      </c>
      <c r="H60" s="79">
        <f>SUM(H61:H69)</f>
        <v>1390625</v>
      </c>
      <c r="I60" s="79">
        <f>SUM(I61:I69)</f>
        <v>236448</v>
      </c>
    </row>
    <row r="61" spans="1:9" ht="12.75" customHeight="1" x14ac:dyDescent="0.2">
      <c r="A61" s="175" t="s">
        <v>24</v>
      </c>
      <c r="B61" s="175"/>
      <c r="C61" s="175"/>
      <c r="D61" s="175"/>
      <c r="E61" s="175"/>
      <c r="F61" s="175"/>
      <c r="G61" s="76">
        <v>54</v>
      </c>
      <c r="H61" s="77">
        <v>0</v>
      </c>
      <c r="I61" s="77">
        <v>0</v>
      </c>
    </row>
    <row r="62" spans="1:9" ht="12.75" customHeight="1" x14ac:dyDescent="0.2">
      <c r="A62" s="175" t="s">
        <v>25</v>
      </c>
      <c r="B62" s="175"/>
      <c r="C62" s="175"/>
      <c r="D62" s="175"/>
      <c r="E62" s="175"/>
      <c r="F62" s="175"/>
      <c r="G62" s="76">
        <v>55</v>
      </c>
      <c r="H62" s="77">
        <v>0</v>
      </c>
      <c r="I62" s="77">
        <v>0</v>
      </c>
    </row>
    <row r="63" spans="1:9" ht="12.75" customHeight="1" x14ac:dyDescent="0.2">
      <c r="A63" s="175" t="s">
        <v>26</v>
      </c>
      <c r="B63" s="175"/>
      <c r="C63" s="175"/>
      <c r="D63" s="175"/>
      <c r="E63" s="175"/>
      <c r="F63" s="175"/>
      <c r="G63" s="76">
        <v>56</v>
      </c>
      <c r="H63" s="77">
        <v>0</v>
      </c>
      <c r="I63" s="77">
        <v>0</v>
      </c>
    </row>
    <row r="64" spans="1:9" ht="23.45" customHeight="1" x14ac:dyDescent="0.2">
      <c r="A64" s="175" t="s">
        <v>57</v>
      </c>
      <c r="B64" s="175"/>
      <c r="C64" s="175"/>
      <c r="D64" s="175"/>
      <c r="E64" s="175"/>
      <c r="F64" s="175"/>
      <c r="G64" s="76">
        <v>57</v>
      </c>
      <c r="H64" s="77">
        <v>0</v>
      </c>
      <c r="I64" s="77">
        <v>0</v>
      </c>
    </row>
    <row r="65" spans="1:9" ht="21" customHeight="1" x14ac:dyDescent="0.2">
      <c r="A65" s="175" t="s">
        <v>28</v>
      </c>
      <c r="B65" s="175"/>
      <c r="C65" s="175"/>
      <c r="D65" s="175"/>
      <c r="E65" s="175"/>
      <c r="F65" s="175"/>
      <c r="G65" s="76">
        <v>58</v>
      </c>
      <c r="H65" s="77">
        <v>0</v>
      </c>
      <c r="I65" s="77">
        <v>0</v>
      </c>
    </row>
    <row r="66" spans="1:9" ht="22.9" customHeight="1" x14ac:dyDescent="0.2">
      <c r="A66" s="175" t="s">
        <v>29</v>
      </c>
      <c r="B66" s="175"/>
      <c r="C66" s="175"/>
      <c r="D66" s="175"/>
      <c r="E66" s="175"/>
      <c r="F66" s="175"/>
      <c r="G66" s="76">
        <v>59</v>
      </c>
      <c r="H66" s="77">
        <v>0</v>
      </c>
      <c r="I66" s="77">
        <v>0</v>
      </c>
    </row>
    <row r="67" spans="1:9" ht="12.75" customHeight="1" x14ac:dyDescent="0.2">
      <c r="A67" s="175" t="s">
        <v>30</v>
      </c>
      <c r="B67" s="175"/>
      <c r="C67" s="175"/>
      <c r="D67" s="175"/>
      <c r="E67" s="175"/>
      <c r="F67" s="175"/>
      <c r="G67" s="76">
        <v>60</v>
      </c>
      <c r="H67" s="77">
        <v>0</v>
      </c>
      <c r="I67" s="77">
        <v>0</v>
      </c>
    </row>
    <row r="68" spans="1:9" ht="12.75" customHeight="1" x14ac:dyDescent="0.2">
      <c r="A68" s="175" t="s">
        <v>31</v>
      </c>
      <c r="B68" s="175"/>
      <c r="C68" s="175"/>
      <c r="D68" s="175"/>
      <c r="E68" s="175"/>
      <c r="F68" s="175"/>
      <c r="G68" s="76">
        <v>61</v>
      </c>
      <c r="H68" s="77">
        <v>338125</v>
      </c>
      <c r="I68" s="77">
        <v>236448</v>
      </c>
    </row>
    <row r="69" spans="1:9" ht="12.75" customHeight="1" x14ac:dyDescent="0.2">
      <c r="A69" s="175" t="s">
        <v>58</v>
      </c>
      <c r="B69" s="175"/>
      <c r="C69" s="175"/>
      <c r="D69" s="175"/>
      <c r="E69" s="175"/>
      <c r="F69" s="175"/>
      <c r="G69" s="76">
        <v>62</v>
      </c>
      <c r="H69" s="77">
        <v>1052500</v>
      </c>
      <c r="I69" s="77">
        <v>0</v>
      </c>
    </row>
    <row r="70" spans="1:9" ht="12.75" customHeight="1" x14ac:dyDescent="0.2">
      <c r="A70" s="178" t="s">
        <v>59</v>
      </c>
      <c r="B70" s="178"/>
      <c r="C70" s="178"/>
      <c r="D70" s="178"/>
      <c r="E70" s="178"/>
      <c r="F70" s="178"/>
      <c r="G70" s="76">
        <v>63</v>
      </c>
      <c r="H70" s="77">
        <v>2245106</v>
      </c>
      <c r="I70" s="77">
        <v>2248997</v>
      </c>
    </row>
    <row r="71" spans="1:9" ht="12.75" customHeight="1" x14ac:dyDescent="0.2">
      <c r="A71" s="195" t="s">
        <v>60</v>
      </c>
      <c r="B71" s="195"/>
      <c r="C71" s="195"/>
      <c r="D71" s="195"/>
      <c r="E71" s="195"/>
      <c r="F71" s="195"/>
      <c r="G71" s="76">
        <v>64</v>
      </c>
      <c r="H71" s="77">
        <v>823823</v>
      </c>
      <c r="I71" s="77">
        <v>1288470</v>
      </c>
    </row>
    <row r="72" spans="1:9" ht="12.75" customHeight="1" x14ac:dyDescent="0.2">
      <c r="A72" s="177" t="s">
        <v>61</v>
      </c>
      <c r="B72" s="177"/>
      <c r="C72" s="177"/>
      <c r="D72" s="177"/>
      <c r="E72" s="177"/>
      <c r="F72" s="177"/>
      <c r="G72" s="78">
        <v>65</v>
      </c>
      <c r="H72" s="79">
        <f>H8+H9+H44+H71</f>
        <v>27096380</v>
      </c>
      <c r="I72" s="79">
        <f>I8+I9+I44+I71</f>
        <v>25638963</v>
      </c>
    </row>
    <row r="73" spans="1:9" ht="12.75" customHeight="1" x14ac:dyDescent="0.2">
      <c r="A73" s="195" t="s">
        <v>62</v>
      </c>
      <c r="B73" s="195"/>
      <c r="C73" s="195"/>
      <c r="D73" s="195"/>
      <c r="E73" s="195"/>
      <c r="F73" s="195"/>
      <c r="G73" s="76">
        <v>66</v>
      </c>
      <c r="H73" s="77">
        <v>0</v>
      </c>
      <c r="I73" s="77">
        <v>0</v>
      </c>
    </row>
    <row r="74" spans="1:9" x14ac:dyDescent="0.2">
      <c r="A74" s="197" t="s">
        <v>63</v>
      </c>
      <c r="B74" s="198"/>
      <c r="C74" s="198"/>
      <c r="D74" s="198"/>
      <c r="E74" s="198"/>
      <c r="F74" s="198"/>
      <c r="G74" s="198"/>
      <c r="H74" s="198"/>
      <c r="I74" s="198"/>
    </row>
    <row r="75" spans="1:9" ht="12.75" customHeight="1" x14ac:dyDescent="0.2">
      <c r="A75" s="177" t="s">
        <v>348</v>
      </c>
      <c r="B75" s="177"/>
      <c r="C75" s="177"/>
      <c r="D75" s="177"/>
      <c r="E75" s="177"/>
      <c r="F75" s="177"/>
      <c r="G75" s="78">
        <v>67</v>
      </c>
      <c r="H75" s="79">
        <f>H76+H77+H78+H84+H85+H91+H94+H97</f>
        <v>-14982048</v>
      </c>
      <c r="I75" s="79">
        <f>I76+I77+I78+I84+I85+I91+I94+I97</f>
        <v>-16528465</v>
      </c>
    </row>
    <row r="76" spans="1:9" ht="12.75" customHeight="1" x14ac:dyDescent="0.2">
      <c r="A76" s="178" t="s">
        <v>64</v>
      </c>
      <c r="B76" s="178"/>
      <c r="C76" s="178"/>
      <c r="D76" s="178"/>
      <c r="E76" s="178"/>
      <c r="F76" s="178"/>
      <c r="G76" s="76">
        <v>68</v>
      </c>
      <c r="H76" s="80">
        <v>22545740</v>
      </c>
      <c r="I76" s="80">
        <v>22545740</v>
      </c>
    </row>
    <row r="77" spans="1:9" ht="12.75" customHeight="1" x14ac:dyDescent="0.2">
      <c r="A77" s="178" t="s">
        <v>65</v>
      </c>
      <c r="B77" s="178"/>
      <c r="C77" s="178"/>
      <c r="D77" s="178"/>
      <c r="E77" s="178"/>
      <c r="F77" s="178"/>
      <c r="G77" s="76">
        <v>69</v>
      </c>
      <c r="H77" s="80">
        <v>0</v>
      </c>
      <c r="I77" s="80">
        <v>0</v>
      </c>
    </row>
    <row r="78" spans="1:9" ht="12.75" customHeight="1" x14ac:dyDescent="0.2">
      <c r="A78" s="176" t="s">
        <v>66</v>
      </c>
      <c r="B78" s="176"/>
      <c r="C78" s="176"/>
      <c r="D78" s="176"/>
      <c r="E78" s="176"/>
      <c r="F78" s="176"/>
      <c r="G78" s="78">
        <v>70</v>
      </c>
      <c r="H78" s="79">
        <f>SUM(H79:H83)</f>
        <v>1131555</v>
      </c>
      <c r="I78" s="79">
        <f>SUM(I79:I83)</f>
        <v>1131555</v>
      </c>
    </row>
    <row r="79" spans="1:9" ht="12.75" customHeight="1" x14ac:dyDescent="0.2">
      <c r="A79" s="175" t="s">
        <v>67</v>
      </c>
      <c r="B79" s="175"/>
      <c r="C79" s="175"/>
      <c r="D79" s="175"/>
      <c r="E79" s="175"/>
      <c r="F79" s="175"/>
      <c r="G79" s="76">
        <v>71</v>
      </c>
      <c r="H79" s="80">
        <v>1131555</v>
      </c>
      <c r="I79" s="80">
        <v>1131555</v>
      </c>
    </row>
    <row r="80" spans="1:9" ht="12.75" customHeight="1" x14ac:dyDescent="0.2">
      <c r="A80" s="175" t="s">
        <v>68</v>
      </c>
      <c r="B80" s="175"/>
      <c r="C80" s="175"/>
      <c r="D80" s="175"/>
      <c r="E80" s="175"/>
      <c r="F80" s="175"/>
      <c r="G80" s="76">
        <v>72</v>
      </c>
      <c r="H80" s="80">
        <v>395923</v>
      </c>
      <c r="I80" s="80">
        <v>395923</v>
      </c>
    </row>
    <row r="81" spans="1:9" ht="12.75" customHeight="1" x14ac:dyDescent="0.2">
      <c r="A81" s="175" t="s">
        <v>69</v>
      </c>
      <c r="B81" s="175"/>
      <c r="C81" s="175"/>
      <c r="D81" s="175"/>
      <c r="E81" s="175"/>
      <c r="F81" s="175"/>
      <c r="G81" s="76">
        <v>73</v>
      </c>
      <c r="H81" s="80">
        <v>-395923</v>
      </c>
      <c r="I81" s="80">
        <v>-395923</v>
      </c>
    </row>
    <row r="82" spans="1:9" ht="12.75" customHeight="1" x14ac:dyDescent="0.2">
      <c r="A82" s="175" t="s">
        <v>70</v>
      </c>
      <c r="B82" s="175"/>
      <c r="C82" s="175"/>
      <c r="D82" s="175"/>
      <c r="E82" s="175"/>
      <c r="F82" s="175"/>
      <c r="G82" s="76">
        <v>74</v>
      </c>
      <c r="H82" s="80">
        <v>0</v>
      </c>
      <c r="I82" s="80">
        <v>0</v>
      </c>
    </row>
    <row r="83" spans="1:9" ht="12.75" customHeight="1" x14ac:dyDescent="0.2">
      <c r="A83" s="175" t="s">
        <v>71</v>
      </c>
      <c r="B83" s="175"/>
      <c r="C83" s="175"/>
      <c r="D83" s="175"/>
      <c r="E83" s="175"/>
      <c r="F83" s="175"/>
      <c r="G83" s="76">
        <v>75</v>
      </c>
      <c r="H83" s="80">
        <v>0</v>
      </c>
      <c r="I83" s="80">
        <v>0</v>
      </c>
    </row>
    <row r="84" spans="1:9" ht="12.75" customHeight="1" x14ac:dyDescent="0.2">
      <c r="A84" s="178" t="s">
        <v>72</v>
      </c>
      <c r="B84" s="178"/>
      <c r="C84" s="178"/>
      <c r="D84" s="178"/>
      <c r="E84" s="178"/>
      <c r="F84" s="178"/>
      <c r="G84" s="76">
        <v>76</v>
      </c>
      <c r="H84" s="80">
        <v>3445468</v>
      </c>
      <c r="I84" s="80">
        <v>4848138</v>
      </c>
    </row>
    <row r="85" spans="1:9" ht="12.75" customHeight="1" x14ac:dyDescent="0.2">
      <c r="A85" s="196" t="s">
        <v>442</v>
      </c>
      <c r="B85" s="196"/>
      <c r="C85" s="196"/>
      <c r="D85" s="196"/>
      <c r="E85" s="196"/>
      <c r="F85" s="196"/>
      <c r="G85" s="78">
        <v>77</v>
      </c>
      <c r="H85" s="79">
        <f>H86+H87+H88+H89+H90</f>
        <v>0</v>
      </c>
      <c r="I85" s="79">
        <f>I86+I87+I88+I89+I90</f>
        <v>0</v>
      </c>
    </row>
    <row r="86" spans="1:9" ht="25.5" customHeight="1" x14ac:dyDescent="0.2">
      <c r="A86" s="175" t="s">
        <v>441</v>
      </c>
      <c r="B86" s="175"/>
      <c r="C86" s="175"/>
      <c r="D86" s="175"/>
      <c r="E86" s="175"/>
      <c r="F86" s="175"/>
      <c r="G86" s="76">
        <v>78</v>
      </c>
      <c r="H86" s="77">
        <v>0</v>
      </c>
      <c r="I86" s="77">
        <v>0</v>
      </c>
    </row>
    <row r="87" spans="1:9" ht="12.75" customHeight="1" x14ac:dyDescent="0.2">
      <c r="A87" s="175" t="s">
        <v>73</v>
      </c>
      <c r="B87" s="175"/>
      <c r="C87" s="175"/>
      <c r="D87" s="175"/>
      <c r="E87" s="175"/>
      <c r="F87" s="175"/>
      <c r="G87" s="76">
        <v>79</v>
      </c>
      <c r="H87" s="77">
        <v>0</v>
      </c>
      <c r="I87" s="77">
        <v>0</v>
      </c>
    </row>
    <row r="88" spans="1:9" ht="12.75" customHeight="1" x14ac:dyDescent="0.2">
      <c r="A88" s="175" t="s">
        <v>74</v>
      </c>
      <c r="B88" s="175"/>
      <c r="C88" s="175"/>
      <c r="D88" s="175"/>
      <c r="E88" s="175"/>
      <c r="F88" s="175"/>
      <c r="G88" s="76">
        <v>80</v>
      </c>
      <c r="H88" s="77">
        <v>0</v>
      </c>
      <c r="I88" s="77">
        <v>0</v>
      </c>
    </row>
    <row r="89" spans="1:9" ht="12.75" customHeight="1" x14ac:dyDescent="0.2">
      <c r="A89" s="175" t="s">
        <v>340</v>
      </c>
      <c r="B89" s="175"/>
      <c r="C89" s="175"/>
      <c r="D89" s="175"/>
      <c r="E89" s="175"/>
      <c r="F89" s="175"/>
      <c r="G89" s="76">
        <v>81</v>
      </c>
      <c r="H89" s="77">
        <v>0</v>
      </c>
      <c r="I89" s="77">
        <v>0</v>
      </c>
    </row>
    <row r="90" spans="1:9" ht="24" customHeight="1" x14ac:dyDescent="0.2">
      <c r="A90" s="175" t="s">
        <v>341</v>
      </c>
      <c r="B90" s="175"/>
      <c r="C90" s="175"/>
      <c r="D90" s="175"/>
      <c r="E90" s="175"/>
      <c r="F90" s="175"/>
      <c r="G90" s="76">
        <v>82</v>
      </c>
      <c r="H90" s="77">
        <v>0</v>
      </c>
      <c r="I90" s="77">
        <v>0</v>
      </c>
    </row>
    <row r="91" spans="1:9" ht="12.75" customHeight="1" x14ac:dyDescent="0.2">
      <c r="A91" s="176" t="s">
        <v>342</v>
      </c>
      <c r="B91" s="176"/>
      <c r="C91" s="176"/>
      <c r="D91" s="176"/>
      <c r="E91" s="176"/>
      <c r="F91" s="176"/>
      <c r="G91" s="78">
        <v>83</v>
      </c>
      <c r="H91" s="79">
        <f>H92-H93</f>
        <v>-44537999</v>
      </c>
      <c r="I91" s="79">
        <f>I92-I93</f>
        <v>-42093720</v>
      </c>
    </row>
    <row r="92" spans="1:9" ht="12.75" customHeight="1" x14ac:dyDescent="0.2">
      <c r="A92" s="175" t="s">
        <v>75</v>
      </c>
      <c r="B92" s="175"/>
      <c r="C92" s="175"/>
      <c r="D92" s="175"/>
      <c r="E92" s="175"/>
      <c r="F92" s="175"/>
      <c r="G92" s="76">
        <v>84</v>
      </c>
      <c r="H92" s="80">
        <v>0</v>
      </c>
      <c r="I92" s="80">
        <v>0</v>
      </c>
    </row>
    <row r="93" spans="1:9" ht="12.75" customHeight="1" x14ac:dyDescent="0.2">
      <c r="A93" s="175" t="s">
        <v>76</v>
      </c>
      <c r="B93" s="175"/>
      <c r="C93" s="175"/>
      <c r="D93" s="175"/>
      <c r="E93" s="175"/>
      <c r="F93" s="175"/>
      <c r="G93" s="76">
        <v>85</v>
      </c>
      <c r="H93" s="80">
        <v>44537999</v>
      </c>
      <c r="I93" s="80">
        <v>42093720</v>
      </c>
    </row>
    <row r="94" spans="1:9" ht="12.75" customHeight="1" x14ac:dyDescent="0.2">
      <c r="A94" s="176" t="s">
        <v>343</v>
      </c>
      <c r="B94" s="176"/>
      <c r="C94" s="176"/>
      <c r="D94" s="176"/>
      <c r="E94" s="176"/>
      <c r="F94" s="176"/>
      <c r="G94" s="78">
        <v>86</v>
      </c>
      <c r="H94" s="79">
        <f>H95-H96</f>
        <v>2433188</v>
      </c>
      <c r="I94" s="79">
        <f>I95-I96</f>
        <v>-2960178</v>
      </c>
    </row>
    <row r="95" spans="1:9" ht="12.75" customHeight="1" x14ac:dyDescent="0.2">
      <c r="A95" s="175" t="s">
        <v>77</v>
      </c>
      <c r="B95" s="175"/>
      <c r="C95" s="175"/>
      <c r="D95" s="175"/>
      <c r="E95" s="175"/>
      <c r="F95" s="175"/>
      <c r="G95" s="76">
        <v>87</v>
      </c>
      <c r="H95" s="80">
        <v>2433188</v>
      </c>
      <c r="I95" s="80">
        <v>0</v>
      </c>
    </row>
    <row r="96" spans="1:9" ht="12.75" customHeight="1" x14ac:dyDescent="0.2">
      <c r="A96" s="175" t="s">
        <v>78</v>
      </c>
      <c r="B96" s="175"/>
      <c r="C96" s="175"/>
      <c r="D96" s="175"/>
      <c r="E96" s="175"/>
      <c r="F96" s="175"/>
      <c r="G96" s="76">
        <v>88</v>
      </c>
      <c r="H96" s="80">
        <v>0</v>
      </c>
      <c r="I96" s="80">
        <v>2960178</v>
      </c>
    </row>
    <row r="97" spans="1:9" ht="12.75" customHeight="1" x14ac:dyDescent="0.2">
      <c r="A97" s="178" t="s">
        <v>79</v>
      </c>
      <c r="B97" s="178"/>
      <c r="C97" s="178"/>
      <c r="D97" s="178"/>
      <c r="E97" s="178"/>
      <c r="F97" s="178"/>
      <c r="G97" s="76">
        <v>89</v>
      </c>
      <c r="H97" s="80">
        <v>0</v>
      </c>
      <c r="I97" s="80">
        <v>0</v>
      </c>
    </row>
    <row r="98" spans="1:9" ht="12.75" customHeight="1" x14ac:dyDescent="0.2">
      <c r="A98" s="177" t="s">
        <v>344</v>
      </c>
      <c r="B98" s="177"/>
      <c r="C98" s="177"/>
      <c r="D98" s="177"/>
      <c r="E98" s="177"/>
      <c r="F98" s="177"/>
      <c r="G98" s="78">
        <v>90</v>
      </c>
      <c r="H98" s="79">
        <f>SUM(H99:H104)</f>
        <v>1270399</v>
      </c>
      <c r="I98" s="79">
        <f>SUM(I99:I104)</f>
        <v>1279877</v>
      </c>
    </row>
    <row r="99" spans="1:9" ht="12.75" customHeight="1" x14ac:dyDescent="0.2">
      <c r="A99" s="175" t="s">
        <v>80</v>
      </c>
      <c r="B99" s="175"/>
      <c r="C99" s="175"/>
      <c r="D99" s="175"/>
      <c r="E99" s="175"/>
      <c r="F99" s="175"/>
      <c r="G99" s="76">
        <v>91</v>
      </c>
      <c r="H99" s="80">
        <v>251415</v>
      </c>
      <c r="I99" s="80">
        <v>241725</v>
      </c>
    </row>
    <row r="100" spans="1:9" ht="12.75" customHeight="1" x14ac:dyDescent="0.2">
      <c r="A100" s="175" t="s">
        <v>81</v>
      </c>
      <c r="B100" s="175"/>
      <c r="C100" s="175"/>
      <c r="D100" s="175"/>
      <c r="E100" s="175"/>
      <c r="F100" s="175"/>
      <c r="G100" s="76">
        <v>92</v>
      </c>
      <c r="H100" s="80">
        <v>0</v>
      </c>
      <c r="I100" s="80">
        <v>0</v>
      </c>
    </row>
    <row r="101" spans="1:9" ht="12.75" customHeight="1" x14ac:dyDescent="0.2">
      <c r="A101" s="175" t="s">
        <v>82</v>
      </c>
      <c r="B101" s="175"/>
      <c r="C101" s="175"/>
      <c r="D101" s="175"/>
      <c r="E101" s="175"/>
      <c r="F101" s="175"/>
      <c r="G101" s="76">
        <v>93</v>
      </c>
      <c r="H101" s="80">
        <v>1018984</v>
      </c>
      <c r="I101" s="80">
        <v>1038152</v>
      </c>
    </row>
    <row r="102" spans="1:9" ht="12.75" customHeight="1" x14ac:dyDescent="0.2">
      <c r="A102" s="175" t="s">
        <v>83</v>
      </c>
      <c r="B102" s="175"/>
      <c r="C102" s="175"/>
      <c r="D102" s="175"/>
      <c r="E102" s="175"/>
      <c r="F102" s="175"/>
      <c r="G102" s="76">
        <v>94</v>
      </c>
      <c r="H102" s="77">
        <v>0</v>
      </c>
      <c r="I102" s="77">
        <v>0</v>
      </c>
    </row>
    <row r="103" spans="1:9" ht="12.75" customHeight="1" x14ac:dyDescent="0.2">
      <c r="A103" s="175" t="s">
        <v>84</v>
      </c>
      <c r="B103" s="175"/>
      <c r="C103" s="175"/>
      <c r="D103" s="175"/>
      <c r="E103" s="175"/>
      <c r="F103" s="175"/>
      <c r="G103" s="76">
        <v>95</v>
      </c>
      <c r="H103" s="77">
        <v>0</v>
      </c>
      <c r="I103" s="77">
        <v>0</v>
      </c>
    </row>
    <row r="104" spans="1:9" ht="12.75" customHeight="1" x14ac:dyDescent="0.2">
      <c r="A104" s="175" t="s">
        <v>85</v>
      </c>
      <c r="B104" s="175"/>
      <c r="C104" s="175"/>
      <c r="D104" s="175"/>
      <c r="E104" s="175"/>
      <c r="F104" s="175"/>
      <c r="G104" s="76">
        <v>96</v>
      </c>
      <c r="H104" s="77">
        <v>0</v>
      </c>
      <c r="I104" s="77">
        <v>0</v>
      </c>
    </row>
    <row r="105" spans="1:9" ht="12.75" customHeight="1" x14ac:dyDescent="0.2">
      <c r="A105" s="177" t="s">
        <v>345</v>
      </c>
      <c r="B105" s="177"/>
      <c r="C105" s="177"/>
      <c r="D105" s="177"/>
      <c r="E105" s="177"/>
      <c r="F105" s="177"/>
      <c r="G105" s="78">
        <v>97</v>
      </c>
      <c r="H105" s="79">
        <f>SUM(H106:H116)</f>
        <v>10139294</v>
      </c>
      <c r="I105" s="79">
        <f>SUM(I106:I116)</f>
        <v>7893520</v>
      </c>
    </row>
    <row r="106" spans="1:9" ht="12.75" customHeight="1" x14ac:dyDescent="0.2">
      <c r="A106" s="175" t="s">
        <v>86</v>
      </c>
      <c r="B106" s="175"/>
      <c r="C106" s="175"/>
      <c r="D106" s="175"/>
      <c r="E106" s="175"/>
      <c r="F106" s="175"/>
      <c r="G106" s="76">
        <v>98</v>
      </c>
      <c r="H106" s="81">
        <v>0</v>
      </c>
      <c r="I106" s="81">
        <v>0</v>
      </c>
    </row>
    <row r="107" spans="1:9" ht="12.75" customHeight="1" x14ac:dyDescent="0.2">
      <c r="A107" s="175" t="s">
        <v>87</v>
      </c>
      <c r="B107" s="175"/>
      <c r="C107" s="175"/>
      <c r="D107" s="175"/>
      <c r="E107" s="175"/>
      <c r="F107" s="175"/>
      <c r="G107" s="76">
        <v>99</v>
      </c>
      <c r="H107" s="80">
        <v>0</v>
      </c>
      <c r="I107" s="80">
        <v>0</v>
      </c>
    </row>
    <row r="108" spans="1:9" ht="12.75" customHeight="1" x14ac:dyDescent="0.2">
      <c r="A108" s="175" t="s">
        <v>88</v>
      </c>
      <c r="B108" s="175"/>
      <c r="C108" s="175"/>
      <c r="D108" s="175"/>
      <c r="E108" s="175"/>
      <c r="F108" s="175"/>
      <c r="G108" s="76">
        <v>100</v>
      </c>
      <c r="H108" s="80">
        <v>0</v>
      </c>
      <c r="I108" s="80">
        <v>0</v>
      </c>
    </row>
    <row r="109" spans="1:9" ht="22.15" customHeight="1" x14ac:dyDescent="0.2">
      <c r="A109" s="175" t="s">
        <v>89</v>
      </c>
      <c r="B109" s="175"/>
      <c r="C109" s="175"/>
      <c r="D109" s="175"/>
      <c r="E109" s="175"/>
      <c r="F109" s="175"/>
      <c r="G109" s="76">
        <v>101</v>
      </c>
      <c r="H109" s="80">
        <v>0</v>
      </c>
      <c r="I109" s="80">
        <v>0</v>
      </c>
    </row>
    <row r="110" spans="1:9" ht="12.75" customHeight="1" x14ac:dyDescent="0.2">
      <c r="A110" s="175" t="s">
        <v>90</v>
      </c>
      <c r="B110" s="175"/>
      <c r="C110" s="175"/>
      <c r="D110" s="175"/>
      <c r="E110" s="175"/>
      <c r="F110" s="175"/>
      <c r="G110" s="76">
        <v>102</v>
      </c>
      <c r="H110" s="80">
        <v>1943372</v>
      </c>
      <c r="I110" s="80">
        <v>1452258</v>
      </c>
    </row>
    <row r="111" spans="1:9" ht="12.75" customHeight="1" x14ac:dyDescent="0.2">
      <c r="A111" s="175" t="s">
        <v>91</v>
      </c>
      <c r="B111" s="175"/>
      <c r="C111" s="175"/>
      <c r="D111" s="175"/>
      <c r="E111" s="175"/>
      <c r="F111" s="175"/>
      <c r="G111" s="76">
        <v>103</v>
      </c>
      <c r="H111" s="80">
        <v>3554506</v>
      </c>
      <c r="I111" s="80">
        <v>3063435</v>
      </c>
    </row>
    <row r="112" spans="1:9" ht="12.75" customHeight="1" x14ac:dyDescent="0.2">
      <c r="A112" s="175" t="s">
        <v>92</v>
      </c>
      <c r="B112" s="175"/>
      <c r="C112" s="175"/>
      <c r="D112" s="175"/>
      <c r="E112" s="175"/>
      <c r="F112" s="175"/>
      <c r="G112" s="76">
        <v>104</v>
      </c>
      <c r="H112" s="80">
        <v>0</v>
      </c>
      <c r="I112" s="80">
        <v>0</v>
      </c>
    </row>
    <row r="113" spans="1:9" ht="12.75" customHeight="1" x14ac:dyDescent="0.2">
      <c r="A113" s="175" t="s">
        <v>93</v>
      </c>
      <c r="B113" s="175"/>
      <c r="C113" s="175"/>
      <c r="D113" s="175"/>
      <c r="E113" s="175"/>
      <c r="F113" s="175"/>
      <c r="G113" s="76">
        <v>105</v>
      </c>
      <c r="H113" s="81">
        <v>3885510</v>
      </c>
      <c r="I113" s="81">
        <v>2314018</v>
      </c>
    </row>
    <row r="114" spans="1:9" ht="12.75" customHeight="1" x14ac:dyDescent="0.2">
      <c r="A114" s="175" t="s">
        <v>94</v>
      </c>
      <c r="B114" s="175"/>
      <c r="C114" s="175"/>
      <c r="D114" s="175"/>
      <c r="E114" s="175"/>
      <c r="F114" s="175"/>
      <c r="G114" s="76">
        <v>106</v>
      </c>
      <c r="H114" s="80">
        <v>0</v>
      </c>
      <c r="I114" s="80">
        <v>0</v>
      </c>
    </row>
    <row r="115" spans="1:9" ht="12.75" customHeight="1" x14ac:dyDescent="0.2">
      <c r="A115" s="175" t="s">
        <v>95</v>
      </c>
      <c r="B115" s="175"/>
      <c r="C115" s="175"/>
      <c r="D115" s="175"/>
      <c r="E115" s="175"/>
      <c r="F115" s="175"/>
      <c r="G115" s="76">
        <v>107</v>
      </c>
      <c r="H115" s="77">
        <v>0</v>
      </c>
      <c r="I115" s="77">
        <v>0</v>
      </c>
    </row>
    <row r="116" spans="1:9" ht="12.75" customHeight="1" x14ac:dyDescent="0.2">
      <c r="A116" s="175" t="s">
        <v>96</v>
      </c>
      <c r="B116" s="175"/>
      <c r="C116" s="175"/>
      <c r="D116" s="175"/>
      <c r="E116" s="175"/>
      <c r="F116" s="175"/>
      <c r="G116" s="76">
        <v>108</v>
      </c>
      <c r="H116" s="77">
        <v>755906</v>
      </c>
      <c r="I116" s="77">
        <v>1063809</v>
      </c>
    </row>
    <row r="117" spans="1:9" ht="12.75" customHeight="1" x14ac:dyDescent="0.2">
      <c r="A117" s="177" t="s">
        <v>346</v>
      </c>
      <c r="B117" s="177"/>
      <c r="C117" s="177"/>
      <c r="D117" s="177"/>
      <c r="E117" s="177"/>
      <c r="F117" s="177"/>
      <c r="G117" s="78">
        <v>109</v>
      </c>
      <c r="H117" s="79">
        <f>SUM(H118:H131)</f>
        <v>27846319</v>
      </c>
      <c r="I117" s="79">
        <f>SUM(I118:I131)</f>
        <v>28672369</v>
      </c>
    </row>
    <row r="118" spans="1:9" ht="12.75" customHeight="1" x14ac:dyDescent="0.2">
      <c r="A118" s="175" t="s">
        <v>86</v>
      </c>
      <c r="B118" s="175"/>
      <c r="C118" s="175"/>
      <c r="D118" s="175"/>
      <c r="E118" s="175"/>
      <c r="F118" s="175"/>
      <c r="G118" s="76">
        <v>110</v>
      </c>
      <c r="H118" s="80">
        <v>0</v>
      </c>
      <c r="I118" s="80">
        <v>0</v>
      </c>
    </row>
    <row r="119" spans="1:9" ht="12.75" customHeight="1" x14ac:dyDescent="0.2">
      <c r="A119" s="175" t="s">
        <v>87</v>
      </c>
      <c r="B119" s="175"/>
      <c r="C119" s="175"/>
      <c r="D119" s="175"/>
      <c r="E119" s="175"/>
      <c r="F119" s="175"/>
      <c r="G119" s="76">
        <v>111</v>
      </c>
      <c r="H119" s="80">
        <v>0</v>
      </c>
      <c r="I119" s="80">
        <v>0</v>
      </c>
    </row>
    <row r="120" spans="1:9" ht="12.75" customHeight="1" x14ac:dyDescent="0.2">
      <c r="A120" s="175" t="s">
        <v>88</v>
      </c>
      <c r="B120" s="175"/>
      <c r="C120" s="175"/>
      <c r="D120" s="175"/>
      <c r="E120" s="175"/>
      <c r="F120" s="175"/>
      <c r="G120" s="76">
        <v>112</v>
      </c>
      <c r="H120" s="80">
        <v>0</v>
      </c>
      <c r="I120" s="80">
        <v>0</v>
      </c>
    </row>
    <row r="121" spans="1:9" ht="25.9" customHeight="1" x14ac:dyDescent="0.2">
      <c r="A121" s="175" t="s">
        <v>89</v>
      </c>
      <c r="B121" s="175"/>
      <c r="C121" s="175"/>
      <c r="D121" s="175"/>
      <c r="E121" s="175"/>
      <c r="F121" s="175"/>
      <c r="G121" s="76">
        <v>113</v>
      </c>
      <c r="H121" s="80">
        <v>0</v>
      </c>
      <c r="I121" s="80">
        <v>0</v>
      </c>
    </row>
    <row r="122" spans="1:9" ht="12.75" customHeight="1" x14ac:dyDescent="0.2">
      <c r="A122" s="175" t="s">
        <v>90</v>
      </c>
      <c r="B122" s="175"/>
      <c r="C122" s="175"/>
      <c r="D122" s="175"/>
      <c r="E122" s="175"/>
      <c r="F122" s="175"/>
      <c r="G122" s="76">
        <v>114</v>
      </c>
      <c r="H122" s="80">
        <v>2469886</v>
      </c>
      <c r="I122" s="80">
        <v>2541358</v>
      </c>
    </row>
    <row r="123" spans="1:9" ht="12.75" customHeight="1" x14ac:dyDescent="0.2">
      <c r="A123" s="175" t="s">
        <v>91</v>
      </c>
      <c r="B123" s="175"/>
      <c r="C123" s="175"/>
      <c r="D123" s="175"/>
      <c r="E123" s="175"/>
      <c r="F123" s="175"/>
      <c r="G123" s="76">
        <v>115</v>
      </c>
      <c r="H123" s="80">
        <v>6524390</v>
      </c>
      <c r="I123" s="80">
        <v>6553538</v>
      </c>
    </row>
    <row r="124" spans="1:9" ht="12.75" customHeight="1" x14ac:dyDescent="0.2">
      <c r="A124" s="175" t="s">
        <v>92</v>
      </c>
      <c r="B124" s="175"/>
      <c r="C124" s="175"/>
      <c r="D124" s="175"/>
      <c r="E124" s="175"/>
      <c r="F124" s="175"/>
      <c r="G124" s="76">
        <v>116</v>
      </c>
      <c r="H124" s="80">
        <v>839857</v>
      </c>
      <c r="I124" s="80">
        <v>98924</v>
      </c>
    </row>
    <row r="125" spans="1:9" ht="12.75" customHeight="1" x14ac:dyDescent="0.2">
      <c r="A125" s="175" t="s">
        <v>93</v>
      </c>
      <c r="B125" s="175"/>
      <c r="C125" s="175"/>
      <c r="D125" s="175"/>
      <c r="E125" s="175"/>
      <c r="F125" s="175"/>
      <c r="G125" s="76">
        <v>117</v>
      </c>
      <c r="H125" s="80">
        <v>8207639</v>
      </c>
      <c r="I125" s="80">
        <v>8753193</v>
      </c>
    </row>
    <row r="126" spans="1:9" x14ac:dyDescent="0.2">
      <c r="A126" s="175" t="s">
        <v>94</v>
      </c>
      <c r="B126" s="175"/>
      <c r="C126" s="175"/>
      <c r="D126" s="175"/>
      <c r="E126" s="175"/>
      <c r="F126" s="175"/>
      <c r="G126" s="76">
        <v>118</v>
      </c>
      <c r="H126" s="80">
        <v>0</v>
      </c>
      <c r="I126" s="80">
        <v>0</v>
      </c>
    </row>
    <row r="127" spans="1:9" x14ac:dyDescent="0.2">
      <c r="A127" s="175" t="s">
        <v>97</v>
      </c>
      <c r="B127" s="175"/>
      <c r="C127" s="175"/>
      <c r="D127" s="175"/>
      <c r="E127" s="175"/>
      <c r="F127" s="175"/>
      <c r="G127" s="76">
        <v>119</v>
      </c>
      <c r="H127" s="80">
        <v>531195</v>
      </c>
      <c r="I127" s="80">
        <v>485637</v>
      </c>
    </row>
    <row r="128" spans="1:9" x14ac:dyDescent="0.2">
      <c r="A128" s="175" t="s">
        <v>98</v>
      </c>
      <c r="B128" s="175"/>
      <c r="C128" s="175"/>
      <c r="D128" s="175"/>
      <c r="E128" s="175"/>
      <c r="F128" s="175"/>
      <c r="G128" s="76">
        <v>120</v>
      </c>
      <c r="H128" s="80">
        <v>600403</v>
      </c>
      <c r="I128" s="80">
        <v>312484</v>
      </c>
    </row>
    <row r="129" spans="1:9" x14ac:dyDescent="0.2">
      <c r="A129" s="175" t="s">
        <v>99</v>
      </c>
      <c r="B129" s="175"/>
      <c r="C129" s="175"/>
      <c r="D129" s="175"/>
      <c r="E129" s="175"/>
      <c r="F129" s="175"/>
      <c r="G129" s="76">
        <v>121</v>
      </c>
      <c r="H129" s="80">
        <v>0</v>
      </c>
      <c r="I129" s="80">
        <v>0</v>
      </c>
    </row>
    <row r="130" spans="1:9" x14ac:dyDescent="0.2">
      <c r="A130" s="175" t="s">
        <v>100</v>
      </c>
      <c r="B130" s="175"/>
      <c r="C130" s="175"/>
      <c r="D130" s="175"/>
      <c r="E130" s="175"/>
      <c r="F130" s="175"/>
      <c r="G130" s="76">
        <v>122</v>
      </c>
      <c r="H130" s="77">
        <v>0</v>
      </c>
      <c r="I130" s="77">
        <v>0</v>
      </c>
    </row>
    <row r="131" spans="1:9" x14ac:dyDescent="0.2">
      <c r="A131" s="175" t="s">
        <v>101</v>
      </c>
      <c r="B131" s="175"/>
      <c r="C131" s="175"/>
      <c r="D131" s="175"/>
      <c r="E131" s="175"/>
      <c r="F131" s="175"/>
      <c r="G131" s="76">
        <v>123</v>
      </c>
      <c r="H131" s="77">
        <v>8672949</v>
      </c>
      <c r="I131" s="77">
        <v>9927235</v>
      </c>
    </row>
    <row r="132" spans="1:9" ht="22.15" customHeight="1" x14ac:dyDescent="0.2">
      <c r="A132" s="195" t="s">
        <v>102</v>
      </c>
      <c r="B132" s="195"/>
      <c r="C132" s="195"/>
      <c r="D132" s="195"/>
      <c r="E132" s="195"/>
      <c r="F132" s="195"/>
      <c r="G132" s="76">
        <v>124</v>
      </c>
      <c r="H132" s="77">
        <v>2822416</v>
      </c>
      <c r="I132" s="77">
        <v>4321662</v>
      </c>
    </row>
    <row r="133" spans="1:9" x14ac:dyDescent="0.2">
      <c r="A133" s="177" t="s">
        <v>347</v>
      </c>
      <c r="B133" s="177"/>
      <c r="C133" s="177"/>
      <c r="D133" s="177"/>
      <c r="E133" s="177"/>
      <c r="F133" s="177"/>
      <c r="G133" s="78">
        <v>125</v>
      </c>
      <c r="H133" s="79">
        <f>H75+H98+H105+H117+H132</f>
        <v>27096380</v>
      </c>
      <c r="I133" s="79">
        <f>I75+I98+I105+I117+I132</f>
        <v>25638963</v>
      </c>
    </row>
    <row r="134" spans="1:9" x14ac:dyDescent="0.2">
      <c r="A134" s="195" t="s">
        <v>103</v>
      </c>
      <c r="B134" s="195"/>
      <c r="C134" s="195"/>
      <c r="D134" s="195"/>
      <c r="E134" s="195"/>
      <c r="F134" s="195"/>
      <c r="G134" s="76">
        <v>126</v>
      </c>
      <c r="H134" s="77">
        <v>0</v>
      </c>
      <c r="I134" s="77">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B94" zoomScaleNormal="100" zoomScaleSheetLayoutView="110" workbookViewId="0">
      <selection activeCell="I63" sqref="I63"/>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6" t="s">
        <v>105</v>
      </c>
      <c r="B1" s="180"/>
      <c r="C1" s="180"/>
      <c r="D1" s="180"/>
      <c r="E1" s="180"/>
      <c r="F1" s="180"/>
      <c r="G1" s="180"/>
      <c r="H1" s="180"/>
      <c r="I1" s="180"/>
    </row>
    <row r="2" spans="1:9" x14ac:dyDescent="0.2">
      <c r="A2" s="205" t="s">
        <v>461</v>
      </c>
      <c r="B2" s="182"/>
      <c r="C2" s="182"/>
      <c r="D2" s="182"/>
      <c r="E2" s="182"/>
      <c r="F2" s="182"/>
      <c r="G2" s="182"/>
      <c r="H2" s="182"/>
      <c r="I2" s="182"/>
    </row>
    <row r="3" spans="1:9" x14ac:dyDescent="0.2">
      <c r="A3" s="214" t="s">
        <v>443</v>
      </c>
      <c r="B3" s="215"/>
      <c r="C3" s="215"/>
      <c r="D3" s="215"/>
      <c r="E3" s="215"/>
      <c r="F3" s="215"/>
      <c r="G3" s="215"/>
      <c r="H3" s="215"/>
      <c r="I3" s="215"/>
    </row>
    <row r="4" spans="1:9" x14ac:dyDescent="0.2">
      <c r="A4" s="204" t="s">
        <v>468</v>
      </c>
      <c r="B4" s="185"/>
      <c r="C4" s="185"/>
      <c r="D4" s="185"/>
      <c r="E4" s="185"/>
      <c r="F4" s="185"/>
      <c r="G4" s="185"/>
      <c r="H4" s="185"/>
      <c r="I4" s="186"/>
    </row>
    <row r="5" spans="1:9" ht="23.25" x14ac:dyDescent="0.2">
      <c r="A5" s="200" t="s">
        <v>2</v>
      </c>
      <c r="B5" s="201"/>
      <c r="C5" s="201"/>
      <c r="D5" s="201"/>
      <c r="E5" s="201"/>
      <c r="F5" s="201"/>
      <c r="G5" s="82" t="s">
        <v>106</v>
      </c>
      <c r="H5" s="83" t="s">
        <v>292</v>
      </c>
      <c r="I5" s="83" t="s">
        <v>276</v>
      </c>
    </row>
    <row r="6" spans="1:9" x14ac:dyDescent="0.2">
      <c r="A6" s="202">
        <v>1</v>
      </c>
      <c r="B6" s="203"/>
      <c r="C6" s="203"/>
      <c r="D6" s="203"/>
      <c r="E6" s="203"/>
      <c r="F6" s="203"/>
      <c r="G6" s="84">
        <v>2</v>
      </c>
      <c r="H6" s="83">
        <v>3</v>
      </c>
      <c r="I6" s="83">
        <v>4</v>
      </c>
    </row>
    <row r="7" spans="1:9" x14ac:dyDescent="0.2">
      <c r="A7" s="177" t="s">
        <v>363</v>
      </c>
      <c r="B7" s="177"/>
      <c r="C7" s="177"/>
      <c r="D7" s="177"/>
      <c r="E7" s="177"/>
      <c r="F7" s="177"/>
      <c r="G7" s="78">
        <v>1</v>
      </c>
      <c r="H7" s="79">
        <f>SUM(H8:H12)</f>
        <v>41257808</v>
      </c>
      <c r="I7" s="79">
        <f>SUM(I8:I12)</f>
        <v>30922755</v>
      </c>
    </row>
    <row r="8" spans="1:9" x14ac:dyDescent="0.2">
      <c r="A8" s="175" t="s">
        <v>118</v>
      </c>
      <c r="B8" s="175"/>
      <c r="C8" s="175"/>
      <c r="D8" s="175"/>
      <c r="E8" s="175"/>
      <c r="F8" s="175"/>
      <c r="G8" s="76">
        <v>2</v>
      </c>
      <c r="H8" s="77">
        <v>0</v>
      </c>
      <c r="I8" s="77">
        <v>0</v>
      </c>
    </row>
    <row r="9" spans="1:9" x14ac:dyDescent="0.2">
      <c r="A9" s="175" t="s">
        <v>119</v>
      </c>
      <c r="B9" s="175"/>
      <c r="C9" s="175"/>
      <c r="D9" s="175"/>
      <c r="E9" s="175"/>
      <c r="F9" s="175"/>
      <c r="G9" s="76">
        <v>3</v>
      </c>
      <c r="H9" s="77">
        <v>26567342</v>
      </c>
      <c r="I9" s="77">
        <v>24791055</v>
      </c>
    </row>
    <row r="10" spans="1:9" x14ac:dyDescent="0.2">
      <c r="A10" s="175" t="s">
        <v>120</v>
      </c>
      <c r="B10" s="175"/>
      <c r="C10" s="175"/>
      <c r="D10" s="175"/>
      <c r="E10" s="175"/>
      <c r="F10" s="175"/>
      <c r="G10" s="76">
        <v>4</v>
      </c>
      <c r="H10" s="77">
        <v>0</v>
      </c>
      <c r="I10" s="77">
        <v>0</v>
      </c>
    </row>
    <row r="11" spans="1:9" x14ac:dyDescent="0.2">
      <c r="A11" s="175" t="s">
        <v>121</v>
      </c>
      <c r="B11" s="175"/>
      <c r="C11" s="175"/>
      <c r="D11" s="175"/>
      <c r="E11" s="175"/>
      <c r="F11" s="175"/>
      <c r="G11" s="76">
        <v>5</v>
      </c>
      <c r="H11" s="77">
        <v>0</v>
      </c>
      <c r="I11" s="77">
        <v>0</v>
      </c>
    </row>
    <row r="12" spans="1:9" x14ac:dyDescent="0.2">
      <c r="A12" s="175" t="s">
        <v>122</v>
      </c>
      <c r="B12" s="175"/>
      <c r="C12" s="175"/>
      <c r="D12" s="175"/>
      <c r="E12" s="175"/>
      <c r="F12" s="175"/>
      <c r="G12" s="76">
        <v>6</v>
      </c>
      <c r="H12" s="77">
        <v>14690466</v>
      </c>
      <c r="I12" s="77">
        <v>6131700</v>
      </c>
    </row>
    <row r="13" spans="1:9" ht="16.5" customHeight="1" x14ac:dyDescent="0.2">
      <c r="A13" s="177" t="s">
        <v>364</v>
      </c>
      <c r="B13" s="177"/>
      <c r="C13" s="177"/>
      <c r="D13" s="177"/>
      <c r="E13" s="177"/>
      <c r="F13" s="177"/>
      <c r="G13" s="78">
        <v>7</v>
      </c>
      <c r="H13" s="79">
        <f>H14+H15+H19+H23+H24+H25+H28+H35</f>
        <v>37303603</v>
      </c>
      <c r="I13" s="79">
        <f>I14+I15+I19+I23+I24+I25+I28+I35</f>
        <v>32157628</v>
      </c>
    </row>
    <row r="14" spans="1:9" x14ac:dyDescent="0.2">
      <c r="A14" s="175" t="s">
        <v>107</v>
      </c>
      <c r="B14" s="175"/>
      <c r="C14" s="175"/>
      <c r="D14" s="175"/>
      <c r="E14" s="175"/>
      <c r="F14" s="175"/>
      <c r="G14" s="76">
        <v>8</v>
      </c>
      <c r="H14" s="77">
        <v>2636</v>
      </c>
      <c r="I14" s="77">
        <v>1313</v>
      </c>
    </row>
    <row r="15" spans="1:9" x14ac:dyDescent="0.2">
      <c r="A15" s="213" t="s">
        <v>435</v>
      </c>
      <c r="B15" s="213"/>
      <c r="C15" s="213"/>
      <c r="D15" s="213"/>
      <c r="E15" s="213"/>
      <c r="F15" s="213"/>
      <c r="G15" s="78">
        <v>9</v>
      </c>
      <c r="H15" s="79">
        <f>SUM(H16:H18)</f>
        <v>18087289</v>
      </c>
      <c r="I15" s="79">
        <f>SUM(I16:I18)</f>
        <v>20086254</v>
      </c>
    </row>
    <row r="16" spans="1:9" x14ac:dyDescent="0.2">
      <c r="A16" s="207" t="s">
        <v>123</v>
      </c>
      <c r="B16" s="207"/>
      <c r="C16" s="207"/>
      <c r="D16" s="207"/>
      <c r="E16" s="207"/>
      <c r="F16" s="207"/>
      <c r="G16" s="76">
        <v>10</v>
      </c>
      <c r="H16" s="77">
        <v>2376881</v>
      </c>
      <c r="I16" s="77">
        <v>2433620</v>
      </c>
    </row>
    <row r="17" spans="1:9" x14ac:dyDescent="0.2">
      <c r="A17" s="207" t="s">
        <v>124</v>
      </c>
      <c r="B17" s="207"/>
      <c r="C17" s="207"/>
      <c r="D17" s="207"/>
      <c r="E17" s="207"/>
      <c r="F17" s="207"/>
      <c r="G17" s="76">
        <v>11</v>
      </c>
      <c r="H17" s="77">
        <v>0</v>
      </c>
      <c r="I17" s="77">
        <v>0</v>
      </c>
    </row>
    <row r="18" spans="1:9" x14ac:dyDescent="0.2">
      <c r="A18" s="207" t="s">
        <v>125</v>
      </c>
      <c r="B18" s="207"/>
      <c r="C18" s="207"/>
      <c r="D18" s="207"/>
      <c r="E18" s="207"/>
      <c r="F18" s="207"/>
      <c r="G18" s="76">
        <v>12</v>
      </c>
      <c r="H18" s="77">
        <v>15710408</v>
      </c>
      <c r="I18" s="77">
        <v>17652634</v>
      </c>
    </row>
    <row r="19" spans="1:9" x14ac:dyDescent="0.2">
      <c r="A19" s="213" t="s">
        <v>436</v>
      </c>
      <c r="B19" s="213"/>
      <c r="C19" s="213"/>
      <c r="D19" s="213"/>
      <c r="E19" s="213"/>
      <c r="F19" s="213"/>
      <c r="G19" s="78">
        <v>13</v>
      </c>
      <c r="H19" s="79">
        <f>SUM(H20:H22)</f>
        <v>7017739</v>
      </c>
      <c r="I19" s="79">
        <f>SUM(I20:I22)</f>
        <v>7812543</v>
      </c>
    </row>
    <row r="20" spans="1:9" x14ac:dyDescent="0.2">
      <c r="A20" s="207" t="s">
        <v>108</v>
      </c>
      <c r="B20" s="207"/>
      <c r="C20" s="207"/>
      <c r="D20" s="207"/>
      <c r="E20" s="207"/>
      <c r="F20" s="207"/>
      <c r="G20" s="76">
        <v>14</v>
      </c>
      <c r="H20" s="77">
        <v>4246143</v>
      </c>
      <c r="I20" s="77">
        <v>4926918</v>
      </c>
    </row>
    <row r="21" spans="1:9" x14ac:dyDescent="0.2">
      <c r="A21" s="207" t="s">
        <v>109</v>
      </c>
      <c r="B21" s="207"/>
      <c r="C21" s="207"/>
      <c r="D21" s="207"/>
      <c r="E21" s="207"/>
      <c r="F21" s="207"/>
      <c r="G21" s="76">
        <v>15</v>
      </c>
      <c r="H21" s="77">
        <v>1777294</v>
      </c>
      <c r="I21" s="77">
        <v>1814570</v>
      </c>
    </row>
    <row r="22" spans="1:9" x14ac:dyDescent="0.2">
      <c r="A22" s="207" t="s">
        <v>110</v>
      </c>
      <c r="B22" s="207"/>
      <c r="C22" s="207"/>
      <c r="D22" s="207"/>
      <c r="E22" s="207"/>
      <c r="F22" s="207"/>
      <c r="G22" s="76">
        <v>16</v>
      </c>
      <c r="H22" s="77">
        <v>994302</v>
      </c>
      <c r="I22" s="77">
        <v>1071055</v>
      </c>
    </row>
    <row r="23" spans="1:9" x14ac:dyDescent="0.2">
      <c r="A23" s="175" t="s">
        <v>111</v>
      </c>
      <c r="B23" s="175"/>
      <c r="C23" s="175"/>
      <c r="D23" s="175"/>
      <c r="E23" s="175"/>
      <c r="F23" s="175"/>
      <c r="G23" s="76">
        <v>17</v>
      </c>
      <c r="H23" s="77">
        <v>2237887</v>
      </c>
      <c r="I23" s="77">
        <v>1151974</v>
      </c>
    </row>
    <row r="24" spans="1:9" x14ac:dyDescent="0.2">
      <c r="A24" s="175" t="s">
        <v>112</v>
      </c>
      <c r="B24" s="175"/>
      <c r="C24" s="175"/>
      <c r="D24" s="175"/>
      <c r="E24" s="175"/>
      <c r="F24" s="175"/>
      <c r="G24" s="76">
        <v>18</v>
      </c>
      <c r="H24" s="77">
        <v>2453989</v>
      </c>
      <c r="I24" s="77">
        <v>2356544</v>
      </c>
    </row>
    <row r="25" spans="1:9" x14ac:dyDescent="0.2">
      <c r="A25" s="213" t="s">
        <v>437</v>
      </c>
      <c r="B25" s="213"/>
      <c r="C25" s="213"/>
      <c r="D25" s="213"/>
      <c r="E25" s="213"/>
      <c r="F25" s="213"/>
      <c r="G25" s="78">
        <v>19</v>
      </c>
      <c r="H25" s="79">
        <f>H26+H27</f>
        <v>752900</v>
      </c>
      <c r="I25" s="79">
        <f>I26+I27</f>
        <v>114486</v>
      </c>
    </row>
    <row r="26" spans="1:9" x14ac:dyDescent="0.2">
      <c r="A26" s="207" t="s">
        <v>126</v>
      </c>
      <c r="B26" s="207"/>
      <c r="C26" s="207"/>
      <c r="D26" s="207"/>
      <c r="E26" s="207"/>
      <c r="F26" s="207"/>
      <c r="G26" s="76">
        <v>20</v>
      </c>
      <c r="H26" s="77">
        <v>6378</v>
      </c>
      <c r="I26" s="77">
        <v>0</v>
      </c>
    </row>
    <row r="27" spans="1:9" x14ac:dyDescent="0.2">
      <c r="A27" s="207" t="s">
        <v>127</v>
      </c>
      <c r="B27" s="207"/>
      <c r="C27" s="207"/>
      <c r="D27" s="207"/>
      <c r="E27" s="207"/>
      <c r="F27" s="207"/>
      <c r="G27" s="76">
        <v>21</v>
      </c>
      <c r="H27" s="77">
        <v>746522</v>
      </c>
      <c r="I27" s="77">
        <v>114486</v>
      </c>
    </row>
    <row r="28" spans="1:9" x14ac:dyDescent="0.2">
      <c r="A28" s="213" t="s">
        <v>438</v>
      </c>
      <c r="B28" s="213"/>
      <c r="C28" s="213"/>
      <c r="D28" s="213"/>
      <c r="E28" s="213"/>
      <c r="F28" s="213"/>
      <c r="G28" s="78">
        <v>22</v>
      </c>
      <c r="H28" s="79">
        <f>SUM(H29:H34)</f>
        <v>485923</v>
      </c>
      <c r="I28" s="79">
        <f>SUM(I29:I34)</f>
        <v>435307</v>
      </c>
    </row>
    <row r="29" spans="1:9" x14ac:dyDescent="0.2">
      <c r="A29" s="207" t="s">
        <v>128</v>
      </c>
      <c r="B29" s="207"/>
      <c r="C29" s="207"/>
      <c r="D29" s="207"/>
      <c r="E29" s="207"/>
      <c r="F29" s="207"/>
      <c r="G29" s="76">
        <v>23</v>
      </c>
      <c r="H29" s="77">
        <v>421407</v>
      </c>
      <c r="I29" s="77">
        <v>291062</v>
      </c>
    </row>
    <row r="30" spans="1:9" x14ac:dyDescent="0.2">
      <c r="A30" s="207" t="s">
        <v>129</v>
      </c>
      <c r="B30" s="207"/>
      <c r="C30" s="207"/>
      <c r="D30" s="207"/>
      <c r="E30" s="207"/>
      <c r="F30" s="207"/>
      <c r="G30" s="76">
        <v>24</v>
      </c>
      <c r="H30" s="77">
        <v>0</v>
      </c>
      <c r="I30" s="77">
        <v>0</v>
      </c>
    </row>
    <row r="31" spans="1:9" x14ac:dyDescent="0.2">
      <c r="A31" s="207" t="s">
        <v>130</v>
      </c>
      <c r="B31" s="207"/>
      <c r="C31" s="207"/>
      <c r="D31" s="207"/>
      <c r="E31" s="207"/>
      <c r="F31" s="207"/>
      <c r="G31" s="76">
        <v>25</v>
      </c>
      <c r="H31" s="77">
        <v>23768</v>
      </c>
      <c r="I31" s="77">
        <v>115358</v>
      </c>
    </row>
    <row r="32" spans="1:9" x14ac:dyDescent="0.2">
      <c r="A32" s="207" t="s">
        <v>131</v>
      </c>
      <c r="B32" s="207"/>
      <c r="C32" s="207"/>
      <c r="D32" s="207"/>
      <c r="E32" s="207"/>
      <c r="F32" s="207"/>
      <c r="G32" s="76">
        <v>26</v>
      </c>
      <c r="H32" s="77">
        <v>0</v>
      </c>
      <c r="I32" s="77">
        <v>0</v>
      </c>
    </row>
    <row r="33" spans="1:9" x14ac:dyDescent="0.2">
      <c r="A33" s="207" t="s">
        <v>132</v>
      </c>
      <c r="B33" s="207"/>
      <c r="C33" s="207"/>
      <c r="D33" s="207"/>
      <c r="E33" s="207"/>
      <c r="F33" s="207"/>
      <c r="G33" s="76">
        <v>27</v>
      </c>
      <c r="H33" s="77">
        <v>40748</v>
      </c>
      <c r="I33" s="77">
        <v>28887</v>
      </c>
    </row>
    <row r="34" spans="1:9" x14ac:dyDescent="0.2">
      <c r="A34" s="207" t="s">
        <v>133</v>
      </c>
      <c r="B34" s="207"/>
      <c r="C34" s="207"/>
      <c r="D34" s="207"/>
      <c r="E34" s="207"/>
      <c r="F34" s="207"/>
      <c r="G34" s="76">
        <v>28</v>
      </c>
      <c r="H34" s="77">
        <v>0</v>
      </c>
      <c r="I34" s="77">
        <v>0</v>
      </c>
    </row>
    <row r="35" spans="1:9" x14ac:dyDescent="0.2">
      <c r="A35" s="175" t="s">
        <v>113</v>
      </c>
      <c r="B35" s="175"/>
      <c r="C35" s="175"/>
      <c r="D35" s="175"/>
      <c r="E35" s="175"/>
      <c r="F35" s="175"/>
      <c r="G35" s="76">
        <v>29</v>
      </c>
      <c r="H35" s="77">
        <v>6265240</v>
      </c>
      <c r="I35" s="77">
        <v>199207</v>
      </c>
    </row>
    <row r="36" spans="1:9" x14ac:dyDescent="0.2">
      <c r="A36" s="177" t="s">
        <v>365</v>
      </c>
      <c r="B36" s="177"/>
      <c r="C36" s="177"/>
      <c r="D36" s="177"/>
      <c r="E36" s="177"/>
      <c r="F36" s="177"/>
      <c r="G36" s="78">
        <v>30</v>
      </c>
      <c r="H36" s="79">
        <f>SUM(H37:H46)</f>
        <v>28826</v>
      </c>
      <c r="I36" s="79">
        <f>SUM(I37:I46)</f>
        <v>25701</v>
      </c>
    </row>
    <row r="37" spans="1:9" x14ac:dyDescent="0.2">
      <c r="A37" s="175" t="s">
        <v>134</v>
      </c>
      <c r="B37" s="175"/>
      <c r="C37" s="175"/>
      <c r="D37" s="175"/>
      <c r="E37" s="175"/>
      <c r="F37" s="175"/>
      <c r="G37" s="76">
        <v>31</v>
      </c>
      <c r="H37" s="77">
        <v>0</v>
      </c>
      <c r="I37" s="77">
        <v>0</v>
      </c>
    </row>
    <row r="38" spans="1:9" ht="25.15" customHeight="1" x14ac:dyDescent="0.2">
      <c r="A38" s="175" t="s">
        <v>135</v>
      </c>
      <c r="B38" s="175"/>
      <c r="C38" s="175"/>
      <c r="D38" s="175"/>
      <c r="E38" s="175"/>
      <c r="F38" s="175"/>
      <c r="G38" s="76">
        <v>32</v>
      </c>
      <c r="H38" s="77">
        <v>0</v>
      </c>
      <c r="I38" s="77">
        <v>0</v>
      </c>
    </row>
    <row r="39" spans="1:9" ht="28.15" customHeight="1" x14ac:dyDescent="0.2">
      <c r="A39" s="175" t="s">
        <v>136</v>
      </c>
      <c r="B39" s="175"/>
      <c r="C39" s="175"/>
      <c r="D39" s="175"/>
      <c r="E39" s="175"/>
      <c r="F39" s="175"/>
      <c r="G39" s="76">
        <v>33</v>
      </c>
      <c r="H39" s="77">
        <v>0</v>
      </c>
      <c r="I39" s="77">
        <v>0</v>
      </c>
    </row>
    <row r="40" spans="1:9" ht="28.15" customHeight="1" x14ac:dyDescent="0.2">
      <c r="A40" s="175" t="s">
        <v>137</v>
      </c>
      <c r="B40" s="175"/>
      <c r="C40" s="175"/>
      <c r="D40" s="175"/>
      <c r="E40" s="175"/>
      <c r="F40" s="175"/>
      <c r="G40" s="76">
        <v>34</v>
      </c>
      <c r="H40" s="77">
        <v>0</v>
      </c>
      <c r="I40" s="77">
        <v>0</v>
      </c>
    </row>
    <row r="41" spans="1:9" ht="22.9" customHeight="1" x14ac:dyDescent="0.2">
      <c r="A41" s="175" t="s">
        <v>138</v>
      </c>
      <c r="B41" s="175"/>
      <c r="C41" s="175"/>
      <c r="D41" s="175"/>
      <c r="E41" s="175"/>
      <c r="F41" s="175"/>
      <c r="G41" s="76">
        <v>35</v>
      </c>
      <c r="H41" s="77">
        <v>796</v>
      </c>
      <c r="I41" s="77">
        <v>0</v>
      </c>
    </row>
    <row r="42" spans="1:9" x14ac:dyDescent="0.2">
      <c r="A42" s="175" t="s">
        <v>139</v>
      </c>
      <c r="B42" s="175"/>
      <c r="C42" s="175"/>
      <c r="D42" s="175"/>
      <c r="E42" s="175"/>
      <c r="F42" s="175"/>
      <c r="G42" s="76">
        <v>36</v>
      </c>
      <c r="H42" s="77">
        <v>0</v>
      </c>
      <c r="I42" s="77">
        <v>0</v>
      </c>
    </row>
    <row r="43" spans="1:9" x14ac:dyDescent="0.2">
      <c r="A43" s="175" t="s">
        <v>140</v>
      </c>
      <c r="B43" s="175"/>
      <c r="C43" s="175"/>
      <c r="D43" s="175"/>
      <c r="E43" s="175"/>
      <c r="F43" s="175"/>
      <c r="G43" s="76">
        <v>37</v>
      </c>
      <c r="H43" s="77">
        <v>28028</v>
      </c>
      <c r="I43" s="77">
        <v>14536</v>
      </c>
    </row>
    <row r="44" spans="1:9" x14ac:dyDescent="0.2">
      <c r="A44" s="175" t="s">
        <v>141</v>
      </c>
      <c r="B44" s="175"/>
      <c r="C44" s="175"/>
      <c r="D44" s="175"/>
      <c r="E44" s="175"/>
      <c r="F44" s="175"/>
      <c r="G44" s="76">
        <v>38</v>
      </c>
      <c r="H44" s="77">
        <v>2</v>
      </c>
      <c r="I44" s="77">
        <v>128</v>
      </c>
    </row>
    <row r="45" spans="1:9" x14ac:dyDescent="0.2">
      <c r="A45" s="175" t="s">
        <v>142</v>
      </c>
      <c r="B45" s="175"/>
      <c r="C45" s="175"/>
      <c r="D45" s="175"/>
      <c r="E45" s="175"/>
      <c r="F45" s="175"/>
      <c r="G45" s="76">
        <v>39</v>
      </c>
      <c r="H45" s="77">
        <v>0</v>
      </c>
      <c r="I45" s="77">
        <v>0</v>
      </c>
    </row>
    <row r="46" spans="1:9" x14ac:dyDescent="0.2">
      <c r="A46" s="175" t="s">
        <v>143</v>
      </c>
      <c r="B46" s="175"/>
      <c r="C46" s="175"/>
      <c r="D46" s="175"/>
      <c r="E46" s="175"/>
      <c r="F46" s="175"/>
      <c r="G46" s="76">
        <v>40</v>
      </c>
      <c r="H46" s="77">
        <v>0</v>
      </c>
      <c r="I46" s="77">
        <v>11037</v>
      </c>
    </row>
    <row r="47" spans="1:9" x14ac:dyDescent="0.2">
      <c r="A47" s="177" t="s">
        <v>366</v>
      </c>
      <c r="B47" s="177"/>
      <c r="C47" s="177"/>
      <c r="D47" s="177"/>
      <c r="E47" s="177"/>
      <c r="F47" s="177"/>
      <c r="G47" s="78">
        <v>41</v>
      </c>
      <c r="H47" s="79">
        <f>SUM(H48:H54)</f>
        <v>1549843</v>
      </c>
      <c r="I47" s="79">
        <f>SUM(I48:I54)</f>
        <v>1751006</v>
      </c>
    </row>
    <row r="48" spans="1:9" ht="23.45" customHeight="1" x14ac:dyDescent="0.2">
      <c r="A48" s="175" t="s">
        <v>144</v>
      </c>
      <c r="B48" s="175"/>
      <c r="C48" s="175"/>
      <c r="D48" s="175"/>
      <c r="E48" s="175"/>
      <c r="F48" s="175"/>
      <c r="G48" s="76">
        <v>42</v>
      </c>
      <c r="H48" s="77">
        <v>0</v>
      </c>
      <c r="I48" s="77">
        <v>11783</v>
      </c>
    </row>
    <row r="49" spans="1:9" x14ac:dyDescent="0.2">
      <c r="A49" s="199" t="s">
        <v>145</v>
      </c>
      <c r="B49" s="199"/>
      <c r="C49" s="199"/>
      <c r="D49" s="199"/>
      <c r="E49" s="199"/>
      <c r="F49" s="199"/>
      <c r="G49" s="76">
        <v>43</v>
      </c>
      <c r="H49" s="77">
        <v>0</v>
      </c>
      <c r="I49" s="77">
        <v>0</v>
      </c>
    </row>
    <row r="50" spans="1:9" x14ac:dyDescent="0.2">
      <c r="A50" s="199" t="s">
        <v>146</v>
      </c>
      <c r="B50" s="199"/>
      <c r="C50" s="199"/>
      <c r="D50" s="199"/>
      <c r="E50" s="199"/>
      <c r="F50" s="199"/>
      <c r="G50" s="76">
        <v>44</v>
      </c>
      <c r="H50" s="77">
        <v>1531579</v>
      </c>
      <c r="I50" s="77">
        <v>1733000</v>
      </c>
    </row>
    <row r="51" spans="1:9" x14ac:dyDescent="0.2">
      <c r="A51" s="199" t="s">
        <v>147</v>
      </c>
      <c r="B51" s="199"/>
      <c r="C51" s="199"/>
      <c r="D51" s="199"/>
      <c r="E51" s="199"/>
      <c r="F51" s="199"/>
      <c r="G51" s="76">
        <v>45</v>
      </c>
      <c r="H51" s="77">
        <v>30</v>
      </c>
      <c r="I51" s="77">
        <v>40</v>
      </c>
    </row>
    <row r="52" spans="1:9" x14ac:dyDescent="0.2">
      <c r="A52" s="199" t="s">
        <v>148</v>
      </c>
      <c r="B52" s="199"/>
      <c r="C52" s="199"/>
      <c r="D52" s="199"/>
      <c r="E52" s="199"/>
      <c r="F52" s="199"/>
      <c r="G52" s="76">
        <v>46</v>
      </c>
      <c r="H52" s="77">
        <v>0</v>
      </c>
      <c r="I52" s="77">
        <v>0</v>
      </c>
    </row>
    <row r="53" spans="1:9" x14ac:dyDescent="0.2">
      <c r="A53" s="199" t="s">
        <v>149</v>
      </c>
      <c r="B53" s="199"/>
      <c r="C53" s="199"/>
      <c r="D53" s="199"/>
      <c r="E53" s="199"/>
      <c r="F53" s="199"/>
      <c r="G53" s="76">
        <v>47</v>
      </c>
      <c r="H53" s="77">
        <v>0</v>
      </c>
      <c r="I53" s="77">
        <v>0</v>
      </c>
    </row>
    <row r="54" spans="1:9" x14ac:dyDescent="0.2">
      <c r="A54" s="199" t="s">
        <v>150</v>
      </c>
      <c r="B54" s="199"/>
      <c r="C54" s="199"/>
      <c r="D54" s="199"/>
      <c r="E54" s="199"/>
      <c r="F54" s="199"/>
      <c r="G54" s="76">
        <v>48</v>
      </c>
      <c r="H54" s="77">
        <v>18234</v>
      </c>
      <c r="I54" s="77">
        <v>6183</v>
      </c>
    </row>
    <row r="55" spans="1:9" ht="30.6" customHeight="1" x14ac:dyDescent="0.2">
      <c r="A55" s="195" t="s">
        <v>151</v>
      </c>
      <c r="B55" s="195"/>
      <c r="C55" s="195"/>
      <c r="D55" s="195"/>
      <c r="E55" s="195"/>
      <c r="F55" s="195"/>
      <c r="G55" s="76">
        <v>49</v>
      </c>
      <c r="H55" s="77">
        <v>0</v>
      </c>
      <c r="I55" s="77">
        <v>0</v>
      </c>
    </row>
    <row r="56" spans="1:9" x14ac:dyDescent="0.2">
      <c r="A56" s="195" t="s">
        <v>152</v>
      </c>
      <c r="B56" s="195"/>
      <c r="C56" s="195"/>
      <c r="D56" s="195"/>
      <c r="E56" s="195"/>
      <c r="F56" s="195"/>
      <c r="G56" s="76">
        <v>50</v>
      </c>
      <c r="H56" s="77">
        <v>0</v>
      </c>
      <c r="I56" s="77">
        <v>0</v>
      </c>
    </row>
    <row r="57" spans="1:9" ht="28.9" customHeight="1" x14ac:dyDescent="0.2">
      <c r="A57" s="195" t="s">
        <v>153</v>
      </c>
      <c r="B57" s="195"/>
      <c r="C57" s="195"/>
      <c r="D57" s="195"/>
      <c r="E57" s="195"/>
      <c r="F57" s="195"/>
      <c r="G57" s="76">
        <v>51</v>
      </c>
      <c r="H57" s="77">
        <v>0</v>
      </c>
      <c r="I57" s="77">
        <v>0</v>
      </c>
    </row>
    <row r="58" spans="1:9" x14ac:dyDescent="0.2">
      <c r="A58" s="195" t="s">
        <v>154</v>
      </c>
      <c r="B58" s="195"/>
      <c r="C58" s="195"/>
      <c r="D58" s="195"/>
      <c r="E58" s="195"/>
      <c r="F58" s="195"/>
      <c r="G58" s="76">
        <v>52</v>
      </c>
      <c r="H58" s="77">
        <v>0</v>
      </c>
      <c r="I58" s="77">
        <v>0</v>
      </c>
    </row>
    <row r="59" spans="1:9" x14ac:dyDescent="0.2">
      <c r="A59" s="177" t="s">
        <v>367</v>
      </c>
      <c r="B59" s="177"/>
      <c r="C59" s="177"/>
      <c r="D59" s="177"/>
      <c r="E59" s="177"/>
      <c r="F59" s="177"/>
      <c r="G59" s="78">
        <v>53</v>
      </c>
      <c r="H59" s="79">
        <f>H7+H36+H55+H56</f>
        <v>41286634</v>
      </c>
      <c r="I59" s="79">
        <f>I7+I36+I55+I56</f>
        <v>30948456</v>
      </c>
    </row>
    <row r="60" spans="1:9" x14ac:dyDescent="0.2">
      <c r="A60" s="177" t="s">
        <v>368</v>
      </c>
      <c r="B60" s="177"/>
      <c r="C60" s="177"/>
      <c r="D60" s="177"/>
      <c r="E60" s="177"/>
      <c r="F60" s="177"/>
      <c r="G60" s="78">
        <v>54</v>
      </c>
      <c r="H60" s="79">
        <f>H13+H47+H57+H58</f>
        <v>38853446</v>
      </c>
      <c r="I60" s="79">
        <f>I13+I47+I57+I58</f>
        <v>33908634</v>
      </c>
    </row>
    <row r="61" spans="1:9" x14ac:dyDescent="0.2">
      <c r="A61" s="177" t="s">
        <v>370</v>
      </c>
      <c r="B61" s="177"/>
      <c r="C61" s="177"/>
      <c r="D61" s="177"/>
      <c r="E61" s="177"/>
      <c r="F61" s="177"/>
      <c r="G61" s="78">
        <v>55</v>
      </c>
      <c r="H61" s="79">
        <f>H59-H60</f>
        <v>2433188</v>
      </c>
      <c r="I61" s="79">
        <f>I59-I60</f>
        <v>-2960178</v>
      </c>
    </row>
    <row r="62" spans="1:9" x14ac:dyDescent="0.2">
      <c r="A62" s="208" t="s">
        <v>371</v>
      </c>
      <c r="B62" s="208"/>
      <c r="C62" s="208"/>
      <c r="D62" s="208"/>
      <c r="E62" s="208"/>
      <c r="F62" s="208"/>
      <c r="G62" s="78">
        <v>56</v>
      </c>
      <c r="H62" s="79">
        <f>+IF((H59-H60)&gt;0,(H59-H60),0)</f>
        <v>2433188</v>
      </c>
      <c r="I62" s="79">
        <f>+IF((I59-I60)&gt;0,(I59-I60),0)</f>
        <v>0</v>
      </c>
    </row>
    <row r="63" spans="1:9" x14ac:dyDescent="0.2">
      <c r="A63" s="208" t="s">
        <v>372</v>
      </c>
      <c r="B63" s="208"/>
      <c r="C63" s="208"/>
      <c r="D63" s="208"/>
      <c r="E63" s="208"/>
      <c r="F63" s="208"/>
      <c r="G63" s="78">
        <v>57</v>
      </c>
      <c r="H63" s="79">
        <f>+IF((H59-H60)&lt;0,(H59-H60),0)</f>
        <v>0</v>
      </c>
      <c r="I63" s="79">
        <f>+IF((I59-I60)&lt;0,(I59-I60),0)</f>
        <v>-2960178</v>
      </c>
    </row>
    <row r="64" spans="1:9" x14ac:dyDescent="0.2">
      <c r="A64" s="195" t="s">
        <v>114</v>
      </c>
      <c r="B64" s="195"/>
      <c r="C64" s="195"/>
      <c r="D64" s="195"/>
      <c r="E64" s="195"/>
      <c r="F64" s="195"/>
      <c r="G64" s="76">
        <v>58</v>
      </c>
      <c r="H64" s="77">
        <v>0</v>
      </c>
      <c r="I64" s="77">
        <v>0</v>
      </c>
    </row>
    <row r="65" spans="1:9" x14ac:dyDescent="0.2">
      <c r="A65" s="177" t="s">
        <v>373</v>
      </c>
      <c r="B65" s="177"/>
      <c r="C65" s="177"/>
      <c r="D65" s="177"/>
      <c r="E65" s="177"/>
      <c r="F65" s="177"/>
      <c r="G65" s="78">
        <v>59</v>
      </c>
      <c r="H65" s="79">
        <f>H61-H64</f>
        <v>2433188</v>
      </c>
      <c r="I65" s="79">
        <f>I61-I64</f>
        <v>-2960178</v>
      </c>
    </row>
    <row r="66" spans="1:9" x14ac:dyDescent="0.2">
      <c r="A66" s="208" t="s">
        <v>374</v>
      </c>
      <c r="B66" s="208"/>
      <c r="C66" s="208"/>
      <c r="D66" s="208"/>
      <c r="E66" s="208"/>
      <c r="F66" s="208"/>
      <c r="G66" s="78">
        <v>60</v>
      </c>
      <c r="H66" s="79">
        <f>+IF((H61-H64)&gt;0,(H61-H64),0)</f>
        <v>2433188</v>
      </c>
      <c r="I66" s="79">
        <f>+IF((I61-I64)&gt;0,(I61-I64),0)</f>
        <v>0</v>
      </c>
    </row>
    <row r="67" spans="1:9" x14ac:dyDescent="0.2">
      <c r="A67" s="208" t="s">
        <v>375</v>
      </c>
      <c r="B67" s="208"/>
      <c r="C67" s="208"/>
      <c r="D67" s="208"/>
      <c r="E67" s="208"/>
      <c r="F67" s="208"/>
      <c r="G67" s="78">
        <v>61</v>
      </c>
      <c r="H67" s="79">
        <f>+IF((H61-H64)&lt;0,(H61-H64),0)</f>
        <v>0</v>
      </c>
      <c r="I67" s="79">
        <f>+IF((I61-I64)&lt;0,(I61-I64),0)</f>
        <v>-2960178</v>
      </c>
    </row>
    <row r="68" spans="1:9" x14ac:dyDescent="0.2">
      <c r="A68" s="197" t="s">
        <v>155</v>
      </c>
      <c r="B68" s="197"/>
      <c r="C68" s="197"/>
      <c r="D68" s="197"/>
      <c r="E68" s="197"/>
      <c r="F68" s="197"/>
      <c r="G68" s="209"/>
      <c r="H68" s="209"/>
      <c r="I68" s="209"/>
    </row>
    <row r="69" spans="1:9" ht="25.9" customHeight="1" x14ac:dyDescent="0.2">
      <c r="A69" s="177" t="s">
        <v>376</v>
      </c>
      <c r="B69" s="177"/>
      <c r="C69" s="177"/>
      <c r="D69" s="177"/>
      <c r="E69" s="177"/>
      <c r="F69" s="177"/>
      <c r="G69" s="78">
        <v>62</v>
      </c>
      <c r="H69" s="79">
        <f>H70-H71</f>
        <v>0</v>
      </c>
      <c r="I69" s="79">
        <f>I70-I71</f>
        <v>0</v>
      </c>
    </row>
    <row r="70" spans="1:9" x14ac:dyDescent="0.2">
      <c r="A70" s="199" t="s">
        <v>156</v>
      </c>
      <c r="B70" s="199"/>
      <c r="C70" s="199"/>
      <c r="D70" s="199"/>
      <c r="E70" s="199"/>
      <c r="F70" s="199"/>
      <c r="G70" s="76">
        <v>63</v>
      </c>
      <c r="H70" s="77">
        <v>0</v>
      </c>
      <c r="I70" s="77">
        <v>0</v>
      </c>
    </row>
    <row r="71" spans="1:9" x14ac:dyDescent="0.2">
      <c r="A71" s="199" t="s">
        <v>157</v>
      </c>
      <c r="B71" s="199"/>
      <c r="C71" s="199"/>
      <c r="D71" s="199"/>
      <c r="E71" s="199"/>
      <c r="F71" s="199"/>
      <c r="G71" s="76">
        <v>64</v>
      </c>
      <c r="H71" s="77">
        <v>0</v>
      </c>
      <c r="I71" s="77">
        <v>0</v>
      </c>
    </row>
    <row r="72" spans="1:9" x14ac:dyDescent="0.2">
      <c r="A72" s="195" t="s">
        <v>158</v>
      </c>
      <c r="B72" s="195"/>
      <c r="C72" s="195"/>
      <c r="D72" s="195"/>
      <c r="E72" s="195"/>
      <c r="F72" s="195"/>
      <c r="G72" s="76">
        <v>65</v>
      </c>
      <c r="H72" s="77">
        <v>0</v>
      </c>
      <c r="I72" s="77">
        <v>0</v>
      </c>
    </row>
    <row r="73" spans="1:9" x14ac:dyDescent="0.2">
      <c r="A73" s="208" t="s">
        <v>377</v>
      </c>
      <c r="B73" s="208"/>
      <c r="C73" s="208"/>
      <c r="D73" s="208"/>
      <c r="E73" s="208"/>
      <c r="F73" s="208"/>
      <c r="G73" s="78">
        <v>66</v>
      </c>
      <c r="H73" s="85">
        <v>0</v>
      </c>
      <c r="I73" s="85">
        <v>0</v>
      </c>
    </row>
    <row r="74" spans="1:9" x14ac:dyDescent="0.2">
      <c r="A74" s="208" t="s">
        <v>378</v>
      </c>
      <c r="B74" s="208"/>
      <c r="C74" s="208"/>
      <c r="D74" s="208"/>
      <c r="E74" s="208"/>
      <c r="F74" s="208"/>
      <c r="G74" s="78">
        <v>67</v>
      </c>
      <c r="H74" s="85">
        <v>0</v>
      </c>
      <c r="I74" s="85">
        <v>0</v>
      </c>
    </row>
    <row r="75" spans="1:9" x14ac:dyDescent="0.2">
      <c r="A75" s="197" t="s">
        <v>159</v>
      </c>
      <c r="B75" s="197"/>
      <c r="C75" s="197"/>
      <c r="D75" s="197"/>
      <c r="E75" s="197"/>
      <c r="F75" s="197"/>
      <c r="G75" s="209"/>
      <c r="H75" s="209"/>
      <c r="I75" s="209"/>
    </row>
    <row r="76" spans="1:9" x14ac:dyDescent="0.2">
      <c r="A76" s="177" t="s">
        <v>379</v>
      </c>
      <c r="B76" s="177"/>
      <c r="C76" s="177"/>
      <c r="D76" s="177"/>
      <c r="E76" s="177"/>
      <c r="F76" s="177"/>
      <c r="G76" s="78">
        <v>68</v>
      </c>
      <c r="H76" s="85">
        <v>0</v>
      </c>
      <c r="I76" s="85">
        <v>0</v>
      </c>
    </row>
    <row r="77" spans="1:9" x14ac:dyDescent="0.2">
      <c r="A77" s="220" t="s">
        <v>380</v>
      </c>
      <c r="B77" s="220"/>
      <c r="C77" s="220"/>
      <c r="D77" s="220"/>
      <c r="E77" s="220"/>
      <c r="F77" s="220"/>
      <c r="G77" s="86">
        <v>69</v>
      </c>
      <c r="H77" s="87">
        <v>0</v>
      </c>
      <c r="I77" s="87">
        <v>0</v>
      </c>
    </row>
    <row r="78" spans="1:9" x14ac:dyDescent="0.2">
      <c r="A78" s="220" t="s">
        <v>381</v>
      </c>
      <c r="B78" s="220"/>
      <c r="C78" s="220"/>
      <c r="D78" s="220"/>
      <c r="E78" s="220"/>
      <c r="F78" s="220"/>
      <c r="G78" s="86">
        <v>70</v>
      </c>
      <c r="H78" s="87">
        <v>0</v>
      </c>
      <c r="I78" s="87">
        <v>0</v>
      </c>
    </row>
    <row r="79" spans="1:9" x14ac:dyDescent="0.2">
      <c r="A79" s="177" t="s">
        <v>382</v>
      </c>
      <c r="B79" s="177"/>
      <c r="C79" s="177"/>
      <c r="D79" s="177"/>
      <c r="E79" s="177"/>
      <c r="F79" s="177"/>
      <c r="G79" s="78">
        <v>71</v>
      </c>
      <c r="H79" s="85">
        <v>0</v>
      </c>
      <c r="I79" s="85">
        <v>0</v>
      </c>
    </row>
    <row r="80" spans="1:9" x14ac:dyDescent="0.2">
      <c r="A80" s="177" t="s">
        <v>383</v>
      </c>
      <c r="B80" s="177"/>
      <c r="C80" s="177"/>
      <c r="D80" s="177"/>
      <c r="E80" s="177"/>
      <c r="F80" s="177"/>
      <c r="G80" s="78">
        <v>72</v>
      </c>
      <c r="H80" s="85">
        <v>0</v>
      </c>
      <c r="I80" s="85">
        <v>0</v>
      </c>
    </row>
    <row r="81" spans="1:9" x14ac:dyDescent="0.2">
      <c r="A81" s="208" t="s">
        <v>384</v>
      </c>
      <c r="B81" s="208"/>
      <c r="C81" s="208"/>
      <c r="D81" s="208"/>
      <c r="E81" s="208"/>
      <c r="F81" s="208"/>
      <c r="G81" s="78">
        <v>73</v>
      </c>
      <c r="H81" s="85">
        <v>0</v>
      </c>
      <c r="I81" s="85">
        <v>0</v>
      </c>
    </row>
    <row r="82" spans="1:9" x14ac:dyDescent="0.2">
      <c r="A82" s="208" t="s">
        <v>385</v>
      </c>
      <c r="B82" s="208"/>
      <c r="C82" s="208"/>
      <c r="D82" s="208"/>
      <c r="E82" s="208"/>
      <c r="F82" s="208"/>
      <c r="G82" s="78">
        <v>74</v>
      </c>
      <c r="H82" s="85">
        <v>0</v>
      </c>
      <c r="I82" s="85">
        <v>0</v>
      </c>
    </row>
    <row r="83" spans="1:9" x14ac:dyDescent="0.2">
      <c r="A83" s="197" t="s">
        <v>115</v>
      </c>
      <c r="B83" s="197"/>
      <c r="C83" s="197"/>
      <c r="D83" s="197"/>
      <c r="E83" s="197"/>
      <c r="F83" s="197"/>
      <c r="G83" s="209"/>
      <c r="H83" s="209"/>
      <c r="I83" s="209"/>
    </row>
    <row r="84" spans="1:9" x14ac:dyDescent="0.2">
      <c r="A84" s="210" t="s">
        <v>386</v>
      </c>
      <c r="B84" s="210"/>
      <c r="C84" s="210"/>
      <c r="D84" s="210"/>
      <c r="E84" s="210"/>
      <c r="F84" s="210"/>
      <c r="G84" s="78">
        <v>75</v>
      </c>
      <c r="H84" s="88">
        <f>H85+H86</f>
        <v>0</v>
      </c>
      <c r="I84" s="88">
        <f>I85+I86</f>
        <v>0</v>
      </c>
    </row>
    <row r="85" spans="1:9" x14ac:dyDescent="0.2">
      <c r="A85" s="211" t="s">
        <v>160</v>
      </c>
      <c r="B85" s="211"/>
      <c r="C85" s="211"/>
      <c r="D85" s="211"/>
      <c r="E85" s="211"/>
      <c r="F85" s="211"/>
      <c r="G85" s="76">
        <v>76</v>
      </c>
      <c r="H85" s="89">
        <v>0</v>
      </c>
      <c r="I85" s="89">
        <v>0</v>
      </c>
    </row>
    <row r="86" spans="1:9" x14ac:dyDescent="0.2">
      <c r="A86" s="211" t="s">
        <v>161</v>
      </c>
      <c r="B86" s="211"/>
      <c r="C86" s="211"/>
      <c r="D86" s="211"/>
      <c r="E86" s="211"/>
      <c r="F86" s="211"/>
      <c r="G86" s="76">
        <v>77</v>
      </c>
      <c r="H86" s="89">
        <v>0</v>
      </c>
      <c r="I86" s="89">
        <v>0</v>
      </c>
    </row>
    <row r="87" spans="1:9" x14ac:dyDescent="0.2">
      <c r="A87" s="217" t="s">
        <v>117</v>
      </c>
      <c r="B87" s="217"/>
      <c r="C87" s="217"/>
      <c r="D87" s="217"/>
      <c r="E87" s="217"/>
      <c r="F87" s="217"/>
      <c r="G87" s="218"/>
      <c r="H87" s="218"/>
      <c r="I87" s="218"/>
    </row>
    <row r="88" spans="1:9" x14ac:dyDescent="0.2">
      <c r="A88" s="219" t="s">
        <v>162</v>
      </c>
      <c r="B88" s="219"/>
      <c r="C88" s="219"/>
      <c r="D88" s="219"/>
      <c r="E88" s="219"/>
      <c r="F88" s="219"/>
      <c r="G88" s="76">
        <v>78</v>
      </c>
      <c r="H88" s="89">
        <f>+H65</f>
        <v>2433188</v>
      </c>
      <c r="I88" s="89">
        <f>+I65</f>
        <v>-2960178</v>
      </c>
    </row>
    <row r="89" spans="1:9" ht="29.25" customHeight="1" x14ac:dyDescent="0.2">
      <c r="A89" s="216" t="s">
        <v>431</v>
      </c>
      <c r="B89" s="216"/>
      <c r="C89" s="216"/>
      <c r="D89" s="216"/>
      <c r="E89" s="216"/>
      <c r="F89" s="216"/>
      <c r="G89" s="78">
        <v>79</v>
      </c>
      <c r="H89" s="88">
        <f>H90+H97</f>
        <v>0</v>
      </c>
      <c r="I89" s="88">
        <f>I90+I97</f>
        <v>1402670</v>
      </c>
    </row>
    <row r="90" spans="1:9" ht="24.6" customHeight="1" x14ac:dyDescent="0.2">
      <c r="A90" s="212" t="s">
        <v>439</v>
      </c>
      <c r="B90" s="212"/>
      <c r="C90" s="212"/>
      <c r="D90" s="212"/>
      <c r="E90" s="212"/>
      <c r="F90" s="212"/>
      <c r="G90" s="78">
        <v>80</v>
      </c>
      <c r="H90" s="88">
        <f>SUM(H91:H95)</f>
        <v>0</v>
      </c>
      <c r="I90" s="88">
        <f>SUM(I91:I95)</f>
        <v>1402670</v>
      </c>
    </row>
    <row r="91" spans="1:9" ht="24.6" customHeight="1" x14ac:dyDescent="0.2">
      <c r="A91" s="199" t="s">
        <v>349</v>
      </c>
      <c r="B91" s="199"/>
      <c r="C91" s="199"/>
      <c r="D91" s="199"/>
      <c r="E91" s="199"/>
      <c r="F91" s="199"/>
      <c r="G91" s="78">
        <v>81</v>
      </c>
      <c r="H91" s="89">
        <v>0</v>
      </c>
      <c r="I91" s="89">
        <v>1402670</v>
      </c>
    </row>
    <row r="92" spans="1:9" ht="39" customHeight="1" x14ac:dyDescent="0.2">
      <c r="A92" s="199" t="s">
        <v>350</v>
      </c>
      <c r="B92" s="199"/>
      <c r="C92" s="199"/>
      <c r="D92" s="199"/>
      <c r="E92" s="199"/>
      <c r="F92" s="199"/>
      <c r="G92" s="78">
        <v>82</v>
      </c>
      <c r="H92" s="89">
        <v>0</v>
      </c>
      <c r="I92" s="89">
        <v>0</v>
      </c>
    </row>
    <row r="93" spans="1:9" ht="44.25" customHeight="1" x14ac:dyDescent="0.2">
      <c r="A93" s="199" t="s">
        <v>351</v>
      </c>
      <c r="B93" s="199"/>
      <c r="C93" s="199"/>
      <c r="D93" s="199"/>
      <c r="E93" s="199"/>
      <c r="F93" s="199"/>
      <c r="G93" s="78">
        <v>83</v>
      </c>
      <c r="H93" s="89">
        <v>0</v>
      </c>
      <c r="I93" s="89">
        <v>0</v>
      </c>
    </row>
    <row r="94" spans="1:9" ht="16.5" customHeight="1" x14ac:dyDescent="0.2">
      <c r="A94" s="199" t="s">
        <v>352</v>
      </c>
      <c r="B94" s="199"/>
      <c r="C94" s="199"/>
      <c r="D94" s="199"/>
      <c r="E94" s="199"/>
      <c r="F94" s="199"/>
      <c r="G94" s="78">
        <v>84</v>
      </c>
      <c r="H94" s="89">
        <v>0</v>
      </c>
      <c r="I94" s="89">
        <v>0</v>
      </c>
    </row>
    <row r="95" spans="1:9" ht="13.5" customHeight="1" x14ac:dyDescent="0.2">
      <c r="A95" s="199" t="s">
        <v>353</v>
      </c>
      <c r="B95" s="199"/>
      <c r="C95" s="199"/>
      <c r="D95" s="199"/>
      <c r="E95" s="199"/>
      <c r="F95" s="199"/>
      <c r="G95" s="78">
        <v>85</v>
      </c>
      <c r="H95" s="89">
        <v>0</v>
      </c>
      <c r="I95" s="89">
        <v>0</v>
      </c>
    </row>
    <row r="96" spans="1:9" ht="24.6" customHeight="1" x14ac:dyDescent="0.2">
      <c r="A96" s="199" t="s">
        <v>354</v>
      </c>
      <c r="B96" s="199"/>
      <c r="C96" s="199"/>
      <c r="D96" s="199"/>
      <c r="E96" s="199"/>
      <c r="F96" s="199"/>
      <c r="G96" s="78">
        <v>86</v>
      </c>
      <c r="H96" s="89">
        <v>-835425</v>
      </c>
      <c r="I96" s="89">
        <v>0</v>
      </c>
    </row>
    <row r="97" spans="1:9" ht="24.6" customHeight="1" x14ac:dyDescent="0.2">
      <c r="A97" s="212" t="s">
        <v>432</v>
      </c>
      <c r="B97" s="212"/>
      <c r="C97" s="212"/>
      <c r="D97" s="212"/>
      <c r="E97" s="212"/>
      <c r="F97" s="212"/>
      <c r="G97" s="78">
        <v>87</v>
      </c>
      <c r="H97" s="88">
        <f>SUM(H98:H105)</f>
        <v>0</v>
      </c>
      <c r="I97" s="88">
        <f>SUM(I98:I105)</f>
        <v>0</v>
      </c>
    </row>
    <row r="98" spans="1:9" x14ac:dyDescent="0.2">
      <c r="A98" s="199" t="s">
        <v>163</v>
      </c>
      <c r="B98" s="199"/>
      <c r="C98" s="199"/>
      <c r="D98" s="199"/>
      <c r="E98" s="199"/>
      <c r="F98" s="199"/>
      <c r="G98" s="76">
        <v>88</v>
      </c>
      <c r="H98" s="89">
        <v>0</v>
      </c>
      <c r="I98" s="89">
        <v>0</v>
      </c>
    </row>
    <row r="99" spans="1:9" ht="35.25" customHeight="1" x14ac:dyDescent="0.2">
      <c r="A99" s="199" t="s">
        <v>355</v>
      </c>
      <c r="B99" s="199"/>
      <c r="C99" s="199"/>
      <c r="D99" s="199"/>
      <c r="E99" s="199"/>
      <c r="F99" s="199"/>
      <c r="G99" s="76">
        <v>89</v>
      </c>
      <c r="H99" s="89">
        <v>0</v>
      </c>
      <c r="I99" s="89">
        <v>0</v>
      </c>
    </row>
    <row r="100" spans="1:9" x14ac:dyDescent="0.2">
      <c r="A100" s="199" t="s">
        <v>356</v>
      </c>
      <c r="B100" s="199"/>
      <c r="C100" s="199"/>
      <c r="D100" s="199"/>
      <c r="E100" s="199"/>
      <c r="F100" s="199"/>
      <c r="G100" s="76">
        <v>90</v>
      </c>
      <c r="H100" s="89">
        <v>0</v>
      </c>
      <c r="I100" s="89">
        <v>0</v>
      </c>
    </row>
    <row r="101" spans="1:9" ht="33.75" customHeight="1" x14ac:dyDescent="0.2">
      <c r="A101" s="199" t="s">
        <v>357</v>
      </c>
      <c r="B101" s="199"/>
      <c r="C101" s="199"/>
      <c r="D101" s="199"/>
      <c r="E101" s="199"/>
      <c r="F101" s="199"/>
      <c r="G101" s="76">
        <v>91</v>
      </c>
      <c r="H101" s="89">
        <v>0</v>
      </c>
      <c r="I101" s="89">
        <v>0</v>
      </c>
    </row>
    <row r="102" spans="1:9" ht="29.25" customHeight="1" x14ac:dyDescent="0.2">
      <c r="A102" s="199" t="s">
        <v>358</v>
      </c>
      <c r="B102" s="199"/>
      <c r="C102" s="199"/>
      <c r="D102" s="199"/>
      <c r="E102" s="199"/>
      <c r="F102" s="199"/>
      <c r="G102" s="76">
        <v>92</v>
      </c>
      <c r="H102" s="89">
        <v>0</v>
      </c>
      <c r="I102" s="89">
        <v>0</v>
      </c>
    </row>
    <row r="103" spans="1:9" x14ac:dyDescent="0.2">
      <c r="A103" s="199" t="s">
        <v>359</v>
      </c>
      <c r="B103" s="199"/>
      <c r="C103" s="199"/>
      <c r="D103" s="199"/>
      <c r="E103" s="199"/>
      <c r="F103" s="199"/>
      <c r="G103" s="76">
        <v>93</v>
      </c>
      <c r="H103" s="89">
        <v>0</v>
      </c>
      <c r="I103" s="89">
        <v>0</v>
      </c>
    </row>
    <row r="104" spans="1:9" ht="24.75" customHeight="1" x14ac:dyDescent="0.2">
      <c r="A104" s="199" t="s">
        <v>360</v>
      </c>
      <c r="B104" s="199"/>
      <c r="C104" s="199"/>
      <c r="D104" s="199"/>
      <c r="E104" s="199"/>
      <c r="F104" s="199"/>
      <c r="G104" s="76">
        <v>94</v>
      </c>
      <c r="H104" s="89">
        <v>0</v>
      </c>
      <c r="I104" s="89">
        <v>0</v>
      </c>
    </row>
    <row r="105" spans="1:9" ht="15.75" customHeight="1" x14ac:dyDescent="0.2">
      <c r="A105" s="199" t="s">
        <v>361</v>
      </c>
      <c r="B105" s="199"/>
      <c r="C105" s="199"/>
      <c r="D105" s="199"/>
      <c r="E105" s="199"/>
      <c r="F105" s="199"/>
      <c r="G105" s="76">
        <v>95</v>
      </c>
      <c r="H105" s="89">
        <v>0</v>
      </c>
      <c r="I105" s="89">
        <v>0</v>
      </c>
    </row>
    <row r="106" spans="1:9" ht="24.75" customHeight="1" x14ac:dyDescent="0.2">
      <c r="A106" s="199" t="s">
        <v>362</v>
      </c>
      <c r="B106" s="199"/>
      <c r="C106" s="199"/>
      <c r="D106" s="199"/>
      <c r="E106" s="199"/>
      <c r="F106" s="199"/>
      <c r="G106" s="76">
        <v>96</v>
      </c>
      <c r="H106" s="89">
        <v>0</v>
      </c>
      <c r="I106" s="89">
        <v>0</v>
      </c>
    </row>
    <row r="107" spans="1:9" ht="27.6" customHeight="1" x14ac:dyDescent="0.2">
      <c r="A107" s="216" t="s">
        <v>434</v>
      </c>
      <c r="B107" s="216"/>
      <c r="C107" s="216"/>
      <c r="D107" s="216"/>
      <c r="E107" s="216"/>
      <c r="F107" s="216"/>
      <c r="G107" s="78">
        <v>97</v>
      </c>
      <c r="H107" s="88">
        <f>H90+H97-H106-H96</f>
        <v>835425</v>
      </c>
      <c r="I107" s="88">
        <f>I90+I97-I106-I96</f>
        <v>1402670</v>
      </c>
    </row>
    <row r="108" spans="1:9" x14ac:dyDescent="0.2">
      <c r="A108" s="216" t="s">
        <v>369</v>
      </c>
      <c r="B108" s="216"/>
      <c r="C108" s="216"/>
      <c r="D108" s="216"/>
      <c r="E108" s="216"/>
      <c r="F108" s="216"/>
      <c r="G108" s="78">
        <v>98</v>
      </c>
      <c r="H108" s="88">
        <f>H88+H107</f>
        <v>3268613</v>
      </c>
      <c r="I108" s="88">
        <f>I88+I107</f>
        <v>-1557508</v>
      </c>
    </row>
    <row r="109" spans="1:9" x14ac:dyDescent="0.2">
      <c r="A109" s="197" t="s">
        <v>164</v>
      </c>
      <c r="B109" s="197"/>
      <c r="C109" s="197"/>
      <c r="D109" s="197"/>
      <c r="E109" s="197"/>
      <c r="F109" s="197"/>
      <c r="G109" s="209"/>
      <c r="H109" s="209"/>
      <c r="I109" s="209"/>
    </row>
    <row r="110" spans="1:9" ht="24.75" customHeight="1" x14ac:dyDescent="0.2">
      <c r="A110" s="210" t="s">
        <v>433</v>
      </c>
      <c r="B110" s="210"/>
      <c r="C110" s="210"/>
      <c r="D110" s="210"/>
      <c r="E110" s="210"/>
      <c r="F110" s="210"/>
      <c r="G110" s="78">
        <v>99</v>
      </c>
      <c r="H110" s="88">
        <f>H111+H112</f>
        <v>3268613</v>
      </c>
      <c r="I110" s="88">
        <f>I111+I112</f>
        <v>1557508</v>
      </c>
    </row>
    <row r="111" spans="1:9" x14ac:dyDescent="0.2">
      <c r="A111" s="211" t="s">
        <v>116</v>
      </c>
      <c r="B111" s="211"/>
      <c r="C111" s="211"/>
      <c r="D111" s="211"/>
      <c r="E111" s="211"/>
      <c r="F111" s="211"/>
      <c r="G111" s="76">
        <v>100</v>
      </c>
      <c r="H111" s="89">
        <v>3268613</v>
      </c>
      <c r="I111" s="89">
        <v>1557508</v>
      </c>
    </row>
    <row r="112" spans="1:9" x14ac:dyDescent="0.2">
      <c r="A112" s="211" t="s">
        <v>165</v>
      </c>
      <c r="B112" s="211"/>
      <c r="C112" s="211"/>
      <c r="D112" s="211"/>
      <c r="E112" s="211"/>
      <c r="F112" s="211"/>
      <c r="G112" s="76">
        <v>101</v>
      </c>
      <c r="H112" s="89">
        <v>0</v>
      </c>
      <c r="I112" s="89">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45" zoomScaleNormal="100" zoomScaleSheetLayoutView="110" workbookViewId="0">
      <selection activeCell="I54" sqref="I54"/>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6" t="s">
        <v>166</v>
      </c>
      <c r="B1" s="221"/>
      <c r="C1" s="221"/>
      <c r="D1" s="221"/>
      <c r="E1" s="221"/>
      <c r="F1" s="221"/>
      <c r="G1" s="221"/>
      <c r="H1" s="221"/>
      <c r="I1" s="221"/>
    </row>
    <row r="2" spans="1:9" x14ac:dyDescent="0.2">
      <c r="A2" s="205" t="s">
        <v>461</v>
      </c>
      <c r="B2" s="182"/>
      <c r="C2" s="182"/>
      <c r="D2" s="182"/>
      <c r="E2" s="182"/>
      <c r="F2" s="182"/>
      <c r="G2" s="182"/>
      <c r="H2" s="182"/>
      <c r="I2" s="182"/>
    </row>
    <row r="3" spans="1:9" x14ac:dyDescent="0.2">
      <c r="A3" s="214" t="s">
        <v>443</v>
      </c>
      <c r="B3" s="224"/>
      <c r="C3" s="224"/>
      <c r="D3" s="224"/>
      <c r="E3" s="224"/>
      <c r="F3" s="224"/>
      <c r="G3" s="224"/>
      <c r="H3" s="224"/>
      <c r="I3" s="224"/>
    </row>
    <row r="4" spans="1:9" x14ac:dyDescent="0.2">
      <c r="A4" s="222" t="s">
        <v>458</v>
      </c>
      <c r="B4" s="185"/>
      <c r="C4" s="185"/>
      <c r="D4" s="185"/>
      <c r="E4" s="185"/>
      <c r="F4" s="185"/>
      <c r="G4" s="185"/>
      <c r="H4" s="185"/>
      <c r="I4" s="186"/>
    </row>
    <row r="5" spans="1:9" ht="22.5" x14ac:dyDescent="0.2">
      <c r="A5" s="200" t="s">
        <v>2</v>
      </c>
      <c r="B5" s="201"/>
      <c r="C5" s="201"/>
      <c r="D5" s="201"/>
      <c r="E5" s="201"/>
      <c r="F5" s="201"/>
      <c r="G5" s="90" t="s">
        <v>106</v>
      </c>
      <c r="H5" s="83" t="s">
        <v>292</v>
      </c>
      <c r="I5" s="83" t="s">
        <v>276</v>
      </c>
    </row>
    <row r="6" spans="1:9" x14ac:dyDescent="0.2">
      <c r="A6" s="225">
        <v>1</v>
      </c>
      <c r="B6" s="201"/>
      <c r="C6" s="201"/>
      <c r="D6" s="201"/>
      <c r="E6" s="201"/>
      <c r="F6" s="201"/>
      <c r="G6" s="83">
        <v>2</v>
      </c>
      <c r="H6" s="83" t="s">
        <v>167</v>
      </c>
      <c r="I6" s="83" t="s">
        <v>168</v>
      </c>
    </row>
    <row r="7" spans="1:9" x14ac:dyDescent="0.2">
      <c r="A7" s="226" t="s">
        <v>169</v>
      </c>
      <c r="B7" s="226"/>
      <c r="C7" s="226"/>
      <c r="D7" s="226"/>
      <c r="E7" s="226"/>
      <c r="F7" s="226"/>
      <c r="G7" s="226"/>
      <c r="H7" s="226"/>
      <c r="I7" s="226"/>
    </row>
    <row r="8" spans="1:9" ht="12.75" customHeight="1" x14ac:dyDescent="0.2">
      <c r="A8" s="199" t="s">
        <v>170</v>
      </c>
      <c r="B8" s="199"/>
      <c r="C8" s="199"/>
      <c r="D8" s="199"/>
      <c r="E8" s="199"/>
      <c r="F8" s="199"/>
      <c r="G8" s="86">
        <v>1</v>
      </c>
      <c r="H8" s="91">
        <v>2433188</v>
      </c>
      <c r="I8" s="91">
        <v>-2960178</v>
      </c>
    </row>
    <row r="9" spans="1:9" ht="12.75" customHeight="1" x14ac:dyDescent="0.2">
      <c r="A9" s="208" t="s">
        <v>171</v>
      </c>
      <c r="B9" s="208"/>
      <c r="C9" s="208"/>
      <c r="D9" s="208"/>
      <c r="E9" s="208"/>
      <c r="F9" s="208"/>
      <c r="G9" s="78">
        <v>2</v>
      </c>
      <c r="H9" s="92">
        <f>H10+H11+H12+H13+H14+H15+H16+H17</f>
        <v>5828396</v>
      </c>
      <c r="I9" s="92">
        <f>I10+I11+I12+I13+I14+I15+I16+I17</f>
        <v>4286479</v>
      </c>
    </row>
    <row r="10" spans="1:9" ht="12.75" customHeight="1" x14ac:dyDescent="0.2">
      <c r="A10" s="223" t="s">
        <v>172</v>
      </c>
      <c r="B10" s="223"/>
      <c r="C10" s="223"/>
      <c r="D10" s="223"/>
      <c r="E10" s="223"/>
      <c r="F10" s="223"/>
      <c r="G10" s="86">
        <v>3</v>
      </c>
      <c r="H10" s="91">
        <v>2237887</v>
      </c>
      <c r="I10" s="91">
        <v>1151974</v>
      </c>
    </row>
    <row r="11" spans="1:9" ht="31.15" customHeight="1" x14ac:dyDescent="0.2">
      <c r="A11" s="223" t="s">
        <v>297</v>
      </c>
      <c r="B11" s="223"/>
      <c r="C11" s="223"/>
      <c r="D11" s="223"/>
      <c r="E11" s="223"/>
      <c r="F11" s="223"/>
      <c r="G11" s="86">
        <v>4</v>
      </c>
      <c r="H11" s="91">
        <v>2353904</v>
      </c>
      <c r="I11" s="91">
        <v>1416041</v>
      </c>
    </row>
    <row r="12" spans="1:9" ht="28.15" customHeight="1" x14ac:dyDescent="0.2">
      <c r="A12" s="223" t="s">
        <v>298</v>
      </c>
      <c r="B12" s="223"/>
      <c r="C12" s="223"/>
      <c r="D12" s="223"/>
      <c r="E12" s="223"/>
      <c r="F12" s="223"/>
      <c r="G12" s="86">
        <v>5</v>
      </c>
      <c r="H12" s="91">
        <v>-752899</v>
      </c>
      <c r="I12" s="91">
        <v>0</v>
      </c>
    </row>
    <row r="13" spans="1:9" ht="12.75" customHeight="1" x14ac:dyDescent="0.2">
      <c r="A13" s="223" t="s">
        <v>173</v>
      </c>
      <c r="B13" s="223"/>
      <c r="C13" s="223"/>
      <c r="D13" s="223"/>
      <c r="E13" s="223"/>
      <c r="F13" s="223"/>
      <c r="G13" s="86">
        <v>6</v>
      </c>
      <c r="H13" s="91">
        <v>-28028</v>
      </c>
      <c r="I13" s="91">
        <v>-14536</v>
      </c>
    </row>
    <row r="14" spans="1:9" ht="12.75" customHeight="1" x14ac:dyDescent="0.2">
      <c r="A14" s="223" t="s">
        <v>174</v>
      </c>
      <c r="B14" s="223"/>
      <c r="C14" s="223"/>
      <c r="D14" s="223"/>
      <c r="E14" s="223"/>
      <c r="F14" s="223"/>
      <c r="G14" s="86">
        <v>7</v>
      </c>
      <c r="H14" s="91">
        <v>1531579</v>
      </c>
      <c r="I14" s="91">
        <v>1733000</v>
      </c>
    </row>
    <row r="15" spans="1:9" ht="12.75" customHeight="1" x14ac:dyDescent="0.2">
      <c r="A15" s="223" t="s">
        <v>175</v>
      </c>
      <c r="B15" s="223"/>
      <c r="C15" s="223"/>
      <c r="D15" s="223"/>
      <c r="E15" s="223"/>
      <c r="F15" s="223"/>
      <c r="G15" s="86">
        <v>8</v>
      </c>
      <c r="H15" s="91">
        <v>485923</v>
      </c>
      <c r="I15" s="91">
        <v>0</v>
      </c>
    </row>
    <row r="16" spans="1:9" ht="12.75" customHeight="1" x14ac:dyDescent="0.2">
      <c r="A16" s="223" t="s">
        <v>176</v>
      </c>
      <c r="B16" s="223"/>
      <c r="C16" s="223"/>
      <c r="D16" s="223"/>
      <c r="E16" s="223"/>
      <c r="F16" s="223"/>
      <c r="G16" s="86">
        <v>9</v>
      </c>
      <c r="H16" s="91">
        <v>30</v>
      </c>
      <c r="I16" s="91">
        <v>0</v>
      </c>
    </row>
    <row r="17" spans="1:9" ht="27.6" customHeight="1" x14ac:dyDescent="0.2">
      <c r="A17" s="223" t="s">
        <v>177</v>
      </c>
      <c r="B17" s="223"/>
      <c r="C17" s="223"/>
      <c r="D17" s="223"/>
      <c r="E17" s="223"/>
      <c r="F17" s="223"/>
      <c r="G17" s="86">
        <v>10</v>
      </c>
      <c r="H17" s="91">
        <v>0</v>
      </c>
      <c r="I17" s="91">
        <v>0</v>
      </c>
    </row>
    <row r="18" spans="1:9" ht="29.45" customHeight="1" x14ac:dyDescent="0.2">
      <c r="A18" s="216" t="s">
        <v>300</v>
      </c>
      <c r="B18" s="216"/>
      <c r="C18" s="216"/>
      <c r="D18" s="216"/>
      <c r="E18" s="216"/>
      <c r="F18" s="216"/>
      <c r="G18" s="78">
        <v>11</v>
      </c>
      <c r="H18" s="92">
        <f>H8+H9</f>
        <v>8261584</v>
      </c>
      <c r="I18" s="92">
        <f>I8+I9</f>
        <v>1326301</v>
      </c>
    </row>
    <row r="19" spans="1:9" ht="12.75" customHeight="1" x14ac:dyDescent="0.2">
      <c r="A19" s="208" t="s">
        <v>178</v>
      </c>
      <c r="B19" s="208"/>
      <c r="C19" s="208"/>
      <c r="D19" s="208"/>
      <c r="E19" s="208"/>
      <c r="F19" s="208"/>
      <c r="G19" s="78">
        <v>12</v>
      </c>
      <c r="H19" s="92">
        <f>H20+H21+H22+H23</f>
        <v>-7624137</v>
      </c>
      <c r="I19" s="92">
        <f>I20+I21+I22+I23</f>
        <v>1135903</v>
      </c>
    </row>
    <row r="20" spans="1:9" ht="12.75" customHeight="1" x14ac:dyDescent="0.2">
      <c r="A20" s="223" t="s">
        <v>179</v>
      </c>
      <c r="B20" s="223"/>
      <c r="C20" s="223"/>
      <c r="D20" s="223"/>
      <c r="E20" s="223"/>
      <c r="F20" s="223"/>
      <c r="G20" s="86">
        <v>13</v>
      </c>
      <c r="H20" s="91">
        <v>-1561188</v>
      </c>
      <c r="I20" s="91">
        <v>-820176</v>
      </c>
    </row>
    <row r="21" spans="1:9" ht="12.75" customHeight="1" x14ac:dyDescent="0.2">
      <c r="A21" s="223" t="s">
        <v>180</v>
      </c>
      <c r="B21" s="223"/>
      <c r="C21" s="223"/>
      <c r="D21" s="223"/>
      <c r="E21" s="223"/>
      <c r="F21" s="223"/>
      <c r="G21" s="86">
        <v>14</v>
      </c>
      <c r="H21" s="91">
        <v>-4626249</v>
      </c>
      <c r="I21" s="91">
        <v>976383</v>
      </c>
    </row>
    <row r="22" spans="1:9" ht="12.75" customHeight="1" x14ac:dyDescent="0.2">
      <c r="A22" s="223" t="s">
        <v>181</v>
      </c>
      <c r="B22" s="223"/>
      <c r="C22" s="223"/>
      <c r="D22" s="223"/>
      <c r="E22" s="223"/>
      <c r="F22" s="223"/>
      <c r="G22" s="86">
        <v>15</v>
      </c>
      <c r="H22" s="91">
        <v>-721335</v>
      </c>
      <c r="I22" s="91">
        <v>-80022</v>
      </c>
    </row>
    <row r="23" spans="1:9" ht="12.75" customHeight="1" x14ac:dyDescent="0.2">
      <c r="A23" s="223" t="s">
        <v>182</v>
      </c>
      <c r="B23" s="223"/>
      <c r="C23" s="223"/>
      <c r="D23" s="223"/>
      <c r="E23" s="223"/>
      <c r="F23" s="223"/>
      <c r="G23" s="86">
        <v>16</v>
      </c>
      <c r="H23" s="91">
        <v>-715365</v>
      </c>
      <c r="I23" s="91">
        <v>1059718</v>
      </c>
    </row>
    <row r="24" spans="1:9" ht="12.75" customHeight="1" x14ac:dyDescent="0.2">
      <c r="A24" s="216" t="s">
        <v>183</v>
      </c>
      <c r="B24" s="216"/>
      <c r="C24" s="216"/>
      <c r="D24" s="216"/>
      <c r="E24" s="216"/>
      <c r="F24" s="216"/>
      <c r="G24" s="78">
        <v>17</v>
      </c>
      <c r="H24" s="92">
        <f>H18+H19</f>
        <v>637447</v>
      </c>
      <c r="I24" s="92">
        <f>I18+I19</f>
        <v>2462204</v>
      </c>
    </row>
    <row r="25" spans="1:9" ht="12.75" customHeight="1" x14ac:dyDescent="0.2">
      <c r="A25" s="199" t="s">
        <v>184</v>
      </c>
      <c r="B25" s="199"/>
      <c r="C25" s="199"/>
      <c r="D25" s="199"/>
      <c r="E25" s="199"/>
      <c r="F25" s="199"/>
      <c r="G25" s="86">
        <v>18</v>
      </c>
      <c r="H25" s="91">
        <v>-1168711</v>
      </c>
      <c r="I25" s="91">
        <v>-187393</v>
      </c>
    </row>
    <row r="26" spans="1:9" ht="12.75" customHeight="1" x14ac:dyDescent="0.2">
      <c r="A26" s="199" t="s">
        <v>185</v>
      </c>
      <c r="B26" s="199"/>
      <c r="C26" s="199"/>
      <c r="D26" s="199"/>
      <c r="E26" s="199"/>
      <c r="F26" s="199"/>
      <c r="G26" s="86">
        <v>19</v>
      </c>
      <c r="H26" s="91">
        <v>0</v>
      </c>
      <c r="I26" s="91">
        <v>0</v>
      </c>
    </row>
    <row r="27" spans="1:9" ht="28.9" customHeight="1" x14ac:dyDescent="0.2">
      <c r="A27" s="210" t="s">
        <v>186</v>
      </c>
      <c r="B27" s="210"/>
      <c r="C27" s="210"/>
      <c r="D27" s="210"/>
      <c r="E27" s="210"/>
      <c r="F27" s="210"/>
      <c r="G27" s="78">
        <v>20</v>
      </c>
      <c r="H27" s="92">
        <f>H24+H25+H26</f>
        <v>-531264</v>
      </c>
      <c r="I27" s="92">
        <f>I24+I25+I26</f>
        <v>2274811</v>
      </c>
    </row>
    <row r="28" spans="1:9" x14ac:dyDescent="0.2">
      <c r="A28" s="226" t="s">
        <v>187</v>
      </c>
      <c r="B28" s="226"/>
      <c r="C28" s="226"/>
      <c r="D28" s="226"/>
      <c r="E28" s="226"/>
      <c r="F28" s="226"/>
      <c r="G28" s="226"/>
      <c r="H28" s="226"/>
      <c r="I28" s="226"/>
    </row>
    <row r="29" spans="1:9" ht="23.45" customHeight="1" x14ac:dyDescent="0.2">
      <c r="A29" s="199" t="s">
        <v>188</v>
      </c>
      <c r="B29" s="199"/>
      <c r="C29" s="199"/>
      <c r="D29" s="199"/>
      <c r="E29" s="199"/>
      <c r="F29" s="199"/>
      <c r="G29" s="86">
        <v>21</v>
      </c>
      <c r="H29" s="89">
        <v>8556046</v>
      </c>
      <c r="I29" s="89">
        <v>1244261</v>
      </c>
    </row>
    <row r="30" spans="1:9" ht="12.75" customHeight="1" x14ac:dyDescent="0.2">
      <c r="A30" s="199" t="s">
        <v>189</v>
      </c>
      <c r="B30" s="199"/>
      <c r="C30" s="199"/>
      <c r="D30" s="199"/>
      <c r="E30" s="199"/>
      <c r="F30" s="199"/>
      <c r="G30" s="86">
        <v>22</v>
      </c>
      <c r="H30" s="89">
        <v>0</v>
      </c>
      <c r="I30" s="89">
        <v>10473</v>
      </c>
    </row>
    <row r="31" spans="1:9" ht="12.75" customHeight="1" x14ac:dyDescent="0.2">
      <c r="A31" s="199" t="s">
        <v>190</v>
      </c>
      <c r="B31" s="199"/>
      <c r="C31" s="199"/>
      <c r="D31" s="199"/>
      <c r="E31" s="199"/>
      <c r="F31" s="199"/>
      <c r="G31" s="86">
        <v>23</v>
      </c>
      <c r="H31" s="89">
        <v>22471</v>
      </c>
      <c r="I31" s="89">
        <v>15641</v>
      </c>
    </row>
    <row r="32" spans="1:9" ht="12.75" customHeight="1" x14ac:dyDescent="0.2">
      <c r="A32" s="199" t="s">
        <v>191</v>
      </c>
      <c r="B32" s="199"/>
      <c r="C32" s="199"/>
      <c r="D32" s="199"/>
      <c r="E32" s="199"/>
      <c r="F32" s="199"/>
      <c r="G32" s="86">
        <v>24</v>
      </c>
      <c r="H32" s="89">
        <v>0</v>
      </c>
      <c r="I32" s="89">
        <v>0</v>
      </c>
    </row>
    <row r="33" spans="1:9" ht="12.75" customHeight="1" x14ac:dyDescent="0.2">
      <c r="A33" s="199" t="s">
        <v>192</v>
      </c>
      <c r="B33" s="199"/>
      <c r="C33" s="199"/>
      <c r="D33" s="199"/>
      <c r="E33" s="199"/>
      <c r="F33" s="199"/>
      <c r="G33" s="86">
        <v>25</v>
      </c>
      <c r="H33" s="89">
        <v>0</v>
      </c>
      <c r="I33" s="89">
        <v>0</v>
      </c>
    </row>
    <row r="34" spans="1:9" ht="12.75" customHeight="1" x14ac:dyDescent="0.2">
      <c r="A34" s="199" t="s">
        <v>193</v>
      </c>
      <c r="B34" s="199"/>
      <c r="C34" s="199"/>
      <c r="D34" s="199"/>
      <c r="E34" s="199"/>
      <c r="F34" s="199"/>
      <c r="G34" s="86">
        <v>26</v>
      </c>
      <c r="H34" s="89">
        <v>0</v>
      </c>
      <c r="I34" s="89">
        <v>1601848</v>
      </c>
    </row>
    <row r="35" spans="1:9" ht="27.6" customHeight="1" x14ac:dyDescent="0.2">
      <c r="A35" s="216" t="s">
        <v>194</v>
      </c>
      <c r="B35" s="216"/>
      <c r="C35" s="216"/>
      <c r="D35" s="216"/>
      <c r="E35" s="216"/>
      <c r="F35" s="216"/>
      <c r="G35" s="78">
        <v>27</v>
      </c>
      <c r="H35" s="88">
        <f>H29+H30+H31+H32+H33+H34</f>
        <v>8578517</v>
      </c>
      <c r="I35" s="88">
        <f>I29+I30+I31+I32+I33+I34</f>
        <v>2872223</v>
      </c>
    </row>
    <row r="36" spans="1:9" ht="26.45" customHeight="1" x14ac:dyDescent="0.2">
      <c r="A36" s="199" t="s">
        <v>195</v>
      </c>
      <c r="B36" s="199"/>
      <c r="C36" s="199"/>
      <c r="D36" s="199"/>
      <c r="E36" s="199"/>
      <c r="F36" s="199"/>
      <c r="G36" s="86">
        <v>28</v>
      </c>
      <c r="H36" s="89">
        <v>-3888798</v>
      </c>
      <c r="I36" s="89">
        <v>-3205074</v>
      </c>
    </row>
    <row r="37" spans="1:9" ht="12.75" customHeight="1" x14ac:dyDescent="0.2">
      <c r="A37" s="199" t="s">
        <v>196</v>
      </c>
      <c r="B37" s="199"/>
      <c r="C37" s="199"/>
      <c r="D37" s="199"/>
      <c r="E37" s="199"/>
      <c r="F37" s="199"/>
      <c r="G37" s="86">
        <v>29</v>
      </c>
      <c r="H37" s="89">
        <v>0</v>
      </c>
      <c r="I37" s="89">
        <v>0</v>
      </c>
    </row>
    <row r="38" spans="1:9" ht="12.75" customHeight="1" x14ac:dyDescent="0.2">
      <c r="A38" s="199" t="s">
        <v>197</v>
      </c>
      <c r="B38" s="199"/>
      <c r="C38" s="199"/>
      <c r="D38" s="199"/>
      <c r="E38" s="199"/>
      <c r="F38" s="199"/>
      <c r="G38" s="86">
        <v>30</v>
      </c>
      <c r="H38" s="89">
        <v>0</v>
      </c>
      <c r="I38" s="89">
        <v>0</v>
      </c>
    </row>
    <row r="39" spans="1:9" ht="12.75" customHeight="1" x14ac:dyDescent="0.2">
      <c r="A39" s="199" t="s">
        <v>198</v>
      </c>
      <c r="B39" s="199"/>
      <c r="C39" s="199"/>
      <c r="D39" s="199"/>
      <c r="E39" s="199"/>
      <c r="F39" s="199"/>
      <c r="G39" s="86">
        <v>31</v>
      </c>
      <c r="H39" s="89">
        <v>0</v>
      </c>
      <c r="I39" s="89">
        <v>0</v>
      </c>
    </row>
    <row r="40" spans="1:9" ht="12.75" customHeight="1" x14ac:dyDescent="0.2">
      <c r="A40" s="199" t="s">
        <v>199</v>
      </c>
      <c r="B40" s="199"/>
      <c r="C40" s="199"/>
      <c r="D40" s="199"/>
      <c r="E40" s="199"/>
      <c r="F40" s="199"/>
      <c r="G40" s="86">
        <v>32</v>
      </c>
      <c r="H40" s="89">
        <v>-3604592</v>
      </c>
      <c r="I40" s="89">
        <v>-1206675</v>
      </c>
    </row>
    <row r="41" spans="1:9" ht="22.9" customHeight="1" x14ac:dyDescent="0.2">
      <c r="A41" s="216" t="s">
        <v>200</v>
      </c>
      <c r="B41" s="216"/>
      <c r="C41" s="216"/>
      <c r="D41" s="216"/>
      <c r="E41" s="216"/>
      <c r="F41" s="216"/>
      <c r="G41" s="78">
        <v>33</v>
      </c>
      <c r="H41" s="88">
        <f>H36+H37+H38+H39+H40</f>
        <v>-7493390</v>
      </c>
      <c r="I41" s="88">
        <f>I36+I37+I38+I39+I40</f>
        <v>-4411749</v>
      </c>
    </row>
    <row r="42" spans="1:9" ht="30.6" customHeight="1" x14ac:dyDescent="0.2">
      <c r="A42" s="210" t="s">
        <v>201</v>
      </c>
      <c r="B42" s="210"/>
      <c r="C42" s="210"/>
      <c r="D42" s="210"/>
      <c r="E42" s="210"/>
      <c r="F42" s="210"/>
      <c r="G42" s="78">
        <v>34</v>
      </c>
      <c r="H42" s="88">
        <f>H35+H41</f>
        <v>1085127</v>
      </c>
      <c r="I42" s="88">
        <f>I35+I41</f>
        <v>-1539526</v>
      </c>
    </row>
    <row r="43" spans="1:9" x14ac:dyDescent="0.2">
      <c r="A43" s="226" t="s">
        <v>202</v>
      </c>
      <c r="B43" s="226"/>
      <c r="C43" s="226"/>
      <c r="D43" s="226"/>
      <c r="E43" s="226"/>
      <c r="F43" s="226"/>
      <c r="G43" s="226"/>
      <c r="H43" s="226"/>
      <c r="I43" s="226"/>
    </row>
    <row r="44" spans="1:9" ht="12.75" customHeight="1" x14ac:dyDescent="0.2">
      <c r="A44" s="199" t="s">
        <v>203</v>
      </c>
      <c r="B44" s="199"/>
      <c r="C44" s="199"/>
      <c r="D44" s="199"/>
      <c r="E44" s="199"/>
      <c r="F44" s="199"/>
      <c r="G44" s="86">
        <v>35</v>
      </c>
      <c r="H44" s="89">
        <v>0</v>
      </c>
      <c r="I44" s="89">
        <v>0</v>
      </c>
    </row>
    <row r="45" spans="1:9" ht="27.6" customHeight="1" x14ac:dyDescent="0.2">
      <c r="A45" s="199" t="s">
        <v>204</v>
      </c>
      <c r="B45" s="199"/>
      <c r="C45" s="199"/>
      <c r="D45" s="199"/>
      <c r="E45" s="199"/>
      <c r="F45" s="199"/>
      <c r="G45" s="86">
        <v>36</v>
      </c>
      <c r="H45" s="89">
        <v>0</v>
      </c>
      <c r="I45" s="89">
        <v>0</v>
      </c>
    </row>
    <row r="46" spans="1:9" ht="12.75" customHeight="1" x14ac:dyDescent="0.2">
      <c r="A46" s="199" t="s">
        <v>205</v>
      </c>
      <c r="B46" s="199"/>
      <c r="C46" s="199"/>
      <c r="D46" s="199"/>
      <c r="E46" s="199"/>
      <c r="F46" s="199"/>
      <c r="G46" s="86">
        <v>37</v>
      </c>
      <c r="H46" s="89">
        <v>2645036</v>
      </c>
      <c r="I46" s="89">
        <v>210550</v>
      </c>
    </row>
    <row r="47" spans="1:9" ht="12.75" customHeight="1" x14ac:dyDescent="0.2">
      <c r="A47" s="199" t="s">
        <v>206</v>
      </c>
      <c r="B47" s="199"/>
      <c r="C47" s="199"/>
      <c r="D47" s="199"/>
      <c r="E47" s="199"/>
      <c r="F47" s="199"/>
      <c r="G47" s="86">
        <v>38</v>
      </c>
      <c r="H47" s="89">
        <v>3733846</v>
      </c>
      <c r="I47" s="89">
        <v>1721664</v>
      </c>
    </row>
    <row r="48" spans="1:9" ht="25.9" customHeight="1" x14ac:dyDescent="0.2">
      <c r="A48" s="216" t="s">
        <v>207</v>
      </c>
      <c r="B48" s="216"/>
      <c r="C48" s="216"/>
      <c r="D48" s="216"/>
      <c r="E48" s="216"/>
      <c r="F48" s="216"/>
      <c r="G48" s="78">
        <v>39</v>
      </c>
      <c r="H48" s="88">
        <f>H44+H45+H46+H47</f>
        <v>6378882</v>
      </c>
      <c r="I48" s="88">
        <f>I44+I45+I46+I47</f>
        <v>1932214</v>
      </c>
    </row>
    <row r="49" spans="1:9" ht="24.6" customHeight="1" x14ac:dyDescent="0.2">
      <c r="A49" s="199" t="s">
        <v>299</v>
      </c>
      <c r="B49" s="199"/>
      <c r="C49" s="199"/>
      <c r="D49" s="199"/>
      <c r="E49" s="199"/>
      <c r="F49" s="199"/>
      <c r="G49" s="86">
        <v>40</v>
      </c>
      <c r="H49" s="89">
        <v>-4461303</v>
      </c>
      <c r="I49" s="89">
        <v>-701664</v>
      </c>
    </row>
    <row r="50" spans="1:9" ht="12.75" customHeight="1" x14ac:dyDescent="0.2">
      <c r="A50" s="199" t="s">
        <v>208</v>
      </c>
      <c r="B50" s="199"/>
      <c r="C50" s="199"/>
      <c r="D50" s="199"/>
      <c r="E50" s="199"/>
      <c r="F50" s="199"/>
      <c r="G50" s="86">
        <v>41</v>
      </c>
      <c r="H50" s="89">
        <v>0</v>
      </c>
      <c r="I50" s="89">
        <v>0</v>
      </c>
    </row>
    <row r="51" spans="1:9" ht="12.75" customHeight="1" x14ac:dyDescent="0.2">
      <c r="A51" s="199" t="s">
        <v>209</v>
      </c>
      <c r="B51" s="199"/>
      <c r="C51" s="199"/>
      <c r="D51" s="199"/>
      <c r="E51" s="199"/>
      <c r="F51" s="199"/>
      <c r="G51" s="86">
        <v>42</v>
      </c>
      <c r="H51" s="89">
        <v>-292360</v>
      </c>
      <c r="I51" s="89">
        <v>0</v>
      </c>
    </row>
    <row r="52" spans="1:9" ht="26.45" customHeight="1" x14ac:dyDescent="0.2">
      <c r="A52" s="199" t="s">
        <v>210</v>
      </c>
      <c r="B52" s="199"/>
      <c r="C52" s="199"/>
      <c r="D52" s="199"/>
      <c r="E52" s="199"/>
      <c r="F52" s="199"/>
      <c r="G52" s="86">
        <v>43</v>
      </c>
      <c r="H52" s="89">
        <v>-85357</v>
      </c>
      <c r="I52" s="89">
        <v>0</v>
      </c>
    </row>
    <row r="53" spans="1:9" ht="12.75" customHeight="1" x14ac:dyDescent="0.2">
      <c r="A53" s="199" t="s">
        <v>211</v>
      </c>
      <c r="B53" s="199"/>
      <c r="C53" s="199"/>
      <c r="D53" s="199"/>
      <c r="E53" s="199"/>
      <c r="F53" s="199"/>
      <c r="G53" s="86">
        <v>44</v>
      </c>
      <c r="H53" s="89">
        <v>0</v>
      </c>
      <c r="I53" s="89">
        <v>-1961944</v>
      </c>
    </row>
    <row r="54" spans="1:9" ht="27.6" customHeight="1" x14ac:dyDescent="0.2">
      <c r="A54" s="216" t="s">
        <v>212</v>
      </c>
      <c r="B54" s="216"/>
      <c r="C54" s="216"/>
      <c r="D54" s="216"/>
      <c r="E54" s="216"/>
      <c r="F54" s="216"/>
      <c r="G54" s="78">
        <v>45</v>
      </c>
      <c r="H54" s="88">
        <f>H49+H50+H51+H52+H53</f>
        <v>-4839020</v>
      </c>
      <c r="I54" s="88">
        <f>I49+I50+I51+I52+I53</f>
        <v>-2663608</v>
      </c>
    </row>
    <row r="55" spans="1:9" ht="27.6" customHeight="1" x14ac:dyDescent="0.2">
      <c r="A55" s="210" t="s">
        <v>213</v>
      </c>
      <c r="B55" s="210"/>
      <c r="C55" s="210"/>
      <c r="D55" s="210"/>
      <c r="E55" s="210"/>
      <c r="F55" s="210"/>
      <c r="G55" s="78">
        <v>46</v>
      </c>
      <c r="H55" s="88">
        <f>H48+H54</f>
        <v>1539862</v>
      </c>
      <c r="I55" s="88">
        <f>I48+I54</f>
        <v>-731394</v>
      </c>
    </row>
    <row r="56" spans="1:9" x14ac:dyDescent="0.2">
      <c r="A56" s="175" t="s">
        <v>214</v>
      </c>
      <c r="B56" s="175"/>
      <c r="C56" s="175"/>
      <c r="D56" s="175"/>
      <c r="E56" s="175"/>
      <c r="F56" s="175"/>
      <c r="G56" s="86">
        <v>47</v>
      </c>
      <c r="H56" s="89">
        <v>0</v>
      </c>
      <c r="I56" s="89">
        <v>0</v>
      </c>
    </row>
    <row r="57" spans="1:9" ht="27" customHeight="1" x14ac:dyDescent="0.2">
      <c r="A57" s="210" t="s">
        <v>215</v>
      </c>
      <c r="B57" s="210"/>
      <c r="C57" s="210"/>
      <c r="D57" s="210"/>
      <c r="E57" s="210"/>
      <c r="F57" s="210"/>
      <c r="G57" s="78">
        <v>48</v>
      </c>
      <c r="H57" s="88">
        <f>H27+H42+H55+H56</f>
        <v>2093725</v>
      </c>
      <c r="I57" s="88">
        <f>I27+I42+I55+I56</f>
        <v>3891</v>
      </c>
    </row>
    <row r="58" spans="1:9" ht="15.6" customHeight="1" x14ac:dyDescent="0.2">
      <c r="A58" s="227" t="s">
        <v>216</v>
      </c>
      <c r="B58" s="227"/>
      <c r="C58" s="227"/>
      <c r="D58" s="227"/>
      <c r="E58" s="227"/>
      <c r="F58" s="227"/>
      <c r="G58" s="86">
        <v>49</v>
      </c>
      <c r="H58" s="89">
        <v>151381</v>
      </c>
      <c r="I58" s="89">
        <v>2245106</v>
      </c>
    </row>
    <row r="59" spans="1:9" ht="28.9" customHeight="1" x14ac:dyDescent="0.2">
      <c r="A59" s="210" t="s">
        <v>217</v>
      </c>
      <c r="B59" s="210"/>
      <c r="C59" s="210"/>
      <c r="D59" s="210"/>
      <c r="E59" s="210"/>
      <c r="F59" s="210"/>
      <c r="G59" s="78">
        <v>50</v>
      </c>
      <c r="H59" s="88">
        <f>H57+H58</f>
        <v>2245106</v>
      </c>
      <c r="I59" s="88">
        <f>I57+I58</f>
        <v>2248997</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A3" sqref="A3:I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6" t="s">
        <v>218</v>
      </c>
      <c r="B1" s="221"/>
      <c r="C1" s="221"/>
      <c r="D1" s="221"/>
      <c r="E1" s="221"/>
      <c r="F1" s="221"/>
      <c r="G1" s="221"/>
      <c r="H1" s="221"/>
      <c r="I1" s="221"/>
    </row>
    <row r="2" spans="1:9" ht="12.75" customHeight="1" x14ac:dyDescent="0.2">
      <c r="A2" s="205" t="s">
        <v>461</v>
      </c>
      <c r="B2" s="182"/>
      <c r="C2" s="182"/>
      <c r="D2" s="182"/>
      <c r="E2" s="182"/>
      <c r="F2" s="182"/>
      <c r="G2" s="182"/>
      <c r="H2" s="182"/>
      <c r="I2" s="182"/>
    </row>
    <row r="3" spans="1:9" x14ac:dyDescent="0.2">
      <c r="A3" s="214" t="s">
        <v>443</v>
      </c>
      <c r="B3" s="229"/>
      <c r="C3" s="229"/>
      <c r="D3" s="229"/>
      <c r="E3" s="229"/>
      <c r="F3" s="229"/>
      <c r="G3" s="229"/>
      <c r="H3" s="229"/>
      <c r="I3" s="229"/>
    </row>
    <row r="4" spans="1:9" x14ac:dyDescent="0.2">
      <c r="A4" s="222" t="s">
        <v>458</v>
      </c>
      <c r="B4" s="185"/>
      <c r="C4" s="185"/>
      <c r="D4" s="185"/>
      <c r="E4" s="185"/>
      <c r="F4" s="185"/>
      <c r="G4" s="185"/>
      <c r="H4" s="185"/>
      <c r="I4" s="186"/>
    </row>
    <row r="5" spans="1:9" ht="33.75" x14ac:dyDescent="0.2">
      <c r="A5" s="200" t="s">
        <v>2</v>
      </c>
      <c r="B5" s="201"/>
      <c r="C5" s="201"/>
      <c r="D5" s="201"/>
      <c r="E5" s="201"/>
      <c r="F5" s="201"/>
      <c r="G5" s="82" t="s">
        <v>106</v>
      </c>
      <c r="H5" s="83" t="s">
        <v>292</v>
      </c>
      <c r="I5" s="83" t="s">
        <v>276</v>
      </c>
    </row>
    <row r="6" spans="1:9" x14ac:dyDescent="0.2">
      <c r="A6" s="225">
        <v>1</v>
      </c>
      <c r="B6" s="201"/>
      <c r="C6" s="201"/>
      <c r="D6" s="201"/>
      <c r="E6" s="201"/>
      <c r="F6" s="201"/>
      <c r="G6" s="84">
        <v>2</v>
      </c>
      <c r="H6" s="83" t="s">
        <v>167</v>
      </c>
      <c r="I6" s="83" t="s">
        <v>168</v>
      </c>
    </row>
    <row r="7" spans="1:9" x14ac:dyDescent="0.2">
      <c r="A7" s="226" t="s">
        <v>169</v>
      </c>
      <c r="B7" s="228"/>
      <c r="C7" s="228"/>
      <c r="D7" s="228"/>
      <c r="E7" s="228"/>
      <c r="F7" s="228"/>
      <c r="G7" s="228"/>
      <c r="H7" s="228"/>
      <c r="I7" s="228"/>
    </row>
    <row r="8" spans="1:9" x14ac:dyDescent="0.2">
      <c r="A8" s="199" t="s">
        <v>219</v>
      </c>
      <c r="B8" s="199"/>
      <c r="C8" s="199"/>
      <c r="D8" s="199"/>
      <c r="E8" s="199"/>
      <c r="F8" s="199"/>
      <c r="G8" s="76">
        <v>1</v>
      </c>
      <c r="H8" s="89">
        <v>0</v>
      </c>
      <c r="I8" s="89">
        <v>0</v>
      </c>
    </row>
    <row r="9" spans="1:9" x14ac:dyDescent="0.2">
      <c r="A9" s="199" t="s">
        <v>220</v>
      </c>
      <c r="B9" s="199"/>
      <c r="C9" s="199"/>
      <c r="D9" s="199"/>
      <c r="E9" s="199"/>
      <c r="F9" s="199"/>
      <c r="G9" s="76">
        <v>2</v>
      </c>
      <c r="H9" s="89">
        <v>0</v>
      </c>
      <c r="I9" s="89">
        <v>0</v>
      </c>
    </row>
    <row r="10" spans="1:9" x14ac:dyDescent="0.2">
      <c r="A10" s="199" t="s">
        <v>221</v>
      </c>
      <c r="B10" s="199"/>
      <c r="C10" s="199"/>
      <c r="D10" s="199"/>
      <c r="E10" s="199"/>
      <c r="F10" s="199"/>
      <c r="G10" s="76">
        <v>3</v>
      </c>
      <c r="H10" s="89">
        <v>0</v>
      </c>
      <c r="I10" s="89">
        <v>0</v>
      </c>
    </row>
    <row r="11" spans="1:9" x14ac:dyDescent="0.2">
      <c r="A11" s="199" t="s">
        <v>222</v>
      </c>
      <c r="B11" s="199"/>
      <c r="C11" s="199"/>
      <c r="D11" s="199"/>
      <c r="E11" s="199"/>
      <c r="F11" s="199"/>
      <c r="G11" s="76">
        <v>4</v>
      </c>
      <c r="H11" s="89">
        <v>0</v>
      </c>
      <c r="I11" s="89">
        <v>0</v>
      </c>
    </row>
    <row r="12" spans="1:9" x14ac:dyDescent="0.2">
      <c r="A12" s="199" t="s">
        <v>387</v>
      </c>
      <c r="B12" s="199"/>
      <c r="C12" s="199"/>
      <c r="D12" s="199"/>
      <c r="E12" s="199"/>
      <c r="F12" s="199"/>
      <c r="G12" s="76">
        <v>5</v>
      </c>
      <c r="H12" s="89">
        <v>0</v>
      </c>
      <c r="I12" s="89">
        <v>0</v>
      </c>
    </row>
    <row r="13" spans="1:9" ht="24" customHeight="1" x14ac:dyDescent="0.2">
      <c r="A13" s="212" t="s">
        <v>395</v>
      </c>
      <c r="B13" s="212"/>
      <c r="C13" s="212"/>
      <c r="D13" s="212"/>
      <c r="E13" s="212"/>
      <c r="F13" s="212"/>
      <c r="G13" s="78">
        <v>6</v>
      </c>
      <c r="H13" s="93">
        <f>SUM(H8:H12)</f>
        <v>0</v>
      </c>
      <c r="I13" s="93">
        <f>SUM(I8:I12)</f>
        <v>0</v>
      </c>
    </row>
    <row r="14" spans="1:9" x14ac:dyDescent="0.2">
      <c r="A14" s="199" t="s">
        <v>388</v>
      </c>
      <c r="B14" s="199"/>
      <c r="C14" s="199"/>
      <c r="D14" s="199"/>
      <c r="E14" s="199"/>
      <c r="F14" s="199"/>
      <c r="G14" s="76">
        <v>7</v>
      </c>
      <c r="H14" s="89">
        <v>0</v>
      </c>
      <c r="I14" s="89">
        <v>0</v>
      </c>
    </row>
    <row r="15" spans="1:9" x14ac:dyDescent="0.2">
      <c r="A15" s="199" t="s">
        <v>389</v>
      </c>
      <c r="B15" s="199"/>
      <c r="C15" s="199"/>
      <c r="D15" s="199"/>
      <c r="E15" s="199"/>
      <c r="F15" s="199"/>
      <c r="G15" s="76">
        <v>8</v>
      </c>
      <c r="H15" s="89">
        <v>0</v>
      </c>
      <c r="I15" s="89">
        <v>0</v>
      </c>
    </row>
    <row r="16" spans="1:9" x14ac:dyDescent="0.2">
      <c r="A16" s="199" t="s">
        <v>390</v>
      </c>
      <c r="B16" s="199"/>
      <c r="C16" s="199"/>
      <c r="D16" s="199"/>
      <c r="E16" s="199"/>
      <c r="F16" s="199"/>
      <c r="G16" s="76">
        <v>9</v>
      </c>
      <c r="H16" s="89">
        <v>0</v>
      </c>
      <c r="I16" s="89">
        <v>0</v>
      </c>
    </row>
    <row r="17" spans="1:9" x14ac:dyDescent="0.2">
      <c r="A17" s="199" t="s">
        <v>391</v>
      </c>
      <c r="B17" s="199"/>
      <c r="C17" s="199"/>
      <c r="D17" s="199"/>
      <c r="E17" s="199"/>
      <c r="F17" s="199"/>
      <c r="G17" s="76">
        <v>10</v>
      </c>
      <c r="H17" s="89">
        <v>0</v>
      </c>
      <c r="I17" s="89">
        <v>0</v>
      </c>
    </row>
    <row r="18" spans="1:9" x14ac:dyDescent="0.2">
      <c r="A18" s="199" t="s">
        <v>392</v>
      </c>
      <c r="B18" s="199"/>
      <c r="C18" s="199"/>
      <c r="D18" s="199"/>
      <c r="E18" s="199"/>
      <c r="F18" s="199"/>
      <c r="G18" s="76">
        <v>11</v>
      </c>
      <c r="H18" s="89">
        <v>0</v>
      </c>
      <c r="I18" s="89">
        <v>0</v>
      </c>
    </row>
    <row r="19" spans="1:9" x14ac:dyDescent="0.2">
      <c r="A19" s="199" t="s">
        <v>393</v>
      </c>
      <c r="B19" s="199"/>
      <c r="C19" s="199"/>
      <c r="D19" s="199"/>
      <c r="E19" s="199"/>
      <c r="F19" s="199"/>
      <c r="G19" s="76">
        <v>12</v>
      </c>
      <c r="H19" s="89">
        <v>0</v>
      </c>
      <c r="I19" s="89">
        <v>0</v>
      </c>
    </row>
    <row r="20" spans="1:9" ht="26.25" customHeight="1" x14ac:dyDescent="0.2">
      <c r="A20" s="212" t="s">
        <v>396</v>
      </c>
      <c r="B20" s="212"/>
      <c r="C20" s="212"/>
      <c r="D20" s="212"/>
      <c r="E20" s="212"/>
      <c r="F20" s="212"/>
      <c r="G20" s="78">
        <v>13</v>
      </c>
      <c r="H20" s="93">
        <f>SUM(H14:H19)</f>
        <v>0</v>
      </c>
      <c r="I20" s="93">
        <f>SUM(I14:I19)</f>
        <v>0</v>
      </c>
    </row>
    <row r="21" spans="1:9" ht="25.9" customHeight="1" x14ac:dyDescent="0.2">
      <c r="A21" s="210" t="s">
        <v>397</v>
      </c>
      <c r="B21" s="210"/>
      <c r="C21" s="210"/>
      <c r="D21" s="210"/>
      <c r="E21" s="210"/>
      <c r="F21" s="210"/>
      <c r="G21" s="78">
        <v>14</v>
      </c>
      <c r="H21" s="88">
        <f>H13+H20</f>
        <v>0</v>
      </c>
      <c r="I21" s="88">
        <f>I13+I20</f>
        <v>0</v>
      </c>
    </row>
    <row r="22" spans="1:9" x14ac:dyDescent="0.2">
      <c r="A22" s="226" t="s">
        <v>187</v>
      </c>
      <c r="B22" s="228"/>
      <c r="C22" s="228"/>
      <c r="D22" s="228"/>
      <c r="E22" s="228"/>
      <c r="F22" s="228"/>
      <c r="G22" s="228"/>
      <c r="H22" s="228"/>
      <c r="I22" s="228"/>
    </row>
    <row r="23" spans="1:9" ht="26.45" customHeight="1" x14ac:dyDescent="0.2">
      <c r="A23" s="199" t="s">
        <v>223</v>
      </c>
      <c r="B23" s="199"/>
      <c r="C23" s="199"/>
      <c r="D23" s="199"/>
      <c r="E23" s="199"/>
      <c r="F23" s="199"/>
      <c r="G23" s="76">
        <v>15</v>
      </c>
      <c r="H23" s="89">
        <v>0</v>
      </c>
      <c r="I23" s="89">
        <v>0</v>
      </c>
    </row>
    <row r="24" spans="1:9" x14ac:dyDescent="0.2">
      <c r="A24" s="199" t="s">
        <v>224</v>
      </c>
      <c r="B24" s="199"/>
      <c r="C24" s="199"/>
      <c r="D24" s="199"/>
      <c r="E24" s="199"/>
      <c r="F24" s="199"/>
      <c r="G24" s="76">
        <v>16</v>
      </c>
      <c r="H24" s="89">
        <v>0</v>
      </c>
      <c r="I24" s="89">
        <v>0</v>
      </c>
    </row>
    <row r="25" spans="1:9" x14ac:dyDescent="0.2">
      <c r="A25" s="199" t="s">
        <v>225</v>
      </c>
      <c r="B25" s="199"/>
      <c r="C25" s="199"/>
      <c r="D25" s="199"/>
      <c r="E25" s="199"/>
      <c r="F25" s="199"/>
      <c r="G25" s="76">
        <v>17</v>
      </c>
      <c r="H25" s="89">
        <v>0</v>
      </c>
      <c r="I25" s="89">
        <v>0</v>
      </c>
    </row>
    <row r="26" spans="1:9" x14ac:dyDescent="0.2">
      <c r="A26" s="199" t="s">
        <v>226</v>
      </c>
      <c r="B26" s="199"/>
      <c r="C26" s="199"/>
      <c r="D26" s="199"/>
      <c r="E26" s="199"/>
      <c r="F26" s="199"/>
      <c r="G26" s="76">
        <v>18</v>
      </c>
      <c r="H26" s="89">
        <v>0</v>
      </c>
      <c r="I26" s="89">
        <v>0</v>
      </c>
    </row>
    <row r="27" spans="1:9" x14ac:dyDescent="0.2">
      <c r="A27" s="199" t="s">
        <v>227</v>
      </c>
      <c r="B27" s="199"/>
      <c r="C27" s="199"/>
      <c r="D27" s="199"/>
      <c r="E27" s="199"/>
      <c r="F27" s="199"/>
      <c r="G27" s="76">
        <v>19</v>
      </c>
      <c r="H27" s="89">
        <v>0</v>
      </c>
      <c r="I27" s="89">
        <v>0</v>
      </c>
    </row>
    <row r="28" spans="1:9" x14ac:dyDescent="0.2">
      <c r="A28" s="199" t="s">
        <v>228</v>
      </c>
      <c r="B28" s="199"/>
      <c r="C28" s="199"/>
      <c r="D28" s="199"/>
      <c r="E28" s="199"/>
      <c r="F28" s="199"/>
      <c r="G28" s="76">
        <v>20</v>
      </c>
      <c r="H28" s="89">
        <v>0</v>
      </c>
      <c r="I28" s="89">
        <v>0</v>
      </c>
    </row>
    <row r="29" spans="1:9" ht="25.15" customHeight="1" x14ac:dyDescent="0.2">
      <c r="A29" s="216" t="s">
        <v>427</v>
      </c>
      <c r="B29" s="216"/>
      <c r="C29" s="216"/>
      <c r="D29" s="216"/>
      <c r="E29" s="216"/>
      <c r="F29" s="216"/>
      <c r="G29" s="78">
        <v>21</v>
      </c>
      <c r="H29" s="88">
        <f>SUM(H23:H28)</f>
        <v>0</v>
      </c>
      <c r="I29" s="88">
        <f>SUM(I23:I28)</f>
        <v>0</v>
      </c>
    </row>
    <row r="30" spans="1:9" ht="21" customHeight="1" x14ac:dyDescent="0.2">
      <c r="A30" s="199" t="s">
        <v>229</v>
      </c>
      <c r="B30" s="199"/>
      <c r="C30" s="199"/>
      <c r="D30" s="199"/>
      <c r="E30" s="199"/>
      <c r="F30" s="199"/>
      <c r="G30" s="76">
        <v>22</v>
      </c>
      <c r="H30" s="89">
        <v>0</v>
      </c>
      <c r="I30" s="89">
        <v>0</v>
      </c>
    </row>
    <row r="31" spans="1:9" x14ac:dyDescent="0.2">
      <c r="A31" s="199" t="s">
        <v>230</v>
      </c>
      <c r="B31" s="199"/>
      <c r="C31" s="199"/>
      <c r="D31" s="199"/>
      <c r="E31" s="199"/>
      <c r="F31" s="199"/>
      <c r="G31" s="76">
        <v>23</v>
      </c>
      <c r="H31" s="89">
        <v>0</v>
      </c>
      <c r="I31" s="89">
        <v>0</v>
      </c>
    </row>
    <row r="32" spans="1:9" x14ac:dyDescent="0.2">
      <c r="A32" s="199" t="s">
        <v>394</v>
      </c>
      <c r="B32" s="199"/>
      <c r="C32" s="199"/>
      <c r="D32" s="199"/>
      <c r="E32" s="199"/>
      <c r="F32" s="199"/>
      <c r="G32" s="76">
        <v>24</v>
      </c>
      <c r="H32" s="89">
        <v>0</v>
      </c>
      <c r="I32" s="89">
        <v>0</v>
      </c>
    </row>
    <row r="33" spans="1:9" x14ac:dyDescent="0.2">
      <c r="A33" s="199" t="s">
        <v>231</v>
      </c>
      <c r="B33" s="199"/>
      <c r="C33" s="199"/>
      <c r="D33" s="199"/>
      <c r="E33" s="199"/>
      <c r="F33" s="199"/>
      <c r="G33" s="76">
        <v>25</v>
      </c>
      <c r="H33" s="89">
        <v>0</v>
      </c>
      <c r="I33" s="89">
        <v>0</v>
      </c>
    </row>
    <row r="34" spans="1:9" x14ac:dyDescent="0.2">
      <c r="A34" s="199" t="s">
        <v>232</v>
      </c>
      <c r="B34" s="199"/>
      <c r="C34" s="199"/>
      <c r="D34" s="199"/>
      <c r="E34" s="199"/>
      <c r="F34" s="199"/>
      <c r="G34" s="76">
        <v>26</v>
      </c>
      <c r="H34" s="89">
        <v>0</v>
      </c>
      <c r="I34" s="89">
        <v>0</v>
      </c>
    </row>
    <row r="35" spans="1:9" ht="28.9" customHeight="1" x14ac:dyDescent="0.2">
      <c r="A35" s="216" t="s">
        <v>428</v>
      </c>
      <c r="B35" s="216"/>
      <c r="C35" s="216"/>
      <c r="D35" s="216"/>
      <c r="E35" s="216"/>
      <c r="F35" s="216"/>
      <c r="G35" s="78">
        <v>27</v>
      </c>
      <c r="H35" s="88">
        <f>SUM(H30:H34)</f>
        <v>0</v>
      </c>
      <c r="I35" s="88">
        <f>SUM(I30:I34)</f>
        <v>0</v>
      </c>
    </row>
    <row r="36" spans="1:9" ht="26.45" customHeight="1" x14ac:dyDescent="0.2">
      <c r="A36" s="210" t="s">
        <v>398</v>
      </c>
      <c r="B36" s="210"/>
      <c r="C36" s="210"/>
      <c r="D36" s="210"/>
      <c r="E36" s="210"/>
      <c r="F36" s="210"/>
      <c r="G36" s="78">
        <v>28</v>
      </c>
      <c r="H36" s="88">
        <f>H29+H35</f>
        <v>0</v>
      </c>
      <c r="I36" s="88">
        <f>I29+I35</f>
        <v>0</v>
      </c>
    </row>
    <row r="37" spans="1:9" x14ac:dyDescent="0.2">
      <c r="A37" s="226" t="s">
        <v>202</v>
      </c>
      <c r="B37" s="228"/>
      <c r="C37" s="228"/>
      <c r="D37" s="228"/>
      <c r="E37" s="228"/>
      <c r="F37" s="228"/>
      <c r="G37" s="228">
        <v>0</v>
      </c>
      <c r="H37" s="228"/>
      <c r="I37" s="228"/>
    </row>
    <row r="38" spans="1:9" x14ac:dyDescent="0.2">
      <c r="A38" s="175" t="s">
        <v>233</v>
      </c>
      <c r="B38" s="175"/>
      <c r="C38" s="175"/>
      <c r="D38" s="175"/>
      <c r="E38" s="175"/>
      <c r="F38" s="175"/>
      <c r="G38" s="76">
        <v>29</v>
      </c>
      <c r="H38" s="89">
        <v>0</v>
      </c>
      <c r="I38" s="89">
        <v>0</v>
      </c>
    </row>
    <row r="39" spans="1:9" ht="21.6" customHeight="1" x14ac:dyDescent="0.2">
      <c r="A39" s="175" t="s">
        <v>234</v>
      </c>
      <c r="B39" s="175"/>
      <c r="C39" s="175"/>
      <c r="D39" s="175"/>
      <c r="E39" s="175"/>
      <c r="F39" s="175"/>
      <c r="G39" s="76">
        <v>30</v>
      </c>
      <c r="H39" s="89">
        <v>0</v>
      </c>
      <c r="I39" s="89">
        <v>0</v>
      </c>
    </row>
    <row r="40" spans="1:9" x14ac:dyDescent="0.2">
      <c r="A40" s="175" t="s">
        <v>235</v>
      </c>
      <c r="B40" s="175"/>
      <c r="C40" s="175"/>
      <c r="D40" s="175"/>
      <c r="E40" s="175"/>
      <c r="F40" s="175"/>
      <c r="G40" s="76">
        <v>31</v>
      </c>
      <c r="H40" s="89">
        <v>0</v>
      </c>
      <c r="I40" s="89">
        <v>0</v>
      </c>
    </row>
    <row r="41" spans="1:9" x14ac:dyDescent="0.2">
      <c r="A41" s="175" t="s">
        <v>236</v>
      </c>
      <c r="B41" s="175"/>
      <c r="C41" s="175"/>
      <c r="D41" s="175"/>
      <c r="E41" s="175"/>
      <c r="F41" s="175"/>
      <c r="G41" s="76">
        <v>32</v>
      </c>
      <c r="H41" s="89">
        <v>0</v>
      </c>
      <c r="I41" s="89">
        <v>0</v>
      </c>
    </row>
    <row r="42" spans="1:9" ht="26.45" customHeight="1" x14ac:dyDescent="0.2">
      <c r="A42" s="216" t="s">
        <v>429</v>
      </c>
      <c r="B42" s="216"/>
      <c r="C42" s="216"/>
      <c r="D42" s="216"/>
      <c r="E42" s="216"/>
      <c r="F42" s="216"/>
      <c r="G42" s="78">
        <v>33</v>
      </c>
      <c r="H42" s="88">
        <f>H41+H40+H39+H38</f>
        <v>0</v>
      </c>
      <c r="I42" s="88">
        <f>I41+I40+I39+I38</f>
        <v>0</v>
      </c>
    </row>
    <row r="43" spans="1:9" ht="22.9" customHeight="1" x14ac:dyDescent="0.2">
      <c r="A43" s="175" t="s">
        <v>237</v>
      </c>
      <c r="B43" s="175"/>
      <c r="C43" s="175"/>
      <c r="D43" s="175"/>
      <c r="E43" s="175"/>
      <c r="F43" s="175"/>
      <c r="G43" s="76">
        <v>34</v>
      </c>
      <c r="H43" s="89">
        <v>0</v>
      </c>
      <c r="I43" s="89">
        <v>0</v>
      </c>
    </row>
    <row r="44" spans="1:9" x14ac:dyDescent="0.2">
      <c r="A44" s="175" t="s">
        <v>238</v>
      </c>
      <c r="B44" s="175"/>
      <c r="C44" s="175"/>
      <c r="D44" s="175"/>
      <c r="E44" s="175"/>
      <c r="F44" s="175"/>
      <c r="G44" s="76">
        <v>35</v>
      </c>
      <c r="H44" s="89">
        <v>0</v>
      </c>
      <c r="I44" s="89">
        <v>0</v>
      </c>
    </row>
    <row r="45" spans="1:9" x14ac:dyDescent="0.2">
      <c r="A45" s="175" t="s">
        <v>239</v>
      </c>
      <c r="B45" s="175"/>
      <c r="C45" s="175"/>
      <c r="D45" s="175"/>
      <c r="E45" s="175"/>
      <c r="F45" s="175"/>
      <c r="G45" s="76">
        <v>36</v>
      </c>
      <c r="H45" s="89">
        <v>0</v>
      </c>
      <c r="I45" s="89">
        <v>0</v>
      </c>
    </row>
    <row r="46" spans="1:9" ht="25.15" customHeight="1" x14ac:dyDescent="0.2">
      <c r="A46" s="175" t="s">
        <v>240</v>
      </c>
      <c r="B46" s="175"/>
      <c r="C46" s="175"/>
      <c r="D46" s="175"/>
      <c r="E46" s="175"/>
      <c r="F46" s="175"/>
      <c r="G46" s="76">
        <v>37</v>
      </c>
      <c r="H46" s="89">
        <v>0</v>
      </c>
      <c r="I46" s="89">
        <v>0</v>
      </c>
    </row>
    <row r="47" spans="1:9" x14ac:dyDescent="0.2">
      <c r="A47" s="175" t="s">
        <v>241</v>
      </c>
      <c r="B47" s="175"/>
      <c r="C47" s="175"/>
      <c r="D47" s="175"/>
      <c r="E47" s="175"/>
      <c r="F47" s="175"/>
      <c r="G47" s="76">
        <v>38</v>
      </c>
      <c r="H47" s="89">
        <v>0</v>
      </c>
      <c r="I47" s="89">
        <v>0</v>
      </c>
    </row>
    <row r="48" spans="1:9" ht="25.15" customHeight="1" x14ac:dyDescent="0.2">
      <c r="A48" s="216" t="s">
        <v>430</v>
      </c>
      <c r="B48" s="216"/>
      <c r="C48" s="216"/>
      <c r="D48" s="216"/>
      <c r="E48" s="216"/>
      <c r="F48" s="216"/>
      <c r="G48" s="78">
        <v>39</v>
      </c>
      <c r="H48" s="88">
        <f>H47+H46+H45+H44+H43</f>
        <v>0</v>
      </c>
      <c r="I48" s="88">
        <f>I47+I46+I45+I44+I43</f>
        <v>0</v>
      </c>
    </row>
    <row r="49" spans="1:9" ht="28.15" customHeight="1" x14ac:dyDescent="0.2">
      <c r="A49" s="210" t="s">
        <v>440</v>
      </c>
      <c r="B49" s="210"/>
      <c r="C49" s="210"/>
      <c r="D49" s="210"/>
      <c r="E49" s="210"/>
      <c r="F49" s="210"/>
      <c r="G49" s="78">
        <v>40</v>
      </c>
      <c r="H49" s="88">
        <f>H48+H42</f>
        <v>0</v>
      </c>
      <c r="I49" s="88">
        <f>I48+I42</f>
        <v>0</v>
      </c>
    </row>
    <row r="50" spans="1:9" x14ac:dyDescent="0.2">
      <c r="A50" s="199" t="s">
        <v>242</v>
      </c>
      <c r="B50" s="199"/>
      <c r="C50" s="199"/>
      <c r="D50" s="199"/>
      <c r="E50" s="199"/>
      <c r="F50" s="199"/>
      <c r="G50" s="76">
        <v>41</v>
      </c>
      <c r="H50" s="89">
        <v>0</v>
      </c>
      <c r="I50" s="89">
        <v>0</v>
      </c>
    </row>
    <row r="51" spans="1:9" ht="24.6" customHeight="1" x14ac:dyDescent="0.2">
      <c r="A51" s="210" t="s">
        <v>399</v>
      </c>
      <c r="B51" s="210"/>
      <c r="C51" s="210"/>
      <c r="D51" s="210"/>
      <c r="E51" s="210"/>
      <c r="F51" s="210"/>
      <c r="G51" s="78">
        <v>42</v>
      </c>
      <c r="H51" s="88">
        <f>H21+H36+H49+H50</f>
        <v>0</v>
      </c>
      <c r="I51" s="88">
        <f>I21+I36+I49+I50</f>
        <v>0</v>
      </c>
    </row>
    <row r="52" spans="1:9" x14ac:dyDescent="0.2">
      <c r="A52" s="227" t="s">
        <v>216</v>
      </c>
      <c r="B52" s="227"/>
      <c r="C52" s="227"/>
      <c r="D52" s="227"/>
      <c r="E52" s="227"/>
      <c r="F52" s="227"/>
      <c r="G52" s="76">
        <v>43</v>
      </c>
      <c r="H52" s="89">
        <v>0</v>
      </c>
      <c r="I52" s="89">
        <v>0</v>
      </c>
    </row>
    <row r="53" spans="1:9" ht="28.9" customHeight="1" x14ac:dyDescent="0.2">
      <c r="A53" s="227" t="s">
        <v>400</v>
      </c>
      <c r="B53" s="227"/>
      <c r="C53" s="227"/>
      <c r="D53" s="227"/>
      <c r="E53" s="227"/>
      <c r="F53" s="227"/>
      <c r="G53" s="76">
        <v>44</v>
      </c>
      <c r="H53" s="94">
        <f>H52+H51</f>
        <v>0</v>
      </c>
      <c r="I53" s="94">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F39" zoomScaleNormal="100" zoomScaleSheetLayoutView="80" workbookViewId="0">
      <selection activeCell="V41" sqref="V41"/>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0" t="s">
        <v>243</v>
      </c>
      <c r="B1" s="231"/>
      <c r="C1" s="231"/>
      <c r="D1" s="231"/>
      <c r="E1" s="231"/>
      <c r="F1" s="231"/>
      <c r="G1" s="231"/>
      <c r="H1" s="231"/>
      <c r="I1" s="231"/>
      <c r="J1" s="231"/>
      <c r="K1" s="35"/>
    </row>
    <row r="2" spans="1:25" ht="15.75" x14ac:dyDescent="0.2">
      <c r="A2" s="3"/>
      <c r="B2" s="4"/>
      <c r="C2" s="232" t="s">
        <v>244</v>
      </c>
      <c r="D2" s="232"/>
      <c r="E2" s="5">
        <v>45292</v>
      </c>
      <c r="F2" s="6" t="s">
        <v>0</v>
      </c>
      <c r="G2" s="5">
        <v>45657</v>
      </c>
      <c r="H2" s="36"/>
      <c r="I2" s="36"/>
      <c r="J2" s="36"/>
      <c r="K2" s="35"/>
      <c r="X2" s="37" t="s">
        <v>443</v>
      </c>
    </row>
    <row r="3" spans="1:25" ht="13.5" customHeight="1" thickBot="1" x14ac:dyDescent="0.25">
      <c r="A3" s="235" t="s">
        <v>245</v>
      </c>
      <c r="B3" s="236"/>
      <c r="C3" s="236"/>
      <c r="D3" s="236"/>
      <c r="E3" s="236"/>
      <c r="F3" s="236"/>
      <c r="G3" s="239" t="s">
        <v>3</v>
      </c>
      <c r="H3" s="241" t="s">
        <v>246</v>
      </c>
      <c r="I3" s="241"/>
      <c r="J3" s="241"/>
      <c r="K3" s="241"/>
      <c r="L3" s="241"/>
      <c r="M3" s="241"/>
      <c r="N3" s="241"/>
      <c r="O3" s="241"/>
      <c r="P3" s="241"/>
      <c r="Q3" s="241"/>
      <c r="R3" s="241"/>
      <c r="S3" s="241"/>
      <c r="T3" s="241"/>
      <c r="U3" s="241"/>
      <c r="V3" s="241"/>
      <c r="W3" s="241"/>
      <c r="X3" s="241" t="s">
        <v>404</v>
      </c>
      <c r="Y3" s="243" t="s">
        <v>247</v>
      </c>
    </row>
    <row r="4" spans="1:25" ht="90.75" thickBot="1" x14ac:dyDescent="0.25">
      <c r="A4" s="237"/>
      <c r="B4" s="238"/>
      <c r="C4" s="238"/>
      <c r="D4" s="238"/>
      <c r="E4" s="238"/>
      <c r="F4" s="238"/>
      <c r="G4" s="240"/>
      <c r="H4" s="38" t="s">
        <v>248</v>
      </c>
      <c r="I4" s="38" t="s">
        <v>249</v>
      </c>
      <c r="J4" s="38" t="s">
        <v>250</v>
      </c>
      <c r="K4" s="38" t="s">
        <v>251</v>
      </c>
      <c r="L4" s="38" t="s">
        <v>252</v>
      </c>
      <c r="M4" s="38" t="s">
        <v>253</v>
      </c>
      <c r="N4" s="38" t="s">
        <v>254</v>
      </c>
      <c r="O4" s="38" t="s">
        <v>255</v>
      </c>
      <c r="P4" s="95" t="s">
        <v>401</v>
      </c>
      <c r="Q4" s="38" t="s">
        <v>256</v>
      </c>
      <c r="R4" s="38" t="s">
        <v>257</v>
      </c>
      <c r="S4" s="95" t="s">
        <v>402</v>
      </c>
      <c r="T4" s="95" t="s">
        <v>403</v>
      </c>
      <c r="U4" s="38" t="s">
        <v>258</v>
      </c>
      <c r="V4" s="38" t="s">
        <v>259</v>
      </c>
      <c r="W4" s="38" t="s">
        <v>260</v>
      </c>
      <c r="X4" s="242"/>
      <c r="Y4" s="244"/>
    </row>
    <row r="5" spans="1:25" ht="22.5" x14ac:dyDescent="0.2">
      <c r="A5" s="245">
        <v>1</v>
      </c>
      <c r="B5" s="246"/>
      <c r="C5" s="246"/>
      <c r="D5" s="246"/>
      <c r="E5" s="246"/>
      <c r="F5" s="246"/>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47" t="s">
        <v>261</v>
      </c>
      <c r="B6" s="247"/>
      <c r="C6" s="247"/>
      <c r="D6" s="247"/>
      <c r="E6" s="247"/>
      <c r="F6" s="247"/>
      <c r="G6" s="247"/>
      <c r="H6" s="247"/>
      <c r="I6" s="247"/>
      <c r="J6" s="247"/>
      <c r="K6" s="247"/>
      <c r="L6" s="247"/>
      <c r="M6" s="247"/>
      <c r="N6" s="248"/>
      <c r="O6" s="248"/>
      <c r="P6" s="248"/>
      <c r="Q6" s="248"/>
      <c r="R6" s="248"/>
      <c r="S6" s="248"/>
      <c r="T6" s="248"/>
      <c r="U6" s="248"/>
      <c r="V6" s="248"/>
      <c r="W6" s="248"/>
      <c r="X6" s="248"/>
      <c r="Y6" s="249"/>
    </row>
    <row r="7" spans="1:25" x14ac:dyDescent="0.2">
      <c r="A7" s="250" t="s">
        <v>293</v>
      </c>
      <c r="B7" s="250"/>
      <c r="C7" s="250"/>
      <c r="D7" s="250"/>
      <c r="E7" s="250"/>
      <c r="F7" s="250"/>
      <c r="G7" s="8">
        <v>1</v>
      </c>
      <c r="H7" s="42">
        <v>22631097</v>
      </c>
      <c r="I7" s="42">
        <v>0</v>
      </c>
      <c r="J7" s="42">
        <v>1131555</v>
      </c>
      <c r="K7" s="42">
        <v>395923</v>
      </c>
      <c r="L7" s="42">
        <v>395923</v>
      </c>
      <c r="M7" s="42">
        <v>0</v>
      </c>
      <c r="N7" s="42">
        <v>0</v>
      </c>
      <c r="O7" s="42">
        <v>7251041</v>
      </c>
      <c r="P7" s="42">
        <v>0</v>
      </c>
      <c r="Q7" s="42">
        <v>0</v>
      </c>
      <c r="R7" s="42">
        <v>0</v>
      </c>
      <c r="S7" s="42">
        <v>0</v>
      </c>
      <c r="T7" s="42">
        <v>0</v>
      </c>
      <c r="U7" s="42">
        <v>-49257323</v>
      </c>
      <c r="V7" s="42">
        <v>0</v>
      </c>
      <c r="W7" s="43">
        <f>H7+I7+J7+K7-L7+M7+N7+O7+P7+Q7+R7+U7+V7+S7+T7</f>
        <v>-18243630</v>
      </c>
      <c r="X7" s="42">
        <v>0</v>
      </c>
      <c r="Y7" s="43">
        <f>W7+X7</f>
        <v>-18243630</v>
      </c>
    </row>
    <row r="8" spans="1:25" x14ac:dyDescent="0.2">
      <c r="A8" s="233" t="s">
        <v>262</v>
      </c>
      <c r="B8" s="233"/>
      <c r="C8" s="233"/>
      <c r="D8" s="233"/>
      <c r="E8" s="233"/>
      <c r="F8" s="23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33" t="s">
        <v>263</v>
      </c>
      <c r="B9" s="233"/>
      <c r="C9" s="233"/>
      <c r="D9" s="233"/>
      <c r="E9" s="233"/>
      <c r="F9" s="23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4" t="s">
        <v>294</v>
      </c>
      <c r="B10" s="234"/>
      <c r="C10" s="234"/>
      <c r="D10" s="234"/>
      <c r="E10" s="234"/>
      <c r="F10" s="234"/>
      <c r="G10" s="9">
        <v>4</v>
      </c>
      <c r="H10" s="44">
        <f>H7+H8+H9</f>
        <v>22631097</v>
      </c>
      <c r="I10" s="44">
        <f t="shared" ref="I10:Y10" si="2">I7+I8+I9</f>
        <v>0</v>
      </c>
      <c r="J10" s="44">
        <f t="shared" si="2"/>
        <v>1131555</v>
      </c>
      <c r="K10" s="44">
        <f t="shared" si="2"/>
        <v>395923</v>
      </c>
      <c r="L10" s="44">
        <f t="shared" si="2"/>
        <v>395923</v>
      </c>
      <c r="M10" s="44">
        <f t="shared" si="2"/>
        <v>0</v>
      </c>
      <c r="N10" s="44">
        <f t="shared" si="2"/>
        <v>0</v>
      </c>
      <c r="O10" s="44">
        <f t="shared" si="2"/>
        <v>7251041</v>
      </c>
      <c r="P10" s="44">
        <f t="shared" si="2"/>
        <v>0</v>
      </c>
      <c r="Q10" s="44">
        <f t="shared" si="2"/>
        <v>0</v>
      </c>
      <c r="R10" s="44">
        <f t="shared" si="2"/>
        <v>0</v>
      </c>
      <c r="S10" s="44">
        <f t="shared" si="2"/>
        <v>0</v>
      </c>
      <c r="T10" s="44">
        <f t="shared" si="2"/>
        <v>0</v>
      </c>
      <c r="U10" s="44">
        <f t="shared" si="2"/>
        <v>-49257323</v>
      </c>
      <c r="V10" s="44">
        <f t="shared" si="2"/>
        <v>0</v>
      </c>
      <c r="W10" s="44">
        <f t="shared" si="0"/>
        <v>-18243630</v>
      </c>
      <c r="X10" s="44">
        <f t="shared" si="2"/>
        <v>0</v>
      </c>
      <c r="Y10" s="44">
        <f t="shared" si="2"/>
        <v>-18243630</v>
      </c>
    </row>
    <row r="11" spans="1:25" x14ac:dyDescent="0.2">
      <c r="A11" s="233" t="s">
        <v>264</v>
      </c>
      <c r="B11" s="233"/>
      <c r="C11" s="233"/>
      <c r="D11" s="233"/>
      <c r="E11" s="233"/>
      <c r="F11" s="233"/>
      <c r="G11" s="8">
        <v>5</v>
      </c>
      <c r="H11" s="46">
        <v>0</v>
      </c>
      <c r="I11" s="46">
        <v>0</v>
      </c>
      <c r="J11" s="46">
        <v>0</v>
      </c>
      <c r="K11" s="46">
        <v>0</v>
      </c>
      <c r="L11" s="46">
        <v>0</v>
      </c>
      <c r="M11" s="46">
        <v>0</v>
      </c>
      <c r="N11" s="46">
        <v>0</v>
      </c>
      <c r="O11" s="46">
        <v>0</v>
      </c>
      <c r="P11" s="46">
        <v>0</v>
      </c>
      <c r="Q11" s="46">
        <v>0</v>
      </c>
      <c r="R11" s="46">
        <v>0</v>
      </c>
      <c r="S11" s="42">
        <v>0</v>
      </c>
      <c r="T11" s="42">
        <v>0</v>
      </c>
      <c r="U11" s="46">
        <v>0</v>
      </c>
      <c r="V11" s="42">
        <v>2433188</v>
      </c>
      <c r="W11" s="43">
        <f t="shared" si="0"/>
        <v>2433188</v>
      </c>
      <c r="X11" s="42">
        <v>0</v>
      </c>
      <c r="Y11" s="43">
        <f t="shared" ref="Y11:Y29" si="3">W11+X11</f>
        <v>2433188</v>
      </c>
    </row>
    <row r="12" spans="1:25" x14ac:dyDescent="0.2">
      <c r="A12" s="233" t="s">
        <v>265</v>
      </c>
      <c r="B12" s="233"/>
      <c r="C12" s="233"/>
      <c r="D12" s="233"/>
      <c r="E12" s="233"/>
      <c r="F12" s="233"/>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33" t="s">
        <v>266</v>
      </c>
      <c r="B13" s="233"/>
      <c r="C13" s="233"/>
      <c r="D13" s="233"/>
      <c r="E13" s="233"/>
      <c r="F13" s="233"/>
      <c r="G13" s="8">
        <v>7</v>
      </c>
      <c r="H13" s="46">
        <v>0</v>
      </c>
      <c r="I13" s="46">
        <v>0</v>
      </c>
      <c r="J13" s="46">
        <v>0</v>
      </c>
      <c r="K13" s="46">
        <v>0</v>
      </c>
      <c r="L13" s="46">
        <v>0</v>
      </c>
      <c r="M13" s="46">
        <v>0</v>
      </c>
      <c r="N13" s="46">
        <v>0</v>
      </c>
      <c r="O13" s="42">
        <v>-3805573</v>
      </c>
      <c r="P13" s="46">
        <v>0</v>
      </c>
      <c r="Q13" s="46">
        <v>0</v>
      </c>
      <c r="R13" s="46">
        <v>0</v>
      </c>
      <c r="S13" s="42">
        <v>0</v>
      </c>
      <c r="T13" s="42">
        <v>0</v>
      </c>
      <c r="U13" s="42">
        <v>0</v>
      </c>
      <c r="V13" s="42">
        <v>0</v>
      </c>
      <c r="W13" s="43">
        <f t="shared" si="0"/>
        <v>-3805573</v>
      </c>
      <c r="X13" s="42">
        <v>0</v>
      </c>
      <c r="Y13" s="43">
        <f t="shared" si="3"/>
        <v>-3805573</v>
      </c>
    </row>
    <row r="14" spans="1:25" ht="40.5" customHeight="1" x14ac:dyDescent="0.2">
      <c r="A14" s="233" t="s">
        <v>408</v>
      </c>
      <c r="B14" s="233"/>
      <c r="C14" s="233"/>
      <c r="D14" s="233"/>
      <c r="E14" s="233"/>
      <c r="F14" s="233"/>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33" t="s">
        <v>267</v>
      </c>
      <c r="B15" s="233"/>
      <c r="C15" s="233"/>
      <c r="D15" s="233"/>
      <c r="E15" s="233"/>
      <c r="F15" s="23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33" t="s">
        <v>268</v>
      </c>
      <c r="B16" s="233"/>
      <c r="C16" s="233"/>
      <c r="D16" s="233"/>
      <c r="E16" s="233"/>
      <c r="F16" s="23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33" t="s">
        <v>269</v>
      </c>
      <c r="B17" s="233"/>
      <c r="C17" s="233"/>
      <c r="D17" s="233"/>
      <c r="E17" s="233"/>
      <c r="F17" s="23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33" t="s">
        <v>270</v>
      </c>
      <c r="B18" s="233"/>
      <c r="C18" s="233"/>
      <c r="D18" s="233"/>
      <c r="E18" s="233"/>
      <c r="F18" s="23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33" t="s">
        <v>271</v>
      </c>
      <c r="B19" s="233"/>
      <c r="C19" s="233"/>
      <c r="D19" s="233"/>
      <c r="E19" s="233"/>
      <c r="F19" s="233"/>
      <c r="G19" s="8">
        <v>13</v>
      </c>
      <c r="H19" s="42">
        <v>0</v>
      </c>
      <c r="I19" s="42">
        <v>0</v>
      </c>
      <c r="J19" s="42">
        <v>0</v>
      </c>
      <c r="K19" s="42">
        <v>0</v>
      </c>
      <c r="L19" s="42">
        <v>0</v>
      </c>
      <c r="M19" s="42">
        <v>0</v>
      </c>
      <c r="N19" s="42">
        <v>0</v>
      </c>
      <c r="O19" s="42">
        <v>0</v>
      </c>
      <c r="P19" s="42">
        <v>0</v>
      </c>
      <c r="Q19" s="42">
        <v>0</v>
      </c>
      <c r="R19" s="42">
        <v>0</v>
      </c>
      <c r="S19" s="42">
        <v>0</v>
      </c>
      <c r="T19" s="42">
        <v>0</v>
      </c>
      <c r="U19" s="42">
        <v>4719323</v>
      </c>
      <c r="V19" s="42">
        <v>0</v>
      </c>
      <c r="W19" s="43">
        <f t="shared" si="0"/>
        <v>4719323</v>
      </c>
      <c r="X19" s="42">
        <v>0</v>
      </c>
      <c r="Y19" s="43">
        <f t="shared" si="3"/>
        <v>4719323</v>
      </c>
    </row>
    <row r="20" spans="1:25" x14ac:dyDescent="0.2">
      <c r="A20" s="233" t="s">
        <v>272</v>
      </c>
      <c r="B20" s="233"/>
      <c r="C20" s="233"/>
      <c r="D20" s="233"/>
      <c r="E20" s="233"/>
      <c r="F20" s="23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33" t="s">
        <v>409</v>
      </c>
      <c r="B21" s="233"/>
      <c r="C21" s="233"/>
      <c r="D21" s="233"/>
      <c r="E21" s="233"/>
      <c r="F21" s="233"/>
      <c r="G21" s="8">
        <v>15</v>
      </c>
      <c r="H21" s="42">
        <v>-85357</v>
      </c>
      <c r="I21" s="42">
        <v>0</v>
      </c>
      <c r="J21" s="42">
        <v>0</v>
      </c>
      <c r="K21" s="42">
        <v>0</v>
      </c>
      <c r="L21" s="42">
        <v>0</v>
      </c>
      <c r="M21" s="42">
        <v>0</v>
      </c>
      <c r="N21" s="42">
        <v>0</v>
      </c>
      <c r="O21" s="42">
        <v>0</v>
      </c>
      <c r="P21" s="42">
        <v>0</v>
      </c>
      <c r="Q21" s="42">
        <v>0</v>
      </c>
      <c r="R21" s="42">
        <v>0</v>
      </c>
      <c r="S21" s="42">
        <v>0</v>
      </c>
      <c r="T21" s="42">
        <v>0</v>
      </c>
      <c r="U21" s="42">
        <v>0</v>
      </c>
      <c r="V21" s="42">
        <v>0</v>
      </c>
      <c r="W21" s="43">
        <f t="shared" si="0"/>
        <v>-85357</v>
      </c>
      <c r="X21" s="42">
        <v>0</v>
      </c>
      <c r="Y21" s="43">
        <f t="shared" si="3"/>
        <v>-85357</v>
      </c>
    </row>
    <row r="22" spans="1:25" ht="28.5" customHeight="1" x14ac:dyDescent="0.2">
      <c r="A22" s="233" t="s">
        <v>410</v>
      </c>
      <c r="B22" s="233"/>
      <c r="C22" s="233"/>
      <c r="D22" s="233"/>
      <c r="E22" s="233"/>
      <c r="F22" s="23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33" t="s">
        <v>411</v>
      </c>
      <c r="B23" s="233"/>
      <c r="C23" s="233"/>
      <c r="D23" s="233"/>
      <c r="E23" s="233"/>
      <c r="F23" s="23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33" t="s">
        <v>273</v>
      </c>
      <c r="B24" s="233"/>
      <c r="C24" s="233"/>
      <c r="D24" s="233"/>
      <c r="E24" s="233"/>
      <c r="F24" s="233"/>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33" t="s">
        <v>412</v>
      </c>
      <c r="B25" s="233"/>
      <c r="C25" s="233"/>
      <c r="D25" s="233"/>
      <c r="E25" s="233"/>
      <c r="F25" s="233"/>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33" t="s">
        <v>414</v>
      </c>
      <c r="B26" s="233"/>
      <c r="C26" s="233"/>
      <c r="D26" s="233"/>
      <c r="E26" s="233"/>
      <c r="F26" s="233"/>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33" t="s">
        <v>413</v>
      </c>
      <c r="B27" s="233"/>
      <c r="C27" s="233"/>
      <c r="D27" s="233"/>
      <c r="E27" s="233"/>
      <c r="F27" s="233"/>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33" t="s">
        <v>415</v>
      </c>
      <c r="B28" s="233"/>
      <c r="C28" s="233"/>
      <c r="D28" s="233"/>
      <c r="E28" s="233"/>
      <c r="F28" s="233"/>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33" t="s">
        <v>416</v>
      </c>
      <c r="B29" s="233"/>
      <c r="C29" s="233"/>
      <c r="D29" s="233"/>
      <c r="E29" s="233"/>
      <c r="F29" s="23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51" t="s">
        <v>417</v>
      </c>
      <c r="B30" s="251"/>
      <c r="C30" s="251"/>
      <c r="D30" s="251"/>
      <c r="E30" s="251"/>
      <c r="F30" s="251"/>
      <c r="G30" s="10">
        <v>24</v>
      </c>
      <c r="H30" s="45">
        <f>SUM(H10:H29)</f>
        <v>22545740</v>
      </c>
      <c r="I30" s="45">
        <f t="shared" ref="I30:Y30" si="5">SUM(I10:I29)</f>
        <v>0</v>
      </c>
      <c r="J30" s="45">
        <f t="shared" si="5"/>
        <v>1131555</v>
      </c>
      <c r="K30" s="45">
        <f t="shared" si="5"/>
        <v>395923</v>
      </c>
      <c r="L30" s="45">
        <f t="shared" si="5"/>
        <v>395923</v>
      </c>
      <c r="M30" s="45">
        <f t="shared" si="5"/>
        <v>0</v>
      </c>
      <c r="N30" s="45">
        <f t="shared" si="5"/>
        <v>0</v>
      </c>
      <c r="O30" s="45">
        <f t="shared" si="5"/>
        <v>3445468</v>
      </c>
      <c r="P30" s="45">
        <f t="shared" si="5"/>
        <v>0</v>
      </c>
      <c r="Q30" s="45">
        <f t="shared" si="5"/>
        <v>0</v>
      </c>
      <c r="R30" s="45">
        <f t="shared" si="5"/>
        <v>0</v>
      </c>
      <c r="S30" s="45">
        <f t="shared" si="5"/>
        <v>0</v>
      </c>
      <c r="T30" s="45">
        <f t="shared" si="5"/>
        <v>0</v>
      </c>
      <c r="U30" s="45">
        <f t="shared" si="5"/>
        <v>-44538000</v>
      </c>
      <c r="V30" s="45">
        <f t="shared" si="5"/>
        <v>2433188</v>
      </c>
      <c r="W30" s="45">
        <f t="shared" si="5"/>
        <v>-14982049</v>
      </c>
      <c r="X30" s="45">
        <f t="shared" si="5"/>
        <v>0</v>
      </c>
      <c r="Y30" s="45">
        <f t="shared" si="5"/>
        <v>-14982049</v>
      </c>
    </row>
    <row r="31" spans="1:25" x14ac:dyDescent="0.2">
      <c r="A31" s="252" t="s">
        <v>274</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row>
    <row r="32" spans="1:25" ht="36.75" customHeight="1" x14ac:dyDescent="0.2">
      <c r="A32" s="254" t="s">
        <v>275</v>
      </c>
      <c r="B32" s="254"/>
      <c r="C32" s="254"/>
      <c r="D32" s="254"/>
      <c r="E32" s="254"/>
      <c r="F32" s="254"/>
      <c r="G32" s="9">
        <v>25</v>
      </c>
      <c r="H32" s="44">
        <f>SUM(H12:H20)</f>
        <v>0</v>
      </c>
      <c r="I32" s="44">
        <f t="shared" ref="I32:Y32" si="6">SUM(I12:I20)</f>
        <v>0</v>
      </c>
      <c r="J32" s="44">
        <f t="shared" si="6"/>
        <v>0</v>
      </c>
      <c r="K32" s="44">
        <f t="shared" si="6"/>
        <v>0</v>
      </c>
      <c r="L32" s="44">
        <f t="shared" si="6"/>
        <v>0</v>
      </c>
      <c r="M32" s="44">
        <f t="shared" si="6"/>
        <v>0</v>
      </c>
      <c r="N32" s="44">
        <f t="shared" si="6"/>
        <v>0</v>
      </c>
      <c r="O32" s="44">
        <f t="shared" si="6"/>
        <v>-3805573</v>
      </c>
      <c r="P32" s="44">
        <f t="shared" si="6"/>
        <v>0</v>
      </c>
      <c r="Q32" s="44">
        <f t="shared" si="6"/>
        <v>0</v>
      </c>
      <c r="R32" s="44">
        <f t="shared" si="6"/>
        <v>0</v>
      </c>
      <c r="S32" s="44">
        <f t="shared" si="6"/>
        <v>0</v>
      </c>
      <c r="T32" s="44">
        <f t="shared" si="6"/>
        <v>0</v>
      </c>
      <c r="U32" s="44">
        <f t="shared" si="6"/>
        <v>4719323</v>
      </c>
      <c r="V32" s="44">
        <f t="shared" si="6"/>
        <v>0</v>
      </c>
      <c r="W32" s="44">
        <f t="shared" si="6"/>
        <v>913750</v>
      </c>
      <c r="X32" s="44">
        <f t="shared" si="6"/>
        <v>0</v>
      </c>
      <c r="Y32" s="44">
        <f t="shared" si="6"/>
        <v>913750</v>
      </c>
    </row>
    <row r="33" spans="1:25" ht="31.5" customHeight="1" x14ac:dyDescent="0.2">
      <c r="A33" s="254" t="s">
        <v>418</v>
      </c>
      <c r="B33" s="254"/>
      <c r="C33" s="254"/>
      <c r="D33" s="254"/>
      <c r="E33" s="254"/>
      <c r="F33" s="254"/>
      <c r="G33" s="9">
        <v>26</v>
      </c>
      <c r="H33" s="44">
        <f>H11+H32</f>
        <v>0</v>
      </c>
      <c r="I33" s="44">
        <f t="shared" ref="I33:Y33" si="7">I11+I32</f>
        <v>0</v>
      </c>
      <c r="J33" s="44">
        <f t="shared" si="7"/>
        <v>0</v>
      </c>
      <c r="K33" s="44">
        <f t="shared" si="7"/>
        <v>0</v>
      </c>
      <c r="L33" s="44">
        <f t="shared" si="7"/>
        <v>0</v>
      </c>
      <c r="M33" s="44">
        <f t="shared" si="7"/>
        <v>0</v>
      </c>
      <c r="N33" s="44">
        <f t="shared" si="7"/>
        <v>0</v>
      </c>
      <c r="O33" s="44">
        <f t="shared" si="7"/>
        <v>-3805573</v>
      </c>
      <c r="P33" s="44">
        <f t="shared" si="7"/>
        <v>0</v>
      </c>
      <c r="Q33" s="44">
        <f t="shared" si="7"/>
        <v>0</v>
      </c>
      <c r="R33" s="44">
        <f t="shared" si="7"/>
        <v>0</v>
      </c>
      <c r="S33" s="44">
        <f t="shared" si="7"/>
        <v>0</v>
      </c>
      <c r="T33" s="44">
        <f t="shared" si="7"/>
        <v>0</v>
      </c>
      <c r="U33" s="44">
        <f t="shared" si="7"/>
        <v>4719323</v>
      </c>
      <c r="V33" s="44">
        <f t="shared" si="7"/>
        <v>2433188</v>
      </c>
      <c r="W33" s="44">
        <f t="shared" si="7"/>
        <v>3346938</v>
      </c>
      <c r="X33" s="44">
        <f t="shared" si="7"/>
        <v>0</v>
      </c>
      <c r="Y33" s="44">
        <f t="shared" si="7"/>
        <v>3346938</v>
      </c>
    </row>
    <row r="34" spans="1:25" ht="30.75" customHeight="1" x14ac:dyDescent="0.2">
      <c r="A34" s="255" t="s">
        <v>419</v>
      </c>
      <c r="B34" s="255"/>
      <c r="C34" s="255"/>
      <c r="D34" s="255"/>
      <c r="E34" s="255"/>
      <c r="F34" s="255"/>
      <c r="G34" s="10">
        <v>27</v>
      </c>
      <c r="H34" s="45">
        <f>SUM(H21:H29)</f>
        <v>-85357</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-85357</v>
      </c>
      <c r="X34" s="45">
        <f t="shared" si="8"/>
        <v>0</v>
      </c>
      <c r="Y34" s="45">
        <f t="shared" si="8"/>
        <v>-85357</v>
      </c>
    </row>
    <row r="35" spans="1:25" x14ac:dyDescent="0.2">
      <c r="A35" s="252" t="s">
        <v>276</v>
      </c>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row>
    <row r="36" spans="1:25" x14ac:dyDescent="0.2">
      <c r="A36" s="250" t="s">
        <v>295</v>
      </c>
      <c r="B36" s="250"/>
      <c r="C36" s="250"/>
      <c r="D36" s="250"/>
      <c r="E36" s="250"/>
      <c r="F36" s="250"/>
      <c r="G36" s="8">
        <v>28</v>
      </c>
      <c r="H36" s="42">
        <v>22545740</v>
      </c>
      <c r="I36" s="42">
        <v>0</v>
      </c>
      <c r="J36" s="42">
        <v>1131555</v>
      </c>
      <c r="K36" s="42">
        <v>395923</v>
      </c>
      <c r="L36" s="42">
        <v>395923</v>
      </c>
      <c r="M36" s="42">
        <v>0</v>
      </c>
      <c r="N36" s="42">
        <v>0</v>
      </c>
      <c r="O36" s="42">
        <v>3445468</v>
      </c>
      <c r="P36" s="42">
        <v>0</v>
      </c>
      <c r="Q36" s="42">
        <v>0</v>
      </c>
      <c r="R36" s="42">
        <v>0</v>
      </c>
      <c r="S36" s="42">
        <v>0</v>
      </c>
      <c r="T36" s="42">
        <v>0</v>
      </c>
      <c r="U36" s="42">
        <v>-42093720</v>
      </c>
      <c r="V36" s="42">
        <v>0</v>
      </c>
      <c r="W36" s="43">
        <f>H36+I36+J36+K36-L36+M36+N36+O36+P36+Q36+R36+U36+V36+S36+T36</f>
        <v>-14970957</v>
      </c>
      <c r="X36" s="42">
        <v>0</v>
      </c>
      <c r="Y36" s="43">
        <f t="shared" ref="Y36:Y38" si="9">W36+X36</f>
        <v>-14970957</v>
      </c>
    </row>
    <row r="37" spans="1:25" x14ac:dyDescent="0.2">
      <c r="A37" s="233" t="s">
        <v>262</v>
      </c>
      <c r="B37" s="233"/>
      <c r="C37" s="233"/>
      <c r="D37" s="233"/>
      <c r="E37" s="233"/>
      <c r="F37" s="23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33" t="s">
        <v>263</v>
      </c>
      <c r="B38" s="233"/>
      <c r="C38" s="233"/>
      <c r="D38" s="233"/>
      <c r="E38" s="233"/>
      <c r="F38" s="23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4" t="s">
        <v>420</v>
      </c>
      <c r="B39" s="234"/>
      <c r="C39" s="234"/>
      <c r="D39" s="234"/>
      <c r="E39" s="234"/>
      <c r="F39" s="234"/>
      <c r="G39" s="9">
        <v>31</v>
      </c>
      <c r="H39" s="44">
        <f>H36+H37+H38</f>
        <v>22545740</v>
      </c>
      <c r="I39" s="44">
        <f t="shared" ref="I39:Y39" si="11">I36+I37+I38</f>
        <v>0</v>
      </c>
      <c r="J39" s="44">
        <f t="shared" si="11"/>
        <v>1131555</v>
      </c>
      <c r="K39" s="44">
        <f t="shared" si="11"/>
        <v>395923</v>
      </c>
      <c r="L39" s="44">
        <f t="shared" si="11"/>
        <v>395923</v>
      </c>
      <c r="M39" s="44">
        <f t="shared" si="11"/>
        <v>0</v>
      </c>
      <c r="N39" s="44">
        <f t="shared" si="11"/>
        <v>0</v>
      </c>
      <c r="O39" s="44">
        <f t="shared" si="11"/>
        <v>3445468</v>
      </c>
      <c r="P39" s="44">
        <f t="shared" si="11"/>
        <v>0</v>
      </c>
      <c r="Q39" s="44">
        <f t="shared" si="11"/>
        <v>0</v>
      </c>
      <c r="R39" s="44">
        <f t="shared" si="11"/>
        <v>0</v>
      </c>
      <c r="S39" s="44">
        <f t="shared" si="11"/>
        <v>0</v>
      </c>
      <c r="T39" s="44">
        <f t="shared" si="11"/>
        <v>0</v>
      </c>
      <c r="U39" s="44">
        <f t="shared" si="11"/>
        <v>-42093720</v>
      </c>
      <c r="V39" s="44">
        <f t="shared" si="11"/>
        <v>0</v>
      </c>
      <c r="W39" s="44">
        <f t="shared" si="11"/>
        <v>-14970957</v>
      </c>
      <c r="X39" s="44">
        <f t="shared" si="11"/>
        <v>0</v>
      </c>
      <c r="Y39" s="44">
        <f t="shared" si="11"/>
        <v>-14970957</v>
      </c>
    </row>
    <row r="40" spans="1:25" x14ac:dyDescent="0.2">
      <c r="A40" s="233" t="s">
        <v>264</v>
      </c>
      <c r="B40" s="233"/>
      <c r="C40" s="233"/>
      <c r="D40" s="233"/>
      <c r="E40" s="233"/>
      <c r="F40" s="233"/>
      <c r="G40" s="8">
        <v>32</v>
      </c>
      <c r="H40" s="46">
        <v>0</v>
      </c>
      <c r="I40" s="46">
        <v>0</v>
      </c>
      <c r="J40" s="46">
        <v>0</v>
      </c>
      <c r="K40" s="46">
        <v>0</v>
      </c>
      <c r="L40" s="46">
        <v>0</v>
      </c>
      <c r="M40" s="46">
        <v>0</v>
      </c>
      <c r="N40" s="46">
        <v>0</v>
      </c>
      <c r="O40" s="46">
        <v>0</v>
      </c>
      <c r="P40" s="46">
        <v>0</v>
      </c>
      <c r="Q40" s="46">
        <v>0</v>
      </c>
      <c r="R40" s="46">
        <v>0</v>
      </c>
      <c r="S40" s="42">
        <v>0</v>
      </c>
      <c r="T40" s="42">
        <v>0</v>
      </c>
      <c r="U40" s="46">
        <v>0</v>
      </c>
      <c r="V40" s="42">
        <v>-2960179</v>
      </c>
      <c r="W40" s="43">
        <f t="shared" si="10"/>
        <v>-2960179</v>
      </c>
      <c r="X40" s="42">
        <v>0</v>
      </c>
      <c r="Y40" s="43">
        <f t="shared" ref="Y40:Y58" si="12">W40+X40</f>
        <v>-2960179</v>
      </c>
    </row>
    <row r="41" spans="1:25" x14ac:dyDescent="0.2">
      <c r="A41" s="233" t="s">
        <v>265</v>
      </c>
      <c r="B41" s="233"/>
      <c r="C41" s="233"/>
      <c r="D41" s="233"/>
      <c r="E41" s="233"/>
      <c r="F41" s="233"/>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33" t="s">
        <v>277</v>
      </c>
      <c r="B42" s="233"/>
      <c r="C42" s="233"/>
      <c r="D42" s="233"/>
      <c r="E42" s="233"/>
      <c r="F42" s="233"/>
      <c r="G42" s="8">
        <v>34</v>
      </c>
      <c r="H42" s="46">
        <v>0</v>
      </c>
      <c r="I42" s="46">
        <v>0</v>
      </c>
      <c r="J42" s="46">
        <v>0</v>
      </c>
      <c r="K42" s="46">
        <v>0</v>
      </c>
      <c r="L42" s="46">
        <v>0</v>
      </c>
      <c r="M42" s="46">
        <v>0</v>
      </c>
      <c r="N42" s="46">
        <v>0</v>
      </c>
      <c r="O42" s="42">
        <v>1402670</v>
      </c>
      <c r="P42" s="46">
        <v>0</v>
      </c>
      <c r="Q42" s="46">
        <v>0</v>
      </c>
      <c r="R42" s="46">
        <v>0</v>
      </c>
      <c r="S42" s="42">
        <v>0</v>
      </c>
      <c r="T42" s="42">
        <v>0</v>
      </c>
      <c r="U42" s="42">
        <v>0</v>
      </c>
      <c r="V42" s="42">
        <v>0</v>
      </c>
      <c r="W42" s="43">
        <f t="shared" si="10"/>
        <v>1402670</v>
      </c>
      <c r="X42" s="42">
        <v>0</v>
      </c>
      <c r="Y42" s="43">
        <f t="shared" si="12"/>
        <v>1402670</v>
      </c>
    </row>
    <row r="43" spans="1:25" ht="37.5" customHeight="1" x14ac:dyDescent="0.2">
      <c r="A43" s="233" t="s">
        <v>408</v>
      </c>
      <c r="B43" s="233"/>
      <c r="C43" s="233"/>
      <c r="D43" s="233"/>
      <c r="E43" s="233"/>
      <c r="F43" s="23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33" t="s">
        <v>267</v>
      </c>
      <c r="B44" s="233"/>
      <c r="C44" s="233"/>
      <c r="D44" s="233"/>
      <c r="E44" s="233"/>
      <c r="F44" s="23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33" t="s">
        <v>268</v>
      </c>
      <c r="B45" s="233"/>
      <c r="C45" s="233"/>
      <c r="D45" s="233"/>
      <c r="E45" s="233"/>
      <c r="F45" s="23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33" t="s">
        <v>278</v>
      </c>
      <c r="B46" s="233"/>
      <c r="C46" s="233"/>
      <c r="D46" s="233"/>
      <c r="E46" s="233"/>
      <c r="F46" s="23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33" t="s">
        <v>270</v>
      </c>
      <c r="B47" s="233"/>
      <c r="C47" s="233"/>
      <c r="D47" s="233"/>
      <c r="E47" s="233"/>
      <c r="F47" s="23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33" t="s">
        <v>271</v>
      </c>
      <c r="B48" s="233"/>
      <c r="C48" s="233"/>
      <c r="D48" s="233"/>
      <c r="E48" s="233"/>
      <c r="F48" s="233"/>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33" t="s">
        <v>272</v>
      </c>
      <c r="B49" s="233"/>
      <c r="C49" s="233"/>
      <c r="D49" s="233"/>
      <c r="E49" s="233"/>
      <c r="F49" s="23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33" t="s">
        <v>409</v>
      </c>
      <c r="B50" s="233"/>
      <c r="C50" s="233"/>
      <c r="D50" s="233"/>
      <c r="E50" s="233"/>
      <c r="F50" s="23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33" t="s">
        <v>410</v>
      </c>
      <c r="B51" s="233"/>
      <c r="C51" s="233"/>
      <c r="D51" s="233"/>
      <c r="E51" s="233"/>
      <c r="F51" s="23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33" t="s">
        <v>411</v>
      </c>
      <c r="B52" s="233"/>
      <c r="C52" s="233"/>
      <c r="D52" s="233"/>
      <c r="E52" s="233"/>
      <c r="F52" s="23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33" t="s">
        <v>273</v>
      </c>
      <c r="B53" s="233"/>
      <c r="C53" s="233"/>
      <c r="D53" s="233"/>
      <c r="E53" s="233"/>
      <c r="F53" s="233"/>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33" t="s">
        <v>412</v>
      </c>
      <c r="B54" s="233"/>
      <c r="C54" s="233"/>
      <c r="D54" s="233"/>
      <c r="E54" s="233"/>
      <c r="F54" s="233"/>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33" t="s">
        <v>421</v>
      </c>
      <c r="B55" s="233"/>
      <c r="C55" s="233"/>
      <c r="D55" s="233"/>
      <c r="E55" s="233"/>
      <c r="F55" s="233"/>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33" t="s">
        <v>413</v>
      </c>
      <c r="B56" s="233"/>
      <c r="C56" s="233"/>
      <c r="D56" s="233"/>
      <c r="E56" s="233"/>
      <c r="F56" s="233"/>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33" t="s">
        <v>422</v>
      </c>
      <c r="B57" s="233"/>
      <c r="C57" s="233"/>
      <c r="D57" s="233"/>
      <c r="E57" s="233"/>
      <c r="F57" s="233"/>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33" t="s">
        <v>416</v>
      </c>
      <c r="B58" s="233"/>
      <c r="C58" s="233"/>
      <c r="D58" s="233"/>
      <c r="E58" s="233"/>
      <c r="F58" s="23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51" t="s">
        <v>423</v>
      </c>
      <c r="B59" s="251"/>
      <c r="C59" s="251"/>
      <c r="D59" s="251"/>
      <c r="E59" s="251"/>
      <c r="F59" s="251"/>
      <c r="G59" s="10">
        <v>51</v>
      </c>
      <c r="H59" s="45">
        <f>SUM(H39:H58)</f>
        <v>22545740</v>
      </c>
      <c r="I59" s="45">
        <f t="shared" ref="I59:Y59" si="13">SUM(I39:I58)</f>
        <v>0</v>
      </c>
      <c r="J59" s="45">
        <f t="shared" si="13"/>
        <v>1131555</v>
      </c>
      <c r="K59" s="45">
        <f t="shared" si="13"/>
        <v>395923</v>
      </c>
      <c r="L59" s="45">
        <f t="shared" si="13"/>
        <v>395923</v>
      </c>
      <c r="M59" s="45">
        <f t="shared" si="13"/>
        <v>0</v>
      </c>
      <c r="N59" s="45">
        <f t="shared" si="13"/>
        <v>0</v>
      </c>
      <c r="O59" s="45">
        <f t="shared" si="13"/>
        <v>4848138</v>
      </c>
      <c r="P59" s="45">
        <f t="shared" si="13"/>
        <v>0</v>
      </c>
      <c r="Q59" s="45">
        <f t="shared" si="13"/>
        <v>0</v>
      </c>
      <c r="R59" s="45">
        <f t="shared" si="13"/>
        <v>0</v>
      </c>
      <c r="S59" s="45">
        <f t="shared" si="13"/>
        <v>0</v>
      </c>
      <c r="T59" s="45">
        <f t="shared" si="13"/>
        <v>0</v>
      </c>
      <c r="U59" s="45">
        <f t="shared" si="13"/>
        <v>-42093720</v>
      </c>
      <c r="V59" s="45">
        <f t="shared" si="13"/>
        <v>-2960179</v>
      </c>
      <c r="W59" s="45">
        <f t="shared" si="13"/>
        <v>-16528466</v>
      </c>
      <c r="X59" s="45">
        <f t="shared" si="13"/>
        <v>0</v>
      </c>
      <c r="Y59" s="45">
        <f t="shared" si="13"/>
        <v>-16528466</v>
      </c>
    </row>
    <row r="60" spans="1:25" x14ac:dyDescent="0.2">
      <c r="A60" s="252" t="s">
        <v>274</v>
      </c>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row>
    <row r="61" spans="1:25" ht="31.5" customHeight="1" x14ac:dyDescent="0.2">
      <c r="A61" s="254" t="s">
        <v>424</v>
      </c>
      <c r="B61" s="254"/>
      <c r="C61" s="254"/>
      <c r="D61" s="254"/>
      <c r="E61" s="254"/>
      <c r="F61" s="254"/>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1402670</v>
      </c>
      <c r="P61" s="44">
        <f t="shared" si="14"/>
        <v>0</v>
      </c>
      <c r="Q61" s="44">
        <f t="shared" si="14"/>
        <v>0</v>
      </c>
      <c r="R61" s="44">
        <f t="shared" si="14"/>
        <v>0</v>
      </c>
      <c r="S61" s="44">
        <f t="shared" si="14"/>
        <v>0</v>
      </c>
      <c r="T61" s="44">
        <f t="shared" si="14"/>
        <v>0</v>
      </c>
      <c r="U61" s="44">
        <f t="shared" si="14"/>
        <v>0</v>
      </c>
      <c r="V61" s="44">
        <f t="shared" si="14"/>
        <v>0</v>
      </c>
      <c r="W61" s="44">
        <f t="shared" si="14"/>
        <v>1402670</v>
      </c>
      <c r="X61" s="44">
        <f t="shared" si="14"/>
        <v>0</v>
      </c>
      <c r="Y61" s="44">
        <f t="shared" si="14"/>
        <v>1402670</v>
      </c>
    </row>
    <row r="62" spans="1:25" ht="27.75" customHeight="1" x14ac:dyDescent="0.2">
      <c r="A62" s="254" t="s">
        <v>425</v>
      </c>
      <c r="B62" s="254"/>
      <c r="C62" s="254"/>
      <c r="D62" s="254"/>
      <c r="E62" s="254"/>
      <c r="F62" s="254"/>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1402670</v>
      </c>
      <c r="P62" s="44">
        <f t="shared" si="15"/>
        <v>0</v>
      </c>
      <c r="Q62" s="44">
        <f t="shared" si="15"/>
        <v>0</v>
      </c>
      <c r="R62" s="44">
        <f t="shared" si="15"/>
        <v>0</v>
      </c>
      <c r="S62" s="44">
        <f t="shared" si="15"/>
        <v>0</v>
      </c>
      <c r="T62" s="44">
        <f t="shared" si="15"/>
        <v>0</v>
      </c>
      <c r="U62" s="44">
        <f t="shared" si="15"/>
        <v>0</v>
      </c>
      <c r="V62" s="44">
        <f t="shared" si="15"/>
        <v>-2960179</v>
      </c>
      <c r="W62" s="44">
        <f t="shared" si="15"/>
        <v>-1557509</v>
      </c>
      <c r="X62" s="44">
        <f t="shared" si="15"/>
        <v>0</v>
      </c>
      <c r="Y62" s="44">
        <f t="shared" si="15"/>
        <v>-1557509</v>
      </c>
    </row>
    <row r="63" spans="1:25" ht="29.25" customHeight="1" x14ac:dyDescent="0.2">
      <c r="A63" s="255" t="s">
        <v>426</v>
      </c>
      <c r="B63" s="255"/>
      <c r="C63" s="255"/>
      <c r="D63" s="255"/>
      <c r="E63" s="255"/>
      <c r="F63" s="255"/>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4803149606299213" right="0.74803149606299213" top="0.98425196850393704" bottom="0.98425196850393704" header="0.51181102362204722" footer="0.51181102362204722"/>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tabSelected="1" zoomScale="64" zoomScaleNormal="64" workbookViewId="0">
      <selection activeCell="M26" sqref="M26"/>
    </sheetView>
  </sheetViews>
  <sheetFormatPr defaultRowHeight="12.75" x14ac:dyDescent="0.2"/>
  <cols>
    <col min="10" max="10" width="146" customWidth="1"/>
  </cols>
  <sheetData>
    <row r="1" spans="1:10" x14ac:dyDescent="0.2">
      <c r="A1" s="257" t="s">
        <v>469</v>
      </c>
      <c r="B1" s="258"/>
      <c r="C1" s="258"/>
      <c r="D1" s="258"/>
      <c r="E1" s="258"/>
      <c r="F1" s="258"/>
      <c r="G1" s="258"/>
      <c r="H1" s="258"/>
      <c r="I1" s="258"/>
      <c r="J1" s="258"/>
    </row>
    <row r="2" spans="1:10" x14ac:dyDescent="0.2">
      <c r="A2" s="258"/>
      <c r="B2" s="258"/>
      <c r="C2" s="258"/>
      <c r="D2" s="258"/>
      <c r="E2" s="258"/>
      <c r="F2" s="258"/>
      <c r="G2" s="258"/>
      <c r="H2" s="258"/>
      <c r="I2" s="258"/>
      <c r="J2" s="258"/>
    </row>
    <row r="3" spans="1:10" x14ac:dyDescent="0.2">
      <c r="A3" s="258"/>
      <c r="B3" s="258"/>
      <c r="C3" s="258"/>
      <c r="D3" s="258"/>
      <c r="E3" s="258"/>
      <c r="F3" s="258"/>
      <c r="G3" s="258"/>
      <c r="H3" s="258"/>
      <c r="I3" s="258"/>
      <c r="J3" s="258"/>
    </row>
    <row r="4" spans="1:10" x14ac:dyDescent="0.2">
      <c r="A4" s="258"/>
      <c r="B4" s="258"/>
      <c r="C4" s="258"/>
      <c r="D4" s="258"/>
      <c r="E4" s="258"/>
      <c r="F4" s="258"/>
      <c r="G4" s="258"/>
      <c r="H4" s="258"/>
      <c r="I4" s="258"/>
      <c r="J4" s="258"/>
    </row>
    <row r="5" spans="1:10" x14ac:dyDescent="0.2">
      <c r="A5" s="258"/>
      <c r="B5" s="258"/>
      <c r="C5" s="258"/>
      <c r="D5" s="258"/>
      <c r="E5" s="258"/>
      <c r="F5" s="258"/>
      <c r="G5" s="258"/>
      <c r="H5" s="258"/>
      <c r="I5" s="258"/>
      <c r="J5" s="258"/>
    </row>
    <row r="6" spans="1:10" x14ac:dyDescent="0.2">
      <c r="A6" s="258"/>
      <c r="B6" s="258"/>
      <c r="C6" s="258"/>
      <c r="D6" s="258"/>
      <c r="E6" s="258"/>
      <c r="F6" s="258"/>
      <c r="G6" s="258"/>
      <c r="H6" s="258"/>
      <c r="I6" s="258"/>
      <c r="J6" s="258"/>
    </row>
    <row r="7" spans="1:10" x14ac:dyDescent="0.2">
      <c r="A7" s="258"/>
      <c r="B7" s="258"/>
      <c r="C7" s="258"/>
      <c r="D7" s="258"/>
      <c r="E7" s="258"/>
      <c r="F7" s="258"/>
      <c r="G7" s="258"/>
      <c r="H7" s="258"/>
      <c r="I7" s="258"/>
      <c r="J7" s="258"/>
    </row>
    <row r="8" spans="1:10" x14ac:dyDescent="0.2">
      <c r="A8" s="258"/>
      <c r="B8" s="258"/>
      <c r="C8" s="258"/>
      <c r="D8" s="258"/>
      <c r="E8" s="258"/>
      <c r="F8" s="258"/>
      <c r="G8" s="258"/>
      <c r="H8" s="258"/>
      <c r="I8" s="258"/>
      <c r="J8" s="258"/>
    </row>
    <row r="9" spans="1:10" x14ac:dyDescent="0.2">
      <c r="A9" s="258"/>
      <c r="B9" s="258"/>
      <c r="C9" s="258"/>
      <c r="D9" s="258"/>
      <c r="E9" s="258"/>
      <c r="F9" s="258"/>
      <c r="G9" s="258"/>
      <c r="H9" s="258"/>
      <c r="I9" s="258"/>
      <c r="J9" s="258"/>
    </row>
    <row r="10" spans="1:10" x14ac:dyDescent="0.2">
      <c r="A10" s="258"/>
      <c r="B10" s="258"/>
      <c r="C10" s="258"/>
      <c r="D10" s="258"/>
      <c r="E10" s="258"/>
      <c r="F10" s="258"/>
      <c r="G10" s="258"/>
      <c r="H10" s="258"/>
      <c r="I10" s="258"/>
      <c r="J10" s="258"/>
    </row>
    <row r="11" spans="1:10" x14ac:dyDescent="0.2">
      <c r="A11" s="258"/>
      <c r="B11" s="258"/>
      <c r="C11" s="258"/>
      <c r="D11" s="258"/>
      <c r="E11" s="258"/>
      <c r="F11" s="258"/>
      <c r="G11" s="258"/>
      <c r="H11" s="258"/>
      <c r="I11" s="258"/>
      <c r="J11" s="258"/>
    </row>
    <row r="12" spans="1:10" x14ac:dyDescent="0.2">
      <c r="A12" s="258"/>
      <c r="B12" s="258"/>
      <c r="C12" s="258"/>
      <c r="D12" s="258"/>
      <c r="E12" s="258"/>
      <c r="F12" s="258"/>
      <c r="G12" s="258"/>
      <c r="H12" s="258"/>
      <c r="I12" s="258"/>
      <c r="J12" s="258"/>
    </row>
    <row r="13" spans="1:10" x14ac:dyDescent="0.2">
      <c r="A13" s="258"/>
      <c r="B13" s="258"/>
      <c r="C13" s="258"/>
      <c r="D13" s="258"/>
      <c r="E13" s="258"/>
      <c r="F13" s="258"/>
      <c r="G13" s="258"/>
      <c r="H13" s="258"/>
      <c r="I13" s="258"/>
      <c r="J13" s="258"/>
    </row>
    <row r="14" spans="1:10" x14ac:dyDescent="0.2">
      <c r="A14" s="258"/>
      <c r="B14" s="258"/>
      <c r="C14" s="258"/>
      <c r="D14" s="258"/>
      <c r="E14" s="258"/>
      <c r="F14" s="258"/>
      <c r="G14" s="258"/>
      <c r="H14" s="258"/>
      <c r="I14" s="258"/>
      <c r="J14" s="258"/>
    </row>
    <row r="15" spans="1:10" x14ac:dyDescent="0.2">
      <c r="A15" s="258"/>
      <c r="B15" s="258"/>
      <c r="C15" s="258"/>
      <c r="D15" s="258"/>
      <c r="E15" s="258"/>
      <c r="F15" s="258"/>
      <c r="G15" s="258"/>
      <c r="H15" s="258"/>
      <c r="I15" s="258"/>
      <c r="J15" s="258"/>
    </row>
    <row r="16" spans="1:10" x14ac:dyDescent="0.2">
      <c r="A16" s="258"/>
      <c r="B16" s="258"/>
      <c r="C16" s="258"/>
      <c r="D16" s="258"/>
      <c r="E16" s="258"/>
      <c r="F16" s="258"/>
      <c r="G16" s="258"/>
      <c r="H16" s="258"/>
      <c r="I16" s="258"/>
      <c r="J16" s="258"/>
    </row>
    <row r="17" spans="1:10" x14ac:dyDescent="0.2">
      <c r="A17" s="258"/>
      <c r="B17" s="258"/>
      <c r="C17" s="258"/>
      <c r="D17" s="258"/>
      <c r="E17" s="258"/>
      <c r="F17" s="258"/>
      <c r="G17" s="258"/>
      <c r="H17" s="258"/>
      <c r="I17" s="258"/>
      <c r="J17" s="258"/>
    </row>
    <row r="18" spans="1:10" x14ac:dyDescent="0.2">
      <c r="A18" s="258"/>
      <c r="B18" s="258"/>
      <c r="C18" s="258"/>
      <c r="D18" s="258"/>
      <c r="E18" s="258"/>
      <c r="F18" s="258"/>
      <c r="G18" s="258"/>
      <c r="H18" s="258"/>
      <c r="I18" s="258"/>
      <c r="J18" s="258"/>
    </row>
    <row r="19" spans="1:10" x14ac:dyDescent="0.2">
      <c r="A19" s="258"/>
      <c r="B19" s="258"/>
      <c r="C19" s="258"/>
      <c r="D19" s="258"/>
      <c r="E19" s="258"/>
      <c r="F19" s="258"/>
      <c r="G19" s="258"/>
      <c r="H19" s="258"/>
      <c r="I19" s="258"/>
      <c r="J19" s="258"/>
    </row>
    <row r="20" spans="1:10" x14ac:dyDescent="0.2">
      <c r="A20" s="258"/>
      <c r="B20" s="258"/>
      <c r="C20" s="258"/>
      <c r="D20" s="258"/>
      <c r="E20" s="258"/>
      <c r="F20" s="258"/>
      <c r="G20" s="258"/>
      <c r="H20" s="258"/>
      <c r="I20" s="258"/>
      <c r="J20" s="258"/>
    </row>
    <row r="21" spans="1:10" x14ac:dyDescent="0.2">
      <c r="A21" s="258"/>
      <c r="B21" s="258"/>
      <c r="C21" s="258"/>
      <c r="D21" s="258"/>
      <c r="E21" s="258"/>
      <c r="F21" s="258"/>
      <c r="G21" s="258"/>
      <c r="H21" s="258"/>
      <c r="I21" s="258"/>
      <c r="J21" s="258"/>
    </row>
    <row r="22" spans="1:10" x14ac:dyDescent="0.2">
      <c r="A22" s="258"/>
      <c r="B22" s="258"/>
      <c r="C22" s="258"/>
      <c r="D22" s="258"/>
      <c r="E22" s="258"/>
      <c r="F22" s="258"/>
      <c r="G22" s="258"/>
      <c r="H22" s="258"/>
      <c r="I22" s="258"/>
      <c r="J22" s="258"/>
    </row>
    <row r="23" spans="1:10" ht="15" customHeight="1" x14ac:dyDescent="0.2">
      <c r="A23" s="258"/>
      <c r="B23" s="258"/>
      <c r="C23" s="258"/>
      <c r="D23" s="258"/>
      <c r="E23" s="258"/>
      <c r="F23" s="258"/>
      <c r="G23" s="258"/>
      <c r="H23" s="258"/>
      <c r="I23" s="258"/>
      <c r="J23" s="258"/>
    </row>
    <row r="24" spans="1:10" ht="51.6" customHeight="1" x14ac:dyDescent="0.2">
      <c r="A24" s="258"/>
      <c r="B24" s="258"/>
      <c r="C24" s="258"/>
      <c r="D24" s="258"/>
      <c r="E24" s="258"/>
      <c r="F24" s="258"/>
      <c r="G24" s="258"/>
      <c r="H24" s="258"/>
      <c r="I24" s="258"/>
      <c r="J24" s="258"/>
    </row>
    <row r="25" spans="1:10" ht="148.9" customHeight="1" x14ac:dyDescent="0.2">
      <c r="A25" s="258"/>
      <c r="B25" s="258"/>
      <c r="C25" s="258"/>
      <c r="D25" s="258"/>
      <c r="E25" s="258"/>
      <c r="F25" s="258"/>
      <c r="G25" s="258"/>
      <c r="H25" s="258"/>
      <c r="I25" s="258"/>
      <c r="J25" s="258"/>
    </row>
    <row r="26" spans="1:10" ht="104.25" customHeight="1" x14ac:dyDescent="0.2">
      <c r="A26" s="258"/>
      <c r="B26" s="258"/>
      <c r="C26" s="258"/>
      <c r="D26" s="258"/>
      <c r="E26" s="258"/>
      <c r="F26" s="258"/>
      <c r="G26" s="258"/>
      <c r="H26" s="258"/>
      <c r="I26" s="258"/>
      <c r="J26" s="258"/>
    </row>
    <row r="27" spans="1:10" ht="75" customHeight="1" x14ac:dyDescent="0.2">
      <c r="A27" s="258"/>
      <c r="B27" s="258"/>
      <c r="C27" s="258"/>
      <c r="D27" s="258"/>
      <c r="E27" s="258"/>
      <c r="F27" s="258"/>
      <c r="G27" s="258"/>
      <c r="H27" s="258"/>
      <c r="I27" s="258"/>
      <c r="J27" s="258"/>
    </row>
    <row r="28" spans="1:10" ht="87.75" customHeight="1" x14ac:dyDescent="0.2">
      <c r="A28" s="258"/>
      <c r="B28" s="258"/>
      <c r="C28" s="258"/>
      <c r="D28" s="258"/>
      <c r="E28" s="258"/>
      <c r="F28" s="258"/>
      <c r="G28" s="258"/>
      <c r="H28" s="258"/>
      <c r="I28" s="258"/>
      <c r="J28" s="258"/>
    </row>
    <row r="29" spans="1:10" ht="85.5" customHeight="1" x14ac:dyDescent="0.2">
      <c r="A29" s="258"/>
      <c r="B29" s="258"/>
      <c r="C29" s="258"/>
      <c r="D29" s="258"/>
      <c r="E29" s="258"/>
      <c r="F29" s="258"/>
      <c r="G29" s="258"/>
      <c r="H29" s="258"/>
      <c r="I29" s="258"/>
      <c r="J29" s="258"/>
    </row>
    <row r="30" spans="1:10" ht="262.5" customHeight="1" x14ac:dyDescent="0.2">
      <c r="A30" s="258"/>
      <c r="B30" s="258"/>
      <c r="C30" s="258"/>
      <c r="D30" s="258"/>
      <c r="E30" s="258"/>
      <c r="F30" s="258"/>
      <c r="G30" s="258"/>
      <c r="H30" s="258"/>
      <c r="I30" s="258"/>
      <c r="J30" s="258"/>
    </row>
    <row r="33" spans="1:1" x14ac:dyDescent="0.2">
      <c r="A33" s="102"/>
    </row>
  </sheetData>
  <mergeCells count="1">
    <mergeCell ref="A1:J30"/>
  </mergeCell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Ljiljana Lovrić</cp:lastModifiedBy>
  <cp:lastPrinted>2025-04-16T14:49:09Z</cp:lastPrinted>
  <dcterms:created xsi:type="dcterms:W3CDTF">2008-10-17T11:51:54Z</dcterms:created>
  <dcterms:modified xsi:type="dcterms:W3CDTF">2025-04-23T13:44:59Z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