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mkupres\Desktop\GFI KI\Nekons\"/>
    </mc:Choice>
  </mc:AlternateContent>
  <xr:revisionPtr revIDLastSave="0" documentId="13_ncr:1_{7D066909-E7BD-4EAB-BF74-7B661A5545EB}" xr6:coauthVersionLast="47" xr6:coauthVersionMax="47" xr10:uidLastSave="{00000000-0000-0000-0000-000000000000}"/>
  <bookViews>
    <workbookView xWindow="-216" yWindow="12852" windowWidth="23256" windowHeight="12456"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 i="22" l="1"/>
  <c r="I23" i="18"/>
  <c r="H12" i="18"/>
  <c r="I9" i="18"/>
  <c r="H9" i="18"/>
  <c r="H53" i="19"/>
  <c r="H41" i="19"/>
  <c r="H24" i="19"/>
  <c r="H19" i="19"/>
  <c r="H10" i="19"/>
  <c r="H61" i="18"/>
  <c r="H55" i="18"/>
  <c r="H47" i="18"/>
  <c r="H41" i="18"/>
  <c r="H29" i="19" l="1"/>
  <c r="H31" i="19" s="1"/>
  <c r="H40" i="19"/>
  <c r="I53" i="19"/>
  <c r="I41" i="19"/>
  <c r="I34" i="19"/>
  <c r="H34" i="19"/>
  <c r="I24" i="19"/>
  <c r="I19" i="19"/>
  <c r="I10" i="19"/>
  <c r="I76" i="18"/>
  <c r="H76" i="18"/>
  <c r="I61" i="18"/>
  <c r="I55" i="18"/>
  <c r="I50" i="18"/>
  <c r="H50" i="18"/>
  <c r="I47" i="18"/>
  <c r="I41" i="18"/>
  <c r="I38" i="18"/>
  <c r="H38" i="18"/>
  <c r="H37" i="18" s="1"/>
  <c r="I34" i="18"/>
  <c r="H34" i="18"/>
  <c r="I26" i="18"/>
  <c r="H26" i="18"/>
  <c r="H23" i="18"/>
  <c r="I16" i="18"/>
  <c r="H16" i="18"/>
  <c r="I12" i="18"/>
  <c r="I37" i="18" l="1"/>
  <c r="H35" i="19"/>
  <c r="H39" i="19" s="1"/>
  <c r="H62" i="19" s="1"/>
  <c r="I71" i="18"/>
  <c r="I32" i="18"/>
  <c r="H32" i="18"/>
  <c r="I40" i="19"/>
  <c r="I29" i="19"/>
  <c r="I31" i="19" s="1"/>
  <c r="I35" i="19" s="1"/>
  <c r="I39" i="19" s="1"/>
  <c r="H71" i="18"/>
  <c r="I62" i="19" l="1"/>
  <c r="R7" i="22"/>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<sst xmlns="http://schemas.openxmlformats.org/spreadsheetml/2006/main" count="330" uniqueCount="302">
  <si>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</si>
  <si>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</si>
  <si>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</si>
  <si>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</si>
  <si>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</si>
  <si>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</si>
  <si>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</si>
  <si>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</si>
  <si>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</si>
  <si>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</si>
  <si>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</si>
  <si>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</si>
  <si>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</si>
  <si>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</si>
  <si>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</si>
  <si>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</si>
  <si>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</si>
  <si>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</si>
  <si>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</si>
  <si>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</si>
  <si>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</si>
  <si>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</si>
  <si>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</si>
  <si>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</si>
  <si>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</si>
  <si>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</si>
  <si>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</si>
  <si>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</si>
  <si>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</si>
  <si>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</si>
  <si>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</si>
  <si>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</si>
  <si>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</si>
  <si>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</si>
  <si>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</si>
  <si>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</si>
  <si>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</si>
  <si>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</si>
  <si>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</si>
  <si>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</si>
  <si>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</si>
  <si>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</si>
  <si>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</si>
  <si>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</si>
  <si>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</si>
  <si>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</si>
  <si>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</si>
  <si>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</si>
  <si>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</si>
  <si>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</si>
  <si>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</si>
  <si>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</si>
  <si>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</si>
  <si>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</si>
  <si>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</si>
  <si>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</si>
  <si>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</si>
  <si>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</si>
  <si>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</si>
  <si>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</si>
  <si>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</si>
  <si>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</si>
  <si>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</si>
  <si>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</si>
  <si>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</si>
  <si>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</si>
  <si>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</si>
  <si>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</si>
  <si>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</si>
  <si>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</si>
  <si>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</si>
  <si>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</si>
  <si>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</si>
  <si>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</si>
  <si>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</si>
  <si>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</si>
  <si>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</si>
  <si>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</si>
  <si>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</si>
  <si>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</si>
  <si>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</si>
  <si>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</si>
  <si>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</si>
  <si>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</si>
  <si>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</si>
  <si>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</si>
  <si>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</si>
  <si>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</si>
  <si>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</si>
  <si>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</si>
  <si>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</si>
  <si>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</si>
  <si>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</si>
  <si>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</si>
  <si>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</si>
  <si>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</si>
  <si>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</si>
  <si>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</si>
  <si>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</si>
  <si>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</si>
  <si>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</si>
  <si>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</si>
  <si>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</si>
  <si>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</si>
  <si>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</si>
  <si>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</si>
  <si>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</si>
  <si>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</si>
  <si>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</si>
  <si>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</si>
  <si>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</si>
  <si>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</si>
  <si>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</si>
  <si>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</si>
  <si>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</si>
  <si>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</si>
  <si>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</si>
  <si>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</si>
  <si>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</si>
  <si>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</si>
  <si>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</si>
  <si>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</si>
  <si>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</si>
  <si>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</si>
  <si>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</si>
  <si>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</si>
  <si>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</si>
  <si>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</si>
  <si>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</si>
  <si>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</si>
  <si>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</si>
  <si>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</si>
  <si>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</si>
  <si>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</si>
  <si>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</si>
  <si>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</si>
  <si>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</si>
  <si>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</si>
  <si>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</si>
  <si>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</si>
  <si>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</si>
  <si>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</si>
  <si>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</si>
  <si>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</si>
  <si>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</si>
  <si>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</si>
  <si>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</si>
  <si>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</si>
  <si>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</si>
  <si>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</si>
  <si>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</si>
  <si>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</si>
  <si>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</si>
  <si>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</si>
  <si>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</si>
  <si>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</si>
  <si>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</si>
  <si>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</si>
  <si>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</si>
  <si>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</si>
  <si>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</si>
  <si>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</si>
  <si>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</si>
  <si>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</si>
  <si>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</si>
  <si>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</si>
  <si>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</si>
  <si>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</si>
  <si>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</si>
  <si>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</si>
  <si>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</si>
  <si>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</si>
  <si>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</si>
  <si>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</si>
  <si>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</si>
  <si>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</si>
  <si>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</si>
  <si>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</si>
  <si>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</si>
  <si>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</si>
  <si>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</si>
  <si>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</si>
  <si>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</si>
  <si>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</si>
  <si>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</si>
  <si>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</si>
  <si>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</si>
  <si>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</si>
  <si>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</si>
  <si>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</si>
  <si>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</si>
  <si>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</si>
  <si>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</si>
  <si>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</si>
  <si>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</si>
  <si>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</si>
  <si>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</si>
  <si>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</si>
  <si>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</si>
  <si>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</si>
  <si>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</si>
  <si>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</si>
  <si>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</si>
  <si>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</si>
  <si>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</si>
  <si>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</si>
  <si>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</si>
  <si>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</si>
  <si>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</si>
  <si>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</si>
  <si>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</si>
  <si>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</si>
  <si>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</si>
  <si>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</si>
  <si>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</si>
  <si>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</si>
  <si>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</si>
  <si>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</si>
  <si>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</si>
  <si>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</si>
  <si>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</si>
  <si>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</si>
  <si>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</si>
  <si>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</si>
  <si>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</si>
  <si>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</si>
  <si>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</si>
  <si>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</si>
  <si>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</si>
  <si>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</si>
  <si>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</si>
  <si>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</si>
  <si>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</si>
  <si>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</si>
  <si>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</si>
  <si>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</si>
  <si>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</si>
  <si>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</si>
  <si>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</si>
  <si>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</si>
  <si>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</si>
  <si>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</si>
  <si>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</si>
  <si>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</si>
  <si>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</si>
  <si>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</si>
  <si>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</si>
  <si>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</si>
  <si>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</si>
  <si>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</si>
  <si>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</si>
  <si>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</si>
  <si>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</si>
  <si>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</si>
  <si>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</si>
  <si>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</si>
  <si>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</si>
  <si>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</si>
  <si>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</si>
  <si>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</si>
  <si>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</si>
  <si>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</si>
  <si>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</si>
  <si>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</si>
  <si>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</si>
  <si>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</si>
  <si>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</si>
  <si>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</si>
  <si>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</si>
  <si>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</si>
  <si>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</si>
  <si>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</si>
  <si>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</si>
  <si>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</si>
  <si>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</si>
  <si>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</si>
  <si>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</si>
  <si>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</si>
  <si>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</si>
  <si>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</si>
  <si>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01.01.2025.</t>
  </si>
  <si>
    <t>3234495</t>
  </si>
  <si>
    <t>HR</t>
  </si>
  <si>
    <t xml:space="preserve">stanje na dan 31.12.2025 </t>
  </si>
  <si>
    <t>u razdoblju 01.01.2025 do 31.12.2025</t>
  </si>
  <si>
    <t>10000576</t>
  </si>
  <si>
    <t>42252496579</t>
  </si>
  <si>
    <t>54930031QFC4ME17BK12</t>
  </si>
  <si>
    <t>1057</t>
  </si>
  <si>
    <t>SLATINSKA BANKA D.D.</t>
  </si>
  <si>
    <t>SLATINA</t>
  </si>
  <si>
    <t>VLADIMIRA NAZORA 2</t>
  </si>
  <si>
    <t>slatinska-banka@slatinska-banka.hr</t>
  </si>
  <si>
    <t>www.slatinska-banka.hr</t>
  </si>
  <si>
    <t>TOMISLAV GORIČKI</t>
  </si>
  <si>
    <t>financije@slatinska-banka.hr</t>
  </si>
  <si>
    <t>033/637-000</t>
  </si>
  <si>
    <t>PKF FACT REVIZIJA d.o.o.</t>
  </si>
  <si>
    <t>Jeni Krstičević</t>
  </si>
  <si>
    <t>BILJEŠKE UZ FINANCIJSKE IZVJEŠTAJE - GFI
(sastavljaju se za godišnja izvještajna razdoblja)
Naziv izdavatelja:   SLATINSKA BANKA d.d. 
OIB:   42252496579
Izvještajno razdoblje: 01.01.2025. - 31.12.2025.
Bilješke uz financijske izvještaje
Posljednji godišnji financijski izvještaji, revidirani nekonsolidirani izvještaji Slatinske banke d.d. za 2024.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Tijekom 2025. nisu zabilježene promjene na broju vlastitih dionicama kojim Banka raspolaže. 
U 2025. godini Banka je knjižila rezervaciju za isplatu nagrade zaposlenicima za iznimne rezultate u obliku dionica u iznosu od 50,92 tisuće eura tj. 2.250 dionica koje dodijeljene zaposlenicima na datum 11.2.2026.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536,77 tisuća eura. Za ostale sudske sporove koji se vode protiv Banke rezervirano je 12,51 tisuća eura.
Bilješka 4: Izdavanje obveznice oznake SNBA-0-319A 
Banka je tijekom 2024. godine uspješno provela izdanje podređene obveznice oznake SNBA-O-319A. Nakon prethodnog odobrenja Hrvatske narodne banke, obveznica je uključena u izračun dopunskog kapitala Banke.
Obveznica je izdana u nematerijaliziranom obliku, u ukupnom nominalnom iznosu od 4.000.000,00 EUR. Pojedinačna nominalna vrijednost iznosi 100.000,00 EUR, a valuta namire je euro. Kamatna stopa je fiksna i iznosi 5,75% godišnje.
Bilješka 5: Stjecanje 100% udjela u Wüstenrot stambenoj štedionici d.d.
Dana 14. veljače 2025. Banka je izvršila uplatu kupoprodajne cijene za stjecanje 100% udjela u društvu Solvera stambena štedionica d.d. (u daljem tekstu Stambena štedionica). Prijenos vlasništva nad dionicama proveden je 24. veljače 2025. putem SKDD-a, čime je transakcija formalno zaključena.
Nakon promjene vlasništva, Banka i Stambena štedionica nastavljaju poslovati kao zasebna društva unutar Grupe, u skladu s vlastitim poslovnim planovima.
Bilješka 6: Događaji nakon izvještajnog razdoblja.
U prosincu 2025. godine započet je proces kupnje poslovne nekretnine u Zagrebu, a sam proces je završen u veljači 2026. godine stjecanjem vlasništva predmetne nekretnine i to u ½ dijela SLATINSKA BANKA d.d. i u ½ dijela Solvera stambena štedionica d.d.</t>
  </si>
  <si>
    <t>Obveznik: Slatinska banka d.d.</t>
  </si>
  <si>
    <t>Obveznik:Slatinska banka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</si>
</sst>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sz val="8"/>
      <color theme="1"/>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0" fontId="1" fillId="0" borderId="0"/>
  </cellStyleXfs>
  <cellXfs count="24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49" fontId="9" fillId="3" borderId="1" xfId="0" applyNumberFormat="1" applyFont="1" applyFill="1" applyBorder="1" applyAlignment="1">
      <alignment horizontal="center" vertical="center"/>
    </xf>
    <xf numFmtId="164" fontId="13" fillId="0" borderId="1" xfId="0" applyNumberFormat="1" applyFont="1" applyBorder="1" applyAlignment="1">
      <alignment horizontal="center" vertical="center"/>
    </xf>
    <xf numFmtId="164" fontId="13" fillId="7" borderId="1" xfId="0" applyNumberFormat="1" applyFont="1" applyFill="1" applyBorder="1" applyAlignment="1">
      <alignment horizontal="center" vertical="center"/>
    </xf>
    <xf numFmtId="0" fontId="13" fillId="0" borderId="0" xfId="0" applyFont="1" applyAlignment="1">
      <alignment horizontal="left" vertical="center" wrapText="1"/>
    </xf>
    <xf numFmtId="165" fontId="4" fillId="0" borderId="0" xfId="0" applyNumberFormat="1" applyFont="1" applyAlignment="1">
      <alignment horizontal="center" vertical="center"/>
    </xf>
    <xf numFmtId="0" fontId="4" fillId="3" borderId="11" xfId="3" applyFont="1" applyFill="1" applyBorder="1" applyAlignment="1">
      <alignment horizontal="center" vertical="center" wrapText="1"/>
    </xf>
    <xf numFmtId="0" fontId="13" fillId="3" borderId="1" xfId="3" applyFont="1" applyFill="1" applyBorder="1" applyAlignment="1">
      <alignment horizontal="center" vertical="center"/>
    </xf>
    <xf numFmtId="3" fontId="13" fillId="3" borderId="1" xfId="3" applyNumberFormat="1" applyFont="1" applyFill="1" applyBorder="1" applyAlignment="1">
      <alignment horizontal="center" vertical="center" wrapText="1"/>
    </xf>
    <xf numFmtId="0" fontId="19" fillId="8" borderId="2" xfId="0" applyFont="1" applyFill="1" applyBorder="1"/>
    <xf numFmtId="0" fontId="0" fillId="8" borderId="10" xfId="0" applyFill="1" applyBorder="1"/>
    <xf numFmtId="0" fontId="5" fillId="8" borderId="14" xfId="0" applyFont="1" applyFill="1" applyBorder="1" applyAlignment="1">
      <alignment vertical="center"/>
    </xf>
    <xf numFmtId="0" fontId="0" fillId="8" borderId="13" xfId="0" applyFill="1" applyBorder="1"/>
    <xf numFmtId="0" fontId="22" fillId="8" borderId="12" xfId="0" applyFont="1" applyFill="1" applyBorder="1"/>
    <xf numFmtId="0" fontId="22" fillId="8" borderId="13" xfId="0" applyFont="1" applyFill="1" applyBorder="1" applyAlignment="1">
      <alignment wrapText="1"/>
    </xf>
    <xf numFmtId="0" fontId="22" fillId="8" borderId="13" xfId="0" applyFont="1" applyFill="1" applyBorder="1"/>
    <xf numFmtId="0" fontId="4" fillId="8" borderId="0" xfId="0" applyFont="1" applyFill="1" applyAlignment="1">
      <alignment vertical="center"/>
    </xf>
    <xf numFmtId="0" fontId="4" fillId="8" borderId="0" xfId="0" applyFont="1" applyFill="1" applyAlignment="1">
      <alignment horizontal="center" vertical="center"/>
    </xf>
    <xf numFmtId="0" fontId="5" fillId="8" borderId="13" xfId="0" applyFont="1" applyFill="1" applyBorder="1" applyAlignment="1">
      <alignment horizontal="center" vertical="center"/>
    </xf>
    <xf numFmtId="0" fontId="22" fillId="8" borderId="12" xfId="0" applyFont="1" applyFill="1" applyBorder="1" applyAlignment="1">
      <alignment vertical="top"/>
    </xf>
    <xf numFmtId="0" fontId="5"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4" fillId="9" borderId="15" xfId="0" applyFont="1" applyFill="1" applyBorder="1" applyAlignment="1" applyProtection="1">
      <alignment horizontal="center" vertical="center"/>
      <protection locked="0"/>
    </xf>
    <xf numFmtId="3" fontId="0" fillId="0" borderId="0" xfId="0" applyNumberFormat="1"/>
    <xf numFmtId="3" fontId="11" fillId="0" borderId="0" xfId="3" applyNumberFormat="1"/>
    <xf numFmtId="3" fontId="13" fillId="3" borderId="6" xfId="3" applyNumberFormat="1" applyFont="1" applyFill="1" applyBorder="1" applyAlignment="1">
      <alignment horizontal="center" vertical="center" wrapText="1"/>
    </xf>
    <xf numFmtId="3" fontId="11" fillId="0" borderId="0" xfId="1" applyNumberFormat="1" applyFont="1" applyAlignment="1">
      <alignment wrapText="1"/>
    </xf>
    <xf numFmtId="3" fontId="6" fillId="0" borderId="0" xfId="1" applyNumberFormat="1" applyFont="1" applyAlignment="1">
      <alignment horizontal="center" vertical="center"/>
    </xf>
    <xf numFmtId="3" fontId="11" fillId="0" borderId="0" xfId="3" applyNumberFormat="1" applyAlignment="1">
      <alignment horizontal="center" vertical="center" wrapText="1"/>
    </xf>
    <xf numFmtId="3" fontId="2" fillId="0" borderId="0" xfId="3" applyNumberFormat="1" applyFont="1"/>
    <xf numFmtId="3" fontId="9"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xf>
    <xf numFmtId="3" fontId="5" fillId="0" borderId="1" xfId="0" applyNumberFormat="1" applyFont="1" applyBorder="1" applyAlignment="1" applyProtection="1">
      <alignment horizontal="right" vertical="center" shrinkToFit="1"/>
      <protection locked="0"/>
    </xf>
    <xf numFmtId="3" fontId="16" fillId="7" borderId="1" xfId="0" applyNumberFormat="1" applyFont="1" applyFill="1" applyBorder="1" applyAlignment="1">
      <alignment horizontal="right" vertical="center" shrinkToFit="1"/>
    </xf>
    <xf numFmtId="3" fontId="17" fillId="7" borderId="1" xfId="0" applyNumberFormat="1" applyFont="1" applyFill="1" applyBorder="1" applyAlignment="1">
      <alignment horizontal="right" vertical="center" shrinkToFit="1"/>
    </xf>
    <xf numFmtId="3" fontId="16" fillId="0" borderId="0" xfId="0" applyNumberFormat="1" applyFont="1" applyAlignment="1">
      <alignment horizontal="right" vertical="center" shrinkToFit="1"/>
    </xf>
    <xf numFmtId="14" fontId="6" fillId="2" borderId="0" xfId="1" applyNumberFormat="1" applyFont="1" applyFill="1" applyAlignment="1">
      <alignment horizontal="center" vertical="center"/>
    </xf>
    <xf numFmtId="3" fontId="13" fillId="3" borderId="11" xfId="3" applyNumberFormat="1" applyFont="1" applyFill="1" applyBorder="1" applyAlignment="1">
      <alignment horizontal="center" vertical="center" wrapText="1"/>
    </xf>
    <xf numFmtId="0" fontId="4" fillId="3" borderId="1" xfId="3"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3" fillId="0" borderId="1" xfId="0" applyNumberFormat="1" applyFont="1" applyBorder="1" applyAlignment="1" applyProtection="1">
      <alignment horizontal="right" vertical="center" shrinkToFit="1"/>
      <protection locked="0"/>
    </xf>
    <xf numFmtId="3" fontId="15" fillId="5" borderId="1" xfId="0" applyNumberFormat="1" applyFont="1" applyFill="1" applyBorder="1" applyAlignment="1">
      <alignment horizontal="right" vertical="center" shrinkToFit="1"/>
    </xf>
    <xf numFmtId="3" fontId="15" fillId="5" borderId="1" xfId="0" applyNumberFormat="1" applyFont="1" applyFill="1" applyBorder="1" applyAlignment="1" applyProtection="1">
      <alignment horizontal="right" vertical="center" shrinkToFit="1"/>
      <protection locked="0"/>
    </xf>
    <xf numFmtId="0" fontId="22" fillId="8" borderId="0" xfId="0" applyFont="1" applyFill="1"/>
    <xf numFmtId="0" fontId="5" fillId="8" borderId="0" xfId="0" applyFont="1" applyFill="1" applyAlignment="1">
      <alignment horizontal="right" vertical="center" wrapText="1"/>
    </xf>
    <xf numFmtId="0" fontId="22" fillId="8" borderId="0" xfId="0" applyFont="1" applyFill="1" applyAlignment="1">
      <alignment vertical="top"/>
    </xf>
    <xf numFmtId="0" fontId="4" fillId="9" borderId="5" xfId="0" applyFont="1" applyFill="1" applyBorder="1" applyAlignment="1" applyProtection="1">
      <alignment horizontal="center" vertical="center"/>
      <protection locked="0"/>
    </xf>
    <xf numFmtId="0" fontId="22" fillId="8" borderId="0" xfId="0" applyFont="1" applyFill="1" applyAlignment="1">
      <alignment vertical="top" wrapText="1"/>
    </xf>
    <xf numFmtId="0" fontId="5" fillId="8" borderId="0" xfId="0" applyFont="1" applyFill="1" applyAlignment="1">
      <alignment horizontal="center" vertical="center"/>
    </xf>
    <xf numFmtId="0" fontId="23" fillId="8" borderId="0" xfId="0" applyFont="1" applyFill="1" applyAlignment="1">
      <alignment vertical="center"/>
    </xf>
    <xf numFmtId="0" fontId="23" fillId="8" borderId="13" xfId="0" applyFont="1" applyFill="1" applyBorder="1" applyAlignment="1">
      <alignment vertical="center"/>
    </xf>
    <xf numFmtId="0" fontId="22" fillId="8" borderId="0" xfId="0" applyFont="1" applyFill="1" applyAlignment="1">
      <alignment vertical="center"/>
    </xf>
    <xf numFmtId="0" fontId="22" fillId="8" borderId="13" xfId="0" applyFont="1" applyFill="1" applyBorder="1" applyAlignment="1">
      <alignment vertical="center"/>
    </xf>
    <xf numFmtId="0" fontId="22" fillId="8" borderId="0" xfId="0" applyFont="1" applyFill="1" applyAlignment="1">
      <alignment wrapText="1"/>
    </xf>
    <xf numFmtId="0" fontId="22" fillId="8" borderId="12" xfId="0" applyFont="1" applyFill="1" applyBorder="1" applyAlignment="1">
      <alignment wrapText="1"/>
    </xf>
    <xf numFmtId="0" fontId="21" fillId="8" borderId="12" xfId="0" applyFont="1" applyFill="1" applyBorder="1" applyAlignment="1">
      <alignment horizontal="center" vertical="center"/>
    </xf>
    <xf numFmtId="0" fontId="21" fillId="8" borderId="0" xfId="0" applyFont="1" applyFill="1" applyAlignment="1">
      <alignment horizontal="center" vertical="center"/>
    </xf>
    <xf numFmtId="0" fontId="21" fillId="8" borderId="13" xfId="0" applyFont="1" applyFill="1" applyBorder="1" applyAlignment="1">
      <alignment horizontal="center" vertical="center"/>
    </xf>
    <xf numFmtId="0" fontId="4" fillId="8" borderId="12" xfId="0" applyFont="1" applyFill="1" applyBorder="1" applyAlignment="1">
      <alignment vertical="center" wrapText="1"/>
    </xf>
    <xf numFmtId="0" fontId="4" fillId="8" borderId="0" xfId="0" applyFont="1" applyFill="1" applyAlignment="1">
      <alignment vertical="center" wrapText="1"/>
    </xf>
    <xf numFmtId="0" fontId="24" fillId="0" borderId="0" xfId="0" applyFont="1"/>
    <xf numFmtId="0" fontId="4" fillId="8" borderId="0" xfId="0" applyFont="1" applyFill="1" applyAlignment="1">
      <alignment horizontal="right" vertical="center" wrapText="1"/>
    </xf>
    <xf numFmtId="14" fontId="4" fillId="10" borderId="0" xfId="0" applyNumberFormat="1" applyFont="1" applyFill="1" applyAlignment="1" applyProtection="1">
      <alignment horizontal="center" vertical="center"/>
      <protection locked="0"/>
    </xf>
    <xf numFmtId="14" fontId="4" fillId="11" borderId="0" xfId="0" applyNumberFormat="1" applyFont="1" applyFill="1" applyAlignment="1" applyProtection="1">
      <alignment horizontal="center" vertical="center"/>
      <protection locked="0"/>
    </xf>
    <xf numFmtId="0" fontId="0" fillId="12" borderId="0" xfId="0" applyFill="1"/>
    <xf numFmtId="0" fontId="25" fillId="8" borderId="0" xfId="0" applyFont="1" applyFill="1"/>
    <xf numFmtId="0" fontId="26" fillId="8" borderId="0" xfId="0" applyFont="1" applyFill="1" applyAlignment="1">
      <alignment vertical="center"/>
    </xf>
    <xf numFmtId="0" fontId="27" fillId="8" borderId="13" xfId="0" applyFont="1" applyFill="1" applyBorder="1" applyAlignment="1">
      <alignment vertical="center"/>
    </xf>
    <xf numFmtId="0" fontId="29" fillId="8" borderId="0" xfId="0" applyFont="1" applyFill="1" applyAlignment="1">
      <alignment vertical="center"/>
    </xf>
    <xf numFmtId="0" fontId="30" fillId="8" borderId="0" xfId="0" applyFont="1" applyFill="1" applyAlignment="1">
      <alignment vertical="center"/>
    </xf>
    <xf numFmtId="0" fontId="28" fillId="8" borderId="13" xfId="0" applyFont="1" applyFill="1" applyBorder="1" applyAlignment="1">
      <alignment vertical="center"/>
    </xf>
    <xf numFmtId="0" fontId="25" fillId="8" borderId="13" xfId="0" applyFont="1" applyFill="1" applyBorder="1"/>
    <xf numFmtId="1" fontId="4" fillId="9" borderId="15" xfId="0" applyNumberFormat="1" applyFont="1" applyFill="1" applyBorder="1" applyAlignment="1" applyProtection="1">
      <alignment horizontal="center" vertical="center"/>
      <protection locked="0"/>
    </xf>
    <xf numFmtId="49" fontId="4" fillId="9" borderId="15" xfId="0" applyNumberFormat="1" applyFont="1" applyFill="1" applyBorder="1" applyAlignment="1" applyProtection="1">
      <alignment horizontal="center" vertical="center"/>
      <protection locked="0"/>
    </xf>
    <xf numFmtId="3" fontId="31" fillId="3" borderId="1" xfId="0" applyNumberFormat="1" applyFont="1" applyFill="1" applyBorder="1" applyAlignment="1">
      <alignment horizontal="center" vertical="center" wrapText="1"/>
    </xf>
    <xf numFmtId="3" fontId="33" fillId="3" borderId="1" xfId="0" applyNumberFormat="1" applyFont="1" applyFill="1" applyBorder="1" applyAlignment="1">
      <alignment horizontal="center" vertical="center" wrapText="1"/>
    </xf>
    <xf numFmtId="3" fontId="17" fillId="7" borderId="1" xfId="0" applyNumberFormat="1" applyFont="1" applyFill="1" applyBorder="1" applyAlignment="1">
      <alignment vertical="center" shrinkToFit="1"/>
    </xf>
    <xf numFmtId="3" fontId="37" fillId="0" borderId="1" xfId="0" applyNumberFormat="1" applyFont="1" applyBorder="1" applyAlignment="1" applyProtection="1">
      <alignment vertical="center" shrinkToFit="1"/>
      <protection locked="0"/>
    </xf>
    <xf numFmtId="3" fontId="37" fillId="0" borderId="1" xfId="0" applyNumberFormat="1" applyFont="1" applyBorder="1" applyAlignment="1" applyProtection="1">
      <alignment horizontal="right" vertical="center" shrinkToFit="1"/>
      <protection locked="0"/>
    </xf>
    <xf numFmtId="3" fontId="35" fillId="0" borderId="1" xfId="0" applyNumberFormat="1" applyFont="1" applyBorder="1" applyAlignment="1" applyProtection="1">
      <alignment horizontal="right" vertical="center" shrinkToFit="1"/>
      <protection locked="0"/>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3" fontId="5" fillId="0" borderId="1" xfId="0" applyNumberFormat="1" applyFont="1" applyBorder="1" applyAlignment="1" applyProtection="1">
      <alignment vertical="center" shrinkToFit="1"/>
      <protection locked="0"/>
    </xf>
    <xf numFmtId="0" fontId="2" fillId="0" borderId="0" xfId="4"/>
    <xf numFmtId="164" fontId="4" fillId="0" borderId="1" xfId="0" applyNumberFormat="1" applyFont="1" applyBorder="1" applyAlignment="1">
      <alignment horizontal="center" vertical="center"/>
    </xf>
    <xf numFmtId="164" fontId="36" fillId="13" borderId="1" xfId="0" applyNumberFormat="1" applyFont="1" applyFill="1" applyBorder="1" applyAlignment="1">
      <alignment horizontal="center" vertical="center"/>
    </xf>
    <xf numFmtId="164" fontId="36" fillId="0" borderId="1" xfId="0" applyNumberFormat="1" applyFont="1" applyBorder="1" applyAlignment="1">
      <alignment horizontal="center" vertical="center"/>
    </xf>
    <xf numFmtId="164" fontId="36" fillId="7" borderId="1" xfId="0" applyNumberFormat="1" applyFont="1" applyFill="1" applyBorder="1" applyAlignment="1">
      <alignment horizontal="center" vertical="center"/>
    </xf>
    <xf numFmtId="164" fontId="38" fillId="13" borderId="1" xfId="0" applyNumberFormat="1" applyFont="1" applyFill="1" applyBorder="1" applyAlignment="1">
      <alignment horizontal="center" vertical="center"/>
    </xf>
    <xf numFmtId="164" fontId="38" fillId="0" borderId="1" xfId="0" applyNumberFormat="1" applyFont="1" applyBorder="1" applyAlignment="1">
      <alignment horizontal="center" vertical="center"/>
    </xf>
    <xf numFmtId="0" fontId="4" fillId="9" borderId="15" xfId="5" applyFont="1" applyFill="1" applyBorder="1" applyAlignment="1" applyProtection="1">
      <alignment horizontal="center" vertical="center"/>
      <protection locked="0"/>
    </xf>
    <xf numFmtId="0" fontId="3" fillId="8" borderId="0" xfId="0" applyFont="1" applyFill="1"/>
    <xf numFmtId="0" fontId="3" fillId="8" borderId="0" xfId="0" applyFont="1" applyFill="1" applyAlignment="1">
      <alignment vertical="top" wrapText="1"/>
    </xf>
    <xf numFmtId="0" fontId="3" fillId="0" borderId="0" xfId="0" applyFont="1" applyAlignment="1">
      <alignment vertical="center" wrapText="1"/>
    </xf>
    <xf numFmtId="0" fontId="3" fillId="8" borderId="0" xfId="0" applyFont="1" applyFill="1" applyAlignment="1">
      <alignment vertical="top"/>
    </xf>
    <xf numFmtId="0" fontId="39" fillId="8" borderId="0" xfId="0" applyFont="1" applyFill="1" applyAlignment="1">
      <alignment vertical="top" wrapText="1"/>
    </xf>
    <xf numFmtId="0" fontId="18" fillId="8" borderId="9" xfId="0" applyFont="1" applyFill="1" applyBorder="1" applyAlignment="1">
      <alignment vertical="center"/>
    </xf>
    <xf numFmtId="0" fontId="18" fillId="8" borderId="2" xfId="0" applyFont="1" applyFill="1" applyBorder="1" applyAlignment="1">
      <alignment vertical="center"/>
    </xf>
    <xf numFmtId="0" fontId="21" fillId="8" borderId="12" xfId="0" applyFont="1" applyFill="1" applyBorder="1" applyAlignment="1">
      <alignment horizontal="center" vertical="center"/>
    </xf>
    <xf numFmtId="0" fontId="21" fillId="8" borderId="0" xfId="0" applyFont="1" applyFill="1" applyAlignment="1">
      <alignment horizontal="center" vertical="center"/>
    </xf>
    <xf numFmtId="0" fontId="21" fillId="8" borderId="13" xfId="0" applyFont="1" applyFill="1" applyBorder="1" applyAlignment="1">
      <alignment horizontal="center" vertical="center"/>
    </xf>
    <xf numFmtId="0" fontId="4" fillId="8" borderId="12" xfId="0" applyFont="1" applyFill="1" applyBorder="1" applyAlignment="1">
      <alignment vertical="center" wrapText="1"/>
    </xf>
    <xf numFmtId="0" fontId="4" fillId="8" borderId="0" xfId="0" applyFont="1" applyFill="1" applyAlignment="1">
      <alignment vertical="center" wrapText="1"/>
    </xf>
    <xf numFmtId="14" fontId="4" fillId="9" borderId="4" xfId="5" applyNumberFormat="1" applyFont="1" applyFill="1" applyBorder="1" applyAlignment="1" applyProtection="1">
      <alignment horizontal="center" vertical="center"/>
      <protection locked="0"/>
    </xf>
    <xf numFmtId="14" fontId="4" fillId="9" borderId="5" xfId="5" applyNumberFormat="1" applyFont="1" applyFill="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3" xfId="0" applyFont="1" applyBorder="1" applyAlignment="1">
      <alignment horizontal="center" vertical="center" wrapText="1"/>
    </xf>
    <xf numFmtId="0" fontId="22" fillId="8" borderId="0" xfId="0" applyFont="1" applyFill="1" applyAlignment="1">
      <alignment wrapText="1"/>
    </xf>
    <xf numFmtId="0" fontId="22" fillId="8" borderId="0" xfId="0" applyFont="1" applyFill="1" applyAlignment="1">
      <alignment vertical="center" wrapText="1"/>
    </xf>
    <xf numFmtId="0" fontId="22" fillId="8" borderId="0" xfId="0" applyFont="1" applyFill="1"/>
    <xf numFmtId="0" fontId="20" fillId="8" borderId="12" xfId="0" applyFont="1" applyFill="1" applyBorder="1" applyAlignment="1">
      <alignment horizontal="center" vertical="center" wrapText="1"/>
    </xf>
    <xf numFmtId="0" fontId="20" fillId="8" borderId="0" xfId="0" applyFont="1" applyFill="1" applyAlignment="1">
      <alignment horizontal="center" vertical="center" wrapText="1"/>
    </xf>
    <xf numFmtId="0" fontId="5" fillId="8" borderId="12" xfId="0" applyFont="1" applyFill="1" applyBorder="1" applyAlignment="1">
      <alignment horizontal="right" vertical="center"/>
    </xf>
    <xf numFmtId="0" fontId="5" fillId="8" borderId="0" xfId="0" applyFont="1" applyFill="1" applyAlignment="1">
      <alignment horizontal="right" vertical="center"/>
    </xf>
    <xf numFmtId="49" fontId="4" fillId="9" borderId="4" xfId="6" applyNumberFormat="1" applyFont="1" applyFill="1" applyBorder="1" applyAlignment="1" applyProtection="1">
      <alignment horizontal="center" vertical="center"/>
      <protection locked="0"/>
    </xf>
    <xf numFmtId="49" fontId="4" fillId="9" borderId="5" xfId="6" applyNumberFormat="1" applyFont="1" applyFill="1" applyBorder="1" applyAlignment="1" applyProtection="1">
      <alignment horizontal="center" vertical="center"/>
      <protection locked="0"/>
    </xf>
    <xf numFmtId="0" fontId="5" fillId="8" borderId="0" xfId="0" applyFont="1" applyFill="1" applyAlignment="1">
      <alignment horizontal="left" vertical="top" wrapText="1"/>
    </xf>
    <xf numFmtId="0" fontId="5" fillId="8" borderId="13" xfId="0" applyFont="1" applyFill="1" applyBorder="1" applyAlignment="1">
      <alignment horizontal="left" vertical="top" wrapText="1"/>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23" fillId="8" borderId="12" xfId="0" applyFont="1" applyFill="1" applyBorder="1" applyAlignment="1">
      <alignment vertical="center"/>
    </xf>
    <xf numFmtId="0" fontId="23" fillId="8" borderId="0" xfId="0" applyFont="1" applyFill="1" applyAlignment="1">
      <alignment vertical="center"/>
    </xf>
    <xf numFmtId="0" fontId="5" fillId="8" borderId="12" xfId="0" applyFont="1" applyFill="1" applyBorder="1" applyAlignment="1">
      <alignment horizontal="right" vertical="center" wrapText="1"/>
    </xf>
    <xf numFmtId="0" fontId="22" fillId="8" borderId="12" xfId="0" applyFont="1" applyFill="1" applyBorder="1" applyAlignment="1">
      <alignment wrapText="1"/>
    </xf>
    <xf numFmtId="0" fontId="5" fillId="8" borderId="13" xfId="0" applyFont="1" applyFill="1" applyBorder="1" applyAlignment="1">
      <alignment horizontal="right" vertical="center" wrapText="1"/>
    </xf>
    <xf numFmtId="0" fontId="4" fillId="9" borderId="4" xfId="6" applyFont="1" applyFill="1" applyBorder="1" applyAlignment="1" applyProtection="1">
      <alignment horizontal="center" vertical="center"/>
      <protection locked="0"/>
    </xf>
    <xf numFmtId="0" fontId="4" fillId="9" borderId="5" xfId="6" applyFont="1" applyFill="1" applyBorder="1" applyAlignment="1" applyProtection="1">
      <alignment horizontal="center" vertical="center"/>
      <protection locked="0"/>
    </xf>
    <xf numFmtId="0" fontId="5" fillId="8" borderId="12"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13" xfId="0" applyFont="1" applyFill="1" applyBorder="1" applyAlignment="1">
      <alignment horizontal="center" vertical="center" wrapText="1"/>
    </xf>
    <xf numFmtId="0" fontId="4" fillId="9" borderId="4" xfId="6" applyFont="1" applyFill="1" applyBorder="1" applyAlignment="1" applyProtection="1">
      <alignment vertical="center"/>
      <protection locked="0"/>
    </xf>
    <xf numFmtId="0" fontId="4" fillId="9" borderId="3" xfId="6" applyFont="1" applyFill="1" applyBorder="1" applyAlignment="1" applyProtection="1">
      <alignment vertical="center"/>
      <protection locked="0"/>
    </xf>
    <xf numFmtId="0" fontId="4" fillId="9" borderId="5" xfId="6" applyFont="1" applyFill="1" applyBorder="1" applyAlignment="1" applyProtection="1">
      <alignment vertical="center"/>
      <protection locked="0"/>
    </xf>
    <xf numFmtId="0" fontId="22" fillId="9" borderId="4" xfId="6" applyFont="1" applyFill="1" applyBorder="1" applyProtection="1">
      <protection locked="0"/>
    </xf>
    <xf numFmtId="0" fontId="22" fillId="9" borderId="3" xfId="6" applyFont="1" applyFill="1" applyBorder="1" applyProtection="1">
      <protection locked="0"/>
    </xf>
    <xf numFmtId="0" fontId="22" fillId="9" borderId="5" xfId="6" applyFont="1" applyFill="1" applyBorder="1" applyProtection="1">
      <protection locked="0"/>
    </xf>
    <xf numFmtId="0" fontId="4" fillId="9" borderId="4" xfId="0" applyFont="1" applyFill="1" applyBorder="1" applyAlignment="1" applyProtection="1">
      <alignment horizontal="right" vertical="center"/>
      <protection locked="0"/>
    </xf>
    <xf numFmtId="0" fontId="4" fillId="9" borderId="3" xfId="0" applyFont="1" applyFill="1" applyBorder="1" applyAlignment="1" applyProtection="1">
      <alignment horizontal="right" vertical="center"/>
      <protection locked="0"/>
    </xf>
    <xf numFmtId="0" fontId="5" fillId="8" borderId="0" xfId="0" applyFont="1" applyFill="1" applyAlignment="1">
      <alignment vertical="center"/>
    </xf>
    <xf numFmtId="0" fontId="22" fillId="8" borderId="0" xfId="0" applyFont="1" applyFill="1" applyAlignment="1">
      <alignment vertical="center"/>
    </xf>
    <xf numFmtId="0" fontId="22" fillId="8" borderId="13" xfId="0" applyFont="1" applyFill="1" applyBorder="1" applyAlignment="1">
      <alignment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28" fillId="8" borderId="0" xfId="0" applyFont="1" applyFill="1" applyAlignment="1">
      <alignment vertical="center"/>
    </xf>
    <xf numFmtId="0" fontId="28" fillId="8" borderId="13" xfId="0" applyFont="1" applyFill="1" applyBorder="1" applyAlignment="1">
      <alignment vertical="center"/>
    </xf>
    <xf numFmtId="0" fontId="5" fillId="8" borderId="0" xfId="0" applyFont="1" applyFill="1" applyAlignment="1">
      <alignment horizontal="right" vertical="center" wrapText="1"/>
    </xf>
    <xf numFmtId="0" fontId="22" fillId="8" borderId="0" xfId="0" applyFont="1" applyFill="1" applyProtection="1">
      <protection locked="0"/>
    </xf>
    <xf numFmtId="0" fontId="4" fillId="9" borderId="5" xfId="0" applyFont="1" applyFill="1" applyBorder="1" applyAlignment="1" applyProtection="1">
      <alignment horizontal="right" vertical="center"/>
      <protection locked="0"/>
    </xf>
    <xf numFmtId="0" fontId="22" fillId="8" borderId="0" xfId="0" applyFont="1" applyFill="1" applyAlignment="1">
      <alignment vertical="top"/>
    </xf>
    <xf numFmtId="0" fontId="5" fillId="8" borderId="12" xfId="0" applyFont="1" applyFill="1" applyBorder="1" applyAlignment="1">
      <alignment horizontal="left" vertical="center"/>
    </xf>
    <xf numFmtId="0" fontId="5" fillId="8" borderId="0" xfId="0" applyFont="1" applyFill="1" applyAlignment="1">
      <alignment horizontal="left" vertical="center"/>
    </xf>
    <xf numFmtId="0" fontId="5" fillId="8" borderId="12" xfId="0" applyFont="1" applyFill="1" applyBorder="1" applyAlignment="1">
      <alignment horizontal="right" vertical="top" wrapText="1"/>
    </xf>
    <xf numFmtId="0" fontId="5" fillId="8" borderId="0" xfId="0" applyFont="1" applyFill="1" applyAlignment="1">
      <alignment horizontal="right" vertical="top" wrapText="1"/>
    </xf>
    <xf numFmtId="0" fontId="4" fillId="9" borderId="4" xfId="0" applyFont="1" applyFill="1" applyBorder="1" applyAlignment="1" applyProtection="1">
      <alignment vertical="center"/>
      <protection locked="0"/>
    </xf>
    <xf numFmtId="0" fontId="4" fillId="9" borderId="3" xfId="0" applyFont="1" applyFill="1" applyBorder="1" applyAlignment="1" applyProtection="1">
      <alignment vertical="center"/>
      <protection locked="0"/>
    </xf>
    <xf numFmtId="0" fontId="4" fillId="9" borderId="5" xfId="0" applyFont="1" applyFill="1" applyBorder="1" applyAlignment="1" applyProtection="1">
      <alignment vertical="center"/>
      <protection locked="0"/>
    </xf>
    <xf numFmtId="0" fontId="5" fillId="8" borderId="2" xfId="0" applyFont="1" applyFill="1" applyBorder="1" applyAlignment="1">
      <alignment horizontal="left" vertical="center" wrapText="1"/>
    </xf>
    <xf numFmtId="0" fontId="22" fillId="8" borderId="0" xfId="0" applyFont="1" applyFill="1" applyAlignment="1">
      <alignment vertical="top" wrapText="1"/>
    </xf>
    <xf numFmtId="0" fontId="22" fillId="9" borderId="4" xfId="6" applyFont="1" applyFill="1" applyBorder="1" applyAlignment="1" applyProtection="1">
      <alignment vertical="center"/>
      <protection locked="0"/>
    </xf>
    <xf numFmtId="0" fontId="22" fillId="9" borderId="3" xfId="6" applyFont="1" applyFill="1" applyBorder="1" applyAlignment="1" applyProtection="1">
      <alignment vertical="center"/>
      <protection locked="0"/>
    </xf>
    <xf numFmtId="0" fontId="22" fillId="9" borderId="5" xfId="6" applyFont="1" applyFill="1" applyBorder="1" applyAlignment="1" applyProtection="1">
      <alignment vertical="center"/>
      <protection locked="0"/>
    </xf>
    <xf numFmtId="0" fontId="5" fillId="8" borderId="7" xfId="0" applyFont="1" applyFill="1" applyBorder="1" applyAlignment="1">
      <alignment horizontal="left" vertical="center" wrapText="1"/>
    </xf>
    <xf numFmtId="49" fontId="4" fillId="9" borderId="4" xfId="6" applyNumberFormat="1" applyFont="1" applyFill="1" applyBorder="1" applyAlignment="1" applyProtection="1">
      <alignment vertical="center"/>
      <protection locked="0"/>
    </xf>
    <xf numFmtId="49" fontId="4" fillId="9" borderId="3" xfId="6" applyNumberFormat="1" applyFont="1" applyFill="1" applyBorder="1" applyAlignment="1" applyProtection="1">
      <alignment vertical="center"/>
      <protection locked="0"/>
    </xf>
    <xf numFmtId="49" fontId="4" fillId="9" borderId="5" xfId="6" applyNumberFormat="1" applyFont="1" applyFill="1" applyBorder="1" applyAlignment="1" applyProtection="1">
      <alignment vertical="center"/>
      <protection locked="0"/>
    </xf>
    <xf numFmtId="0" fontId="5" fillId="8" borderId="13" xfId="0" applyFont="1" applyFill="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1" xfId="0" applyFont="1" applyFill="1" applyBorder="1" applyAlignment="1">
      <alignment horizontal="center" vertical="center"/>
    </xf>
    <xf numFmtId="0" fontId="0" fillId="0" borderId="1" xfId="0" applyBorder="1" applyAlignment="1">
      <alignment horizontal="center" vertical="center"/>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Protection="1">
      <protection locked="0"/>
    </xf>
    <xf numFmtId="0" fontId="2" fillId="0" borderId="0" xfId="0" applyFont="1" applyAlignment="1">
      <alignment horizontal="right" vertical="top" wrapText="1"/>
    </xf>
    <xf numFmtId="0" fontId="0" fillId="0" borderId="0" xfId="0"/>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49" fontId="38" fillId="13" borderId="6" xfId="0" applyNumberFormat="1" applyFont="1" applyFill="1" applyBorder="1" applyAlignment="1">
      <alignment vertical="center" wrapText="1"/>
    </xf>
    <xf numFmtId="49" fontId="38" fillId="13" borderId="7" xfId="0" applyNumberFormat="1" applyFont="1" applyFill="1" applyBorder="1" applyAlignment="1">
      <alignment vertical="center" wrapText="1"/>
    </xf>
    <xf numFmtId="49" fontId="38" fillId="13" borderId="8" xfId="0" applyNumberFormat="1" applyFont="1" applyFill="1" applyBorder="1" applyAlignment="1">
      <alignment vertical="center" wrapText="1"/>
    </xf>
    <xf numFmtId="49" fontId="35" fillId="0" borderId="6" xfId="0" applyNumberFormat="1" applyFont="1" applyBorder="1" applyAlignment="1">
      <alignment vertical="center" wrapText="1"/>
    </xf>
    <xf numFmtId="49" fontId="35" fillId="0" borderId="7" xfId="0" applyNumberFormat="1" applyFont="1" applyBorder="1" applyAlignment="1">
      <alignment vertical="center" wrapText="1"/>
    </xf>
    <xf numFmtId="49" fontId="35" fillId="0" borderId="8" xfId="0" applyNumberFormat="1" applyFont="1" applyBorder="1" applyAlignment="1">
      <alignment vertical="center" wrapText="1"/>
    </xf>
    <xf numFmtId="49" fontId="38" fillId="7" borderId="6" xfId="0" applyNumberFormat="1" applyFont="1" applyFill="1" applyBorder="1" applyAlignment="1">
      <alignment horizontal="left" vertical="center" wrapText="1"/>
    </xf>
    <xf numFmtId="49" fontId="38" fillId="7" borderId="7" xfId="0" applyNumberFormat="1" applyFont="1" applyFill="1" applyBorder="1" applyAlignment="1">
      <alignment horizontal="left" vertical="center" wrapText="1"/>
    </xf>
    <xf numFmtId="49" fontId="38" fillId="7" borderId="8" xfId="0" applyNumberFormat="1" applyFont="1" applyFill="1" applyBorder="1" applyAlignment="1">
      <alignment horizontal="left" vertical="center" wrapText="1"/>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38" fillId="13" borderId="6" xfId="0" applyNumberFormat="1" applyFont="1" applyFill="1" applyBorder="1" applyAlignment="1">
      <alignment horizontal="left" vertical="center" wrapText="1"/>
    </xf>
    <xf numFmtId="49" fontId="38" fillId="13" borderId="7" xfId="0" applyNumberFormat="1" applyFont="1" applyFill="1" applyBorder="1" applyAlignment="1">
      <alignment horizontal="left" vertical="center" wrapText="1"/>
    </xf>
    <xf numFmtId="49" fontId="38" fillId="13" borderId="8" xfId="0" applyNumberFormat="1" applyFont="1" applyFill="1" applyBorder="1" applyAlignment="1">
      <alignment horizontal="left" vertical="center" wrapText="1"/>
    </xf>
    <xf numFmtId="49" fontId="35" fillId="0" borderId="6" xfId="0" applyNumberFormat="1" applyFont="1" applyBorder="1" applyAlignment="1">
      <alignment horizontal="left" vertical="center" wrapText="1"/>
    </xf>
    <xf numFmtId="49" fontId="35" fillId="0" borderId="7" xfId="0" applyNumberFormat="1" applyFont="1" applyBorder="1" applyAlignment="1">
      <alignment horizontal="left" vertical="center" wrapText="1"/>
    </xf>
    <xf numFmtId="49" fontId="35" fillId="0" borderId="8" xfId="0" applyNumberFormat="1" applyFont="1" applyBorder="1" applyAlignment="1">
      <alignment horizontal="left" vertical="center" wrapText="1"/>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 fillId="0" borderId="0" xfId="3" applyFont="1" applyAlignment="1">
      <alignment horizontal="right" vertical="top" wrapText="1"/>
    </xf>
    <xf numFmtId="0" fontId="4" fillId="3" borderId="6" xfId="3"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3" borderId="1" xfId="3" applyFont="1" applyFill="1" applyBorder="1" applyAlignment="1">
      <alignment horizontal="center" vertical="center"/>
    </xf>
    <xf numFmtId="0" fontId="6" fillId="4" borderId="4" xfId="3" applyFont="1" applyFill="1" applyBorder="1" applyAlignment="1" applyProtection="1">
      <alignment vertical="center" wrapText="1"/>
      <protection locked="0"/>
    </xf>
    <xf numFmtId="0" fontId="5" fillId="0" borderId="1" xfId="0" applyFont="1" applyBorder="1" applyAlignment="1">
      <alignment horizontal="left" vertical="center" wrapText="1"/>
    </xf>
    <xf numFmtId="0" fontId="0" fillId="0" borderId="0" xfId="0" applyAlignment="1">
      <alignment horizontal="center" wrapText="1"/>
    </xf>
    <xf numFmtId="0" fontId="4" fillId="3" borderId="1" xfId="3" applyFont="1" applyFill="1" applyBorder="1" applyAlignment="1">
      <alignment horizontal="center" vertical="center" wrapText="1"/>
    </xf>
    <xf numFmtId="0" fontId="2" fillId="0" borderId="0" xfId="0" applyFont="1" applyAlignment="1">
      <alignment horizontal="right"/>
    </xf>
    <xf numFmtId="0" fontId="13" fillId="3" borderId="1" xfId="3" applyFont="1" applyFill="1" applyBorder="1" applyAlignment="1">
      <alignment horizontal="center" vertical="center" wrapText="1"/>
    </xf>
    <xf numFmtId="0" fontId="4" fillId="0" borderId="1" xfId="0" applyFont="1" applyBorder="1" applyAlignment="1">
      <alignment horizontal="left" vertical="center" wrapText="1"/>
    </xf>
    <xf numFmtId="0" fontId="13" fillId="2" borderId="4" xfId="3" applyFont="1" applyFill="1" applyBorder="1" applyAlignment="1" applyProtection="1">
      <alignment vertical="center" wrapText="1"/>
      <protection locked="0"/>
    </xf>
    <xf numFmtId="0" fontId="13" fillId="7" borderId="1" xfId="0" applyFont="1" applyFill="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1" fillId="3" borderId="1" xfId="0" applyFont="1" applyFill="1" applyBorder="1" applyAlignment="1">
      <alignment horizontal="center" vertical="center" wrapText="1"/>
    </xf>
    <xf numFmtId="0" fontId="32" fillId="0" borderId="1" xfId="0" applyFont="1" applyBorder="1"/>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3" fontId="31" fillId="3" borderId="1" xfId="0" applyNumberFormat="1" applyFont="1" applyFill="1" applyBorder="1" applyAlignment="1">
      <alignment horizontal="center" vertical="center" wrapText="1"/>
    </xf>
    <xf numFmtId="3" fontId="34"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0" fontId="32" fillId="0" borderId="1" xfId="0" applyFont="1" applyBorder="1" applyAlignment="1">
      <alignment horizontal="center" vertical="center" wrapText="1"/>
    </xf>
    <xf numFmtId="49" fontId="9" fillId="3" borderId="1" xfId="0" applyNumberFormat="1" applyFont="1" applyFill="1" applyBorder="1" applyAlignment="1">
      <alignment horizontal="center" vertical="center" wrapText="1"/>
    </xf>
    <xf numFmtId="0" fontId="3" fillId="7" borderId="1" xfId="0" applyFont="1" applyFill="1" applyBorder="1" applyAlignment="1">
      <alignment horizontal="left" vertical="center" wrapText="1"/>
    </xf>
    <xf numFmtId="3" fontId="0" fillId="0" borderId="1" xfId="0" applyNumberFormat="1" applyBorder="1" applyAlignment="1">
      <alignment horizontal="center" vertical="center" wrapText="1"/>
    </xf>
    <xf numFmtId="0" fontId="2" fillId="0" borderId="0" xfId="0" applyFont="1" applyAlignment="1">
      <alignment horizontal="left" vertical="top" wrapText="1"/>
    </xf>
  </cellXfs>
  <cellStyles count="7">
    <cellStyle name="Hyperlink 2" xfId="2" xr:uid="{00000000-0005-0000-0000-000000000000}"/>
    <cellStyle name="Normal" xfId="0" builtinId="0"/>
    <cellStyle name="Normal 2" xfId="3" xr:uid="{00000000-0005-0000-0000-000002000000}"/>
    <cellStyle name="Normal 2 2" xfId="4" xr:uid="{A2CFC161-FFF1-4C5D-9C00-57F7BCBBF5A0}"/>
    <cellStyle name="Normal 3" xfId="5" xr:uid="{A364A481-6723-4C3F-9B61-0186B2044884}"/>
    <cellStyle name="Normal 3 2" xfId="6" xr:uid="{D04B803C-BF81-4087-A62B-61E3ACE6591B}"/>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15" workbookViewId="0">
      <selection activeCell="A2" sqref="A2:J2"/>
    </sheetView>
  </sheetViews>
  <sheetFormatPr defaultRowHeight="12.75" x14ac:dyDescent="0.2"/>
  <cols>
    <col min="7" max="7" width="9.7109375" customWidth="1"/>
    <col min="9" max="9" width="14.42578125" customWidth="1"/>
  </cols>
  <sheetData>
    <row r="1" spans="1:10" ht="15.75" x14ac:dyDescent="0.2">
      <c r="A1" s="102"/>
      <c r="B1" s="103"/>
      <c r="C1" s="103"/>
      <c r="D1" s="13"/>
      <c r="E1" s="13"/>
      <c r="F1" s="13"/>
      <c r="G1" s="13"/>
      <c r="H1" s="13"/>
      <c r="I1" s="13"/>
      <c r="J1" s="14"/>
    </row>
    <row r="2" spans="1:10" ht="14.45" customHeight="1" x14ac:dyDescent="0.2">
      <c r="A2" s="104" t="s">
        <v>130</v>
      </c>
      <c r="B2" s="105"/>
      <c r="C2" s="105"/>
      <c r="D2" s="105"/>
      <c r="E2" s="105"/>
      <c r="F2" s="105"/>
      <c r="G2" s="105"/>
      <c r="H2" s="105"/>
      <c r="I2" s="105"/>
      <c r="J2" s="106"/>
    </row>
    <row r="3" spans="1:10" ht="15" x14ac:dyDescent="0.2">
      <c r="A3" s="61"/>
      <c r="B3" s="62"/>
      <c r="C3" s="62"/>
      <c r="D3" s="62"/>
      <c r="E3" s="62"/>
      <c r="F3" s="62"/>
      <c r="G3" s="62"/>
      <c r="H3" s="62"/>
      <c r="I3" s="62"/>
      <c r="J3" s="63"/>
    </row>
    <row r="4" spans="1:10" ht="33.6" customHeight="1" x14ac:dyDescent="0.2">
      <c r="A4" s="107" t="s">
        <v>115</v>
      </c>
      <c r="B4" s="108"/>
      <c r="C4" s="108"/>
      <c r="D4" s="108"/>
      <c r="E4" s="109" t="s">
        <v>280</v>
      </c>
      <c r="F4" s="110"/>
      <c r="G4" s="54" t="s">
        <v>0</v>
      </c>
      <c r="H4" s="109">
        <v>46022</v>
      </c>
      <c r="I4" s="110"/>
      <c r="J4" s="15"/>
    </row>
    <row r="5" spans="1:10" s="66" customFormat="1" ht="10.15" customHeight="1" x14ac:dyDescent="0.25">
      <c r="A5" s="111"/>
      <c r="B5" s="112"/>
      <c r="C5" s="112"/>
      <c r="D5" s="112"/>
      <c r="E5" s="112"/>
      <c r="F5" s="112"/>
      <c r="G5" s="112"/>
      <c r="H5" s="112"/>
      <c r="I5" s="112"/>
      <c r="J5" s="113"/>
    </row>
    <row r="6" spans="1:10" ht="20.45" customHeight="1" x14ac:dyDescent="0.2">
      <c r="A6" s="64"/>
      <c r="B6" s="67" t="s">
        <v>136</v>
      </c>
      <c r="C6" s="65"/>
      <c r="D6" s="65"/>
      <c r="E6" s="78">
        <v>2025</v>
      </c>
      <c r="F6" s="68"/>
      <c r="G6" s="54"/>
      <c r="H6" s="68"/>
      <c r="I6" s="68"/>
      <c r="J6" s="24"/>
    </row>
    <row r="7" spans="1:10" s="70" customFormat="1" ht="10.9" customHeight="1" x14ac:dyDescent="0.2">
      <c r="A7" s="64"/>
      <c r="B7" s="65"/>
      <c r="C7" s="65"/>
      <c r="D7" s="65"/>
      <c r="E7" s="69"/>
      <c r="F7" s="69"/>
      <c r="G7" s="54"/>
      <c r="H7" s="69"/>
      <c r="I7" s="69"/>
      <c r="J7" s="24"/>
    </row>
    <row r="8" spans="1:10" ht="37.9" customHeight="1" x14ac:dyDescent="0.2">
      <c r="A8" s="117" t="s">
        <v>137</v>
      </c>
      <c r="B8" s="118"/>
      <c r="C8" s="118"/>
      <c r="D8" s="118"/>
      <c r="E8" s="118"/>
      <c r="F8" s="118"/>
      <c r="G8" s="118"/>
      <c r="H8" s="118"/>
      <c r="I8" s="118"/>
      <c r="J8" s="16"/>
    </row>
    <row r="9" spans="1:10" ht="14.25" x14ac:dyDescent="0.2">
      <c r="A9" s="17"/>
      <c r="B9" s="49"/>
      <c r="C9" s="49"/>
      <c r="D9" s="49"/>
      <c r="E9" s="115"/>
      <c r="F9" s="115"/>
      <c r="G9" s="116"/>
      <c r="H9" s="116"/>
      <c r="I9" s="57"/>
      <c r="J9" s="58"/>
    </row>
    <row r="10" spans="1:10" ht="25.9" customHeight="1" x14ac:dyDescent="0.2">
      <c r="A10" s="119" t="s">
        <v>116</v>
      </c>
      <c r="B10" s="120"/>
      <c r="C10" s="121" t="s">
        <v>281</v>
      </c>
      <c r="D10" s="122"/>
      <c r="E10" s="60"/>
      <c r="F10" s="123" t="s">
        <v>138</v>
      </c>
      <c r="G10" s="124"/>
      <c r="H10" s="125" t="s">
        <v>282</v>
      </c>
      <c r="I10" s="126"/>
      <c r="J10" s="18"/>
    </row>
    <row r="11" spans="1:10" ht="15.6" customHeight="1" x14ac:dyDescent="0.2">
      <c r="A11" s="17"/>
      <c r="B11" s="49"/>
      <c r="C11" s="49"/>
      <c r="D11" s="49"/>
      <c r="E11" s="114"/>
      <c r="F11" s="114"/>
      <c r="G11" s="114"/>
      <c r="H11" s="114"/>
      <c r="I11" s="59"/>
      <c r="J11" s="18"/>
    </row>
    <row r="12" spans="1:10" ht="21" customHeight="1" x14ac:dyDescent="0.2">
      <c r="A12" s="129" t="s">
        <v>131</v>
      </c>
      <c r="B12" s="120"/>
      <c r="C12" s="121" t="s">
        <v>285</v>
      </c>
      <c r="D12" s="122"/>
      <c r="E12" s="130"/>
      <c r="F12" s="114"/>
      <c r="G12" s="114"/>
      <c r="H12" s="114"/>
      <c r="I12" s="59"/>
      <c r="J12" s="18"/>
    </row>
    <row r="13" spans="1:10" ht="10.9" customHeight="1" x14ac:dyDescent="0.2">
      <c r="A13" s="60"/>
      <c r="B13" s="59"/>
      <c r="C13" s="49"/>
      <c r="D13" s="49"/>
      <c r="E13" s="116"/>
      <c r="F13" s="116"/>
      <c r="G13" s="116"/>
      <c r="H13" s="116"/>
      <c r="I13" s="49"/>
      <c r="J13" s="19"/>
    </row>
    <row r="14" spans="1:10" ht="22.9" customHeight="1" x14ac:dyDescent="0.2">
      <c r="A14" s="129" t="s">
        <v>117</v>
      </c>
      <c r="B14" s="131"/>
      <c r="C14" s="121" t="s">
        <v>286</v>
      </c>
      <c r="D14" s="122"/>
      <c r="E14" s="127"/>
      <c r="F14" s="128"/>
      <c r="G14" s="50" t="s">
        <v>139</v>
      </c>
      <c r="H14" s="132" t="s">
        <v>287</v>
      </c>
      <c r="I14" s="133"/>
      <c r="J14" s="56"/>
    </row>
    <row r="15" spans="1:10" ht="14.45" customHeight="1" x14ac:dyDescent="0.2">
      <c r="A15" s="60"/>
      <c r="B15" s="59"/>
      <c r="C15" s="49"/>
      <c r="D15" s="49"/>
      <c r="E15" s="116"/>
      <c r="F15" s="116"/>
      <c r="G15" s="116"/>
      <c r="H15" s="116"/>
      <c r="I15" s="49"/>
      <c r="J15" s="19"/>
    </row>
    <row r="16" spans="1:10" ht="13.15" customHeight="1" x14ac:dyDescent="0.2">
      <c r="A16" s="129" t="s">
        <v>140</v>
      </c>
      <c r="B16" s="131"/>
      <c r="C16" s="121" t="s">
        <v>288</v>
      </c>
      <c r="D16" s="122"/>
      <c r="E16" s="55"/>
      <c r="F16" s="55"/>
      <c r="G16" s="55"/>
      <c r="H16" s="55"/>
      <c r="I16" s="55"/>
      <c r="J16" s="56"/>
    </row>
    <row r="17" spans="1:10" ht="14.45" customHeight="1" x14ac:dyDescent="0.2">
      <c r="A17" s="134"/>
      <c r="B17" s="135"/>
      <c r="C17" s="135"/>
      <c r="D17" s="135"/>
      <c r="E17" s="135"/>
      <c r="F17" s="135"/>
      <c r="G17" s="135"/>
      <c r="H17" s="135"/>
      <c r="I17" s="135"/>
      <c r="J17" s="136"/>
    </row>
    <row r="18" spans="1:10" x14ac:dyDescent="0.2">
      <c r="A18" s="119" t="s">
        <v>118</v>
      </c>
      <c r="B18" s="120"/>
      <c r="C18" s="137" t="s">
        <v>289</v>
      </c>
      <c r="D18" s="138"/>
      <c r="E18" s="138"/>
      <c r="F18" s="138"/>
      <c r="G18" s="138"/>
      <c r="H18" s="138"/>
      <c r="I18" s="138"/>
      <c r="J18" s="139"/>
    </row>
    <row r="19" spans="1:10" ht="14.25" x14ac:dyDescent="0.2">
      <c r="A19" s="17"/>
      <c r="B19" s="49"/>
      <c r="C19" s="51"/>
      <c r="D19" s="49"/>
      <c r="E19" s="116"/>
      <c r="F19" s="116"/>
      <c r="G19" s="116"/>
      <c r="H19" s="116"/>
      <c r="I19" s="49"/>
      <c r="J19" s="19"/>
    </row>
    <row r="20" spans="1:10" ht="14.25" x14ac:dyDescent="0.2">
      <c r="A20" s="119" t="s">
        <v>119</v>
      </c>
      <c r="B20" s="120"/>
      <c r="C20" s="132">
        <v>33520</v>
      </c>
      <c r="D20" s="133"/>
      <c r="E20" s="116"/>
      <c r="F20" s="116"/>
      <c r="G20" s="137" t="s">
        <v>290</v>
      </c>
      <c r="H20" s="138"/>
      <c r="I20" s="138"/>
      <c r="J20" s="139"/>
    </row>
    <row r="21" spans="1:10" ht="14.25" x14ac:dyDescent="0.2">
      <c r="A21" s="17"/>
      <c r="B21" s="49"/>
      <c r="C21" s="49"/>
      <c r="D21" s="49"/>
      <c r="E21" s="116"/>
      <c r="F21" s="116"/>
      <c r="G21" s="116"/>
      <c r="H21" s="116"/>
      <c r="I21" s="49"/>
      <c r="J21" s="19"/>
    </row>
    <row r="22" spans="1:10" x14ac:dyDescent="0.2">
      <c r="A22" s="119" t="s">
        <v>120</v>
      </c>
      <c r="B22" s="120"/>
      <c r="C22" s="137" t="s">
        <v>291</v>
      </c>
      <c r="D22" s="138"/>
      <c r="E22" s="138"/>
      <c r="F22" s="138"/>
      <c r="G22" s="138"/>
      <c r="H22" s="138"/>
      <c r="I22" s="138"/>
      <c r="J22" s="139"/>
    </row>
    <row r="23" spans="1:10" ht="14.25" x14ac:dyDescent="0.2">
      <c r="A23" s="17"/>
      <c r="B23" s="49"/>
      <c r="C23" s="49"/>
      <c r="D23" s="49"/>
      <c r="E23" s="116"/>
      <c r="F23" s="116"/>
      <c r="G23" s="116"/>
      <c r="H23" s="116"/>
      <c r="I23" s="49"/>
      <c r="J23" s="19"/>
    </row>
    <row r="24" spans="1:10" ht="14.25" x14ac:dyDescent="0.2">
      <c r="A24" s="119" t="s">
        <v>121</v>
      </c>
      <c r="B24" s="120"/>
      <c r="C24" s="140" t="s">
        <v>292</v>
      </c>
      <c r="D24" s="141"/>
      <c r="E24" s="141"/>
      <c r="F24" s="141"/>
      <c r="G24" s="141"/>
      <c r="H24" s="141"/>
      <c r="I24" s="141"/>
      <c r="J24" s="142"/>
    </row>
    <row r="25" spans="1:10" ht="14.25" x14ac:dyDescent="0.2">
      <c r="A25" s="17"/>
      <c r="B25" s="49"/>
      <c r="C25" s="51"/>
      <c r="D25" s="49"/>
      <c r="E25" s="116"/>
      <c r="F25" s="116"/>
      <c r="G25" s="116"/>
      <c r="H25" s="116"/>
      <c r="I25" s="49"/>
      <c r="J25" s="19"/>
    </row>
    <row r="26" spans="1:10" ht="14.25" x14ac:dyDescent="0.2">
      <c r="A26" s="119" t="s">
        <v>122</v>
      </c>
      <c r="B26" s="120"/>
      <c r="C26" s="140" t="s">
        <v>293</v>
      </c>
      <c r="D26" s="141"/>
      <c r="E26" s="141"/>
      <c r="F26" s="141"/>
      <c r="G26" s="141"/>
      <c r="H26" s="141"/>
      <c r="I26" s="141"/>
      <c r="J26" s="142"/>
    </row>
    <row r="27" spans="1:10" ht="13.9" customHeight="1" x14ac:dyDescent="0.2">
      <c r="A27" s="17"/>
      <c r="B27" s="49"/>
      <c r="C27" s="51"/>
      <c r="D27" s="49"/>
      <c r="E27" s="116"/>
      <c r="F27" s="116"/>
      <c r="G27" s="116"/>
      <c r="H27" s="116"/>
      <c r="I27" s="49"/>
      <c r="J27" s="19"/>
    </row>
    <row r="28" spans="1:10" ht="22.9" customHeight="1" x14ac:dyDescent="0.2">
      <c r="A28" s="129" t="s">
        <v>132</v>
      </c>
      <c r="B28" s="120"/>
      <c r="C28" s="96">
        <v>156</v>
      </c>
      <c r="D28" s="20"/>
      <c r="E28" s="145"/>
      <c r="F28" s="145"/>
      <c r="G28" s="145"/>
      <c r="H28" s="145"/>
      <c r="I28" s="146"/>
      <c r="J28" s="147"/>
    </row>
    <row r="29" spans="1:10" ht="14.25" x14ac:dyDescent="0.2">
      <c r="A29" s="17"/>
      <c r="B29" s="49"/>
      <c r="C29" s="49"/>
      <c r="D29" s="49"/>
      <c r="E29" s="116"/>
      <c r="F29" s="116"/>
      <c r="G29" s="116"/>
      <c r="H29" s="116"/>
      <c r="I29" s="49"/>
      <c r="J29" s="19"/>
    </row>
    <row r="30" spans="1:10" ht="15" x14ac:dyDescent="0.2">
      <c r="A30" s="119" t="s">
        <v>123</v>
      </c>
      <c r="B30" s="120"/>
      <c r="C30" s="79" t="s">
        <v>142</v>
      </c>
      <c r="D30" s="148" t="s">
        <v>141</v>
      </c>
      <c r="E30" s="149"/>
      <c r="F30" s="149"/>
      <c r="G30" s="149"/>
      <c r="H30" s="71" t="s">
        <v>142</v>
      </c>
      <c r="I30" s="72" t="s">
        <v>143</v>
      </c>
      <c r="J30" s="73"/>
    </row>
    <row r="31" spans="1:10" x14ac:dyDescent="0.2">
      <c r="A31" s="119"/>
      <c r="B31" s="120"/>
      <c r="C31" s="21"/>
      <c r="D31" s="54"/>
      <c r="E31" s="128"/>
      <c r="F31" s="128"/>
      <c r="G31" s="128"/>
      <c r="H31" s="128"/>
      <c r="I31" s="150"/>
      <c r="J31" s="151"/>
    </row>
    <row r="32" spans="1:10" x14ac:dyDescent="0.2">
      <c r="A32" s="119" t="s">
        <v>133</v>
      </c>
      <c r="B32" s="120"/>
      <c r="C32" s="28" t="s">
        <v>146</v>
      </c>
      <c r="D32" s="148" t="s">
        <v>144</v>
      </c>
      <c r="E32" s="149"/>
      <c r="F32" s="149"/>
      <c r="G32" s="149"/>
      <c r="H32" s="74" t="s">
        <v>145</v>
      </c>
      <c r="I32" s="75" t="s">
        <v>146</v>
      </c>
      <c r="J32" s="76"/>
    </row>
    <row r="33" spans="1:10" ht="14.25" x14ac:dyDescent="0.2">
      <c r="A33" s="17"/>
      <c r="B33" s="49"/>
      <c r="C33" s="49"/>
      <c r="D33" s="49"/>
      <c r="E33" s="116"/>
      <c r="F33" s="116"/>
      <c r="G33" s="116"/>
      <c r="H33" s="116"/>
      <c r="I33" s="49"/>
      <c r="J33" s="19"/>
    </row>
    <row r="34" spans="1:10" x14ac:dyDescent="0.2">
      <c r="A34" s="148" t="s">
        <v>134</v>
      </c>
      <c r="B34" s="149"/>
      <c r="C34" s="149"/>
      <c r="D34" s="149"/>
      <c r="E34" s="149" t="s">
        <v>124</v>
      </c>
      <c r="F34" s="149"/>
      <c r="G34" s="149"/>
      <c r="H34" s="149"/>
      <c r="I34" s="149"/>
      <c r="J34" s="22" t="s">
        <v>125</v>
      </c>
    </row>
    <row r="35" spans="1:10" ht="14.25" x14ac:dyDescent="0.2">
      <c r="A35" s="17"/>
      <c r="B35" s="49"/>
      <c r="C35" s="49"/>
      <c r="D35" s="49"/>
      <c r="E35" s="116"/>
      <c r="F35" s="116"/>
      <c r="G35" s="116"/>
      <c r="H35" s="116"/>
      <c r="I35" s="49"/>
      <c r="J35" s="58"/>
    </row>
    <row r="36" spans="1:10" x14ac:dyDescent="0.2">
      <c r="A36" s="143"/>
      <c r="B36" s="144"/>
      <c r="C36" s="144"/>
      <c r="D36" s="144"/>
      <c r="E36" s="143"/>
      <c r="F36" s="144"/>
      <c r="G36" s="144"/>
      <c r="H36" s="144"/>
      <c r="I36" s="154"/>
      <c r="J36" s="52"/>
    </row>
    <row r="37" spans="1:10" ht="14.25" x14ac:dyDescent="0.2">
      <c r="A37" s="17"/>
      <c r="B37" s="49"/>
      <c r="C37" s="51"/>
      <c r="D37" s="164"/>
      <c r="E37" s="164"/>
      <c r="F37" s="164"/>
      <c r="G37" s="164"/>
      <c r="H37" s="164"/>
      <c r="I37" s="164"/>
      <c r="J37" s="19"/>
    </row>
    <row r="38" spans="1:10" x14ac:dyDescent="0.2">
      <c r="A38" s="143"/>
      <c r="B38" s="144"/>
      <c r="C38" s="144"/>
      <c r="D38" s="154"/>
      <c r="E38" s="143"/>
      <c r="F38" s="144"/>
      <c r="G38" s="144"/>
      <c r="H38" s="144"/>
      <c r="I38" s="154"/>
      <c r="J38" s="28"/>
    </row>
    <row r="39" spans="1:10" ht="14.25" x14ac:dyDescent="0.2">
      <c r="A39" s="17"/>
      <c r="B39" s="49"/>
      <c r="C39" s="51"/>
      <c r="D39" s="53"/>
      <c r="E39" s="164"/>
      <c r="F39" s="164"/>
      <c r="G39" s="164"/>
      <c r="H39" s="164"/>
      <c r="I39" s="59"/>
      <c r="J39" s="19"/>
    </row>
    <row r="40" spans="1:10" x14ac:dyDescent="0.2">
      <c r="A40" s="143"/>
      <c r="B40" s="144"/>
      <c r="C40" s="144"/>
      <c r="D40" s="154"/>
      <c r="E40" s="143"/>
      <c r="F40" s="144"/>
      <c r="G40" s="144"/>
      <c r="H40" s="144"/>
      <c r="I40" s="154"/>
      <c r="J40" s="28"/>
    </row>
    <row r="41" spans="1:10" ht="14.25" x14ac:dyDescent="0.2">
      <c r="A41" s="17"/>
      <c r="B41" s="49"/>
      <c r="C41" s="51"/>
      <c r="D41" s="53"/>
      <c r="E41" s="164"/>
      <c r="F41" s="164"/>
      <c r="G41" s="164"/>
      <c r="H41" s="164"/>
      <c r="I41" s="59"/>
      <c r="J41" s="19"/>
    </row>
    <row r="42" spans="1:10" x14ac:dyDescent="0.2">
      <c r="A42" s="143"/>
      <c r="B42" s="144"/>
      <c r="C42" s="144"/>
      <c r="D42" s="154"/>
      <c r="E42" s="143"/>
      <c r="F42" s="144"/>
      <c r="G42" s="144"/>
      <c r="H42" s="144"/>
      <c r="I42" s="154"/>
      <c r="J42" s="28"/>
    </row>
    <row r="43" spans="1:10" ht="14.25" x14ac:dyDescent="0.2">
      <c r="A43" s="23"/>
      <c r="B43" s="51"/>
      <c r="C43" s="155"/>
      <c r="D43" s="155"/>
      <c r="E43" s="116"/>
      <c r="F43" s="116"/>
      <c r="G43" s="155"/>
      <c r="H43" s="155"/>
      <c r="I43" s="155"/>
      <c r="J43" s="19"/>
    </row>
    <row r="44" spans="1:10" x14ac:dyDescent="0.2">
      <c r="A44" s="143"/>
      <c r="B44" s="144"/>
      <c r="C44" s="144"/>
      <c r="D44" s="154"/>
      <c r="E44" s="143"/>
      <c r="F44" s="144"/>
      <c r="G44" s="144"/>
      <c r="H44" s="144"/>
      <c r="I44" s="154"/>
      <c r="J44" s="28"/>
    </row>
    <row r="45" spans="1:10" ht="14.25" x14ac:dyDescent="0.2">
      <c r="A45" s="23"/>
      <c r="B45" s="51"/>
      <c r="C45" s="51"/>
      <c r="D45" s="49"/>
      <c r="E45" s="153"/>
      <c r="F45" s="153"/>
      <c r="G45" s="155"/>
      <c r="H45" s="155"/>
      <c r="I45" s="49"/>
      <c r="J45" s="19"/>
    </row>
    <row r="46" spans="1:10" x14ac:dyDescent="0.2">
      <c r="A46" s="143"/>
      <c r="B46" s="144"/>
      <c r="C46" s="144"/>
      <c r="D46" s="154"/>
      <c r="E46" s="143"/>
      <c r="F46" s="144"/>
      <c r="G46" s="144"/>
      <c r="H46" s="144"/>
      <c r="I46" s="154"/>
      <c r="J46" s="28"/>
    </row>
    <row r="47" spans="1:10" ht="14.25" x14ac:dyDescent="0.2">
      <c r="A47" s="23"/>
      <c r="B47" s="51"/>
      <c r="C47" s="51"/>
      <c r="D47" s="49"/>
      <c r="E47" s="116"/>
      <c r="F47" s="116"/>
      <c r="G47" s="155"/>
      <c r="H47" s="155"/>
      <c r="I47" s="49"/>
      <c r="J47" s="77" t="s">
        <v>147</v>
      </c>
    </row>
    <row r="48" spans="1:10" ht="14.25" x14ac:dyDescent="0.2">
      <c r="A48" s="23"/>
      <c r="B48" s="51"/>
      <c r="C48" s="51"/>
      <c r="D48" s="49"/>
      <c r="E48" s="116"/>
      <c r="F48" s="116"/>
      <c r="G48" s="155"/>
      <c r="H48" s="155"/>
      <c r="I48" s="49"/>
      <c r="J48" s="77" t="s">
        <v>148</v>
      </c>
    </row>
    <row r="49" spans="1:10" ht="23.25" customHeight="1" x14ac:dyDescent="0.2">
      <c r="A49" s="158" t="s">
        <v>126</v>
      </c>
      <c r="B49" s="159"/>
      <c r="C49" s="125" t="s">
        <v>148</v>
      </c>
      <c r="D49" s="126"/>
      <c r="E49" s="156" t="s">
        <v>149</v>
      </c>
      <c r="F49" s="157"/>
      <c r="G49" s="160"/>
      <c r="H49" s="161"/>
      <c r="I49" s="161"/>
      <c r="J49" s="162"/>
    </row>
    <row r="50" spans="1:10" ht="14.25" x14ac:dyDescent="0.2">
      <c r="A50" s="23"/>
      <c r="B50" s="51"/>
      <c r="C50" s="155"/>
      <c r="D50" s="155"/>
      <c r="E50" s="116"/>
      <c r="F50" s="116"/>
      <c r="G50" s="163" t="s">
        <v>150</v>
      </c>
      <c r="H50" s="163"/>
      <c r="I50" s="163"/>
      <c r="J50" s="24"/>
    </row>
    <row r="51" spans="1:10" ht="13.9" customHeight="1" x14ac:dyDescent="0.2">
      <c r="A51" s="129" t="s">
        <v>127</v>
      </c>
      <c r="B51" s="152"/>
      <c r="C51" s="137" t="s">
        <v>294</v>
      </c>
      <c r="D51" s="138"/>
      <c r="E51" s="138"/>
      <c r="F51" s="138"/>
      <c r="G51" s="138"/>
      <c r="H51" s="138"/>
      <c r="I51" s="138"/>
      <c r="J51" s="139"/>
    </row>
    <row r="52" spans="1:10" ht="14.25" x14ac:dyDescent="0.2">
      <c r="A52" s="17"/>
      <c r="B52" s="49"/>
      <c r="C52" s="145" t="s">
        <v>128</v>
      </c>
      <c r="D52" s="145"/>
      <c r="E52" s="145"/>
      <c r="F52" s="145"/>
      <c r="G52" s="145"/>
      <c r="H52" s="145"/>
      <c r="I52" s="145"/>
      <c r="J52" s="19"/>
    </row>
    <row r="53" spans="1:10" ht="14.25" x14ac:dyDescent="0.2">
      <c r="A53" s="129" t="s">
        <v>129</v>
      </c>
      <c r="B53" s="152"/>
      <c r="C53" s="169" t="s">
        <v>296</v>
      </c>
      <c r="D53" s="170"/>
      <c r="E53" s="171"/>
      <c r="F53" s="116"/>
      <c r="G53" s="116"/>
      <c r="H53" s="149"/>
      <c r="I53" s="149"/>
      <c r="J53" s="172"/>
    </row>
    <row r="54" spans="1:10" ht="14.25" x14ac:dyDescent="0.2">
      <c r="A54" s="17"/>
      <c r="B54" s="49"/>
      <c r="C54" s="51"/>
      <c r="D54" s="49"/>
      <c r="E54" s="116"/>
      <c r="F54" s="116"/>
      <c r="G54" s="116"/>
      <c r="H54" s="116"/>
      <c r="I54" s="49"/>
      <c r="J54" s="19"/>
    </row>
    <row r="55" spans="1:10" ht="14.45" customHeight="1" x14ac:dyDescent="0.2">
      <c r="A55" s="129" t="s">
        <v>121</v>
      </c>
      <c r="B55" s="152"/>
      <c r="C55" s="165" t="s">
        <v>295</v>
      </c>
      <c r="D55" s="166"/>
      <c r="E55" s="166"/>
      <c r="F55" s="166"/>
      <c r="G55" s="166"/>
      <c r="H55" s="166"/>
      <c r="I55" s="166"/>
      <c r="J55" s="167"/>
    </row>
    <row r="56" spans="1:10" ht="14.25" x14ac:dyDescent="0.2">
      <c r="A56" s="17"/>
      <c r="B56" s="49"/>
      <c r="C56" s="49"/>
      <c r="D56" s="49"/>
      <c r="E56" s="116"/>
      <c r="F56" s="116"/>
      <c r="G56" s="116"/>
      <c r="H56" s="116"/>
      <c r="I56" s="49"/>
      <c r="J56" s="19"/>
    </row>
    <row r="57" spans="1:10" ht="14.25" x14ac:dyDescent="0.2">
      <c r="A57" s="129" t="s">
        <v>151</v>
      </c>
      <c r="B57" s="152"/>
      <c r="C57" s="165" t="s">
        <v>297</v>
      </c>
      <c r="D57" s="166"/>
      <c r="E57" s="166"/>
      <c r="F57" s="166"/>
      <c r="G57" s="166"/>
      <c r="H57" s="166"/>
      <c r="I57" s="166"/>
      <c r="J57" s="167"/>
    </row>
    <row r="58" spans="1:10" ht="14.45" customHeight="1" x14ac:dyDescent="0.2">
      <c r="A58" s="17"/>
      <c r="B58" s="49"/>
      <c r="C58" s="163" t="s">
        <v>152</v>
      </c>
      <c r="D58" s="163"/>
      <c r="E58" s="163"/>
      <c r="F58" s="163"/>
      <c r="G58" s="49"/>
      <c r="H58" s="49"/>
      <c r="I58" s="49"/>
      <c r="J58" s="19"/>
    </row>
    <row r="59" spans="1:10" ht="14.25" x14ac:dyDescent="0.2">
      <c r="A59" s="129" t="s">
        <v>153</v>
      </c>
      <c r="B59" s="152"/>
      <c r="C59" s="165" t="s">
        <v>298</v>
      </c>
      <c r="D59" s="166"/>
      <c r="E59" s="166"/>
      <c r="F59" s="166"/>
      <c r="G59" s="166"/>
      <c r="H59" s="166"/>
      <c r="I59" s="166"/>
      <c r="J59" s="167"/>
    </row>
    <row r="60" spans="1:10" ht="14.45" customHeight="1" x14ac:dyDescent="0.2">
      <c r="A60" s="25"/>
      <c r="B60" s="26"/>
      <c r="C60" s="168" t="s">
        <v>154</v>
      </c>
      <c r="D60" s="168"/>
      <c r="E60" s="168"/>
      <c r="F60" s="168"/>
      <c r="G60" s="168"/>
      <c r="H60" s="26"/>
      <c r="I60" s="26"/>
      <c r="J60" s="27"/>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G50:I50"/>
    <mergeCell ref="E36:I36"/>
    <mergeCell ref="D37:I37"/>
    <mergeCell ref="A38:D38"/>
    <mergeCell ref="E38:I38"/>
    <mergeCell ref="E39:F39"/>
    <mergeCell ref="G39:H39"/>
    <mergeCell ref="A40:D40"/>
    <mergeCell ref="E40:I40"/>
    <mergeCell ref="E41:F41"/>
    <mergeCell ref="G41:H41"/>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25:F25"/>
    <mergeCell ref="G25:H25"/>
    <mergeCell ref="E23:F23"/>
    <mergeCell ref="G23:H23"/>
    <mergeCell ref="A22:B22"/>
    <mergeCell ref="C22:J22"/>
    <mergeCell ref="A24:B24"/>
    <mergeCell ref="C24:J24"/>
    <mergeCell ref="E20:F20"/>
    <mergeCell ref="E21:F21"/>
    <mergeCell ref="G21:H21"/>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10" workbookViewId="0">
      <selection activeCell="A4" sqref="A4:I4"/>
    </sheetView>
  </sheetViews>
  <sheetFormatPr defaultColWidth="8.85546875" defaultRowHeight="12.75" x14ac:dyDescent="0.2"/>
  <cols>
    <col min="6" max="6" width="16.42578125" customWidth="1"/>
    <col min="8" max="9" width="13.42578125" style="29" customWidth="1"/>
  </cols>
  <sheetData>
    <row r="1" spans="1:9" x14ac:dyDescent="0.2">
      <c r="A1" s="173" t="s">
        <v>1</v>
      </c>
      <c r="B1" s="174"/>
      <c r="C1" s="174"/>
      <c r="D1" s="174"/>
      <c r="E1" s="174"/>
      <c r="F1" s="174"/>
      <c r="G1" s="174"/>
      <c r="H1" s="174"/>
    </row>
    <row r="2" spans="1:9" x14ac:dyDescent="0.2">
      <c r="A2" s="175" t="s">
        <v>283</v>
      </c>
      <c r="B2" s="176"/>
      <c r="C2" s="176"/>
      <c r="D2" s="176"/>
      <c r="E2" s="176"/>
      <c r="F2" s="176"/>
      <c r="G2" s="176"/>
      <c r="H2" s="176"/>
    </row>
    <row r="3" spans="1:9" x14ac:dyDescent="0.2">
      <c r="A3" s="184" t="s">
        <v>168</v>
      </c>
      <c r="B3" s="184"/>
      <c r="C3" s="184"/>
      <c r="D3" s="184"/>
      <c r="E3" s="184"/>
      <c r="F3" s="184"/>
      <c r="G3" s="184"/>
      <c r="H3" s="184"/>
      <c r="I3" s="185"/>
    </row>
    <row r="4" spans="1:9" x14ac:dyDescent="0.2">
      <c r="A4" s="181" t="s">
        <v>300</v>
      </c>
      <c r="B4" s="182"/>
      <c r="C4" s="182"/>
      <c r="D4" s="182"/>
      <c r="E4" s="182"/>
      <c r="F4" s="182"/>
      <c r="G4" s="182"/>
      <c r="H4" s="182"/>
      <c r="I4" s="183"/>
    </row>
    <row r="5" spans="1:9" ht="45" x14ac:dyDescent="0.2">
      <c r="A5" s="179" t="s">
        <v>2</v>
      </c>
      <c r="B5" s="180"/>
      <c r="C5" s="180"/>
      <c r="D5" s="180"/>
      <c r="E5" s="180"/>
      <c r="F5" s="180"/>
      <c r="G5" s="86" t="s">
        <v>3</v>
      </c>
      <c r="H5" s="45" t="s">
        <v>111</v>
      </c>
      <c r="I5" s="45" t="s">
        <v>110</v>
      </c>
    </row>
    <row r="6" spans="1:9" x14ac:dyDescent="0.2">
      <c r="A6" s="177">
        <v>1</v>
      </c>
      <c r="B6" s="178"/>
      <c r="C6" s="178"/>
      <c r="D6" s="178"/>
      <c r="E6" s="178"/>
      <c r="F6" s="178"/>
      <c r="G6" s="87">
        <v>2</v>
      </c>
      <c r="H6" s="45">
        <v>3</v>
      </c>
      <c r="I6" s="45">
        <v>4</v>
      </c>
    </row>
    <row r="7" spans="1:9" x14ac:dyDescent="0.2">
      <c r="A7" s="186" t="s">
        <v>169</v>
      </c>
      <c r="B7" s="187"/>
      <c r="C7" s="187"/>
      <c r="D7" s="187"/>
      <c r="E7" s="187"/>
      <c r="F7" s="187"/>
      <c r="G7" s="187"/>
      <c r="H7" s="187"/>
      <c r="I7" s="187"/>
    </row>
    <row r="8" spans="1:9" x14ac:dyDescent="0.2">
      <c r="A8" s="188" t="s">
        <v>170</v>
      </c>
      <c r="B8" s="189"/>
      <c r="C8" s="189"/>
      <c r="D8" s="189"/>
      <c r="E8" s="189"/>
      <c r="F8" s="190"/>
      <c r="G8" s="90">
        <v>1</v>
      </c>
      <c r="H8" s="83">
        <v>78984660</v>
      </c>
      <c r="I8" s="83">
        <v>59873432</v>
      </c>
    </row>
    <row r="9" spans="1:9" ht="28.5" customHeight="1" x14ac:dyDescent="0.2">
      <c r="A9" s="191" t="s">
        <v>246</v>
      </c>
      <c r="B9" s="192"/>
      <c r="C9" s="192"/>
      <c r="D9" s="192"/>
      <c r="E9" s="192"/>
      <c r="F9" s="193"/>
      <c r="G9" s="91">
        <v>2</v>
      </c>
      <c r="H9" s="82">
        <f>H10+H11</f>
        <v>0</v>
      </c>
      <c r="I9" s="82">
        <f>I10+I11</f>
        <v>0</v>
      </c>
    </row>
    <row r="10" spans="1:9" x14ac:dyDescent="0.2">
      <c r="A10" s="194" t="s">
        <v>171</v>
      </c>
      <c r="B10" s="195"/>
      <c r="C10" s="195"/>
      <c r="D10" s="195"/>
      <c r="E10" s="195"/>
      <c r="F10" s="196"/>
      <c r="G10" s="92">
        <v>3</v>
      </c>
      <c r="H10" s="83">
        <v>0</v>
      </c>
      <c r="I10" s="83">
        <v>0</v>
      </c>
    </row>
    <row r="11" spans="1:9" x14ac:dyDescent="0.2">
      <c r="A11" s="194" t="s">
        <v>172</v>
      </c>
      <c r="B11" s="195"/>
      <c r="C11" s="195"/>
      <c r="D11" s="195"/>
      <c r="E11" s="195"/>
      <c r="F11" s="196"/>
      <c r="G11" s="92">
        <v>4</v>
      </c>
      <c r="H11" s="83">
        <v>0</v>
      </c>
      <c r="I11" s="83">
        <v>0</v>
      </c>
    </row>
    <row r="12" spans="1:9" x14ac:dyDescent="0.2">
      <c r="A12" s="191" t="s">
        <v>247</v>
      </c>
      <c r="B12" s="192"/>
      <c r="C12" s="192"/>
      <c r="D12" s="192"/>
      <c r="E12" s="192"/>
      <c r="F12" s="193"/>
      <c r="G12" s="91">
        <v>5</v>
      </c>
      <c r="H12" s="82">
        <f>+H13+H14</f>
        <v>5829363</v>
      </c>
      <c r="I12" s="82">
        <f>+I13+I14</f>
        <v>4067569</v>
      </c>
    </row>
    <row r="13" spans="1:9" x14ac:dyDescent="0.2">
      <c r="A13" s="194" t="s">
        <v>173</v>
      </c>
      <c r="B13" s="195"/>
      <c r="C13" s="195"/>
      <c r="D13" s="195"/>
      <c r="E13" s="195"/>
      <c r="F13" s="196"/>
      <c r="G13" s="92">
        <v>6</v>
      </c>
      <c r="H13" s="83">
        <v>230627</v>
      </c>
      <c r="I13" s="83">
        <v>394170</v>
      </c>
    </row>
    <row r="14" spans="1:9" x14ac:dyDescent="0.2">
      <c r="A14" s="194" t="s">
        <v>174</v>
      </c>
      <c r="B14" s="195"/>
      <c r="C14" s="195"/>
      <c r="D14" s="195"/>
      <c r="E14" s="195"/>
      <c r="F14" s="196"/>
      <c r="G14" s="92">
        <v>7</v>
      </c>
      <c r="H14" s="83">
        <v>5598736</v>
      </c>
      <c r="I14" s="83">
        <v>3673399</v>
      </c>
    </row>
    <row r="15" spans="1:9" x14ac:dyDescent="0.2">
      <c r="A15" s="194" t="s">
        <v>175</v>
      </c>
      <c r="B15" s="195"/>
      <c r="C15" s="195"/>
      <c r="D15" s="195"/>
      <c r="E15" s="195"/>
      <c r="F15" s="196"/>
      <c r="G15" s="92">
        <v>8</v>
      </c>
      <c r="H15" s="83">
        <v>162673444</v>
      </c>
      <c r="I15" s="83">
        <v>195885211</v>
      </c>
    </row>
    <row r="16" spans="1:9" ht="27" customHeight="1" x14ac:dyDescent="0.2">
      <c r="A16" s="191" t="s">
        <v>248</v>
      </c>
      <c r="B16" s="192"/>
      <c r="C16" s="192"/>
      <c r="D16" s="192"/>
      <c r="E16" s="192"/>
      <c r="F16" s="193"/>
      <c r="G16" s="91">
        <v>9</v>
      </c>
      <c r="H16" s="82">
        <f>+H17+H18</f>
        <v>36466921</v>
      </c>
      <c r="I16" s="82">
        <f>+I17+I18</f>
        <v>39817463</v>
      </c>
    </row>
    <row r="17" spans="1:9" x14ac:dyDescent="0.2">
      <c r="A17" s="194" t="s">
        <v>176</v>
      </c>
      <c r="B17" s="195"/>
      <c r="C17" s="195"/>
      <c r="D17" s="195"/>
      <c r="E17" s="195"/>
      <c r="F17" s="196"/>
      <c r="G17" s="92">
        <v>10</v>
      </c>
      <c r="H17" s="83">
        <v>36455128</v>
      </c>
      <c r="I17" s="83">
        <v>37974035</v>
      </c>
    </row>
    <row r="18" spans="1:9" x14ac:dyDescent="0.2">
      <c r="A18" s="194" t="s">
        <v>177</v>
      </c>
      <c r="B18" s="195"/>
      <c r="C18" s="195"/>
      <c r="D18" s="195"/>
      <c r="E18" s="195"/>
      <c r="F18" s="196"/>
      <c r="G18" s="92">
        <v>11</v>
      </c>
      <c r="H18" s="83">
        <v>11793</v>
      </c>
      <c r="I18" s="83">
        <v>1843428</v>
      </c>
    </row>
    <row r="19" spans="1:9" x14ac:dyDescent="0.2">
      <c r="A19" s="194" t="s">
        <v>178</v>
      </c>
      <c r="B19" s="195"/>
      <c r="C19" s="195"/>
      <c r="D19" s="195"/>
      <c r="E19" s="195"/>
      <c r="F19" s="196"/>
      <c r="G19" s="92">
        <v>12</v>
      </c>
      <c r="H19" s="83">
        <v>1296052</v>
      </c>
      <c r="I19" s="83">
        <v>3046441</v>
      </c>
    </row>
    <row r="20" spans="1:9" x14ac:dyDescent="0.2">
      <c r="A20" s="194" t="s">
        <v>179</v>
      </c>
      <c r="B20" s="195"/>
      <c r="C20" s="195"/>
      <c r="D20" s="195"/>
      <c r="E20" s="195"/>
      <c r="F20" s="196"/>
      <c r="G20" s="92">
        <v>13</v>
      </c>
      <c r="H20" s="83">
        <v>0</v>
      </c>
      <c r="I20" s="83">
        <v>0</v>
      </c>
    </row>
    <row r="21" spans="1:9" x14ac:dyDescent="0.2">
      <c r="A21" s="194" t="s">
        <v>180</v>
      </c>
      <c r="B21" s="195"/>
      <c r="C21" s="195"/>
      <c r="D21" s="195"/>
      <c r="E21" s="195"/>
      <c r="F21" s="196"/>
      <c r="G21" s="92">
        <v>14</v>
      </c>
      <c r="H21" s="83">
        <v>0</v>
      </c>
      <c r="I21" s="83">
        <v>5100000</v>
      </c>
    </row>
    <row r="22" spans="1:9" x14ac:dyDescent="0.2">
      <c r="A22" s="194" t="s">
        <v>19</v>
      </c>
      <c r="B22" s="195"/>
      <c r="C22" s="195"/>
      <c r="D22" s="195"/>
      <c r="E22" s="195"/>
      <c r="F22" s="196"/>
      <c r="G22" s="92">
        <v>15</v>
      </c>
      <c r="H22" s="83">
        <v>2917719</v>
      </c>
      <c r="I22" s="83">
        <v>3137404</v>
      </c>
    </row>
    <row r="23" spans="1:9" x14ac:dyDescent="0.2">
      <c r="A23" s="191" t="s">
        <v>249</v>
      </c>
      <c r="B23" s="192"/>
      <c r="C23" s="192"/>
      <c r="D23" s="192"/>
      <c r="E23" s="192"/>
      <c r="F23" s="193"/>
      <c r="G23" s="91">
        <v>16</v>
      </c>
      <c r="H23" s="82">
        <f>+H24+H25</f>
        <v>4159210</v>
      </c>
      <c r="I23" s="82">
        <f>+I24+I25</f>
        <v>10144295</v>
      </c>
    </row>
    <row r="24" spans="1:9" x14ac:dyDescent="0.2">
      <c r="A24" s="194" t="s">
        <v>181</v>
      </c>
      <c r="B24" s="195"/>
      <c r="C24" s="195"/>
      <c r="D24" s="195"/>
      <c r="E24" s="195"/>
      <c r="F24" s="196"/>
      <c r="G24" s="92">
        <v>17</v>
      </c>
      <c r="H24" s="83">
        <v>4159210</v>
      </c>
      <c r="I24" s="83">
        <v>10144295</v>
      </c>
    </row>
    <row r="25" spans="1:9" x14ac:dyDescent="0.2">
      <c r="A25" s="194" t="s">
        <v>182</v>
      </c>
      <c r="B25" s="195"/>
      <c r="C25" s="195"/>
      <c r="D25" s="195"/>
      <c r="E25" s="195"/>
      <c r="F25" s="196"/>
      <c r="G25" s="92">
        <v>18</v>
      </c>
      <c r="H25" s="83">
        <v>0</v>
      </c>
      <c r="I25" s="83">
        <v>0</v>
      </c>
    </row>
    <row r="26" spans="1:9" x14ac:dyDescent="0.2">
      <c r="A26" s="191" t="s">
        <v>250</v>
      </c>
      <c r="B26" s="192"/>
      <c r="C26" s="192"/>
      <c r="D26" s="192"/>
      <c r="E26" s="192"/>
      <c r="F26" s="193"/>
      <c r="G26" s="91">
        <v>19</v>
      </c>
      <c r="H26" s="82">
        <f>+H27+H28</f>
        <v>193159</v>
      </c>
      <c r="I26" s="82">
        <f>+I27+I28</f>
        <v>188352</v>
      </c>
    </row>
    <row r="27" spans="1:9" x14ac:dyDescent="0.2">
      <c r="A27" s="194" t="s">
        <v>183</v>
      </c>
      <c r="B27" s="195"/>
      <c r="C27" s="195"/>
      <c r="D27" s="195"/>
      <c r="E27" s="195"/>
      <c r="F27" s="196"/>
      <c r="G27" s="92">
        <v>20</v>
      </c>
      <c r="H27" s="83">
        <v>40551</v>
      </c>
      <c r="I27" s="83">
        <v>0</v>
      </c>
    </row>
    <row r="28" spans="1:9" x14ac:dyDescent="0.2">
      <c r="A28" s="194" t="s">
        <v>184</v>
      </c>
      <c r="B28" s="195"/>
      <c r="C28" s="195"/>
      <c r="D28" s="195"/>
      <c r="E28" s="195"/>
      <c r="F28" s="196"/>
      <c r="G28" s="92">
        <v>21</v>
      </c>
      <c r="H28" s="83">
        <v>152608</v>
      </c>
      <c r="I28" s="83">
        <v>188352</v>
      </c>
    </row>
    <row r="29" spans="1:9" x14ac:dyDescent="0.2">
      <c r="A29" s="194" t="s">
        <v>185</v>
      </c>
      <c r="B29" s="195"/>
      <c r="C29" s="195"/>
      <c r="D29" s="195"/>
      <c r="E29" s="195"/>
      <c r="F29" s="196"/>
      <c r="G29" s="92">
        <v>22</v>
      </c>
      <c r="H29" s="83">
        <v>259795</v>
      </c>
      <c r="I29" s="83">
        <v>243339</v>
      </c>
    </row>
    <row r="30" spans="1:9" x14ac:dyDescent="0.2">
      <c r="A30" s="194" t="s">
        <v>186</v>
      </c>
      <c r="B30" s="195"/>
      <c r="C30" s="195"/>
      <c r="D30" s="195"/>
      <c r="E30" s="195"/>
      <c r="F30" s="196"/>
      <c r="G30" s="92">
        <v>23</v>
      </c>
      <c r="H30" s="83">
        <v>0</v>
      </c>
      <c r="I30" s="83">
        <v>0</v>
      </c>
    </row>
    <row r="31" spans="1:9" x14ac:dyDescent="0.2">
      <c r="A31" s="194" t="s">
        <v>187</v>
      </c>
      <c r="B31" s="195"/>
      <c r="C31" s="195"/>
      <c r="D31" s="195"/>
      <c r="E31" s="195"/>
      <c r="F31" s="196"/>
      <c r="G31" s="92">
        <v>24</v>
      </c>
      <c r="H31" s="83">
        <v>0</v>
      </c>
      <c r="I31" s="83">
        <v>0</v>
      </c>
    </row>
    <row r="32" spans="1:9" x14ac:dyDescent="0.2">
      <c r="A32" s="191" t="s">
        <v>251</v>
      </c>
      <c r="B32" s="192"/>
      <c r="C32" s="192"/>
      <c r="D32" s="192"/>
      <c r="E32" s="192"/>
      <c r="F32" s="193"/>
      <c r="G32" s="91">
        <v>25</v>
      </c>
      <c r="H32" s="82">
        <f>+H8+H9+H12+H15+H16+H19+H20+H21+H22+H23+H26+H29+H30+H31</f>
        <v>292780323</v>
      </c>
      <c r="I32" s="82">
        <f>+I8+I9+I12+I15+I16+I19+I20+I21+I22+I23+I26+I29+I30+I31</f>
        <v>321503506</v>
      </c>
    </row>
    <row r="33" spans="1:9" ht="12.75" customHeight="1" x14ac:dyDescent="0.2">
      <c r="A33" s="186" t="s">
        <v>188</v>
      </c>
      <c r="B33" s="187"/>
      <c r="C33" s="187"/>
      <c r="D33" s="187"/>
      <c r="E33" s="187"/>
      <c r="F33" s="187"/>
      <c r="G33" s="187"/>
      <c r="H33" s="187"/>
      <c r="I33" s="187"/>
    </row>
    <row r="34" spans="1:9" x14ac:dyDescent="0.2">
      <c r="A34" s="197" t="s">
        <v>252</v>
      </c>
      <c r="B34" s="198"/>
      <c r="C34" s="198"/>
      <c r="D34" s="198"/>
      <c r="E34" s="198"/>
      <c r="F34" s="199"/>
      <c r="G34" s="93">
        <v>26</v>
      </c>
      <c r="H34" s="82">
        <f>+H35+H36</f>
        <v>20272338</v>
      </c>
      <c r="I34" s="82">
        <f>+I35+I36</f>
        <v>9789247</v>
      </c>
    </row>
    <row r="35" spans="1:9" x14ac:dyDescent="0.2">
      <c r="A35" s="200" t="s">
        <v>173</v>
      </c>
      <c r="B35" s="201"/>
      <c r="C35" s="201"/>
      <c r="D35" s="201"/>
      <c r="E35" s="201"/>
      <c r="F35" s="202"/>
      <c r="G35" s="92">
        <v>27</v>
      </c>
      <c r="H35" s="84">
        <v>5001891</v>
      </c>
      <c r="I35" s="84">
        <v>5923</v>
      </c>
    </row>
    <row r="36" spans="1:9" x14ac:dyDescent="0.2">
      <c r="A36" s="200" t="s">
        <v>189</v>
      </c>
      <c r="B36" s="201"/>
      <c r="C36" s="201"/>
      <c r="D36" s="201"/>
      <c r="E36" s="201"/>
      <c r="F36" s="202"/>
      <c r="G36" s="92">
        <v>28</v>
      </c>
      <c r="H36" s="84">
        <v>15270447</v>
      </c>
      <c r="I36" s="84">
        <v>9783324</v>
      </c>
    </row>
    <row r="37" spans="1:9" ht="12.75" customHeight="1" x14ac:dyDescent="0.2">
      <c r="A37" s="197" t="s">
        <v>253</v>
      </c>
      <c r="B37" s="198"/>
      <c r="C37" s="198"/>
      <c r="D37" s="198"/>
      <c r="E37" s="198"/>
      <c r="F37" s="199"/>
      <c r="G37" s="93">
        <v>29</v>
      </c>
      <c r="H37" s="82">
        <f>+H38+H41</f>
        <v>238087611</v>
      </c>
      <c r="I37" s="82">
        <f>+I38+I41</f>
        <v>275455992</v>
      </c>
    </row>
    <row r="38" spans="1:9" x14ac:dyDescent="0.2">
      <c r="A38" s="203" t="s">
        <v>254</v>
      </c>
      <c r="B38" s="204"/>
      <c r="C38" s="204"/>
      <c r="D38" s="204"/>
      <c r="E38" s="204"/>
      <c r="F38" s="205"/>
      <c r="G38" s="94">
        <v>30</v>
      </c>
      <c r="H38" s="82">
        <f>+H39+H40</f>
        <v>132825121</v>
      </c>
      <c r="I38" s="82">
        <f>+I39+I40</f>
        <v>140994607</v>
      </c>
    </row>
    <row r="39" spans="1:9" x14ac:dyDescent="0.2">
      <c r="A39" s="206" t="s">
        <v>190</v>
      </c>
      <c r="B39" s="207"/>
      <c r="C39" s="207"/>
      <c r="D39" s="207"/>
      <c r="E39" s="207"/>
      <c r="F39" s="208"/>
      <c r="G39" s="95">
        <v>31</v>
      </c>
      <c r="H39" s="85">
        <v>70190208</v>
      </c>
      <c r="I39" s="85">
        <v>75919310</v>
      </c>
    </row>
    <row r="40" spans="1:9" x14ac:dyDescent="0.2">
      <c r="A40" s="206" t="s">
        <v>191</v>
      </c>
      <c r="B40" s="207"/>
      <c r="C40" s="207"/>
      <c r="D40" s="207"/>
      <c r="E40" s="207"/>
      <c r="F40" s="208"/>
      <c r="G40" s="95">
        <v>32</v>
      </c>
      <c r="H40" s="85">
        <v>62634913</v>
      </c>
      <c r="I40" s="85">
        <v>65075297</v>
      </c>
    </row>
    <row r="41" spans="1:9" x14ac:dyDescent="0.2">
      <c r="A41" s="203" t="s">
        <v>255</v>
      </c>
      <c r="B41" s="204"/>
      <c r="C41" s="204"/>
      <c r="D41" s="204"/>
      <c r="E41" s="204"/>
      <c r="F41" s="205"/>
      <c r="G41" s="94">
        <v>33</v>
      </c>
      <c r="H41" s="82">
        <f>+H42+H43</f>
        <v>105262490</v>
      </c>
      <c r="I41" s="82">
        <f>+I42+I43</f>
        <v>134461385</v>
      </c>
    </row>
    <row r="42" spans="1:9" x14ac:dyDescent="0.2">
      <c r="A42" s="206" t="s">
        <v>192</v>
      </c>
      <c r="B42" s="207"/>
      <c r="C42" s="207"/>
      <c r="D42" s="207"/>
      <c r="E42" s="207"/>
      <c r="F42" s="208"/>
      <c r="G42" s="95">
        <v>34</v>
      </c>
      <c r="H42" s="85">
        <v>70116207</v>
      </c>
      <c r="I42" s="85">
        <v>92760633</v>
      </c>
    </row>
    <row r="43" spans="1:9" x14ac:dyDescent="0.2">
      <c r="A43" s="206" t="s">
        <v>193</v>
      </c>
      <c r="B43" s="207"/>
      <c r="C43" s="207"/>
      <c r="D43" s="207"/>
      <c r="E43" s="207"/>
      <c r="F43" s="208"/>
      <c r="G43" s="95">
        <v>35</v>
      </c>
      <c r="H43" s="85">
        <v>35146283</v>
      </c>
      <c r="I43" s="85">
        <v>41700752</v>
      </c>
    </row>
    <row r="44" spans="1:9" x14ac:dyDescent="0.2">
      <c r="A44" s="206" t="s">
        <v>194</v>
      </c>
      <c r="B44" s="207"/>
      <c r="C44" s="207"/>
      <c r="D44" s="207"/>
      <c r="E44" s="207"/>
      <c r="F44" s="208"/>
      <c r="G44" s="95">
        <v>36</v>
      </c>
      <c r="H44" s="85">
        <v>4058132</v>
      </c>
      <c r="I44" s="85">
        <v>4058132</v>
      </c>
    </row>
    <row r="45" spans="1:9" x14ac:dyDescent="0.2">
      <c r="A45" s="206" t="s">
        <v>195</v>
      </c>
      <c r="B45" s="207"/>
      <c r="C45" s="207"/>
      <c r="D45" s="207"/>
      <c r="E45" s="207"/>
      <c r="F45" s="208"/>
      <c r="G45" s="95">
        <v>37</v>
      </c>
      <c r="H45" s="85">
        <v>3423253</v>
      </c>
      <c r="I45" s="85">
        <v>3606305</v>
      </c>
    </row>
    <row r="46" spans="1:9" x14ac:dyDescent="0.2">
      <c r="A46" s="206" t="s">
        <v>196</v>
      </c>
      <c r="B46" s="207"/>
      <c r="C46" s="207"/>
      <c r="D46" s="207"/>
      <c r="E46" s="207"/>
      <c r="F46" s="208"/>
      <c r="G46" s="95">
        <v>38</v>
      </c>
      <c r="H46" s="85">
        <v>0</v>
      </c>
      <c r="I46" s="85">
        <v>0</v>
      </c>
    </row>
    <row r="47" spans="1:9" x14ac:dyDescent="0.2">
      <c r="A47" s="203" t="s">
        <v>256</v>
      </c>
      <c r="B47" s="204"/>
      <c r="C47" s="204"/>
      <c r="D47" s="204"/>
      <c r="E47" s="204"/>
      <c r="F47" s="205"/>
      <c r="G47" s="94">
        <v>39</v>
      </c>
      <c r="H47" s="82">
        <f>+H48+H49</f>
        <v>777166</v>
      </c>
      <c r="I47" s="82">
        <f>+I48+I49</f>
        <v>932738</v>
      </c>
    </row>
    <row r="48" spans="1:9" x14ac:dyDescent="0.2">
      <c r="A48" s="206" t="s">
        <v>197</v>
      </c>
      <c r="B48" s="207"/>
      <c r="C48" s="207"/>
      <c r="D48" s="207"/>
      <c r="E48" s="207"/>
      <c r="F48" s="208"/>
      <c r="G48" s="95">
        <v>40</v>
      </c>
      <c r="H48" s="85">
        <v>0</v>
      </c>
      <c r="I48" s="85">
        <v>0</v>
      </c>
    </row>
    <row r="49" spans="1:9" x14ac:dyDescent="0.2">
      <c r="A49" s="206" t="s">
        <v>198</v>
      </c>
      <c r="B49" s="207"/>
      <c r="C49" s="207"/>
      <c r="D49" s="207"/>
      <c r="E49" s="207"/>
      <c r="F49" s="208"/>
      <c r="G49" s="95">
        <v>41</v>
      </c>
      <c r="H49" s="85">
        <v>777166</v>
      </c>
      <c r="I49" s="85">
        <v>932738</v>
      </c>
    </row>
    <row r="50" spans="1:9" x14ac:dyDescent="0.2">
      <c r="A50" s="203" t="s">
        <v>257</v>
      </c>
      <c r="B50" s="204"/>
      <c r="C50" s="204"/>
      <c r="D50" s="204"/>
      <c r="E50" s="204"/>
      <c r="F50" s="205"/>
      <c r="G50" s="94">
        <v>42</v>
      </c>
      <c r="H50" s="82">
        <f>+H51+H52</f>
        <v>0</v>
      </c>
      <c r="I50" s="82">
        <f>+I51+I52</f>
        <v>65637</v>
      </c>
    </row>
    <row r="51" spans="1:9" x14ac:dyDescent="0.2">
      <c r="A51" s="206" t="s">
        <v>199</v>
      </c>
      <c r="B51" s="207"/>
      <c r="C51" s="207"/>
      <c r="D51" s="207"/>
      <c r="E51" s="207"/>
      <c r="F51" s="208"/>
      <c r="G51" s="95">
        <v>43</v>
      </c>
      <c r="H51" s="85">
        <v>0</v>
      </c>
      <c r="I51" s="85">
        <v>65637</v>
      </c>
    </row>
    <row r="52" spans="1:9" x14ac:dyDescent="0.2">
      <c r="A52" s="206" t="s">
        <v>200</v>
      </c>
      <c r="B52" s="207"/>
      <c r="C52" s="207"/>
      <c r="D52" s="207"/>
      <c r="E52" s="207"/>
      <c r="F52" s="208"/>
      <c r="G52" s="95">
        <v>44</v>
      </c>
      <c r="H52" s="85">
        <v>0</v>
      </c>
      <c r="I52" s="85">
        <v>0</v>
      </c>
    </row>
    <row r="53" spans="1:9" x14ac:dyDescent="0.2">
      <c r="A53" s="206" t="s">
        <v>201</v>
      </c>
      <c r="B53" s="207"/>
      <c r="C53" s="207"/>
      <c r="D53" s="207"/>
      <c r="E53" s="207"/>
      <c r="F53" s="208"/>
      <c r="G53" s="95">
        <v>45</v>
      </c>
      <c r="H53" s="85">
        <v>0</v>
      </c>
      <c r="I53" s="85">
        <v>0</v>
      </c>
    </row>
    <row r="54" spans="1:9" x14ac:dyDescent="0.2">
      <c r="A54" s="206" t="s">
        <v>202</v>
      </c>
      <c r="B54" s="207"/>
      <c r="C54" s="207"/>
      <c r="D54" s="207"/>
      <c r="E54" s="207"/>
      <c r="F54" s="208"/>
      <c r="G54" s="95">
        <v>46</v>
      </c>
      <c r="H54" s="85">
        <v>0</v>
      </c>
      <c r="I54" s="85">
        <v>0</v>
      </c>
    </row>
    <row r="55" spans="1:9" x14ac:dyDescent="0.2">
      <c r="A55" s="203" t="s">
        <v>258</v>
      </c>
      <c r="B55" s="204"/>
      <c r="C55" s="204"/>
      <c r="D55" s="204"/>
      <c r="E55" s="204"/>
      <c r="F55" s="205"/>
      <c r="G55" s="94">
        <v>47</v>
      </c>
      <c r="H55" s="82">
        <f>+H56+H57</f>
        <v>11946636</v>
      </c>
      <c r="I55" s="82">
        <f>+I56+I57</f>
        <v>11946636</v>
      </c>
    </row>
    <row r="56" spans="1:9" x14ac:dyDescent="0.2">
      <c r="A56" s="206" t="s">
        <v>203</v>
      </c>
      <c r="B56" s="207"/>
      <c r="C56" s="207"/>
      <c r="D56" s="207"/>
      <c r="E56" s="207"/>
      <c r="F56" s="208"/>
      <c r="G56" s="95">
        <v>48</v>
      </c>
      <c r="H56" s="85">
        <v>11946636</v>
      </c>
      <c r="I56" s="85">
        <v>11946636</v>
      </c>
    </row>
    <row r="57" spans="1:9" x14ac:dyDescent="0.2">
      <c r="A57" s="206" t="s">
        <v>204</v>
      </c>
      <c r="B57" s="207"/>
      <c r="C57" s="207"/>
      <c r="D57" s="207"/>
      <c r="E57" s="207"/>
      <c r="F57" s="208"/>
      <c r="G57" s="95">
        <v>49</v>
      </c>
      <c r="H57" s="85">
        <v>0</v>
      </c>
      <c r="I57" s="85">
        <v>0</v>
      </c>
    </row>
    <row r="58" spans="1:9" x14ac:dyDescent="0.2">
      <c r="A58" s="206" t="s">
        <v>77</v>
      </c>
      <c r="B58" s="207"/>
      <c r="C58" s="207"/>
      <c r="D58" s="207"/>
      <c r="E58" s="207"/>
      <c r="F58" s="208"/>
      <c r="G58" s="95">
        <v>50</v>
      </c>
      <c r="H58" s="85">
        <v>19725</v>
      </c>
      <c r="I58" s="85">
        <v>19725</v>
      </c>
    </row>
    <row r="59" spans="1:9" x14ac:dyDescent="0.2">
      <c r="A59" s="206" t="s">
        <v>156</v>
      </c>
      <c r="B59" s="207"/>
      <c r="C59" s="207"/>
      <c r="D59" s="207"/>
      <c r="E59" s="207"/>
      <c r="F59" s="208"/>
      <c r="G59" s="95">
        <v>51</v>
      </c>
      <c r="H59" s="85">
        <v>0</v>
      </c>
      <c r="I59" s="85">
        <v>0</v>
      </c>
    </row>
    <row r="60" spans="1:9" x14ac:dyDescent="0.2">
      <c r="A60" s="206" t="s">
        <v>205</v>
      </c>
      <c r="B60" s="207"/>
      <c r="C60" s="207"/>
      <c r="D60" s="207"/>
      <c r="E60" s="207"/>
      <c r="F60" s="208"/>
      <c r="G60" s="95">
        <v>52</v>
      </c>
      <c r="H60" s="85">
        <v>-465263</v>
      </c>
      <c r="I60" s="85">
        <v>-465263</v>
      </c>
    </row>
    <row r="61" spans="1:9" x14ac:dyDescent="0.2">
      <c r="A61" s="203" t="s">
        <v>259</v>
      </c>
      <c r="B61" s="204"/>
      <c r="C61" s="204"/>
      <c r="D61" s="204"/>
      <c r="E61" s="204"/>
      <c r="F61" s="205"/>
      <c r="G61" s="94">
        <v>53</v>
      </c>
      <c r="H61" s="82">
        <f>+H62+H63+H64+H65</f>
        <v>1772325</v>
      </c>
      <c r="I61" s="82">
        <f>+I62+I63+I64+I65</f>
        <v>1823246</v>
      </c>
    </row>
    <row r="62" spans="1:9" x14ac:dyDescent="0.2">
      <c r="A62" s="206" t="s">
        <v>206</v>
      </c>
      <c r="B62" s="207"/>
      <c r="C62" s="207"/>
      <c r="D62" s="207"/>
      <c r="E62" s="207"/>
      <c r="F62" s="208"/>
      <c r="G62" s="95">
        <v>54</v>
      </c>
      <c r="H62" s="85">
        <v>877921</v>
      </c>
      <c r="I62" s="85">
        <v>877921</v>
      </c>
    </row>
    <row r="63" spans="1:9" x14ac:dyDescent="0.2">
      <c r="A63" s="206" t="s">
        <v>207</v>
      </c>
      <c r="B63" s="207"/>
      <c r="C63" s="207"/>
      <c r="D63" s="207"/>
      <c r="E63" s="207"/>
      <c r="F63" s="208"/>
      <c r="G63" s="95">
        <v>55</v>
      </c>
      <c r="H63" s="85">
        <v>0</v>
      </c>
      <c r="I63" s="85">
        <v>0</v>
      </c>
    </row>
    <row r="64" spans="1:9" x14ac:dyDescent="0.2">
      <c r="A64" s="206" t="s">
        <v>208</v>
      </c>
      <c r="B64" s="207"/>
      <c r="C64" s="207"/>
      <c r="D64" s="207"/>
      <c r="E64" s="207"/>
      <c r="F64" s="208"/>
      <c r="G64" s="95">
        <v>56</v>
      </c>
      <c r="H64" s="85">
        <v>492469</v>
      </c>
      <c r="I64" s="85">
        <v>492469</v>
      </c>
    </row>
    <row r="65" spans="1:9" x14ac:dyDescent="0.2">
      <c r="A65" s="206" t="s">
        <v>209</v>
      </c>
      <c r="B65" s="207"/>
      <c r="C65" s="207"/>
      <c r="D65" s="207"/>
      <c r="E65" s="207"/>
      <c r="F65" s="208"/>
      <c r="G65" s="95">
        <v>57</v>
      </c>
      <c r="H65" s="85">
        <v>401935</v>
      </c>
      <c r="I65" s="85">
        <v>452856</v>
      </c>
    </row>
    <row r="66" spans="1:9" x14ac:dyDescent="0.2">
      <c r="A66" s="206" t="s">
        <v>81</v>
      </c>
      <c r="B66" s="207"/>
      <c r="C66" s="207"/>
      <c r="D66" s="207"/>
      <c r="E66" s="207"/>
      <c r="F66" s="208"/>
      <c r="G66" s="95">
        <v>58</v>
      </c>
      <c r="H66" s="85">
        <v>0</v>
      </c>
      <c r="I66" s="85">
        <v>0</v>
      </c>
    </row>
    <row r="67" spans="1:9" x14ac:dyDescent="0.2">
      <c r="A67" s="206" t="s">
        <v>79</v>
      </c>
      <c r="B67" s="207"/>
      <c r="C67" s="207"/>
      <c r="D67" s="207"/>
      <c r="E67" s="207"/>
      <c r="F67" s="208"/>
      <c r="G67" s="95">
        <v>59</v>
      </c>
      <c r="H67" s="85">
        <v>180525</v>
      </c>
      <c r="I67" s="85">
        <v>79773</v>
      </c>
    </row>
    <row r="68" spans="1:9" x14ac:dyDescent="0.2">
      <c r="A68" s="206" t="s">
        <v>80</v>
      </c>
      <c r="B68" s="207"/>
      <c r="C68" s="207"/>
      <c r="D68" s="207"/>
      <c r="E68" s="207"/>
      <c r="F68" s="208"/>
      <c r="G68" s="95">
        <v>60</v>
      </c>
      <c r="H68" s="85">
        <v>11702231</v>
      </c>
      <c r="I68" s="85">
        <v>12857950</v>
      </c>
    </row>
    <row r="69" spans="1:9" x14ac:dyDescent="0.2">
      <c r="A69" s="209" t="s">
        <v>210</v>
      </c>
      <c r="B69" s="210"/>
      <c r="C69" s="210"/>
      <c r="D69" s="210"/>
      <c r="E69" s="210"/>
      <c r="F69" s="211"/>
      <c r="G69" s="95">
        <v>61</v>
      </c>
      <c r="H69" s="85">
        <v>1005644</v>
      </c>
      <c r="I69" s="85">
        <v>1333388</v>
      </c>
    </row>
    <row r="70" spans="1:9" x14ac:dyDescent="0.2">
      <c r="A70" s="209" t="s">
        <v>211</v>
      </c>
      <c r="B70" s="210"/>
      <c r="C70" s="210"/>
      <c r="D70" s="210"/>
      <c r="E70" s="210"/>
      <c r="F70" s="211"/>
      <c r="G70" s="95">
        <v>62</v>
      </c>
      <c r="H70" s="85">
        <v>0</v>
      </c>
      <c r="I70" s="85">
        <v>0</v>
      </c>
    </row>
    <row r="71" spans="1:9" x14ac:dyDescent="0.2">
      <c r="A71" s="203" t="s">
        <v>260</v>
      </c>
      <c r="B71" s="204"/>
      <c r="C71" s="204"/>
      <c r="D71" s="204"/>
      <c r="E71" s="204"/>
      <c r="F71" s="205"/>
      <c r="G71" s="94">
        <v>63</v>
      </c>
      <c r="H71" s="82">
        <f>+H34+H37+H44+H45+H46+H47+H50+H53+H54+H55+H58+H59+H60+H61+H66+H67+H68+H69+H70</f>
        <v>292780323</v>
      </c>
      <c r="I71" s="82">
        <f>+I34+I37+I44+I45+I46+I47+I50+I53+I54+I55+I58+I59+I60+I61+I66+I67+I68+I69+I70</f>
        <v>321503506</v>
      </c>
    </row>
    <row r="72" spans="1:9" ht="12.75" customHeight="1" x14ac:dyDescent="0.2">
      <c r="A72" s="186" t="s">
        <v>212</v>
      </c>
      <c r="B72" s="187"/>
      <c r="C72" s="187"/>
      <c r="D72" s="187"/>
      <c r="E72" s="187"/>
      <c r="F72" s="187"/>
      <c r="G72" s="187"/>
      <c r="H72" s="187"/>
      <c r="I72" s="187"/>
    </row>
    <row r="73" spans="1:9" x14ac:dyDescent="0.2">
      <c r="A73" s="206" t="s">
        <v>213</v>
      </c>
      <c r="B73" s="207"/>
      <c r="C73" s="207"/>
      <c r="D73" s="207"/>
      <c r="E73" s="207"/>
      <c r="F73" s="208"/>
      <c r="G73" s="95">
        <v>64</v>
      </c>
      <c r="H73" s="85">
        <v>569276</v>
      </c>
      <c r="I73" s="85">
        <v>553514</v>
      </c>
    </row>
    <row r="74" spans="1:9" x14ac:dyDescent="0.2">
      <c r="A74" s="206" t="s">
        <v>214</v>
      </c>
      <c r="B74" s="207"/>
      <c r="C74" s="207"/>
      <c r="D74" s="207"/>
      <c r="E74" s="207"/>
      <c r="F74" s="208"/>
      <c r="G74" s="95">
        <v>65</v>
      </c>
      <c r="H74" s="85">
        <v>14114180</v>
      </c>
      <c r="I74" s="85">
        <v>13260454</v>
      </c>
    </row>
    <row r="75" spans="1:9" x14ac:dyDescent="0.2">
      <c r="A75" s="206" t="s">
        <v>215</v>
      </c>
      <c r="B75" s="207"/>
      <c r="C75" s="207"/>
      <c r="D75" s="207"/>
      <c r="E75" s="207"/>
      <c r="F75" s="208"/>
      <c r="G75" s="95">
        <v>66</v>
      </c>
      <c r="H75" s="85">
        <v>11310672</v>
      </c>
      <c r="I75" s="85">
        <v>14976994</v>
      </c>
    </row>
    <row r="76" spans="1:9" x14ac:dyDescent="0.2">
      <c r="A76" s="203" t="s">
        <v>261</v>
      </c>
      <c r="B76" s="204"/>
      <c r="C76" s="204"/>
      <c r="D76" s="204"/>
      <c r="E76" s="204"/>
      <c r="F76" s="205"/>
      <c r="G76" s="94">
        <v>67</v>
      </c>
      <c r="H76" s="82">
        <f>+H73+H74+H75</f>
        <v>25994128</v>
      </c>
      <c r="I76" s="82">
        <f>+I73+I74+I75</f>
        <v>28790962</v>
      </c>
    </row>
  </sheetData>
  <sheetProtection algorithmName="SHA-512" hashValue="jzJu2NXP+LvFZSgmvMWqp0VskdJrWAGeAwlo3z56bLdvRs9fXevqGcVgdRO32jCld7VHbSDgDrQrQ0PltuOx6Q==" saltValue="8ygw9GDEMYrNF1J8/xhL3g==" spinCount="100000" sheet="1" objects="1" scenarios="1"/>
  <mergeCells count="76">
    <mergeCell ref="A72:I72"/>
    <mergeCell ref="A73:F73"/>
    <mergeCell ref="A74:F74"/>
    <mergeCell ref="A75:F75"/>
    <mergeCell ref="A76:F76"/>
    <mergeCell ref="A67:F67"/>
    <mergeCell ref="A68:F68"/>
    <mergeCell ref="A69:F69"/>
    <mergeCell ref="A70:F70"/>
    <mergeCell ref="A71:F71"/>
    <mergeCell ref="A62:F62"/>
    <mergeCell ref="A63:F63"/>
    <mergeCell ref="A64:F64"/>
    <mergeCell ref="A65:F65"/>
    <mergeCell ref="A66:F66"/>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F38"/>
    <mergeCell ref="A39:F39"/>
    <mergeCell ref="A40:F40"/>
    <mergeCell ref="A41:F41"/>
    <mergeCell ref="A32:F32"/>
    <mergeCell ref="A33:I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I7"/>
    <mergeCell ref="A8:F8"/>
    <mergeCell ref="A9:F9"/>
    <mergeCell ref="A10:F10"/>
    <mergeCell ref="A11:F11"/>
    <mergeCell ref="A1:H1"/>
    <mergeCell ref="A2:H2"/>
    <mergeCell ref="A6:F6"/>
    <mergeCell ref="A5:F5"/>
    <mergeCell ref="A4:I4"/>
    <mergeCell ref="A3:I3"/>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A5" sqref="A5:F5"/>
    </sheetView>
  </sheetViews>
  <sheetFormatPr defaultRowHeight="12.75" x14ac:dyDescent="0.2"/>
  <cols>
    <col min="1" max="7" width="9.140625" style="1"/>
    <col min="8" max="9" width="14.5703125" style="30" customWidth="1"/>
    <col min="10" max="10" width="6.140625" style="1" bestFit="1" customWidth="1"/>
    <col min="11" max="260" width="9.140625" style="1"/>
    <col min="261" max="261" width="9.85546875" style="1" bestFit="1" customWidth="1"/>
    <col min="262" max="262" width="11.7109375" style="1" bestFit="1" customWidth="1"/>
    <col min="263" max="516" width="9.140625" style="1"/>
    <col min="517" max="517" width="9.85546875" style="1" bestFit="1" customWidth="1"/>
    <col min="518" max="518" width="11.7109375" style="1" bestFit="1" customWidth="1"/>
    <col min="519" max="772" width="9.140625" style="1"/>
    <col min="773" max="773" width="9.85546875" style="1" bestFit="1" customWidth="1"/>
    <col min="774" max="774" width="11.7109375" style="1" bestFit="1" customWidth="1"/>
    <col min="775" max="1028" width="9.140625" style="1"/>
    <col min="1029" max="1029" width="9.85546875" style="1" bestFit="1" customWidth="1"/>
    <col min="1030" max="1030" width="11.7109375" style="1" bestFit="1" customWidth="1"/>
    <col min="1031" max="1284" width="9.140625" style="1"/>
    <col min="1285" max="1285" width="9.85546875" style="1" bestFit="1" customWidth="1"/>
    <col min="1286" max="1286" width="11.7109375" style="1" bestFit="1" customWidth="1"/>
    <col min="1287" max="1540" width="9.140625" style="1"/>
    <col min="1541" max="1541" width="9.85546875" style="1" bestFit="1" customWidth="1"/>
    <col min="1542" max="1542" width="11.7109375" style="1" bestFit="1" customWidth="1"/>
    <col min="1543" max="1796" width="9.140625" style="1"/>
    <col min="1797" max="1797" width="9.85546875" style="1" bestFit="1" customWidth="1"/>
    <col min="1798" max="1798" width="11.7109375" style="1" bestFit="1" customWidth="1"/>
    <col min="1799" max="2052" width="9.140625" style="1"/>
    <col min="2053" max="2053" width="9.85546875" style="1" bestFit="1" customWidth="1"/>
    <col min="2054" max="2054" width="11.7109375" style="1" bestFit="1" customWidth="1"/>
    <col min="2055" max="2308" width="9.140625" style="1"/>
    <col min="2309" max="2309" width="9.85546875" style="1" bestFit="1" customWidth="1"/>
    <col min="2310" max="2310" width="11.7109375" style="1" bestFit="1" customWidth="1"/>
    <col min="2311" max="2564" width="9.140625" style="1"/>
    <col min="2565" max="2565" width="9.85546875" style="1" bestFit="1" customWidth="1"/>
    <col min="2566" max="2566" width="11.7109375" style="1" bestFit="1" customWidth="1"/>
    <col min="2567" max="2820" width="9.140625" style="1"/>
    <col min="2821" max="2821" width="9.85546875" style="1" bestFit="1" customWidth="1"/>
    <col min="2822" max="2822" width="11.7109375" style="1" bestFit="1" customWidth="1"/>
    <col min="2823" max="3076" width="9.140625" style="1"/>
    <col min="3077" max="3077" width="9.85546875" style="1" bestFit="1" customWidth="1"/>
    <col min="3078" max="3078" width="11.7109375" style="1" bestFit="1" customWidth="1"/>
    <col min="3079" max="3332" width="9.140625" style="1"/>
    <col min="3333" max="3333" width="9.85546875" style="1" bestFit="1" customWidth="1"/>
    <col min="3334" max="3334" width="11.7109375" style="1" bestFit="1" customWidth="1"/>
    <col min="3335" max="3588" width="9.140625" style="1"/>
    <col min="3589" max="3589" width="9.85546875" style="1" bestFit="1" customWidth="1"/>
    <col min="3590" max="3590" width="11.7109375" style="1" bestFit="1" customWidth="1"/>
    <col min="3591" max="3844" width="9.140625" style="1"/>
    <col min="3845" max="3845" width="9.85546875" style="1" bestFit="1" customWidth="1"/>
    <col min="3846" max="3846" width="11.7109375" style="1" bestFit="1" customWidth="1"/>
    <col min="3847" max="4100" width="9.140625" style="1"/>
    <col min="4101" max="4101" width="9.85546875" style="1" bestFit="1" customWidth="1"/>
    <col min="4102" max="4102" width="11.7109375" style="1" bestFit="1" customWidth="1"/>
    <col min="4103" max="4356" width="9.140625" style="1"/>
    <col min="4357" max="4357" width="9.85546875" style="1" bestFit="1" customWidth="1"/>
    <col min="4358" max="4358" width="11.7109375" style="1" bestFit="1" customWidth="1"/>
    <col min="4359" max="4612" width="9.140625" style="1"/>
    <col min="4613" max="4613" width="9.85546875" style="1" bestFit="1" customWidth="1"/>
    <col min="4614" max="4614" width="11.7109375" style="1" bestFit="1" customWidth="1"/>
    <col min="4615" max="4868" width="9.140625" style="1"/>
    <col min="4869" max="4869" width="9.85546875" style="1" bestFit="1" customWidth="1"/>
    <col min="4870" max="4870" width="11.7109375" style="1" bestFit="1" customWidth="1"/>
    <col min="4871" max="5124" width="9.140625" style="1"/>
    <col min="5125" max="5125" width="9.85546875" style="1" bestFit="1" customWidth="1"/>
    <col min="5126" max="5126" width="11.7109375" style="1" bestFit="1" customWidth="1"/>
    <col min="5127" max="5380" width="9.140625" style="1"/>
    <col min="5381" max="5381" width="9.85546875" style="1" bestFit="1" customWidth="1"/>
    <col min="5382" max="5382" width="11.7109375" style="1" bestFit="1" customWidth="1"/>
    <col min="5383" max="5636" width="9.140625" style="1"/>
    <col min="5637" max="5637" width="9.85546875" style="1" bestFit="1" customWidth="1"/>
    <col min="5638" max="5638" width="11.7109375" style="1" bestFit="1" customWidth="1"/>
    <col min="5639" max="5892" width="9.140625" style="1"/>
    <col min="5893" max="5893" width="9.85546875" style="1" bestFit="1" customWidth="1"/>
    <col min="5894" max="5894" width="11.7109375" style="1" bestFit="1" customWidth="1"/>
    <col min="5895" max="6148" width="9.140625" style="1"/>
    <col min="6149" max="6149" width="9.85546875" style="1" bestFit="1" customWidth="1"/>
    <col min="6150" max="6150" width="11.7109375" style="1" bestFit="1" customWidth="1"/>
    <col min="6151" max="6404" width="9.140625" style="1"/>
    <col min="6405" max="6405" width="9.85546875" style="1" bestFit="1" customWidth="1"/>
    <col min="6406" max="6406" width="11.7109375" style="1" bestFit="1" customWidth="1"/>
    <col min="6407" max="6660" width="9.140625" style="1"/>
    <col min="6661" max="6661" width="9.85546875" style="1" bestFit="1" customWidth="1"/>
    <col min="6662" max="6662" width="11.7109375" style="1" bestFit="1" customWidth="1"/>
    <col min="6663" max="6916" width="9.140625" style="1"/>
    <col min="6917" max="6917" width="9.85546875" style="1" bestFit="1" customWidth="1"/>
    <col min="6918" max="6918" width="11.7109375" style="1" bestFit="1" customWidth="1"/>
    <col min="6919" max="7172" width="9.140625" style="1"/>
    <col min="7173" max="7173" width="9.85546875" style="1" bestFit="1" customWidth="1"/>
    <col min="7174" max="7174" width="11.7109375" style="1" bestFit="1" customWidth="1"/>
    <col min="7175" max="7428" width="9.140625" style="1"/>
    <col min="7429" max="7429" width="9.85546875" style="1" bestFit="1" customWidth="1"/>
    <col min="7430" max="7430" width="11.7109375" style="1" bestFit="1" customWidth="1"/>
    <col min="7431" max="7684" width="9.140625" style="1"/>
    <col min="7685" max="7685" width="9.85546875" style="1" bestFit="1" customWidth="1"/>
    <col min="7686" max="7686" width="11.7109375" style="1" bestFit="1" customWidth="1"/>
    <col min="7687" max="7940" width="9.140625" style="1"/>
    <col min="7941" max="7941" width="9.85546875" style="1" bestFit="1" customWidth="1"/>
    <col min="7942" max="7942" width="11.7109375" style="1" bestFit="1" customWidth="1"/>
    <col min="7943" max="8196" width="9.140625" style="1"/>
    <col min="8197" max="8197" width="9.85546875" style="1" bestFit="1" customWidth="1"/>
    <col min="8198" max="8198" width="11.7109375" style="1" bestFit="1" customWidth="1"/>
    <col min="8199" max="8452" width="9.140625" style="1"/>
    <col min="8453" max="8453" width="9.85546875" style="1" bestFit="1" customWidth="1"/>
    <col min="8454" max="8454" width="11.7109375" style="1" bestFit="1" customWidth="1"/>
    <col min="8455" max="8708" width="9.140625" style="1"/>
    <col min="8709" max="8709" width="9.85546875" style="1" bestFit="1" customWidth="1"/>
    <col min="8710" max="8710" width="11.7109375" style="1" bestFit="1" customWidth="1"/>
    <col min="8711" max="8964" width="9.140625" style="1"/>
    <col min="8965" max="8965" width="9.85546875" style="1" bestFit="1" customWidth="1"/>
    <col min="8966" max="8966" width="11.7109375" style="1" bestFit="1" customWidth="1"/>
    <col min="8967" max="9220" width="9.140625" style="1"/>
    <col min="9221" max="9221" width="9.85546875" style="1" bestFit="1" customWidth="1"/>
    <col min="9222" max="9222" width="11.7109375" style="1" bestFit="1" customWidth="1"/>
    <col min="9223" max="9476" width="9.140625" style="1"/>
    <col min="9477" max="9477" width="9.85546875" style="1" bestFit="1" customWidth="1"/>
    <col min="9478" max="9478" width="11.7109375" style="1" bestFit="1" customWidth="1"/>
    <col min="9479" max="9732" width="9.140625" style="1"/>
    <col min="9733" max="9733" width="9.85546875" style="1" bestFit="1" customWidth="1"/>
    <col min="9734" max="9734" width="11.7109375" style="1" bestFit="1" customWidth="1"/>
    <col min="9735" max="9988" width="9.140625" style="1"/>
    <col min="9989" max="9989" width="9.85546875" style="1" bestFit="1" customWidth="1"/>
    <col min="9990" max="9990" width="11.7109375" style="1" bestFit="1" customWidth="1"/>
    <col min="9991" max="10244" width="9.140625" style="1"/>
    <col min="10245" max="10245" width="9.85546875" style="1" bestFit="1" customWidth="1"/>
    <col min="10246" max="10246" width="11.7109375" style="1" bestFit="1" customWidth="1"/>
    <col min="10247" max="10500" width="9.140625" style="1"/>
    <col min="10501" max="10501" width="9.85546875" style="1" bestFit="1" customWidth="1"/>
    <col min="10502" max="10502" width="11.7109375" style="1" bestFit="1" customWidth="1"/>
    <col min="10503" max="10756" width="9.140625" style="1"/>
    <col min="10757" max="10757" width="9.85546875" style="1" bestFit="1" customWidth="1"/>
    <col min="10758" max="10758" width="11.7109375" style="1" bestFit="1" customWidth="1"/>
    <col min="10759" max="11012" width="9.140625" style="1"/>
    <col min="11013" max="11013" width="9.85546875" style="1" bestFit="1" customWidth="1"/>
    <col min="11014" max="11014" width="11.7109375" style="1" bestFit="1" customWidth="1"/>
    <col min="11015" max="11268" width="9.140625" style="1"/>
    <col min="11269" max="11269" width="9.85546875" style="1" bestFit="1" customWidth="1"/>
    <col min="11270" max="11270" width="11.7109375" style="1" bestFit="1" customWidth="1"/>
    <col min="11271" max="11524" width="9.140625" style="1"/>
    <col min="11525" max="11525" width="9.85546875" style="1" bestFit="1" customWidth="1"/>
    <col min="11526" max="11526" width="11.7109375" style="1" bestFit="1" customWidth="1"/>
    <col min="11527" max="11780" width="9.140625" style="1"/>
    <col min="11781" max="11781" width="9.85546875" style="1" bestFit="1" customWidth="1"/>
    <col min="11782" max="11782" width="11.7109375" style="1" bestFit="1" customWidth="1"/>
    <col min="11783" max="12036" width="9.140625" style="1"/>
    <col min="12037" max="12037" width="9.85546875" style="1" bestFit="1" customWidth="1"/>
    <col min="12038" max="12038" width="11.7109375" style="1" bestFit="1" customWidth="1"/>
    <col min="12039" max="12292" width="9.140625" style="1"/>
    <col min="12293" max="12293" width="9.85546875" style="1" bestFit="1" customWidth="1"/>
    <col min="12294" max="12294" width="11.7109375" style="1" bestFit="1" customWidth="1"/>
    <col min="12295" max="12548" width="9.140625" style="1"/>
    <col min="12549" max="12549" width="9.85546875" style="1" bestFit="1" customWidth="1"/>
    <col min="12550" max="12550" width="11.7109375" style="1" bestFit="1" customWidth="1"/>
    <col min="12551" max="12804" width="9.140625" style="1"/>
    <col min="12805" max="12805" width="9.85546875" style="1" bestFit="1" customWidth="1"/>
    <col min="12806" max="12806" width="11.7109375" style="1" bestFit="1" customWidth="1"/>
    <col min="12807" max="13060" width="9.140625" style="1"/>
    <col min="13061" max="13061" width="9.85546875" style="1" bestFit="1" customWidth="1"/>
    <col min="13062" max="13062" width="11.7109375" style="1" bestFit="1" customWidth="1"/>
    <col min="13063" max="13316" width="9.140625" style="1"/>
    <col min="13317" max="13317" width="9.85546875" style="1" bestFit="1" customWidth="1"/>
    <col min="13318" max="13318" width="11.7109375" style="1" bestFit="1" customWidth="1"/>
    <col min="13319" max="13572" width="9.140625" style="1"/>
    <col min="13573" max="13573" width="9.85546875" style="1" bestFit="1" customWidth="1"/>
    <col min="13574" max="13574" width="11.7109375" style="1" bestFit="1" customWidth="1"/>
    <col min="13575" max="13828" width="9.140625" style="1"/>
    <col min="13829" max="13829" width="9.85546875" style="1" bestFit="1" customWidth="1"/>
    <col min="13830" max="13830" width="11.7109375" style="1" bestFit="1" customWidth="1"/>
    <col min="13831" max="14084" width="9.140625" style="1"/>
    <col min="14085" max="14085" width="9.85546875" style="1" bestFit="1" customWidth="1"/>
    <col min="14086" max="14086" width="11.7109375" style="1" bestFit="1" customWidth="1"/>
    <col min="14087" max="14340" width="9.140625" style="1"/>
    <col min="14341" max="14341" width="9.85546875" style="1" bestFit="1" customWidth="1"/>
    <col min="14342" max="14342" width="11.7109375" style="1" bestFit="1" customWidth="1"/>
    <col min="14343" max="14596" width="9.140625" style="1"/>
    <col min="14597" max="14597" width="9.85546875" style="1" bestFit="1" customWidth="1"/>
    <col min="14598" max="14598" width="11.7109375" style="1" bestFit="1" customWidth="1"/>
    <col min="14599" max="14852" width="9.140625" style="1"/>
    <col min="14853" max="14853" width="9.85546875" style="1" bestFit="1" customWidth="1"/>
    <col min="14854" max="14854" width="11.7109375" style="1" bestFit="1" customWidth="1"/>
    <col min="14855" max="15108" width="9.140625" style="1"/>
    <col min="15109" max="15109" width="9.85546875" style="1" bestFit="1" customWidth="1"/>
    <col min="15110" max="15110" width="11.7109375" style="1" bestFit="1" customWidth="1"/>
    <col min="15111" max="15364" width="9.140625" style="1"/>
    <col min="15365" max="15365" width="9.85546875" style="1" bestFit="1" customWidth="1"/>
    <col min="15366" max="15366" width="11.7109375" style="1" bestFit="1" customWidth="1"/>
    <col min="15367" max="15620" width="9.140625" style="1"/>
    <col min="15621" max="15621" width="9.85546875" style="1" bestFit="1" customWidth="1"/>
    <col min="15622" max="15622" width="11.7109375" style="1" bestFit="1" customWidth="1"/>
    <col min="15623" max="15876" width="9.140625" style="1"/>
    <col min="15877" max="15877" width="9.85546875" style="1" bestFit="1" customWidth="1"/>
    <col min="15878" max="15878" width="11.7109375" style="1" bestFit="1" customWidth="1"/>
    <col min="15879" max="16132" width="9.140625" style="1"/>
    <col min="16133" max="16133" width="9.85546875" style="1" bestFit="1" customWidth="1"/>
    <col min="16134" max="16134" width="11.7109375" style="1" bestFit="1" customWidth="1"/>
    <col min="16135" max="16384" width="9.140625" style="1"/>
  </cols>
  <sheetData>
    <row r="1" spans="1:9" x14ac:dyDescent="0.2">
      <c r="A1" s="213" t="s">
        <v>4</v>
      </c>
      <c r="B1" s="174"/>
      <c r="C1" s="174"/>
      <c r="D1" s="174"/>
      <c r="E1" s="174"/>
      <c r="F1" s="174"/>
      <c r="G1" s="174"/>
      <c r="H1" s="174"/>
    </row>
    <row r="2" spans="1:9" x14ac:dyDescent="0.2">
      <c r="A2" s="212" t="s">
        <v>284</v>
      </c>
      <c r="B2" s="176"/>
      <c r="C2" s="176"/>
      <c r="D2" s="176"/>
      <c r="E2" s="176"/>
      <c r="F2" s="176"/>
      <c r="G2" s="176"/>
      <c r="H2" s="176"/>
    </row>
    <row r="3" spans="1:9" x14ac:dyDescent="0.2">
      <c r="A3" s="214" t="s">
        <v>168</v>
      </c>
      <c r="B3" s="185"/>
      <c r="C3" s="185"/>
      <c r="D3" s="185"/>
      <c r="E3" s="185"/>
      <c r="F3" s="185"/>
      <c r="G3" s="185"/>
      <c r="H3" s="185"/>
      <c r="I3" s="185"/>
    </row>
    <row r="4" spans="1:9" x14ac:dyDescent="0.2">
      <c r="A4" s="219" t="s">
        <v>301</v>
      </c>
      <c r="B4" s="183"/>
      <c r="C4" s="183"/>
      <c r="D4" s="183"/>
      <c r="E4" s="183"/>
      <c r="F4" s="183"/>
      <c r="G4" s="183"/>
      <c r="H4" s="183"/>
      <c r="I4" s="183"/>
    </row>
    <row r="5" spans="1:9" ht="33.75" x14ac:dyDescent="0.2">
      <c r="A5" s="215" t="s">
        <v>2</v>
      </c>
      <c r="B5" s="216"/>
      <c r="C5" s="216"/>
      <c r="D5" s="216"/>
      <c r="E5" s="216"/>
      <c r="F5" s="217"/>
      <c r="G5" s="10" t="s">
        <v>5</v>
      </c>
      <c r="H5" s="43" t="s">
        <v>112</v>
      </c>
      <c r="I5" s="31" t="s">
        <v>110</v>
      </c>
    </row>
    <row r="6" spans="1:9" x14ac:dyDescent="0.2">
      <c r="A6" s="218">
        <v>1</v>
      </c>
      <c r="B6" s="178"/>
      <c r="C6" s="178"/>
      <c r="D6" s="178"/>
      <c r="E6" s="178"/>
      <c r="F6" s="178"/>
      <c r="G6" s="11">
        <v>2</v>
      </c>
      <c r="H6" s="12">
        <v>3</v>
      </c>
      <c r="I6" s="12">
        <v>4</v>
      </c>
    </row>
    <row r="7" spans="1:9" s="89" customFormat="1" x14ac:dyDescent="0.2">
      <c r="A7" s="206" t="s">
        <v>216</v>
      </c>
      <c r="B7" s="207"/>
      <c r="C7" s="207"/>
      <c r="D7" s="207"/>
      <c r="E7" s="207"/>
      <c r="F7" s="208"/>
      <c r="G7" s="6">
        <v>1</v>
      </c>
      <c r="H7" s="88">
        <v>11565807</v>
      </c>
      <c r="I7" s="88">
        <v>12624412</v>
      </c>
    </row>
    <row r="8" spans="1:9" s="89" customFormat="1" x14ac:dyDescent="0.2">
      <c r="A8" s="206" t="s">
        <v>217</v>
      </c>
      <c r="B8" s="207"/>
      <c r="C8" s="207"/>
      <c r="D8" s="207"/>
      <c r="E8" s="207"/>
      <c r="F8" s="208"/>
      <c r="G8" s="6">
        <v>2</v>
      </c>
      <c r="H8" s="88">
        <v>839009</v>
      </c>
      <c r="I8" s="88">
        <v>939798</v>
      </c>
    </row>
    <row r="9" spans="1:9" s="89" customFormat="1" x14ac:dyDescent="0.2">
      <c r="A9" s="206" t="s">
        <v>218</v>
      </c>
      <c r="B9" s="207"/>
      <c r="C9" s="207"/>
      <c r="D9" s="207"/>
      <c r="E9" s="207"/>
      <c r="F9" s="208"/>
      <c r="G9" s="6">
        <v>3</v>
      </c>
      <c r="H9" s="88">
        <v>3017812</v>
      </c>
      <c r="I9" s="88">
        <v>3153517</v>
      </c>
    </row>
    <row r="10" spans="1:9" s="89" customFormat="1" x14ac:dyDescent="0.2">
      <c r="A10" s="191" t="s">
        <v>262</v>
      </c>
      <c r="B10" s="192"/>
      <c r="C10" s="192"/>
      <c r="D10" s="192"/>
      <c r="E10" s="192"/>
      <c r="F10" s="193"/>
      <c r="G10" s="91">
        <v>4</v>
      </c>
      <c r="H10" s="82">
        <f>+H11+H12+H13</f>
        <v>0</v>
      </c>
      <c r="I10" s="82">
        <f>+I11+I12+I13</f>
        <v>0</v>
      </c>
    </row>
    <row r="11" spans="1:9" s="89" customFormat="1" ht="24.75" customHeight="1" x14ac:dyDescent="0.2">
      <c r="A11" s="206" t="s">
        <v>219</v>
      </c>
      <c r="B11" s="207"/>
      <c r="C11" s="207"/>
      <c r="D11" s="207"/>
      <c r="E11" s="207"/>
      <c r="F11" s="208"/>
      <c r="G11" s="6">
        <v>5</v>
      </c>
      <c r="H11" s="88">
        <v>0</v>
      </c>
      <c r="I11" s="88">
        <v>0</v>
      </c>
    </row>
    <row r="12" spans="1:9" s="89" customFormat="1" x14ac:dyDescent="0.2">
      <c r="A12" s="206" t="s">
        <v>220</v>
      </c>
      <c r="B12" s="207"/>
      <c r="C12" s="207"/>
      <c r="D12" s="207"/>
      <c r="E12" s="207"/>
      <c r="F12" s="208"/>
      <c r="G12" s="6">
        <v>6</v>
      </c>
      <c r="H12" s="88">
        <v>0</v>
      </c>
      <c r="I12" s="88">
        <v>0</v>
      </c>
    </row>
    <row r="13" spans="1:9" s="89" customFormat="1" x14ac:dyDescent="0.2">
      <c r="A13" s="206" t="s">
        <v>221</v>
      </c>
      <c r="B13" s="207"/>
      <c r="C13" s="207"/>
      <c r="D13" s="207"/>
      <c r="E13" s="207"/>
      <c r="F13" s="208"/>
      <c r="G13" s="6">
        <v>7</v>
      </c>
      <c r="H13" s="88">
        <v>0</v>
      </c>
      <c r="I13" s="88">
        <v>0</v>
      </c>
    </row>
    <row r="14" spans="1:9" s="89" customFormat="1" x14ac:dyDescent="0.2">
      <c r="A14" s="206" t="s">
        <v>222</v>
      </c>
      <c r="B14" s="207"/>
      <c r="C14" s="207"/>
      <c r="D14" s="207"/>
      <c r="E14" s="207"/>
      <c r="F14" s="208"/>
      <c r="G14" s="6">
        <v>8</v>
      </c>
      <c r="H14" s="88">
        <v>2258939</v>
      </c>
      <c r="I14" s="88">
        <v>2532523</v>
      </c>
    </row>
    <row r="15" spans="1:9" s="89" customFormat="1" x14ac:dyDescent="0.2">
      <c r="A15" s="206" t="s">
        <v>223</v>
      </c>
      <c r="B15" s="207"/>
      <c r="C15" s="207"/>
      <c r="D15" s="207"/>
      <c r="E15" s="207"/>
      <c r="F15" s="208"/>
      <c r="G15" s="6">
        <v>9</v>
      </c>
      <c r="H15" s="88">
        <v>527278</v>
      </c>
      <c r="I15" s="88">
        <v>597869</v>
      </c>
    </row>
    <row r="16" spans="1:9" s="89" customFormat="1" x14ac:dyDescent="0.2">
      <c r="A16" s="206" t="s">
        <v>224</v>
      </c>
      <c r="B16" s="207"/>
      <c r="C16" s="207"/>
      <c r="D16" s="207"/>
      <c r="E16" s="207"/>
      <c r="F16" s="208"/>
      <c r="G16" s="6">
        <v>10</v>
      </c>
      <c r="H16" s="88">
        <v>33558</v>
      </c>
      <c r="I16" s="88">
        <v>59749</v>
      </c>
    </row>
    <row r="17" spans="1:9" s="89" customFormat="1" x14ac:dyDescent="0.2">
      <c r="A17" s="206" t="s">
        <v>225</v>
      </c>
      <c r="B17" s="207"/>
      <c r="C17" s="207"/>
      <c r="D17" s="207"/>
      <c r="E17" s="207"/>
      <c r="F17" s="208"/>
      <c r="G17" s="6">
        <v>11</v>
      </c>
      <c r="H17" s="88">
        <v>354572</v>
      </c>
      <c r="I17" s="88">
        <v>63847</v>
      </c>
    </row>
    <row r="18" spans="1:9" s="89" customFormat="1" ht="24.75" customHeight="1" x14ac:dyDescent="0.2">
      <c r="A18" s="206" t="s">
        <v>226</v>
      </c>
      <c r="B18" s="207"/>
      <c r="C18" s="207"/>
      <c r="D18" s="207"/>
      <c r="E18" s="207"/>
      <c r="F18" s="208"/>
      <c r="G18" s="6">
        <v>12</v>
      </c>
      <c r="H18" s="88">
        <v>0</v>
      </c>
      <c r="I18" s="88">
        <v>0</v>
      </c>
    </row>
    <row r="19" spans="1:9" s="89" customFormat="1" x14ac:dyDescent="0.2">
      <c r="A19" s="191" t="s">
        <v>263</v>
      </c>
      <c r="B19" s="192"/>
      <c r="C19" s="192"/>
      <c r="D19" s="192"/>
      <c r="E19" s="192"/>
      <c r="F19" s="193"/>
      <c r="G19" s="91">
        <v>13</v>
      </c>
      <c r="H19" s="82">
        <f>+H20+H21</f>
        <v>8369948</v>
      </c>
      <c r="I19" s="82">
        <f>+I20+I21</f>
        <v>8768355</v>
      </c>
    </row>
    <row r="20" spans="1:9" s="89" customFormat="1" x14ac:dyDescent="0.2">
      <c r="A20" s="206" t="s">
        <v>227</v>
      </c>
      <c r="B20" s="207"/>
      <c r="C20" s="207"/>
      <c r="D20" s="207"/>
      <c r="E20" s="207"/>
      <c r="F20" s="208"/>
      <c r="G20" s="6">
        <v>14</v>
      </c>
      <c r="H20" s="88">
        <v>5375923</v>
      </c>
      <c r="I20" s="88">
        <v>5841148</v>
      </c>
    </row>
    <row r="21" spans="1:9" s="89" customFormat="1" x14ac:dyDescent="0.2">
      <c r="A21" s="206" t="s">
        <v>228</v>
      </c>
      <c r="B21" s="207"/>
      <c r="C21" s="207"/>
      <c r="D21" s="207"/>
      <c r="E21" s="207"/>
      <c r="F21" s="208"/>
      <c r="G21" s="6">
        <v>15</v>
      </c>
      <c r="H21" s="88">
        <v>2994025</v>
      </c>
      <c r="I21" s="88">
        <v>2927207</v>
      </c>
    </row>
    <row r="22" spans="1:9" s="89" customFormat="1" ht="24.75" customHeight="1" x14ac:dyDescent="0.2">
      <c r="A22" s="206" t="s">
        <v>229</v>
      </c>
      <c r="B22" s="207"/>
      <c r="C22" s="207"/>
      <c r="D22" s="207"/>
      <c r="E22" s="207"/>
      <c r="F22" s="208"/>
      <c r="G22" s="6">
        <v>16</v>
      </c>
      <c r="H22" s="88">
        <v>719129</v>
      </c>
      <c r="I22" s="88">
        <v>839795</v>
      </c>
    </row>
    <row r="23" spans="1:9" s="89" customFormat="1" x14ac:dyDescent="0.2">
      <c r="A23" s="206" t="s">
        <v>230</v>
      </c>
      <c r="B23" s="207"/>
      <c r="C23" s="207"/>
      <c r="D23" s="207"/>
      <c r="E23" s="207"/>
      <c r="F23" s="208"/>
      <c r="G23" s="6">
        <v>17</v>
      </c>
      <c r="H23" s="88">
        <v>67703</v>
      </c>
      <c r="I23" s="88">
        <v>16783</v>
      </c>
    </row>
    <row r="24" spans="1:9" s="89" customFormat="1" x14ac:dyDescent="0.2">
      <c r="A24" s="191" t="s">
        <v>264</v>
      </c>
      <c r="B24" s="192"/>
      <c r="C24" s="192"/>
      <c r="D24" s="192"/>
      <c r="E24" s="192"/>
      <c r="F24" s="193"/>
      <c r="G24" s="91">
        <v>18</v>
      </c>
      <c r="H24" s="82">
        <f>+H25+H26</f>
        <v>93153</v>
      </c>
      <c r="I24" s="82">
        <f>+I25+I26</f>
        <v>155571</v>
      </c>
    </row>
    <row r="25" spans="1:9" s="89" customFormat="1" x14ac:dyDescent="0.2">
      <c r="A25" s="206" t="s">
        <v>231</v>
      </c>
      <c r="B25" s="207"/>
      <c r="C25" s="207"/>
      <c r="D25" s="207"/>
      <c r="E25" s="207"/>
      <c r="F25" s="208"/>
      <c r="G25" s="6">
        <v>19</v>
      </c>
      <c r="H25" s="88">
        <v>72117</v>
      </c>
      <c r="I25" s="88">
        <v>125005</v>
      </c>
    </row>
    <row r="26" spans="1:9" s="89" customFormat="1" x14ac:dyDescent="0.2">
      <c r="A26" s="206" t="s">
        <v>198</v>
      </c>
      <c r="B26" s="207"/>
      <c r="C26" s="207"/>
      <c r="D26" s="207"/>
      <c r="E26" s="207"/>
      <c r="F26" s="208"/>
      <c r="G26" s="6">
        <v>20</v>
      </c>
      <c r="H26" s="88">
        <v>21036</v>
      </c>
      <c r="I26" s="88">
        <v>30566</v>
      </c>
    </row>
    <row r="27" spans="1:9" s="89" customFormat="1" ht="24.75" customHeight="1" x14ac:dyDescent="0.2">
      <c r="A27" s="206" t="s">
        <v>232</v>
      </c>
      <c r="B27" s="207"/>
      <c r="C27" s="207"/>
      <c r="D27" s="207"/>
      <c r="E27" s="207"/>
      <c r="F27" s="208"/>
      <c r="G27" s="6">
        <v>21</v>
      </c>
      <c r="H27" s="88">
        <v>165204</v>
      </c>
      <c r="I27" s="88">
        <v>60444</v>
      </c>
    </row>
    <row r="28" spans="1:9" s="89" customFormat="1" ht="24.75" customHeight="1" x14ac:dyDescent="0.2">
      <c r="A28" s="206" t="s">
        <v>233</v>
      </c>
      <c r="B28" s="207"/>
      <c r="C28" s="207"/>
      <c r="D28" s="207"/>
      <c r="E28" s="207"/>
      <c r="F28" s="208"/>
      <c r="G28" s="6">
        <v>22</v>
      </c>
      <c r="H28" s="88">
        <v>-14895</v>
      </c>
      <c r="I28" s="88">
        <v>17701</v>
      </c>
    </row>
    <row r="29" spans="1:9" s="89" customFormat="1" ht="37.5" customHeight="1" x14ac:dyDescent="0.2">
      <c r="A29" s="191" t="s">
        <v>265</v>
      </c>
      <c r="B29" s="192"/>
      <c r="C29" s="192"/>
      <c r="D29" s="192"/>
      <c r="E29" s="192"/>
      <c r="F29" s="193"/>
      <c r="G29" s="91">
        <v>23</v>
      </c>
      <c r="H29" s="82">
        <f>+H7-H9+H10+H14-H15+H16+H17-H19-H22-H23-H24-H27-H28</f>
        <v>1267544</v>
      </c>
      <c r="I29" s="82">
        <f>+I7-I9+I10+I14-I15+I16+I17-I19-I22-I23-I24-I27-I28</f>
        <v>1670496</v>
      </c>
    </row>
    <row r="30" spans="1:9" s="89" customFormat="1" ht="24.75" customHeight="1" x14ac:dyDescent="0.2">
      <c r="A30" s="206" t="s">
        <v>234</v>
      </c>
      <c r="B30" s="207"/>
      <c r="C30" s="207"/>
      <c r="D30" s="207"/>
      <c r="E30" s="207"/>
      <c r="F30" s="208"/>
      <c r="G30" s="6">
        <v>24</v>
      </c>
      <c r="H30" s="88">
        <v>261900</v>
      </c>
      <c r="I30" s="88">
        <v>337108</v>
      </c>
    </row>
    <row r="31" spans="1:9" s="89" customFormat="1" ht="24.75" customHeight="1" x14ac:dyDescent="0.2">
      <c r="A31" s="191" t="s">
        <v>266</v>
      </c>
      <c r="B31" s="192"/>
      <c r="C31" s="192"/>
      <c r="D31" s="192"/>
      <c r="E31" s="192"/>
      <c r="F31" s="193"/>
      <c r="G31" s="91">
        <v>25</v>
      </c>
      <c r="H31" s="82">
        <f>+H29-H30</f>
        <v>1005644</v>
      </c>
      <c r="I31" s="82">
        <f>+I29-I30</f>
        <v>1333388</v>
      </c>
    </row>
    <row r="32" spans="1:9" s="89" customFormat="1" ht="24.75" customHeight="1" x14ac:dyDescent="0.2">
      <c r="A32" s="206" t="s">
        <v>16</v>
      </c>
      <c r="B32" s="207"/>
      <c r="C32" s="207"/>
      <c r="D32" s="207"/>
      <c r="E32" s="207"/>
      <c r="F32" s="208"/>
      <c r="G32" s="6">
        <v>26</v>
      </c>
      <c r="H32" s="88">
        <v>0</v>
      </c>
      <c r="I32" s="88">
        <v>0</v>
      </c>
    </row>
    <row r="33" spans="1:9" s="89" customFormat="1" ht="24.75" customHeight="1" x14ac:dyDescent="0.2">
      <c r="A33" s="206" t="s">
        <v>235</v>
      </c>
      <c r="B33" s="207"/>
      <c r="C33" s="207"/>
      <c r="D33" s="207"/>
      <c r="E33" s="207"/>
      <c r="F33" s="208"/>
      <c r="G33" s="6">
        <v>27</v>
      </c>
      <c r="H33" s="88">
        <v>0</v>
      </c>
      <c r="I33" s="88">
        <v>0</v>
      </c>
    </row>
    <row r="34" spans="1:9" s="89" customFormat="1" ht="24.75" customHeight="1" x14ac:dyDescent="0.2">
      <c r="A34" s="191" t="s">
        <v>267</v>
      </c>
      <c r="B34" s="192"/>
      <c r="C34" s="192"/>
      <c r="D34" s="192"/>
      <c r="E34" s="192"/>
      <c r="F34" s="193"/>
      <c r="G34" s="91">
        <v>28</v>
      </c>
      <c r="H34" s="82">
        <f>+H32-H33</f>
        <v>0</v>
      </c>
      <c r="I34" s="82">
        <f>+I32-I33</f>
        <v>0</v>
      </c>
    </row>
    <row r="35" spans="1:9" s="89" customFormat="1" x14ac:dyDescent="0.2">
      <c r="A35" s="191" t="s">
        <v>268</v>
      </c>
      <c r="B35" s="192"/>
      <c r="C35" s="192"/>
      <c r="D35" s="192"/>
      <c r="E35" s="192"/>
      <c r="F35" s="193"/>
      <c r="G35" s="91">
        <v>29</v>
      </c>
      <c r="H35" s="82">
        <f>+H31+H34</f>
        <v>1005644</v>
      </c>
      <c r="I35" s="82">
        <f>+I31+I34</f>
        <v>1333388</v>
      </c>
    </row>
    <row r="36" spans="1:9" s="89" customFormat="1" x14ac:dyDescent="0.2">
      <c r="A36" s="206" t="s">
        <v>17</v>
      </c>
      <c r="B36" s="207"/>
      <c r="C36" s="207"/>
      <c r="D36" s="207"/>
      <c r="E36" s="207"/>
      <c r="F36" s="208"/>
      <c r="G36" s="6">
        <v>30</v>
      </c>
      <c r="H36" s="88">
        <v>0</v>
      </c>
      <c r="I36" s="88">
        <v>0</v>
      </c>
    </row>
    <row r="37" spans="1:9" s="89" customFormat="1" x14ac:dyDescent="0.2">
      <c r="A37" s="206" t="s">
        <v>18</v>
      </c>
      <c r="B37" s="207"/>
      <c r="C37" s="207"/>
      <c r="D37" s="207"/>
      <c r="E37" s="207"/>
      <c r="F37" s="208"/>
      <c r="G37" s="6">
        <v>31</v>
      </c>
      <c r="H37" s="88">
        <v>1005644</v>
      </c>
      <c r="I37" s="88">
        <v>1333388</v>
      </c>
    </row>
    <row r="38" spans="1:9" s="89" customFormat="1" ht="12.75" customHeight="1" x14ac:dyDescent="0.2">
      <c r="A38" s="186" t="s">
        <v>12</v>
      </c>
      <c r="B38" s="187"/>
      <c r="C38" s="187"/>
      <c r="D38" s="187"/>
      <c r="E38" s="187"/>
      <c r="F38" s="187"/>
      <c r="G38" s="187"/>
      <c r="H38" s="187"/>
      <c r="I38" s="187"/>
    </row>
    <row r="39" spans="1:9" s="89" customFormat="1" x14ac:dyDescent="0.2">
      <c r="A39" s="191" t="s">
        <v>236</v>
      </c>
      <c r="B39" s="192"/>
      <c r="C39" s="192"/>
      <c r="D39" s="192"/>
      <c r="E39" s="192"/>
      <c r="F39" s="193"/>
      <c r="G39" s="91">
        <v>1</v>
      </c>
      <c r="H39" s="82">
        <f>+H35</f>
        <v>1005644</v>
      </c>
      <c r="I39" s="82">
        <f>+I35</f>
        <v>1333388</v>
      </c>
    </row>
    <row r="40" spans="1:9" s="89" customFormat="1" x14ac:dyDescent="0.2">
      <c r="A40" s="191" t="s">
        <v>269</v>
      </c>
      <c r="B40" s="192"/>
      <c r="C40" s="192"/>
      <c r="D40" s="192"/>
      <c r="E40" s="192"/>
      <c r="F40" s="193"/>
      <c r="G40" s="91">
        <v>2</v>
      </c>
      <c r="H40" s="82">
        <f>+H41+H53</f>
        <v>131861</v>
      </c>
      <c r="I40" s="82">
        <f>+I41+I53</f>
        <v>47341</v>
      </c>
    </row>
    <row r="41" spans="1:9" s="89" customFormat="1" ht="24.75" customHeight="1" x14ac:dyDescent="0.2">
      <c r="A41" s="191" t="s">
        <v>270</v>
      </c>
      <c r="B41" s="192"/>
      <c r="C41" s="192"/>
      <c r="D41" s="192"/>
      <c r="E41" s="192"/>
      <c r="F41" s="193"/>
      <c r="G41" s="91">
        <v>3</v>
      </c>
      <c r="H41" s="82">
        <f>+H42+H43+H44+H45+H46+H47+H48+H51+H52</f>
        <v>131861</v>
      </c>
      <c r="I41" s="82">
        <f>+I42+I43+I44+I45+I46+I47+I48+I51+I52</f>
        <v>47341</v>
      </c>
    </row>
    <row r="42" spans="1:9" s="89" customFormat="1" x14ac:dyDescent="0.2">
      <c r="A42" s="206" t="s">
        <v>237</v>
      </c>
      <c r="B42" s="207"/>
      <c r="C42" s="207"/>
      <c r="D42" s="207"/>
      <c r="E42" s="207"/>
      <c r="F42" s="208"/>
      <c r="G42" s="6">
        <v>4</v>
      </c>
      <c r="H42" s="88">
        <v>0</v>
      </c>
      <c r="I42" s="88">
        <v>0</v>
      </c>
    </row>
    <row r="43" spans="1:9" s="89" customFormat="1" x14ac:dyDescent="0.2">
      <c r="A43" s="206" t="s">
        <v>19</v>
      </c>
      <c r="B43" s="207"/>
      <c r="C43" s="207"/>
      <c r="D43" s="207"/>
      <c r="E43" s="207"/>
      <c r="F43" s="208"/>
      <c r="G43" s="6">
        <v>5</v>
      </c>
      <c r="H43" s="88">
        <v>0</v>
      </c>
      <c r="I43" s="88">
        <v>0</v>
      </c>
    </row>
    <row r="44" spans="1:9" s="89" customFormat="1" ht="24.75" customHeight="1" x14ac:dyDescent="0.2">
      <c r="A44" s="206" t="s">
        <v>238</v>
      </c>
      <c r="B44" s="207"/>
      <c r="C44" s="207"/>
      <c r="D44" s="207"/>
      <c r="E44" s="207"/>
      <c r="F44" s="208"/>
      <c r="G44" s="6">
        <v>6</v>
      </c>
      <c r="H44" s="88">
        <v>0</v>
      </c>
      <c r="I44" s="88">
        <v>0</v>
      </c>
    </row>
    <row r="45" spans="1:9" s="89" customFormat="1" x14ac:dyDescent="0.2">
      <c r="A45" s="206" t="s">
        <v>20</v>
      </c>
      <c r="B45" s="207"/>
      <c r="C45" s="207"/>
      <c r="D45" s="207"/>
      <c r="E45" s="207"/>
      <c r="F45" s="208"/>
      <c r="G45" s="6">
        <v>7</v>
      </c>
      <c r="H45" s="88">
        <v>0</v>
      </c>
      <c r="I45" s="88">
        <v>0</v>
      </c>
    </row>
    <row r="46" spans="1:9" s="89" customFormat="1" ht="24.75" customHeight="1" x14ac:dyDescent="0.2">
      <c r="A46" s="206" t="s">
        <v>239</v>
      </c>
      <c r="B46" s="207"/>
      <c r="C46" s="207"/>
      <c r="D46" s="207"/>
      <c r="E46" s="207"/>
      <c r="F46" s="208"/>
      <c r="G46" s="6">
        <v>8</v>
      </c>
      <c r="H46" s="88">
        <v>0</v>
      </c>
      <c r="I46" s="88">
        <v>0</v>
      </c>
    </row>
    <row r="47" spans="1:9" s="89" customFormat="1" ht="24.75" customHeight="1" x14ac:dyDescent="0.2">
      <c r="A47" s="206" t="s">
        <v>161</v>
      </c>
      <c r="B47" s="207"/>
      <c r="C47" s="207"/>
      <c r="D47" s="207"/>
      <c r="E47" s="207"/>
      <c r="F47" s="208"/>
      <c r="G47" s="6">
        <v>9</v>
      </c>
      <c r="H47" s="88">
        <v>131861</v>
      </c>
      <c r="I47" s="88">
        <v>47341</v>
      </c>
    </row>
    <row r="48" spans="1:9" s="89" customFormat="1" ht="37.5" customHeight="1" x14ac:dyDescent="0.2">
      <c r="A48" s="206" t="s">
        <v>240</v>
      </c>
      <c r="B48" s="207"/>
      <c r="C48" s="207"/>
      <c r="D48" s="207"/>
      <c r="E48" s="207"/>
      <c r="F48" s="208"/>
      <c r="G48" s="6">
        <v>10</v>
      </c>
      <c r="H48" s="88">
        <v>0</v>
      </c>
      <c r="I48" s="88">
        <v>0</v>
      </c>
    </row>
    <row r="49" spans="1:9" s="89" customFormat="1" ht="24.75" customHeight="1" x14ac:dyDescent="0.2">
      <c r="A49" s="206" t="s">
        <v>241</v>
      </c>
      <c r="B49" s="207"/>
      <c r="C49" s="207"/>
      <c r="D49" s="207"/>
      <c r="E49" s="207"/>
      <c r="F49" s="208"/>
      <c r="G49" s="6">
        <v>11</v>
      </c>
      <c r="H49" s="88">
        <v>0</v>
      </c>
      <c r="I49" s="88">
        <v>0</v>
      </c>
    </row>
    <row r="50" spans="1:9" s="89" customFormat="1" ht="24.75" customHeight="1" x14ac:dyDescent="0.2">
      <c r="A50" s="206" t="s">
        <v>242</v>
      </c>
      <c r="B50" s="207"/>
      <c r="C50" s="207"/>
      <c r="D50" s="207"/>
      <c r="E50" s="207"/>
      <c r="F50" s="208"/>
      <c r="G50" s="6">
        <v>12</v>
      </c>
      <c r="H50" s="88">
        <v>0</v>
      </c>
      <c r="I50" s="88">
        <v>0</v>
      </c>
    </row>
    <row r="51" spans="1:9" s="89" customFormat="1" ht="37.5" customHeight="1" x14ac:dyDescent="0.2">
      <c r="A51" s="206" t="s">
        <v>243</v>
      </c>
      <c r="B51" s="207"/>
      <c r="C51" s="207"/>
      <c r="D51" s="207"/>
      <c r="E51" s="207"/>
      <c r="F51" s="208"/>
      <c r="G51" s="6">
        <v>13</v>
      </c>
      <c r="H51" s="88">
        <v>0</v>
      </c>
      <c r="I51" s="88">
        <v>0</v>
      </c>
    </row>
    <row r="52" spans="1:9" s="89" customFormat="1" x14ac:dyDescent="0.2">
      <c r="A52" s="206" t="s">
        <v>244</v>
      </c>
      <c r="B52" s="207"/>
      <c r="C52" s="207"/>
      <c r="D52" s="207"/>
      <c r="E52" s="207"/>
      <c r="F52" s="208"/>
      <c r="G52" s="6">
        <v>14</v>
      </c>
      <c r="H52" s="88">
        <v>0</v>
      </c>
      <c r="I52" s="88">
        <v>0</v>
      </c>
    </row>
    <row r="53" spans="1:9" s="89" customFormat="1" ht="24.75" customHeight="1" x14ac:dyDescent="0.2">
      <c r="A53" s="191" t="s">
        <v>271</v>
      </c>
      <c r="B53" s="192"/>
      <c r="C53" s="192"/>
      <c r="D53" s="192"/>
      <c r="E53" s="192"/>
      <c r="F53" s="193"/>
      <c r="G53" s="91">
        <v>15</v>
      </c>
      <c r="H53" s="82">
        <f>+H54+H55+H56+H57+H58+H59+H60+H61</f>
        <v>0</v>
      </c>
      <c r="I53" s="82">
        <f>+I54+I55+I56+I57+I58+I59+I60+I61</f>
        <v>0</v>
      </c>
    </row>
    <row r="54" spans="1:9" s="89" customFormat="1" x14ac:dyDescent="0.2">
      <c r="A54" s="206" t="s">
        <v>21</v>
      </c>
      <c r="B54" s="207"/>
      <c r="C54" s="207"/>
      <c r="D54" s="207"/>
      <c r="E54" s="207"/>
      <c r="F54" s="208"/>
      <c r="G54" s="6">
        <v>16</v>
      </c>
      <c r="H54" s="88">
        <v>0</v>
      </c>
      <c r="I54" s="88">
        <v>0</v>
      </c>
    </row>
    <row r="55" spans="1:9" s="89" customFormat="1" x14ac:dyDescent="0.2">
      <c r="A55" s="206" t="s">
        <v>155</v>
      </c>
      <c r="B55" s="207"/>
      <c r="C55" s="207"/>
      <c r="D55" s="207"/>
      <c r="E55" s="207"/>
      <c r="F55" s="208"/>
      <c r="G55" s="6">
        <v>17</v>
      </c>
      <c r="H55" s="88">
        <v>0</v>
      </c>
      <c r="I55" s="88">
        <v>0</v>
      </c>
    </row>
    <row r="56" spans="1:9" s="89" customFormat="1" x14ac:dyDescent="0.2">
      <c r="A56" s="206" t="s">
        <v>245</v>
      </c>
      <c r="B56" s="207"/>
      <c r="C56" s="207"/>
      <c r="D56" s="207"/>
      <c r="E56" s="207"/>
      <c r="F56" s="208"/>
      <c r="G56" s="6">
        <v>18</v>
      </c>
      <c r="H56" s="88">
        <v>0</v>
      </c>
      <c r="I56" s="88">
        <v>0</v>
      </c>
    </row>
    <row r="57" spans="1:9" s="89" customFormat="1" x14ac:dyDescent="0.2">
      <c r="A57" s="206" t="s">
        <v>22</v>
      </c>
      <c r="B57" s="207"/>
      <c r="C57" s="207"/>
      <c r="D57" s="207"/>
      <c r="E57" s="207"/>
      <c r="F57" s="208"/>
      <c r="G57" s="6">
        <v>19</v>
      </c>
      <c r="H57" s="88">
        <v>0</v>
      </c>
      <c r="I57" s="88">
        <v>0</v>
      </c>
    </row>
    <row r="58" spans="1:9" s="89" customFormat="1" x14ac:dyDescent="0.2">
      <c r="A58" s="206" t="s">
        <v>23</v>
      </c>
      <c r="B58" s="207"/>
      <c r="C58" s="207"/>
      <c r="D58" s="207"/>
      <c r="E58" s="207"/>
      <c r="F58" s="208"/>
      <c r="G58" s="6">
        <v>20</v>
      </c>
      <c r="H58" s="88">
        <v>0</v>
      </c>
      <c r="I58" s="88">
        <v>0</v>
      </c>
    </row>
    <row r="59" spans="1:9" s="89" customFormat="1" x14ac:dyDescent="0.2">
      <c r="A59" s="206" t="s">
        <v>20</v>
      </c>
      <c r="B59" s="207"/>
      <c r="C59" s="207"/>
      <c r="D59" s="207"/>
      <c r="E59" s="207"/>
      <c r="F59" s="208"/>
      <c r="G59" s="6">
        <v>21</v>
      </c>
      <c r="H59" s="88">
        <v>0</v>
      </c>
      <c r="I59" s="88">
        <v>0</v>
      </c>
    </row>
    <row r="60" spans="1:9" s="89" customFormat="1" ht="24.75" customHeight="1" x14ac:dyDescent="0.2">
      <c r="A60" s="206" t="s">
        <v>24</v>
      </c>
      <c r="B60" s="207"/>
      <c r="C60" s="207"/>
      <c r="D60" s="207"/>
      <c r="E60" s="207"/>
      <c r="F60" s="208"/>
      <c r="G60" s="6">
        <v>22</v>
      </c>
      <c r="H60" s="88">
        <v>0</v>
      </c>
      <c r="I60" s="88">
        <v>0</v>
      </c>
    </row>
    <row r="61" spans="1:9" s="89" customFormat="1" ht="24.75" customHeight="1" x14ac:dyDescent="0.2">
      <c r="A61" s="206" t="s">
        <v>25</v>
      </c>
      <c r="B61" s="207"/>
      <c r="C61" s="207"/>
      <c r="D61" s="207"/>
      <c r="E61" s="207"/>
      <c r="F61" s="208"/>
      <c r="G61" s="6">
        <v>23</v>
      </c>
      <c r="H61" s="88">
        <v>0</v>
      </c>
      <c r="I61" s="88">
        <v>0</v>
      </c>
    </row>
    <row r="62" spans="1:9" s="89" customFormat="1" x14ac:dyDescent="0.2">
      <c r="A62" s="191" t="s">
        <v>272</v>
      </c>
      <c r="B62" s="192"/>
      <c r="C62" s="192"/>
      <c r="D62" s="192"/>
      <c r="E62" s="192"/>
      <c r="F62" s="193"/>
      <c r="G62" s="91">
        <v>24</v>
      </c>
      <c r="H62" s="82">
        <f>+H39+H40</f>
        <v>1137505</v>
      </c>
      <c r="I62" s="82">
        <f>+I39+I40</f>
        <v>1380729</v>
      </c>
    </row>
    <row r="63" spans="1:9" s="89" customFormat="1" x14ac:dyDescent="0.2">
      <c r="A63" s="206" t="s">
        <v>26</v>
      </c>
      <c r="B63" s="207"/>
      <c r="C63" s="207"/>
      <c r="D63" s="207"/>
      <c r="E63" s="207"/>
      <c r="F63" s="208"/>
      <c r="G63" s="6">
        <v>25</v>
      </c>
      <c r="H63" s="88">
        <v>0</v>
      </c>
      <c r="I63" s="88">
        <v>0</v>
      </c>
    </row>
    <row r="64" spans="1:9" s="89" customFormat="1" x14ac:dyDescent="0.2">
      <c r="A64" s="206" t="s">
        <v>18</v>
      </c>
      <c r="B64" s="207"/>
      <c r="C64" s="207"/>
      <c r="D64" s="207"/>
      <c r="E64" s="207"/>
      <c r="F64" s="208"/>
      <c r="G64" s="6">
        <v>26</v>
      </c>
      <c r="H64" s="88">
        <v>1137505</v>
      </c>
      <c r="I64" s="88">
        <v>1380729</v>
      </c>
    </row>
  </sheetData>
  <sheetProtection algorithmName="SHA-512" hashValue="l4HWPnEqoMN0Ja4AnSebDvfsc+O/lY2ygGy+u9DvD+ecImDx2i26zZKFSfDQc81wEhI2Kc66ZTJfVhl7eaSfMg==" saltValue="OcTlEJ2qBdh46NZns42CCQ==" spinCount="100000" sheet="1" objects="1" scenarios="1"/>
  <mergeCells count="64">
    <mergeCell ref="A62:F62"/>
    <mergeCell ref="A63:F63"/>
    <mergeCell ref="A64:F64"/>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2:F42"/>
    <mergeCell ref="A43:F43"/>
    <mergeCell ref="A44:F44"/>
    <mergeCell ref="A45:F45"/>
    <mergeCell ref="A46:F46"/>
    <mergeCell ref="A37:F37"/>
    <mergeCell ref="A38:I38"/>
    <mergeCell ref="A39:F39"/>
    <mergeCell ref="A40:F40"/>
    <mergeCell ref="A41:F41"/>
    <mergeCell ref="A32:F32"/>
    <mergeCell ref="A33:F33"/>
    <mergeCell ref="A34:F34"/>
    <mergeCell ref="A35:F35"/>
    <mergeCell ref="A36:F36"/>
    <mergeCell ref="A27:F27"/>
    <mergeCell ref="A28:F28"/>
    <mergeCell ref="A29:F29"/>
    <mergeCell ref="A30:F30"/>
    <mergeCell ref="A31:F31"/>
    <mergeCell ref="A22:F22"/>
    <mergeCell ref="A23:F23"/>
    <mergeCell ref="A24:F24"/>
    <mergeCell ref="A25:F25"/>
    <mergeCell ref="A26:F26"/>
    <mergeCell ref="A17:F17"/>
    <mergeCell ref="A18:F18"/>
    <mergeCell ref="A19:F19"/>
    <mergeCell ref="A20:F20"/>
    <mergeCell ref="A21:F21"/>
    <mergeCell ref="A12:F12"/>
    <mergeCell ref="A13:F13"/>
    <mergeCell ref="A14:F14"/>
    <mergeCell ref="A15:F15"/>
    <mergeCell ref="A16:F16"/>
    <mergeCell ref="A7:F7"/>
    <mergeCell ref="A8:F8"/>
    <mergeCell ref="A9:F9"/>
    <mergeCell ref="A10:F10"/>
    <mergeCell ref="A11:F11"/>
    <mergeCell ref="A2:H2"/>
    <mergeCell ref="A1:H1"/>
    <mergeCell ref="A3:I3"/>
    <mergeCell ref="A5:F5"/>
    <mergeCell ref="A6:F6"/>
    <mergeCell ref="A4:I4"/>
  </mergeCells>
  <dataValidations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10" workbookViewId="0">
      <selection sqref="A1:H1"/>
    </sheetView>
  </sheetViews>
  <sheetFormatPr defaultRowHeight="12.75" x14ac:dyDescent="0.2"/>
  <cols>
    <col min="1" max="7" width="9.140625" style="1"/>
    <col min="8" max="8" width="9.85546875" style="30" customWidth="1"/>
    <col min="9" max="9" width="12" style="30" customWidth="1"/>
    <col min="10" max="10" width="10.28515625" style="1" bestFit="1" customWidth="1"/>
    <col min="11" max="11" width="12.28515625" style="1" bestFit="1" customWidth="1"/>
    <col min="12" max="262" width="9.140625" style="1"/>
    <col min="263" max="264" width="9.85546875" style="1" bestFit="1" customWidth="1"/>
    <col min="265" max="265" width="12" style="1" bestFit="1" customWidth="1"/>
    <col min="266" max="266" width="10.28515625" style="1" bestFit="1" customWidth="1"/>
    <col min="267" max="267" width="12.28515625" style="1" bestFit="1" customWidth="1"/>
    <col min="268" max="518" width="9.140625" style="1"/>
    <col min="519" max="520" width="9.85546875" style="1" bestFit="1" customWidth="1"/>
    <col min="521" max="521" width="12" style="1" bestFit="1" customWidth="1"/>
    <col min="522" max="522" width="10.28515625" style="1" bestFit="1" customWidth="1"/>
    <col min="523" max="523" width="12.28515625" style="1" bestFit="1" customWidth="1"/>
    <col min="524" max="774" width="9.140625" style="1"/>
    <col min="775" max="776" width="9.85546875" style="1" bestFit="1" customWidth="1"/>
    <col min="777" max="777" width="12" style="1" bestFit="1" customWidth="1"/>
    <col min="778" max="778" width="10.28515625" style="1" bestFit="1" customWidth="1"/>
    <col min="779" max="779" width="12.28515625" style="1" bestFit="1" customWidth="1"/>
    <col min="780" max="1030" width="9.140625" style="1"/>
    <col min="1031" max="1032" width="9.85546875" style="1" bestFit="1" customWidth="1"/>
    <col min="1033" max="1033" width="12" style="1" bestFit="1" customWidth="1"/>
    <col min="1034" max="1034" width="10.28515625" style="1" bestFit="1" customWidth="1"/>
    <col min="1035" max="1035" width="12.28515625" style="1" bestFit="1" customWidth="1"/>
    <col min="1036" max="1286" width="9.140625" style="1"/>
    <col min="1287" max="1288" width="9.85546875" style="1" bestFit="1" customWidth="1"/>
    <col min="1289" max="1289" width="12" style="1" bestFit="1" customWidth="1"/>
    <col min="1290" max="1290" width="10.28515625" style="1" bestFit="1" customWidth="1"/>
    <col min="1291" max="1291" width="12.28515625" style="1" bestFit="1" customWidth="1"/>
    <col min="1292" max="1542" width="9.140625" style="1"/>
    <col min="1543" max="1544" width="9.85546875" style="1" bestFit="1" customWidth="1"/>
    <col min="1545" max="1545" width="12" style="1" bestFit="1" customWidth="1"/>
    <col min="1546" max="1546" width="10.28515625" style="1" bestFit="1" customWidth="1"/>
    <col min="1547" max="1547" width="12.28515625" style="1" bestFit="1" customWidth="1"/>
    <col min="1548" max="1798" width="9.140625" style="1"/>
    <col min="1799" max="1800" width="9.85546875" style="1" bestFit="1" customWidth="1"/>
    <col min="1801" max="1801" width="12" style="1" bestFit="1" customWidth="1"/>
    <col min="1802" max="1802" width="10.28515625" style="1" bestFit="1" customWidth="1"/>
    <col min="1803" max="1803" width="12.28515625" style="1" bestFit="1" customWidth="1"/>
    <col min="1804" max="2054" width="9.140625" style="1"/>
    <col min="2055" max="2056" width="9.85546875" style="1" bestFit="1" customWidth="1"/>
    <col min="2057" max="2057" width="12" style="1" bestFit="1" customWidth="1"/>
    <col min="2058" max="2058" width="10.28515625" style="1" bestFit="1" customWidth="1"/>
    <col min="2059" max="2059" width="12.28515625" style="1" bestFit="1" customWidth="1"/>
    <col min="2060" max="2310" width="9.140625" style="1"/>
    <col min="2311" max="2312" width="9.85546875" style="1" bestFit="1" customWidth="1"/>
    <col min="2313" max="2313" width="12" style="1" bestFit="1" customWidth="1"/>
    <col min="2314" max="2314" width="10.28515625" style="1" bestFit="1" customWidth="1"/>
    <col min="2315" max="2315" width="12.28515625" style="1" bestFit="1" customWidth="1"/>
    <col min="2316" max="2566" width="9.140625" style="1"/>
    <col min="2567" max="2568" width="9.85546875" style="1" bestFit="1" customWidth="1"/>
    <col min="2569" max="2569" width="12" style="1" bestFit="1" customWidth="1"/>
    <col min="2570" max="2570" width="10.28515625" style="1" bestFit="1" customWidth="1"/>
    <col min="2571" max="2571" width="12.28515625" style="1" bestFit="1" customWidth="1"/>
    <col min="2572" max="2822" width="9.140625" style="1"/>
    <col min="2823" max="2824" width="9.85546875" style="1" bestFit="1" customWidth="1"/>
    <col min="2825" max="2825" width="12" style="1" bestFit="1" customWidth="1"/>
    <col min="2826" max="2826" width="10.28515625" style="1" bestFit="1" customWidth="1"/>
    <col min="2827" max="2827" width="12.28515625" style="1" bestFit="1" customWidth="1"/>
    <col min="2828" max="3078" width="9.140625" style="1"/>
    <col min="3079" max="3080" width="9.85546875" style="1" bestFit="1" customWidth="1"/>
    <col min="3081" max="3081" width="12" style="1" bestFit="1" customWidth="1"/>
    <col min="3082" max="3082" width="10.28515625" style="1" bestFit="1" customWidth="1"/>
    <col min="3083" max="3083" width="12.28515625" style="1" bestFit="1" customWidth="1"/>
    <col min="3084" max="3334" width="9.140625" style="1"/>
    <col min="3335" max="3336" width="9.85546875" style="1" bestFit="1" customWidth="1"/>
    <col min="3337" max="3337" width="12" style="1" bestFit="1" customWidth="1"/>
    <col min="3338" max="3338" width="10.28515625" style="1" bestFit="1" customWidth="1"/>
    <col min="3339" max="3339" width="12.28515625" style="1" bestFit="1" customWidth="1"/>
    <col min="3340" max="3590" width="9.140625" style="1"/>
    <col min="3591" max="3592" width="9.85546875" style="1" bestFit="1" customWidth="1"/>
    <col min="3593" max="3593" width="12" style="1" bestFit="1" customWidth="1"/>
    <col min="3594" max="3594" width="10.28515625" style="1" bestFit="1" customWidth="1"/>
    <col min="3595" max="3595" width="12.28515625" style="1" bestFit="1" customWidth="1"/>
    <col min="3596" max="3846" width="9.140625" style="1"/>
    <col min="3847" max="3848" width="9.85546875" style="1" bestFit="1" customWidth="1"/>
    <col min="3849" max="3849" width="12" style="1" bestFit="1" customWidth="1"/>
    <col min="3850" max="3850" width="10.28515625" style="1" bestFit="1" customWidth="1"/>
    <col min="3851" max="3851" width="12.28515625" style="1" bestFit="1" customWidth="1"/>
    <col min="3852" max="4102" width="9.140625" style="1"/>
    <col min="4103" max="4104" width="9.85546875" style="1" bestFit="1" customWidth="1"/>
    <col min="4105" max="4105" width="12" style="1" bestFit="1" customWidth="1"/>
    <col min="4106" max="4106" width="10.28515625" style="1" bestFit="1" customWidth="1"/>
    <col min="4107" max="4107" width="12.28515625" style="1" bestFit="1" customWidth="1"/>
    <col min="4108" max="4358" width="9.140625" style="1"/>
    <col min="4359" max="4360" width="9.85546875" style="1" bestFit="1" customWidth="1"/>
    <col min="4361" max="4361" width="12" style="1" bestFit="1" customWidth="1"/>
    <col min="4362" max="4362" width="10.28515625" style="1" bestFit="1" customWidth="1"/>
    <col min="4363" max="4363" width="12.28515625" style="1" bestFit="1" customWidth="1"/>
    <col min="4364" max="4614" width="9.140625" style="1"/>
    <col min="4615" max="4616" width="9.85546875" style="1" bestFit="1" customWidth="1"/>
    <col min="4617" max="4617" width="12" style="1" bestFit="1" customWidth="1"/>
    <col min="4618" max="4618" width="10.28515625" style="1" bestFit="1" customWidth="1"/>
    <col min="4619" max="4619" width="12.28515625" style="1" bestFit="1" customWidth="1"/>
    <col min="4620" max="4870" width="9.140625" style="1"/>
    <col min="4871" max="4872" width="9.85546875" style="1" bestFit="1" customWidth="1"/>
    <col min="4873" max="4873" width="12" style="1" bestFit="1" customWidth="1"/>
    <col min="4874" max="4874" width="10.28515625" style="1" bestFit="1" customWidth="1"/>
    <col min="4875" max="4875" width="12.28515625" style="1" bestFit="1" customWidth="1"/>
    <col min="4876" max="5126" width="9.140625" style="1"/>
    <col min="5127" max="5128" width="9.85546875" style="1" bestFit="1" customWidth="1"/>
    <col min="5129" max="5129" width="12" style="1" bestFit="1" customWidth="1"/>
    <col min="5130" max="5130" width="10.28515625" style="1" bestFit="1" customWidth="1"/>
    <col min="5131" max="5131" width="12.28515625" style="1" bestFit="1" customWidth="1"/>
    <col min="5132" max="5382" width="9.140625" style="1"/>
    <col min="5383" max="5384" width="9.85546875" style="1" bestFit="1" customWidth="1"/>
    <col min="5385" max="5385" width="12" style="1" bestFit="1" customWidth="1"/>
    <col min="5386" max="5386" width="10.28515625" style="1" bestFit="1" customWidth="1"/>
    <col min="5387" max="5387" width="12.28515625" style="1" bestFit="1" customWidth="1"/>
    <col min="5388" max="5638" width="9.140625" style="1"/>
    <col min="5639" max="5640" width="9.85546875" style="1" bestFit="1" customWidth="1"/>
    <col min="5641" max="5641" width="12" style="1" bestFit="1" customWidth="1"/>
    <col min="5642" max="5642" width="10.28515625" style="1" bestFit="1" customWidth="1"/>
    <col min="5643" max="5643" width="12.28515625" style="1" bestFit="1" customWidth="1"/>
    <col min="5644" max="5894" width="9.140625" style="1"/>
    <col min="5895" max="5896" width="9.85546875" style="1" bestFit="1" customWidth="1"/>
    <col min="5897" max="5897" width="12" style="1" bestFit="1" customWidth="1"/>
    <col min="5898" max="5898" width="10.28515625" style="1" bestFit="1" customWidth="1"/>
    <col min="5899" max="5899" width="12.28515625" style="1" bestFit="1" customWidth="1"/>
    <col min="5900" max="6150" width="9.140625" style="1"/>
    <col min="6151" max="6152" width="9.85546875" style="1" bestFit="1" customWidth="1"/>
    <col min="6153" max="6153" width="12" style="1" bestFit="1" customWidth="1"/>
    <col min="6154" max="6154" width="10.28515625" style="1" bestFit="1" customWidth="1"/>
    <col min="6155" max="6155" width="12.28515625" style="1" bestFit="1" customWidth="1"/>
    <col min="6156" max="6406" width="9.140625" style="1"/>
    <col min="6407" max="6408" width="9.85546875" style="1" bestFit="1" customWidth="1"/>
    <col min="6409" max="6409" width="12" style="1" bestFit="1" customWidth="1"/>
    <col min="6410" max="6410" width="10.28515625" style="1" bestFit="1" customWidth="1"/>
    <col min="6411" max="6411" width="12.28515625" style="1" bestFit="1" customWidth="1"/>
    <col min="6412" max="6662" width="9.140625" style="1"/>
    <col min="6663" max="6664" width="9.85546875" style="1" bestFit="1" customWidth="1"/>
    <col min="6665" max="6665" width="12" style="1" bestFit="1" customWidth="1"/>
    <col min="6666" max="6666" width="10.28515625" style="1" bestFit="1" customWidth="1"/>
    <col min="6667" max="6667" width="12.28515625" style="1" bestFit="1" customWidth="1"/>
    <col min="6668" max="6918" width="9.140625" style="1"/>
    <col min="6919" max="6920" width="9.85546875" style="1" bestFit="1" customWidth="1"/>
    <col min="6921" max="6921" width="12" style="1" bestFit="1" customWidth="1"/>
    <col min="6922" max="6922" width="10.28515625" style="1" bestFit="1" customWidth="1"/>
    <col min="6923" max="6923" width="12.28515625" style="1" bestFit="1" customWidth="1"/>
    <col min="6924" max="7174" width="9.140625" style="1"/>
    <col min="7175" max="7176" width="9.85546875" style="1" bestFit="1" customWidth="1"/>
    <col min="7177" max="7177" width="12" style="1" bestFit="1" customWidth="1"/>
    <col min="7178" max="7178" width="10.28515625" style="1" bestFit="1" customWidth="1"/>
    <col min="7179" max="7179" width="12.28515625" style="1" bestFit="1" customWidth="1"/>
    <col min="7180" max="7430" width="9.140625" style="1"/>
    <col min="7431" max="7432" width="9.85546875" style="1" bestFit="1" customWidth="1"/>
    <col min="7433" max="7433" width="12" style="1" bestFit="1" customWidth="1"/>
    <col min="7434" max="7434" width="10.28515625" style="1" bestFit="1" customWidth="1"/>
    <col min="7435" max="7435" width="12.28515625" style="1" bestFit="1" customWidth="1"/>
    <col min="7436" max="7686" width="9.140625" style="1"/>
    <col min="7687" max="7688" width="9.85546875" style="1" bestFit="1" customWidth="1"/>
    <col min="7689" max="7689" width="12" style="1" bestFit="1" customWidth="1"/>
    <col min="7690" max="7690" width="10.28515625" style="1" bestFit="1" customWidth="1"/>
    <col min="7691" max="7691" width="12.28515625" style="1" bestFit="1" customWidth="1"/>
    <col min="7692" max="7942" width="9.140625" style="1"/>
    <col min="7943" max="7944" width="9.85546875" style="1" bestFit="1" customWidth="1"/>
    <col min="7945" max="7945" width="12" style="1" bestFit="1" customWidth="1"/>
    <col min="7946" max="7946" width="10.28515625" style="1" bestFit="1" customWidth="1"/>
    <col min="7947" max="7947" width="12.28515625" style="1" bestFit="1" customWidth="1"/>
    <col min="7948" max="8198" width="9.140625" style="1"/>
    <col min="8199" max="8200" width="9.85546875" style="1" bestFit="1" customWidth="1"/>
    <col min="8201" max="8201" width="12" style="1" bestFit="1" customWidth="1"/>
    <col min="8202" max="8202" width="10.28515625" style="1" bestFit="1" customWidth="1"/>
    <col min="8203" max="8203" width="12.28515625" style="1" bestFit="1" customWidth="1"/>
    <col min="8204" max="8454" width="9.140625" style="1"/>
    <col min="8455" max="8456" width="9.85546875" style="1" bestFit="1" customWidth="1"/>
    <col min="8457" max="8457" width="12" style="1" bestFit="1" customWidth="1"/>
    <col min="8458" max="8458" width="10.28515625" style="1" bestFit="1" customWidth="1"/>
    <col min="8459" max="8459" width="12.28515625" style="1" bestFit="1" customWidth="1"/>
    <col min="8460" max="8710" width="9.140625" style="1"/>
    <col min="8711" max="8712" width="9.85546875" style="1" bestFit="1" customWidth="1"/>
    <col min="8713" max="8713" width="12" style="1" bestFit="1" customWidth="1"/>
    <col min="8714" max="8714" width="10.28515625" style="1" bestFit="1" customWidth="1"/>
    <col min="8715" max="8715" width="12.28515625" style="1" bestFit="1" customWidth="1"/>
    <col min="8716" max="8966" width="9.140625" style="1"/>
    <col min="8967" max="8968" width="9.85546875" style="1" bestFit="1" customWidth="1"/>
    <col min="8969" max="8969" width="12" style="1" bestFit="1" customWidth="1"/>
    <col min="8970" max="8970" width="10.28515625" style="1" bestFit="1" customWidth="1"/>
    <col min="8971" max="8971" width="12.28515625" style="1" bestFit="1" customWidth="1"/>
    <col min="8972" max="9222" width="9.140625" style="1"/>
    <col min="9223" max="9224" width="9.85546875" style="1" bestFit="1" customWidth="1"/>
    <col min="9225" max="9225" width="12" style="1" bestFit="1" customWidth="1"/>
    <col min="9226" max="9226" width="10.28515625" style="1" bestFit="1" customWidth="1"/>
    <col min="9227" max="9227" width="12.28515625" style="1" bestFit="1" customWidth="1"/>
    <col min="9228" max="9478" width="9.140625" style="1"/>
    <col min="9479" max="9480" width="9.85546875" style="1" bestFit="1" customWidth="1"/>
    <col min="9481" max="9481" width="12" style="1" bestFit="1" customWidth="1"/>
    <col min="9482" max="9482" width="10.28515625" style="1" bestFit="1" customWidth="1"/>
    <col min="9483" max="9483" width="12.28515625" style="1" bestFit="1" customWidth="1"/>
    <col min="9484" max="9734" width="9.140625" style="1"/>
    <col min="9735" max="9736" width="9.85546875" style="1" bestFit="1" customWidth="1"/>
    <col min="9737" max="9737" width="12" style="1" bestFit="1" customWidth="1"/>
    <col min="9738" max="9738" width="10.28515625" style="1" bestFit="1" customWidth="1"/>
    <col min="9739" max="9739" width="12.28515625" style="1" bestFit="1" customWidth="1"/>
    <col min="9740" max="9990" width="9.140625" style="1"/>
    <col min="9991" max="9992" width="9.85546875" style="1" bestFit="1" customWidth="1"/>
    <col min="9993" max="9993" width="12" style="1" bestFit="1" customWidth="1"/>
    <col min="9994" max="9994" width="10.28515625" style="1" bestFit="1" customWidth="1"/>
    <col min="9995" max="9995" width="12.28515625" style="1" bestFit="1" customWidth="1"/>
    <col min="9996" max="10246" width="9.140625" style="1"/>
    <col min="10247" max="10248" width="9.85546875" style="1" bestFit="1" customWidth="1"/>
    <col min="10249" max="10249" width="12" style="1" bestFit="1" customWidth="1"/>
    <col min="10250" max="10250" width="10.28515625" style="1" bestFit="1" customWidth="1"/>
    <col min="10251" max="10251" width="12.28515625" style="1" bestFit="1" customWidth="1"/>
    <col min="10252" max="10502" width="9.140625" style="1"/>
    <col min="10503" max="10504" width="9.85546875" style="1" bestFit="1" customWidth="1"/>
    <col min="10505" max="10505" width="12" style="1" bestFit="1" customWidth="1"/>
    <col min="10506" max="10506" width="10.28515625" style="1" bestFit="1" customWidth="1"/>
    <col min="10507" max="10507" width="12.28515625" style="1" bestFit="1" customWidth="1"/>
    <col min="10508" max="10758" width="9.140625" style="1"/>
    <col min="10759" max="10760" width="9.85546875" style="1" bestFit="1" customWidth="1"/>
    <col min="10761" max="10761" width="12" style="1" bestFit="1" customWidth="1"/>
    <col min="10762" max="10762" width="10.28515625" style="1" bestFit="1" customWidth="1"/>
    <col min="10763" max="10763" width="12.28515625" style="1" bestFit="1" customWidth="1"/>
    <col min="10764" max="11014" width="9.140625" style="1"/>
    <col min="11015" max="11016" width="9.85546875" style="1" bestFit="1" customWidth="1"/>
    <col min="11017" max="11017" width="12" style="1" bestFit="1" customWidth="1"/>
    <col min="11018" max="11018" width="10.28515625" style="1" bestFit="1" customWidth="1"/>
    <col min="11019" max="11019" width="12.28515625" style="1" bestFit="1" customWidth="1"/>
    <col min="11020" max="11270" width="9.140625" style="1"/>
    <col min="11271" max="11272" width="9.85546875" style="1" bestFit="1" customWidth="1"/>
    <col min="11273" max="11273" width="12" style="1" bestFit="1" customWidth="1"/>
    <col min="11274" max="11274" width="10.28515625" style="1" bestFit="1" customWidth="1"/>
    <col min="11275" max="11275" width="12.28515625" style="1" bestFit="1" customWidth="1"/>
    <col min="11276" max="11526" width="9.140625" style="1"/>
    <col min="11527" max="11528" width="9.85546875" style="1" bestFit="1" customWidth="1"/>
    <col min="11529" max="11529" width="12" style="1" bestFit="1" customWidth="1"/>
    <col min="11530" max="11530" width="10.28515625" style="1" bestFit="1" customWidth="1"/>
    <col min="11531" max="11531" width="12.28515625" style="1" bestFit="1" customWidth="1"/>
    <col min="11532" max="11782" width="9.140625" style="1"/>
    <col min="11783" max="11784" width="9.85546875" style="1" bestFit="1" customWidth="1"/>
    <col min="11785" max="11785" width="12" style="1" bestFit="1" customWidth="1"/>
    <col min="11786" max="11786" width="10.28515625" style="1" bestFit="1" customWidth="1"/>
    <col min="11787" max="11787" width="12.28515625" style="1" bestFit="1" customWidth="1"/>
    <col min="11788" max="12038" width="9.140625" style="1"/>
    <col min="12039" max="12040" width="9.85546875" style="1" bestFit="1" customWidth="1"/>
    <col min="12041" max="12041" width="12" style="1" bestFit="1" customWidth="1"/>
    <col min="12042" max="12042" width="10.28515625" style="1" bestFit="1" customWidth="1"/>
    <col min="12043" max="12043" width="12.28515625" style="1" bestFit="1" customWidth="1"/>
    <col min="12044" max="12294" width="9.140625" style="1"/>
    <col min="12295" max="12296" width="9.85546875" style="1" bestFit="1" customWidth="1"/>
    <col min="12297" max="12297" width="12" style="1" bestFit="1" customWidth="1"/>
    <col min="12298" max="12298" width="10.28515625" style="1" bestFit="1" customWidth="1"/>
    <col min="12299" max="12299" width="12.28515625" style="1" bestFit="1" customWidth="1"/>
    <col min="12300" max="12550" width="9.140625" style="1"/>
    <col min="12551" max="12552" width="9.85546875" style="1" bestFit="1" customWidth="1"/>
    <col min="12553" max="12553" width="12" style="1" bestFit="1" customWidth="1"/>
    <col min="12554" max="12554" width="10.28515625" style="1" bestFit="1" customWidth="1"/>
    <col min="12555" max="12555" width="12.28515625" style="1" bestFit="1" customWidth="1"/>
    <col min="12556" max="12806" width="9.140625" style="1"/>
    <col min="12807" max="12808" width="9.85546875" style="1" bestFit="1" customWidth="1"/>
    <col min="12809" max="12809" width="12" style="1" bestFit="1" customWidth="1"/>
    <col min="12810" max="12810" width="10.28515625" style="1" bestFit="1" customWidth="1"/>
    <col min="12811" max="12811" width="12.28515625" style="1" bestFit="1" customWidth="1"/>
    <col min="12812" max="13062" width="9.140625" style="1"/>
    <col min="13063" max="13064" width="9.85546875" style="1" bestFit="1" customWidth="1"/>
    <col min="13065" max="13065" width="12" style="1" bestFit="1" customWidth="1"/>
    <col min="13066" max="13066" width="10.28515625" style="1" bestFit="1" customWidth="1"/>
    <col min="13067" max="13067" width="12.28515625" style="1" bestFit="1" customWidth="1"/>
    <col min="13068" max="13318" width="9.140625" style="1"/>
    <col min="13319" max="13320" width="9.85546875" style="1" bestFit="1" customWidth="1"/>
    <col min="13321" max="13321" width="12" style="1" bestFit="1" customWidth="1"/>
    <col min="13322" max="13322" width="10.28515625" style="1" bestFit="1" customWidth="1"/>
    <col min="13323" max="13323" width="12.28515625" style="1" bestFit="1" customWidth="1"/>
    <col min="13324" max="13574" width="9.140625" style="1"/>
    <col min="13575" max="13576" width="9.85546875" style="1" bestFit="1" customWidth="1"/>
    <col min="13577" max="13577" width="12" style="1" bestFit="1" customWidth="1"/>
    <col min="13578" max="13578" width="10.28515625" style="1" bestFit="1" customWidth="1"/>
    <col min="13579" max="13579" width="12.28515625" style="1" bestFit="1" customWidth="1"/>
    <col min="13580" max="13830" width="9.140625" style="1"/>
    <col min="13831" max="13832" width="9.85546875" style="1" bestFit="1" customWidth="1"/>
    <col min="13833" max="13833" width="12" style="1" bestFit="1" customWidth="1"/>
    <col min="13834" max="13834" width="10.28515625" style="1" bestFit="1" customWidth="1"/>
    <col min="13835" max="13835" width="12.28515625" style="1" bestFit="1" customWidth="1"/>
    <col min="13836" max="14086" width="9.140625" style="1"/>
    <col min="14087" max="14088" width="9.85546875" style="1" bestFit="1" customWidth="1"/>
    <col min="14089" max="14089" width="12" style="1" bestFit="1" customWidth="1"/>
    <col min="14090" max="14090" width="10.28515625" style="1" bestFit="1" customWidth="1"/>
    <col min="14091" max="14091" width="12.28515625" style="1" bestFit="1" customWidth="1"/>
    <col min="14092" max="14342" width="9.140625" style="1"/>
    <col min="14343" max="14344" width="9.85546875" style="1" bestFit="1" customWidth="1"/>
    <col min="14345" max="14345" width="12" style="1" bestFit="1" customWidth="1"/>
    <col min="14346" max="14346" width="10.28515625" style="1" bestFit="1" customWidth="1"/>
    <col min="14347" max="14347" width="12.28515625" style="1" bestFit="1" customWidth="1"/>
    <col min="14348" max="14598" width="9.140625" style="1"/>
    <col min="14599" max="14600" width="9.85546875" style="1" bestFit="1" customWidth="1"/>
    <col min="14601" max="14601" width="12" style="1" bestFit="1" customWidth="1"/>
    <col min="14602" max="14602" width="10.28515625" style="1" bestFit="1" customWidth="1"/>
    <col min="14603" max="14603" width="12.28515625" style="1" bestFit="1" customWidth="1"/>
    <col min="14604" max="14854" width="9.140625" style="1"/>
    <col min="14855" max="14856" width="9.85546875" style="1" bestFit="1" customWidth="1"/>
    <col min="14857" max="14857" width="12" style="1" bestFit="1" customWidth="1"/>
    <col min="14858" max="14858" width="10.28515625" style="1" bestFit="1" customWidth="1"/>
    <col min="14859" max="14859" width="12.28515625" style="1" bestFit="1" customWidth="1"/>
    <col min="14860" max="15110" width="9.140625" style="1"/>
    <col min="15111" max="15112" width="9.85546875" style="1" bestFit="1" customWidth="1"/>
    <col min="15113" max="15113" width="12" style="1" bestFit="1" customWidth="1"/>
    <col min="15114" max="15114" width="10.28515625" style="1" bestFit="1" customWidth="1"/>
    <col min="15115" max="15115" width="12.28515625" style="1" bestFit="1" customWidth="1"/>
    <col min="15116" max="15366" width="9.140625" style="1"/>
    <col min="15367" max="15368" width="9.85546875" style="1" bestFit="1" customWidth="1"/>
    <col min="15369" max="15369" width="12" style="1" bestFit="1" customWidth="1"/>
    <col min="15370" max="15370" width="10.28515625" style="1" bestFit="1" customWidth="1"/>
    <col min="15371" max="15371" width="12.28515625" style="1" bestFit="1" customWidth="1"/>
    <col min="15372" max="15622" width="9.140625" style="1"/>
    <col min="15623" max="15624" width="9.85546875" style="1" bestFit="1" customWidth="1"/>
    <col min="15625" max="15625" width="12" style="1" bestFit="1" customWidth="1"/>
    <col min="15626" max="15626" width="10.28515625" style="1" bestFit="1" customWidth="1"/>
    <col min="15627" max="15627" width="12.28515625" style="1" bestFit="1" customWidth="1"/>
    <col min="15628" max="15878" width="9.140625" style="1"/>
    <col min="15879" max="15880" width="9.85546875" style="1" bestFit="1" customWidth="1"/>
    <col min="15881" max="15881" width="12" style="1" bestFit="1" customWidth="1"/>
    <col min="15882" max="15882" width="10.28515625" style="1" bestFit="1" customWidth="1"/>
    <col min="15883" max="15883" width="12.28515625" style="1" bestFit="1" customWidth="1"/>
    <col min="15884" max="16134" width="9.140625" style="1"/>
    <col min="16135" max="16136" width="9.85546875" style="1" bestFit="1" customWidth="1"/>
    <col min="16137" max="16137" width="12" style="1" bestFit="1" customWidth="1"/>
    <col min="16138" max="16138" width="10.28515625" style="1" bestFit="1" customWidth="1"/>
    <col min="16139" max="16139" width="12.28515625" style="1" bestFit="1" customWidth="1"/>
    <col min="16140" max="16384" width="9.140625" style="1"/>
  </cols>
  <sheetData>
    <row r="1" spans="1:9" ht="12.75" customHeight="1" x14ac:dyDescent="0.2">
      <c r="A1" s="213" t="s">
        <v>76</v>
      </c>
      <c r="B1" s="221"/>
      <c r="C1" s="221"/>
      <c r="D1" s="221"/>
      <c r="E1" s="221"/>
      <c r="F1" s="221"/>
      <c r="G1" s="221"/>
      <c r="H1" s="221"/>
    </row>
    <row r="2" spans="1:9" ht="12.75" customHeight="1" x14ac:dyDescent="0.2">
      <c r="A2" s="212" t="s">
        <v>284</v>
      </c>
      <c r="B2" s="176"/>
      <c r="C2" s="176"/>
      <c r="D2" s="176"/>
      <c r="E2" s="176"/>
      <c r="F2" s="176"/>
      <c r="G2" s="176"/>
      <c r="H2" s="176"/>
    </row>
    <row r="3" spans="1:9" x14ac:dyDescent="0.2">
      <c r="A3" s="214" t="s">
        <v>168</v>
      </c>
      <c r="B3" s="223"/>
      <c r="C3" s="223"/>
      <c r="D3" s="223"/>
      <c r="E3" s="223"/>
      <c r="F3" s="223"/>
      <c r="G3" s="223"/>
      <c r="H3" s="223"/>
      <c r="I3" s="185"/>
    </row>
    <row r="4" spans="1:9" x14ac:dyDescent="0.2">
      <c r="A4" s="226" t="s">
        <v>300</v>
      </c>
      <c r="B4" s="182"/>
      <c r="C4" s="182"/>
      <c r="D4" s="182"/>
      <c r="E4" s="182"/>
      <c r="F4" s="182"/>
      <c r="G4" s="182"/>
      <c r="H4" s="182"/>
      <c r="I4" s="183"/>
    </row>
    <row r="5" spans="1:9" ht="45" x14ac:dyDescent="0.2">
      <c r="A5" s="222" t="s">
        <v>2</v>
      </c>
      <c r="B5" s="180"/>
      <c r="C5" s="180"/>
      <c r="D5" s="180"/>
      <c r="E5" s="180"/>
      <c r="F5" s="180"/>
      <c r="G5" s="44" t="s">
        <v>5</v>
      </c>
      <c r="H5" s="12" t="s">
        <v>112</v>
      </c>
      <c r="I5" s="45" t="s">
        <v>114</v>
      </c>
    </row>
    <row r="6" spans="1:9" x14ac:dyDescent="0.2">
      <c r="A6" s="224">
        <v>1</v>
      </c>
      <c r="B6" s="180"/>
      <c r="C6" s="180"/>
      <c r="D6" s="180"/>
      <c r="E6" s="180"/>
      <c r="F6" s="180"/>
      <c r="G6" s="11">
        <v>2</v>
      </c>
      <c r="H6" s="12" t="s">
        <v>6</v>
      </c>
      <c r="I6" s="12" t="s">
        <v>7</v>
      </c>
    </row>
    <row r="7" spans="1:9" x14ac:dyDescent="0.2">
      <c r="A7" s="186" t="s">
        <v>34</v>
      </c>
      <c r="B7" s="187"/>
      <c r="C7" s="187"/>
      <c r="D7" s="187"/>
      <c r="E7" s="187"/>
      <c r="F7" s="187"/>
      <c r="G7" s="187"/>
      <c r="H7" s="187"/>
      <c r="I7" s="187"/>
    </row>
    <row r="8" spans="1:9" x14ac:dyDescent="0.2">
      <c r="A8" s="220" t="s">
        <v>27</v>
      </c>
      <c r="B8" s="220"/>
      <c r="C8" s="220"/>
      <c r="D8" s="220"/>
      <c r="E8" s="220"/>
      <c r="F8" s="220"/>
      <c r="G8" s="6">
        <v>1</v>
      </c>
      <c r="H8" s="46">
        <v>0</v>
      </c>
      <c r="I8" s="46">
        <v>0</v>
      </c>
    </row>
    <row r="9" spans="1:9" x14ac:dyDescent="0.2">
      <c r="A9" s="220" t="s">
        <v>28</v>
      </c>
      <c r="B9" s="220"/>
      <c r="C9" s="220"/>
      <c r="D9" s="220"/>
      <c r="E9" s="220"/>
      <c r="F9" s="220"/>
      <c r="G9" s="6">
        <v>2</v>
      </c>
      <c r="H9" s="46">
        <v>0</v>
      </c>
      <c r="I9" s="46">
        <v>0</v>
      </c>
    </row>
    <row r="10" spans="1:9" x14ac:dyDescent="0.2">
      <c r="A10" s="220" t="s">
        <v>29</v>
      </c>
      <c r="B10" s="220"/>
      <c r="C10" s="220"/>
      <c r="D10" s="220"/>
      <c r="E10" s="220"/>
      <c r="F10" s="220"/>
      <c r="G10" s="6">
        <v>3</v>
      </c>
      <c r="H10" s="46">
        <v>0</v>
      </c>
      <c r="I10" s="46">
        <v>0</v>
      </c>
    </row>
    <row r="11" spans="1:9" x14ac:dyDescent="0.2">
      <c r="A11" s="220" t="s">
        <v>30</v>
      </c>
      <c r="B11" s="220"/>
      <c r="C11" s="220"/>
      <c r="D11" s="220"/>
      <c r="E11" s="220"/>
      <c r="F11" s="220"/>
      <c r="G11" s="6">
        <v>4</v>
      </c>
      <c r="H11" s="46">
        <v>0</v>
      </c>
      <c r="I11" s="46">
        <v>0</v>
      </c>
    </row>
    <row r="12" spans="1:9" x14ac:dyDescent="0.2">
      <c r="A12" s="220" t="s">
        <v>31</v>
      </c>
      <c r="B12" s="220"/>
      <c r="C12" s="220"/>
      <c r="D12" s="220"/>
      <c r="E12" s="220"/>
      <c r="F12" s="220"/>
      <c r="G12" s="6">
        <v>5</v>
      </c>
      <c r="H12" s="46">
        <v>0</v>
      </c>
      <c r="I12" s="46">
        <v>0</v>
      </c>
    </row>
    <row r="13" spans="1:9" ht="22.5" customHeight="1" x14ac:dyDescent="0.2">
      <c r="A13" s="220" t="s">
        <v>51</v>
      </c>
      <c r="B13" s="220"/>
      <c r="C13" s="220"/>
      <c r="D13" s="220"/>
      <c r="E13" s="220"/>
      <c r="F13" s="220"/>
      <c r="G13" s="6">
        <v>6</v>
      </c>
      <c r="H13" s="46">
        <v>0</v>
      </c>
      <c r="I13" s="46">
        <v>0</v>
      </c>
    </row>
    <row r="14" spans="1:9" x14ac:dyDescent="0.2">
      <c r="A14" s="220" t="s">
        <v>32</v>
      </c>
      <c r="B14" s="220"/>
      <c r="C14" s="220"/>
      <c r="D14" s="220"/>
      <c r="E14" s="220"/>
      <c r="F14" s="220"/>
      <c r="G14" s="6">
        <v>7</v>
      </c>
      <c r="H14" s="46">
        <v>0</v>
      </c>
      <c r="I14" s="46">
        <v>0</v>
      </c>
    </row>
    <row r="15" spans="1:9" x14ac:dyDescent="0.2">
      <c r="A15" s="220" t="s">
        <v>33</v>
      </c>
      <c r="B15" s="220"/>
      <c r="C15" s="220"/>
      <c r="D15" s="220"/>
      <c r="E15" s="220"/>
      <c r="F15" s="220"/>
      <c r="G15" s="6">
        <v>8</v>
      </c>
      <c r="H15" s="46">
        <v>0</v>
      </c>
      <c r="I15" s="46">
        <v>0</v>
      </c>
    </row>
    <row r="16" spans="1:9" x14ac:dyDescent="0.2">
      <c r="A16" s="186" t="s">
        <v>35</v>
      </c>
      <c r="B16" s="187"/>
      <c r="C16" s="187"/>
      <c r="D16" s="187"/>
      <c r="E16" s="187"/>
      <c r="F16" s="187"/>
      <c r="G16" s="187"/>
      <c r="H16" s="187"/>
      <c r="I16" s="187"/>
    </row>
    <row r="17" spans="1:9" x14ac:dyDescent="0.2">
      <c r="A17" s="220" t="s">
        <v>36</v>
      </c>
      <c r="B17" s="220"/>
      <c r="C17" s="220"/>
      <c r="D17" s="220"/>
      <c r="E17" s="220"/>
      <c r="F17" s="220"/>
      <c r="G17" s="6">
        <v>9</v>
      </c>
      <c r="H17" s="46">
        <v>1267544</v>
      </c>
      <c r="I17" s="46">
        <v>1670496</v>
      </c>
    </row>
    <row r="18" spans="1:9" x14ac:dyDescent="0.2">
      <c r="A18" s="220" t="s">
        <v>37</v>
      </c>
      <c r="B18" s="220"/>
      <c r="C18" s="220"/>
      <c r="D18" s="220"/>
      <c r="E18" s="220"/>
      <c r="F18" s="220"/>
      <c r="G18" s="6"/>
      <c r="H18" s="46"/>
      <c r="I18" s="46"/>
    </row>
    <row r="19" spans="1:9" x14ac:dyDescent="0.2">
      <c r="A19" s="220" t="s">
        <v>38</v>
      </c>
      <c r="B19" s="220"/>
      <c r="C19" s="220"/>
      <c r="D19" s="220"/>
      <c r="E19" s="220"/>
      <c r="F19" s="220"/>
      <c r="G19" s="6">
        <v>10</v>
      </c>
      <c r="H19" s="46">
        <v>243462</v>
      </c>
      <c r="I19" s="46">
        <v>233716</v>
      </c>
    </row>
    <row r="20" spans="1:9" x14ac:dyDescent="0.2">
      <c r="A20" s="220" t="s">
        <v>39</v>
      </c>
      <c r="B20" s="220"/>
      <c r="C20" s="220"/>
      <c r="D20" s="220"/>
      <c r="E20" s="220"/>
      <c r="F20" s="220"/>
      <c r="G20" s="6">
        <v>11</v>
      </c>
      <c r="H20" s="46">
        <v>719129</v>
      </c>
      <c r="I20" s="46">
        <v>839795</v>
      </c>
    </row>
    <row r="21" spans="1:9" ht="23.25" customHeight="1" x14ac:dyDescent="0.2">
      <c r="A21" s="220" t="s">
        <v>40</v>
      </c>
      <c r="B21" s="220"/>
      <c r="C21" s="220"/>
      <c r="D21" s="220"/>
      <c r="E21" s="220"/>
      <c r="F21" s="220"/>
      <c r="G21" s="6">
        <v>12</v>
      </c>
      <c r="H21" s="46">
        <v>0</v>
      </c>
      <c r="I21" s="46">
        <v>0</v>
      </c>
    </row>
    <row r="22" spans="1:9" x14ac:dyDescent="0.2">
      <c r="A22" s="220" t="s">
        <v>41</v>
      </c>
      <c r="B22" s="220"/>
      <c r="C22" s="220"/>
      <c r="D22" s="220"/>
      <c r="E22" s="220"/>
      <c r="F22" s="220"/>
      <c r="G22" s="6">
        <v>13</v>
      </c>
      <c r="H22" s="46">
        <v>0</v>
      </c>
      <c r="I22" s="46">
        <v>0</v>
      </c>
    </row>
    <row r="23" spans="1:9" x14ac:dyDescent="0.2">
      <c r="A23" s="220" t="s">
        <v>42</v>
      </c>
      <c r="B23" s="220"/>
      <c r="C23" s="220"/>
      <c r="D23" s="220"/>
      <c r="E23" s="220"/>
      <c r="F23" s="220"/>
      <c r="G23" s="6">
        <v>14</v>
      </c>
      <c r="H23" s="46">
        <v>-502878</v>
      </c>
      <c r="I23" s="46">
        <v>-470580</v>
      </c>
    </row>
    <row r="24" spans="1:9" x14ac:dyDescent="0.2">
      <c r="A24" s="186" t="s">
        <v>43</v>
      </c>
      <c r="B24" s="187"/>
      <c r="C24" s="187"/>
      <c r="D24" s="187"/>
      <c r="E24" s="187"/>
      <c r="F24" s="187"/>
      <c r="G24" s="187"/>
      <c r="H24" s="187"/>
      <c r="I24" s="187"/>
    </row>
    <row r="25" spans="1:9" x14ac:dyDescent="0.2">
      <c r="A25" s="220" t="s">
        <v>44</v>
      </c>
      <c r="B25" s="220"/>
      <c r="C25" s="220"/>
      <c r="D25" s="220"/>
      <c r="E25" s="220"/>
      <c r="F25" s="220"/>
      <c r="G25" s="6">
        <v>15</v>
      </c>
      <c r="H25" s="46">
        <v>0</v>
      </c>
      <c r="I25" s="46">
        <v>0</v>
      </c>
    </row>
    <row r="26" spans="1:9" x14ac:dyDescent="0.2">
      <c r="A26" s="220" t="s">
        <v>45</v>
      </c>
      <c r="B26" s="220"/>
      <c r="C26" s="220"/>
      <c r="D26" s="220"/>
      <c r="E26" s="220"/>
      <c r="F26" s="220"/>
      <c r="G26" s="6">
        <v>16</v>
      </c>
      <c r="H26" s="46">
        <v>-4185520</v>
      </c>
      <c r="I26" s="46">
        <v>2000000</v>
      </c>
    </row>
    <row r="27" spans="1:9" x14ac:dyDescent="0.2">
      <c r="A27" s="220" t="s">
        <v>46</v>
      </c>
      <c r="B27" s="220"/>
      <c r="C27" s="220"/>
      <c r="D27" s="220"/>
      <c r="E27" s="220"/>
      <c r="F27" s="220"/>
      <c r="G27" s="6">
        <v>17</v>
      </c>
      <c r="H27" s="46">
        <v>-39296592</v>
      </c>
      <c r="I27" s="46">
        <v>-45968256</v>
      </c>
    </row>
    <row r="28" spans="1:9" ht="25.5" customHeight="1" x14ac:dyDescent="0.2">
      <c r="A28" s="220" t="s">
        <v>47</v>
      </c>
      <c r="B28" s="220"/>
      <c r="C28" s="220"/>
      <c r="D28" s="220"/>
      <c r="E28" s="220"/>
      <c r="F28" s="220"/>
      <c r="G28" s="6">
        <v>18</v>
      </c>
      <c r="H28" s="46">
        <v>-1277444</v>
      </c>
      <c r="I28" s="46">
        <v>-1750389</v>
      </c>
    </row>
    <row r="29" spans="1:9" ht="23.25" customHeight="1" x14ac:dyDescent="0.2">
      <c r="A29" s="220" t="s">
        <v>48</v>
      </c>
      <c r="B29" s="220"/>
      <c r="C29" s="220"/>
      <c r="D29" s="220"/>
      <c r="E29" s="220"/>
      <c r="F29" s="220"/>
      <c r="G29" s="6">
        <v>19</v>
      </c>
      <c r="H29" s="46">
        <v>0</v>
      </c>
      <c r="I29" s="46">
        <v>0</v>
      </c>
    </row>
    <row r="30" spans="1:9" ht="27.75" customHeight="1" x14ac:dyDescent="0.2">
      <c r="A30" s="220" t="s">
        <v>49</v>
      </c>
      <c r="B30" s="220"/>
      <c r="C30" s="220"/>
      <c r="D30" s="220"/>
      <c r="E30" s="220"/>
      <c r="F30" s="220"/>
      <c r="G30" s="6">
        <v>20</v>
      </c>
      <c r="H30" s="46">
        <v>0</v>
      </c>
      <c r="I30" s="46">
        <v>0</v>
      </c>
    </row>
    <row r="31" spans="1:9" ht="27.75" customHeight="1" x14ac:dyDescent="0.2">
      <c r="A31" s="220" t="s">
        <v>50</v>
      </c>
      <c r="B31" s="220"/>
      <c r="C31" s="220"/>
      <c r="D31" s="220"/>
      <c r="E31" s="220"/>
      <c r="F31" s="220"/>
      <c r="G31" s="6">
        <v>21</v>
      </c>
      <c r="H31" s="46">
        <v>0</v>
      </c>
      <c r="I31" s="46">
        <v>0</v>
      </c>
    </row>
    <row r="32" spans="1:9" ht="29.25" customHeight="1" x14ac:dyDescent="0.2">
      <c r="A32" s="220" t="s">
        <v>52</v>
      </c>
      <c r="B32" s="220"/>
      <c r="C32" s="220"/>
      <c r="D32" s="220"/>
      <c r="E32" s="220"/>
      <c r="F32" s="220"/>
      <c r="G32" s="6">
        <v>22</v>
      </c>
      <c r="H32" s="46">
        <v>-2401001</v>
      </c>
      <c r="I32" s="46">
        <v>-3350542</v>
      </c>
    </row>
    <row r="33" spans="1:9" x14ac:dyDescent="0.2">
      <c r="A33" s="220" t="s">
        <v>53</v>
      </c>
      <c r="B33" s="220"/>
      <c r="C33" s="220"/>
      <c r="D33" s="220"/>
      <c r="E33" s="220"/>
      <c r="F33" s="220"/>
      <c r="G33" s="6">
        <v>23</v>
      </c>
      <c r="H33" s="46">
        <v>907416</v>
      </c>
      <c r="I33" s="46">
        <v>21263</v>
      </c>
    </row>
    <row r="34" spans="1:9" x14ac:dyDescent="0.2">
      <c r="A34" s="220" t="s">
        <v>54</v>
      </c>
      <c r="B34" s="220"/>
      <c r="C34" s="220"/>
      <c r="D34" s="220"/>
      <c r="E34" s="220"/>
      <c r="F34" s="220"/>
      <c r="G34" s="6">
        <v>24</v>
      </c>
      <c r="H34" s="46">
        <v>10334816</v>
      </c>
      <c r="I34" s="46">
        <v>-5578685</v>
      </c>
    </row>
    <row r="35" spans="1:9" x14ac:dyDescent="0.2">
      <c r="A35" s="220" t="s">
        <v>55</v>
      </c>
      <c r="B35" s="220"/>
      <c r="C35" s="220"/>
      <c r="D35" s="220"/>
      <c r="E35" s="220"/>
      <c r="F35" s="220"/>
      <c r="G35" s="6">
        <v>25</v>
      </c>
      <c r="H35" s="46">
        <v>40600718</v>
      </c>
      <c r="I35" s="46">
        <v>33426997</v>
      </c>
    </row>
    <row r="36" spans="1:9" x14ac:dyDescent="0.2">
      <c r="A36" s="220" t="s">
        <v>56</v>
      </c>
      <c r="B36" s="220"/>
      <c r="C36" s="220"/>
      <c r="D36" s="220"/>
      <c r="E36" s="220"/>
      <c r="F36" s="220"/>
      <c r="G36" s="6">
        <v>26</v>
      </c>
      <c r="H36" s="46">
        <v>-1550618</v>
      </c>
      <c r="I36" s="46">
        <v>399973</v>
      </c>
    </row>
    <row r="37" spans="1:9" x14ac:dyDescent="0.2">
      <c r="A37" s="220" t="s">
        <v>57</v>
      </c>
      <c r="B37" s="220"/>
      <c r="C37" s="220"/>
      <c r="D37" s="220"/>
      <c r="E37" s="220"/>
      <c r="F37" s="220"/>
      <c r="G37" s="6">
        <v>27</v>
      </c>
      <c r="H37" s="46">
        <v>2660447</v>
      </c>
      <c r="I37" s="46">
        <v>8883890</v>
      </c>
    </row>
    <row r="38" spans="1:9" x14ac:dyDescent="0.2">
      <c r="A38" s="220" t="s">
        <v>58</v>
      </c>
      <c r="B38" s="220"/>
      <c r="C38" s="220"/>
      <c r="D38" s="220"/>
      <c r="E38" s="220"/>
      <c r="F38" s="220"/>
      <c r="G38" s="6">
        <v>28</v>
      </c>
      <c r="H38" s="46">
        <v>0</v>
      </c>
      <c r="I38" s="46">
        <v>0</v>
      </c>
    </row>
    <row r="39" spans="1:9" x14ac:dyDescent="0.2">
      <c r="A39" s="220" t="s">
        <v>59</v>
      </c>
      <c r="B39" s="220"/>
      <c r="C39" s="220"/>
      <c r="D39" s="220"/>
      <c r="E39" s="220"/>
      <c r="F39" s="220"/>
      <c r="G39" s="6">
        <v>29</v>
      </c>
      <c r="H39" s="46">
        <v>547607</v>
      </c>
      <c r="I39" s="46">
        <v>-555126</v>
      </c>
    </row>
    <row r="40" spans="1:9" x14ac:dyDescent="0.2">
      <c r="A40" s="220" t="s">
        <v>60</v>
      </c>
      <c r="B40" s="220"/>
      <c r="C40" s="220"/>
      <c r="D40" s="220"/>
      <c r="E40" s="220"/>
      <c r="F40" s="220"/>
      <c r="G40" s="6">
        <v>30</v>
      </c>
      <c r="H40" s="46">
        <v>10966020</v>
      </c>
      <c r="I40" s="46">
        <v>12518283</v>
      </c>
    </row>
    <row r="41" spans="1:9" x14ac:dyDescent="0.2">
      <c r="A41" s="220" t="s">
        <v>61</v>
      </c>
      <c r="B41" s="220"/>
      <c r="C41" s="220"/>
      <c r="D41" s="220"/>
      <c r="E41" s="220"/>
      <c r="F41" s="220"/>
      <c r="G41" s="6">
        <v>31</v>
      </c>
      <c r="H41" s="46">
        <v>0</v>
      </c>
      <c r="I41" s="46">
        <v>0</v>
      </c>
    </row>
    <row r="42" spans="1:9" x14ac:dyDescent="0.2">
      <c r="A42" s="220" t="s">
        <v>62</v>
      </c>
      <c r="B42" s="220"/>
      <c r="C42" s="220"/>
      <c r="D42" s="220"/>
      <c r="E42" s="220"/>
      <c r="F42" s="220"/>
      <c r="G42" s="6">
        <v>32</v>
      </c>
      <c r="H42" s="46">
        <v>78365</v>
      </c>
      <c r="I42" s="46">
        <v>557822</v>
      </c>
    </row>
    <row r="43" spans="1:9" x14ac:dyDescent="0.2">
      <c r="A43" s="220" t="s">
        <v>63</v>
      </c>
      <c r="B43" s="220"/>
      <c r="C43" s="220"/>
      <c r="D43" s="220"/>
      <c r="E43" s="220"/>
      <c r="F43" s="220"/>
      <c r="G43" s="6">
        <v>33</v>
      </c>
      <c r="H43" s="46">
        <v>453214</v>
      </c>
      <c r="I43" s="46">
        <v>307216</v>
      </c>
    </row>
    <row r="44" spans="1:9" ht="13.5" customHeight="1" x14ac:dyDescent="0.2">
      <c r="A44" s="225" t="s">
        <v>273</v>
      </c>
      <c r="B44" s="225"/>
      <c r="C44" s="225"/>
      <c r="D44" s="225"/>
      <c r="E44" s="225"/>
      <c r="F44" s="225"/>
      <c r="G44" s="6">
        <v>34</v>
      </c>
      <c r="H44" s="47">
        <f>SUM(H25:H43)+SUM(H17:H23)+SUM(H8:H15)</f>
        <v>19564685</v>
      </c>
      <c r="I44" s="47">
        <f>SUM(I25:I43)+SUM(I17:I23)+SUM(I8:I15)</f>
        <v>3185873</v>
      </c>
    </row>
    <row r="45" spans="1:9" x14ac:dyDescent="0.2">
      <c r="A45" s="186" t="s">
        <v>13</v>
      </c>
      <c r="B45" s="187"/>
      <c r="C45" s="187"/>
      <c r="D45" s="187"/>
      <c r="E45" s="187"/>
      <c r="F45" s="187"/>
      <c r="G45" s="187"/>
      <c r="H45" s="187"/>
      <c r="I45" s="187"/>
    </row>
    <row r="46" spans="1:9" ht="24.75" customHeight="1" x14ac:dyDescent="0.2">
      <c r="A46" s="220" t="s">
        <v>64</v>
      </c>
      <c r="B46" s="220"/>
      <c r="C46" s="220"/>
      <c r="D46" s="220"/>
      <c r="E46" s="220"/>
      <c r="F46" s="220"/>
      <c r="G46" s="6">
        <v>35</v>
      </c>
      <c r="H46" s="46">
        <v>-1613387</v>
      </c>
      <c r="I46" s="46">
        <v>-7044566</v>
      </c>
    </row>
    <row r="47" spans="1:9" ht="26.25" customHeight="1" x14ac:dyDescent="0.2">
      <c r="A47" s="220" t="s">
        <v>65</v>
      </c>
      <c r="B47" s="220"/>
      <c r="C47" s="220"/>
      <c r="D47" s="220"/>
      <c r="E47" s="220"/>
      <c r="F47" s="220"/>
      <c r="G47" s="6">
        <v>36</v>
      </c>
      <c r="H47" s="46">
        <v>0</v>
      </c>
      <c r="I47" s="46">
        <v>-5100000</v>
      </c>
    </row>
    <row r="48" spans="1:9" ht="24" customHeight="1" x14ac:dyDescent="0.2">
      <c r="A48" s="220" t="s">
        <v>66</v>
      </c>
      <c r="B48" s="220"/>
      <c r="C48" s="220"/>
      <c r="D48" s="220"/>
      <c r="E48" s="220"/>
      <c r="F48" s="220"/>
      <c r="G48" s="6">
        <v>37</v>
      </c>
      <c r="H48" s="46">
        <v>0</v>
      </c>
      <c r="I48" s="46">
        <v>0</v>
      </c>
    </row>
    <row r="49" spans="1:9" x14ac:dyDescent="0.2">
      <c r="A49" s="220" t="s">
        <v>67</v>
      </c>
      <c r="B49" s="220"/>
      <c r="C49" s="220"/>
      <c r="D49" s="220"/>
      <c r="E49" s="220"/>
      <c r="F49" s="220"/>
      <c r="G49" s="6">
        <v>38</v>
      </c>
      <c r="H49" s="46">
        <v>0</v>
      </c>
      <c r="I49" s="46">
        <v>0</v>
      </c>
    </row>
    <row r="50" spans="1:9" x14ac:dyDescent="0.2">
      <c r="A50" s="220" t="s">
        <v>68</v>
      </c>
      <c r="B50" s="220"/>
      <c r="C50" s="220"/>
      <c r="D50" s="220"/>
      <c r="E50" s="220"/>
      <c r="F50" s="220"/>
      <c r="G50" s="6">
        <v>39</v>
      </c>
      <c r="H50" s="46">
        <v>0</v>
      </c>
      <c r="I50" s="46">
        <v>0</v>
      </c>
    </row>
    <row r="51" spans="1:9" x14ac:dyDescent="0.2">
      <c r="A51" s="225" t="s">
        <v>274</v>
      </c>
      <c r="B51" s="225"/>
      <c r="C51" s="225"/>
      <c r="D51" s="225"/>
      <c r="E51" s="225"/>
      <c r="F51" s="225"/>
      <c r="G51" s="6">
        <v>40</v>
      </c>
      <c r="H51" s="47">
        <f>SUM(H46:H50)</f>
        <v>-1613387</v>
      </c>
      <c r="I51" s="47">
        <f>SUM(I46:I50)</f>
        <v>-12144566</v>
      </c>
    </row>
    <row r="52" spans="1:9" x14ac:dyDescent="0.2">
      <c r="A52" s="186" t="s">
        <v>14</v>
      </c>
      <c r="B52" s="187"/>
      <c r="C52" s="187"/>
      <c r="D52" s="187"/>
      <c r="E52" s="187"/>
      <c r="F52" s="187"/>
      <c r="G52" s="187"/>
      <c r="H52" s="187"/>
      <c r="I52" s="187"/>
    </row>
    <row r="53" spans="1:9" ht="23.25" customHeight="1" x14ac:dyDescent="0.2">
      <c r="A53" s="220" t="s">
        <v>69</v>
      </c>
      <c r="B53" s="220"/>
      <c r="C53" s="220"/>
      <c r="D53" s="220"/>
      <c r="E53" s="220"/>
      <c r="F53" s="220"/>
      <c r="G53" s="6">
        <v>41</v>
      </c>
      <c r="H53" s="46">
        <v>-281636</v>
      </c>
      <c r="I53" s="46">
        <v>-10152535</v>
      </c>
    </row>
    <row r="54" spans="1:9" x14ac:dyDescent="0.2">
      <c r="A54" s="220" t="s">
        <v>70</v>
      </c>
      <c r="B54" s="220"/>
      <c r="C54" s="220"/>
      <c r="D54" s="220"/>
      <c r="E54" s="220"/>
      <c r="F54" s="220"/>
      <c r="G54" s="6">
        <v>42</v>
      </c>
      <c r="H54" s="46">
        <v>4058132</v>
      </c>
      <c r="I54" s="46">
        <v>0</v>
      </c>
    </row>
    <row r="55" spans="1:9" x14ac:dyDescent="0.2">
      <c r="A55" s="220" t="s">
        <v>71</v>
      </c>
      <c r="B55" s="220"/>
      <c r="C55" s="220"/>
      <c r="D55" s="220"/>
      <c r="E55" s="220"/>
      <c r="F55" s="220"/>
      <c r="G55" s="6">
        <v>43</v>
      </c>
      <c r="H55" s="46">
        <v>0</v>
      </c>
      <c r="I55" s="46">
        <v>0</v>
      </c>
    </row>
    <row r="56" spans="1:9" x14ac:dyDescent="0.2">
      <c r="A56" s="220" t="s">
        <v>72</v>
      </c>
      <c r="B56" s="220"/>
      <c r="C56" s="220"/>
      <c r="D56" s="220"/>
      <c r="E56" s="220"/>
      <c r="F56" s="220"/>
      <c r="G56" s="6">
        <v>44</v>
      </c>
      <c r="H56" s="46">
        <v>0</v>
      </c>
      <c r="I56" s="46">
        <v>0</v>
      </c>
    </row>
    <row r="57" spans="1:9" x14ac:dyDescent="0.2">
      <c r="A57" s="220" t="s">
        <v>73</v>
      </c>
      <c r="B57" s="220"/>
      <c r="C57" s="220"/>
      <c r="D57" s="220"/>
      <c r="E57" s="220"/>
      <c r="F57" s="220"/>
      <c r="G57" s="6">
        <v>45</v>
      </c>
      <c r="H57" s="46">
        <v>0</v>
      </c>
      <c r="I57" s="46">
        <v>0</v>
      </c>
    </row>
    <row r="58" spans="1:9" x14ac:dyDescent="0.2">
      <c r="A58" s="220" t="s">
        <v>74</v>
      </c>
      <c r="B58" s="220"/>
      <c r="C58" s="220"/>
      <c r="D58" s="220"/>
      <c r="E58" s="220"/>
      <c r="F58" s="220"/>
      <c r="G58" s="6">
        <v>46</v>
      </c>
      <c r="H58" s="46">
        <v>0</v>
      </c>
      <c r="I58" s="46">
        <v>0</v>
      </c>
    </row>
    <row r="59" spans="1:9" x14ac:dyDescent="0.2">
      <c r="A59" s="225" t="s">
        <v>275</v>
      </c>
      <c r="B59" s="220"/>
      <c r="C59" s="220"/>
      <c r="D59" s="220"/>
      <c r="E59" s="220"/>
      <c r="F59" s="220"/>
      <c r="G59" s="6">
        <v>47</v>
      </c>
      <c r="H59" s="47">
        <f>H53+H54+H55+H56+H57+H58</f>
        <v>3776496</v>
      </c>
      <c r="I59" s="47">
        <f>I53+I54+I55+I56+I57+I58</f>
        <v>-10152535</v>
      </c>
    </row>
    <row r="60" spans="1:9" ht="25.5" customHeight="1" x14ac:dyDescent="0.2">
      <c r="A60" s="225" t="s">
        <v>276</v>
      </c>
      <c r="B60" s="225"/>
      <c r="C60" s="225"/>
      <c r="D60" s="225"/>
      <c r="E60" s="225"/>
      <c r="F60" s="225"/>
      <c r="G60" s="6">
        <v>48</v>
      </c>
      <c r="H60" s="47">
        <f>H44+H51+H59</f>
        <v>21727794</v>
      </c>
      <c r="I60" s="47">
        <f>I44+I51+I59</f>
        <v>-19111228</v>
      </c>
    </row>
    <row r="61" spans="1:9" x14ac:dyDescent="0.2">
      <c r="A61" s="225" t="s">
        <v>113</v>
      </c>
      <c r="B61" s="220"/>
      <c r="C61" s="220"/>
      <c r="D61" s="220"/>
      <c r="E61" s="220"/>
      <c r="F61" s="220"/>
      <c r="G61" s="6">
        <v>49</v>
      </c>
      <c r="H61" s="48">
        <v>57256868</v>
      </c>
      <c r="I61" s="48">
        <v>78984660</v>
      </c>
    </row>
    <row r="62" spans="1:9" x14ac:dyDescent="0.2">
      <c r="A62" s="220" t="s">
        <v>75</v>
      </c>
      <c r="B62" s="220"/>
      <c r="C62" s="220"/>
      <c r="D62" s="220"/>
      <c r="E62" s="220"/>
      <c r="F62" s="220"/>
      <c r="G62" s="6">
        <v>50</v>
      </c>
      <c r="H62" s="48">
        <v>0</v>
      </c>
      <c r="I62" s="48">
        <v>0</v>
      </c>
    </row>
    <row r="63" spans="1:9" x14ac:dyDescent="0.2">
      <c r="A63" s="225" t="s">
        <v>277</v>
      </c>
      <c r="B63" s="220"/>
      <c r="C63" s="220"/>
      <c r="D63" s="220"/>
      <c r="E63" s="220"/>
      <c r="F63" s="220"/>
      <c r="G63" s="6">
        <v>51</v>
      </c>
      <c r="H63" s="47">
        <f>H60+H61+H62</f>
        <v>78984662</v>
      </c>
      <c r="I63" s="47">
        <f>I60+I61+I62</f>
        <v>59873432</v>
      </c>
    </row>
  </sheetData>
  <sheetProtection algorithmName="SHA-512" hashValue="eaH02l08wKde0lZ3ytBYc50GD95ppPAm5vdmEaJQ2hAKQc+8FuH6HvZK7vFzbkgAOZRnCkyd424IbeiEIiAf7Q==" saltValue="dPRAdvfzC1hIZKuD8PVd6A=="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zoomScaleNormal="100" zoomScaleSheetLayoutView="110" workbookViewId="0">
      <selection sqref="A1:I1"/>
    </sheetView>
  </sheetViews>
  <sheetFormatPr defaultRowHeight="12.75" x14ac:dyDescent="0.2"/>
  <cols>
    <col min="1" max="2" width="9.140625" style="1"/>
    <col min="3" max="3" width="20.85546875" style="1" customWidth="1"/>
    <col min="4" max="4" width="9.140625" style="1"/>
    <col min="5" max="5" width="9.140625" style="30" customWidth="1"/>
    <col min="6" max="6" width="10.140625" style="30" customWidth="1"/>
    <col min="7" max="7" width="9.140625" style="30" customWidth="1"/>
    <col min="8" max="9" width="9.85546875" style="30" customWidth="1"/>
    <col min="10" max="15" width="9.140625" style="30" customWidth="1"/>
    <col min="16" max="16" width="10" style="30" customWidth="1"/>
    <col min="17" max="18" width="9.140625" style="30"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28" t="s">
        <v>8</v>
      </c>
      <c r="B1" s="229"/>
      <c r="C1" s="229"/>
      <c r="D1" s="229"/>
      <c r="E1" s="229"/>
      <c r="F1" s="229"/>
      <c r="G1" s="229"/>
      <c r="H1" s="229"/>
      <c r="I1" s="229"/>
      <c r="J1" s="32"/>
      <c r="K1" s="32"/>
      <c r="L1" s="32"/>
      <c r="M1" s="32"/>
      <c r="N1" s="32"/>
      <c r="O1" s="32"/>
    </row>
    <row r="2" spans="1:27" ht="15.75" x14ac:dyDescent="0.2">
      <c r="A2" s="2"/>
      <c r="B2" s="3"/>
      <c r="C2" s="230" t="s">
        <v>135</v>
      </c>
      <c r="D2" s="230"/>
      <c r="E2" s="33" t="s">
        <v>0</v>
      </c>
      <c r="F2" s="42">
        <v>46022</v>
      </c>
      <c r="G2" s="34"/>
      <c r="H2" s="34"/>
      <c r="I2" s="34"/>
      <c r="J2" s="32"/>
      <c r="K2" s="32"/>
      <c r="L2" s="32"/>
      <c r="M2" s="32"/>
      <c r="N2" s="32"/>
      <c r="O2" s="32"/>
      <c r="R2" s="35" t="s">
        <v>168</v>
      </c>
      <c r="AA2" s="4"/>
    </row>
    <row r="3" spans="1:27" ht="13.5" customHeight="1" x14ac:dyDescent="0.2">
      <c r="A3" s="231" t="s">
        <v>157</v>
      </c>
      <c r="B3" s="238"/>
      <c r="C3" s="238"/>
      <c r="D3" s="231" t="s">
        <v>162</v>
      </c>
      <c r="E3" s="235" t="s">
        <v>9</v>
      </c>
      <c r="F3" s="236"/>
      <c r="G3" s="236"/>
      <c r="H3" s="236"/>
      <c r="I3" s="236"/>
      <c r="J3" s="236"/>
      <c r="K3" s="236"/>
      <c r="L3" s="236"/>
      <c r="M3" s="236"/>
      <c r="N3" s="236"/>
      <c r="O3" s="236"/>
      <c r="P3" s="237" t="s">
        <v>15</v>
      </c>
      <c r="Q3" s="241"/>
      <c r="R3" s="237" t="s">
        <v>87</v>
      </c>
    </row>
    <row r="4" spans="1:27" ht="56.25" x14ac:dyDescent="0.2">
      <c r="A4" s="238"/>
      <c r="B4" s="238"/>
      <c r="C4" s="238"/>
      <c r="D4" s="232"/>
      <c r="E4" s="80" t="s">
        <v>11</v>
      </c>
      <c r="F4" s="80" t="s">
        <v>77</v>
      </c>
      <c r="G4" s="80" t="s">
        <v>78</v>
      </c>
      <c r="H4" s="80" t="s">
        <v>156</v>
      </c>
      <c r="I4" s="80" t="s">
        <v>79</v>
      </c>
      <c r="J4" s="81" t="s">
        <v>80</v>
      </c>
      <c r="K4" s="81" t="s">
        <v>81</v>
      </c>
      <c r="L4" s="81" t="s">
        <v>82</v>
      </c>
      <c r="M4" s="81" t="s">
        <v>83</v>
      </c>
      <c r="N4" s="81" t="s">
        <v>84</v>
      </c>
      <c r="O4" s="81" t="s">
        <v>85</v>
      </c>
      <c r="P4" s="36" t="s">
        <v>79</v>
      </c>
      <c r="Q4" s="36" t="s">
        <v>86</v>
      </c>
      <c r="R4" s="237"/>
    </row>
    <row r="5" spans="1:27" x14ac:dyDescent="0.2">
      <c r="A5" s="239">
        <v>1</v>
      </c>
      <c r="B5" s="239"/>
      <c r="C5" s="239"/>
      <c r="D5" s="5">
        <v>2</v>
      </c>
      <c r="E5" s="36" t="s">
        <v>6</v>
      </c>
      <c r="F5" s="37" t="s">
        <v>7</v>
      </c>
      <c r="G5" s="36" t="s">
        <v>99</v>
      </c>
      <c r="H5" s="37" t="s">
        <v>100</v>
      </c>
      <c r="I5" s="36" t="s">
        <v>101</v>
      </c>
      <c r="J5" s="37" t="s">
        <v>102</v>
      </c>
      <c r="K5" s="37" t="s">
        <v>103</v>
      </c>
      <c r="L5" s="37" t="s">
        <v>10</v>
      </c>
      <c r="M5" s="37" t="s">
        <v>104</v>
      </c>
      <c r="N5" s="37" t="s">
        <v>105</v>
      </c>
      <c r="O5" s="37" t="s">
        <v>106</v>
      </c>
      <c r="P5" s="36" t="s">
        <v>107</v>
      </c>
      <c r="Q5" s="36" t="s">
        <v>108</v>
      </c>
      <c r="R5" s="37" t="s">
        <v>109</v>
      </c>
    </row>
    <row r="6" spans="1:27" ht="12.75" customHeight="1" x14ac:dyDescent="0.2">
      <c r="A6" s="234" t="s">
        <v>88</v>
      </c>
      <c r="B6" s="234"/>
      <c r="C6" s="234"/>
      <c r="D6" s="6">
        <v>1</v>
      </c>
      <c r="E6" s="38">
        <v>11946636</v>
      </c>
      <c r="F6" s="38">
        <v>19725</v>
      </c>
      <c r="G6" s="38">
        <v>0</v>
      </c>
      <c r="H6" s="38">
        <v>0</v>
      </c>
      <c r="I6" s="38">
        <v>180525</v>
      </c>
      <c r="J6" s="38">
        <v>11702231</v>
      </c>
      <c r="K6" s="38">
        <v>0</v>
      </c>
      <c r="L6" s="38">
        <v>1772324</v>
      </c>
      <c r="M6" s="38">
        <v>-465263</v>
      </c>
      <c r="N6" s="38">
        <v>1005644</v>
      </c>
      <c r="O6" s="38">
        <v>0</v>
      </c>
      <c r="P6" s="38">
        <v>0</v>
      </c>
      <c r="Q6" s="38">
        <v>0</v>
      </c>
      <c r="R6" s="39">
        <f>SUM(E6:Q6)</f>
        <v>26161822</v>
      </c>
    </row>
    <row r="7" spans="1:27" ht="30" customHeight="1" x14ac:dyDescent="0.2">
      <c r="A7" s="233" t="s">
        <v>89</v>
      </c>
      <c r="B7" s="233"/>
      <c r="C7" s="233"/>
      <c r="D7" s="6">
        <v>2</v>
      </c>
      <c r="E7" s="38">
        <v>0</v>
      </c>
      <c r="F7" s="38">
        <v>0</v>
      </c>
      <c r="G7" s="38">
        <v>0</v>
      </c>
      <c r="H7" s="38">
        <v>0</v>
      </c>
      <c r="I7" s="38">
        <v>0</v>
      </c>
      <c r="J7" s="38">
        <v>0</v>
      </c>
      <c r="K7" s="38">
        <v>0</v>
      </c>
      <c r="L7" s="38">
        <v>0</v>
      </c>
      <c r="M7" s="38">
        <v>0</v>
      </c>
      <c r="N7" s="38">
        <v>0</v>
      </c>
      <c r="O7" s="38">
        <v>0</v>
      </c>
      <c r="P7" s="38">
        <v>0</v>
      </c>
      <c r="Q7" s="38">
        <v>0</v>
      </c>
      <c r="R7" s="39">
        <f t="shared" ref="R7:R26" si="0">SUM(E7:Q7)</f>
        <v>0</v>
      </c>
    </row>
    <row r="8" spans="1:27" ht="27" customHeight="1" x14ac:dyDescent="0.2">
      <c r="A8" s="234" t="s">
        <v>90</v>
      </c>
      <c r="B8" s="234"/>
      <c r="C8" s="234"/>
      <c r="D8" s="6">
        <v>3</v>
      </c>
      <c r="E8" s="38">
        <v>0</v>
      </c>
      <c r="F8" s="38">
        <v>0</v>
      </c>
      <c r="G8" s="38">
        <v>0</v>
      </c>
      <c r="H8" s="38">
        <v>0</v>
      </c>
      <c r="I8" s="38">
        <v>0</v>
      </c>
      <c r="J8" s="38">
        <v>0</v>
      </c>
      <c r="K8" s="38">
        <v>0</v>
      </c>
      <c r="L8" s="38">
        <v>0</v>
      </c>
      <c r="M8" s="38">
        <v>0</v>
      </c>
      <c r="N8" s="38">
        <v>0</v>
      </c>
      <c r="O8" s="38">
        <v>0</v>
      </c>
      <c r="P8" s="38">
        <v>0</v>
      </c>
      <c r="Q8" s="38">
        <v>0</v>
      </c>
      <c r="R8" s="39">
        <f t="shared" si="0"/>
        <v>0</v>
      </c>
    </row>
    <row r="9" spans="1:27" ht="18" customHeight="1" x14ac:dyDescent="0.2">
      <c r="A9" s="240" t="s">
        <v>278</v>
      </c>
      <c r="B9" s="240"/>
      <c r="C9" s="240"/>
      <c r="D9" s="7">
        <v>4</v>
      </c>
      <c r="E9" s="40">
        <f>E6+E7+E8</f>
        <v>11946636</v>
      </c>
      <c r="F9" s="40">
        <f t="shared" ref="F9:Q9" si="1">F6+F7+F8</f>
        <v>19725</v>
      </c>
      <c r="G9" s="40">
        <f t="shared" si="1"/>
        <v>0</v>
      </c>
      <c r="H9" s="40">
        <f t="shared" si="1"/>
        <v>0</v>
      </c>
      <c r="I9" s="40">
        <f t="shared" si="1"/>
        <v>180525</v>
      </c>
      <c r="J9" s="40">
        <f t="shared" si="1"/>
        <v>11702231</v>
      </c>
      <c r="K9" s="40">
        <f t="shared" si="1"/>
        <v>0</v>
      </c>
      <c r="L9" s="40">
        <f t="shared" si="1"/>
        <v>1772324</v>
      </c>
      <c r="M9" s="40">
        <f t="shared" si="1"/>
        <v>-465263</v>
      </c>
      <c r="N9" s="40">
        <f t="shared" si="1"/>
        <v>1005644</v>
      </c>
      <c r="O9" s="40">
        <f t="shared" si="1"/>
        <v>0</v>
      </c>
      <c r="P9" s="40">
        <f t="shared" si="1"/>
        <v>0</v>
      </c>
      <c r="Q9" s="40">
        <f t="shared" si="1"/>
        <v>0</v>
      </c>
      <c r="R9" s="39">
        <f t="shared" si="0"/>
        <v>26161822</v>
      </c>
    </row>
    <row r="10" spans="1:27" ht="33" customHeight="1" x14ac:dyDescent="0.2">
      <c r="A10" s="233" t="s">
        <v>91</v>
      </c>
      <c r="B10" s="233"/>
      <c r="C10" s="233"/>
      <c r="D10" s="6">
        <v>5</v>
      </c>
      <c r="E10" s="38">
        <v>0</v>
      </c>
      <c r="F10" s="38">
        <v>0</v>
      </c>
      <c r="G10" s="38">
        <v>0</v>
      </c>
      <c r="H10" s="38">
        <v>0</v>
      </c>
      <c r="I10" s="38">
        <v>0</v>
      </c>
      <c r="J10" s="38">
        <v>0</v>
      </c>
      <c r="K10" s="38">
        <v>0</v>
      </c>
      <c r="L10" s="38">
        <v>0</v>
      </c>
      <c r="M10" s="38">
        <v>0</v>
      </c>
      <c r="N10" s="38">
        <v>0</v>
      </c>
      <c r="O10" s="38">
        <v>0</v>
      </c>
      <c r="P10" s="38">
        <v>0</v>
      </c>
      <c r="Q10" s="38">
        <v>0</v>
      </c>
      <c r="R10" s="39">
        <f t="shared" si="0"/>
        <v>0</v>
      </c>
    </row>
    <row r="11" spans="1:27" ht="23.25" customHeight="1" x14ac:dyDescent="0.2">
      <c r="A11" s="233" t="s">
        <v>92</v>
      </c>
      <c r="B11" s="233"/>
      <c r="C11" s="233"/>
      <c r="D11" s="6">
        <v>6</v>
      </c>
      <c r="E11" s="38">
        <v>0</v>
      </c>
      <c r="F11" s="38">
        <v>0</v>
      </c>
      <c r="G11" s="38">
        <v>0</v>
      </c>
      <c r="H11" s="38">
        <v>0</v>
      </c>
      <c r="I11" s="38">
        <v>0</v>
      </c>
      <c r="J11" s="38">
        <v>0</v>
      </c>
      <c r="K11" s="38">
        <v>0</v>
      </c>
      <c r="L11" s="38">
        <v>0</v>
      </c>
      <c r="M11" s="38">
        <v>0</v>
      </c>
      <c r="N11" s="38">
        <v>0</v>
      </c>
      <c r="O11" s="38">
        <v>0</v>
      </c>
      <c r="P11" s="38">
        <v>0</v>
      </c>
      <c r="Q11" s="38">
        <v>0</v>
      </c>
      <c r="R11" s="39">
        <f t="shared" si="0"/>
        <v>0</v>
      </c>
    </row>
    <row r="12" spans="1:27" ht="27" customHeight="1" x14ac:dyDescent="0.2">
      <c r="A12" s="233" t="s">
        <v>163</v>
      </c>
      <c r="B12" s="233"/>
      <c r="C12" s="233"/>
      <c r="D12" s="6">
        <v>7</v>
      </c>
      <c r="E12" s="38">
        <v>0</v>
      </c>
      <c r="F12" s="38">
        <v>0</v>
      </c>
      <c r="G12" s="38">
        <v>0</v>
      </c>
      <c r="H12" s="38">
        <v>0</v>
      </c>
      <c r="I12" s="38">
        <v>0</v>
      </c>
      <c r="J12" s="38">
        <v>0</v>
      </c>
      <c r="K12" s="38">
        <v>0</v>
      </c>
      <c r="L12" s="38">
        <v>0</v>
      </c>
      <c r="M12" s="38">
        <v>0</v>
      </c>
      <c r="N12" s="38">
        <v>0</v>
      </c>
      <c r="O12" s="38">
        <v>0</v>
      </c>
      <c r="P12" s="38">
        <v>0</v>
      </c>
      <c r="Q12" s="38">
        <v>0</v>
      </c>
      <c r="R12" s="39">
        <f t="shared" si="0"/>
        <v>0</v>
      </c>
    </row>
    <row r="13" spans="1:27" ht="24.75" customHeight="1" x14ac:dyDescent="0.2">
      <c r="A13" s="233" t="s">
        <v>93</v>
      </c>
      <c r="B13" s="233"/>
      <c r="C13" s="233"/>
      <c r="D13" s="6">
        <v>8</v>
      </c>
      <c r="E13" s="38">
        <v>0</v>
      </c>
      <c r="F13" s="38">
        <v>0</v>
      </c>
      <c r="G13" s="38">
        <v>0</v>
      </c>
      <c r="H13" s="38">
        <v>0</v>
      </c>
      <c r="I13" s="38">
        <v>0</v>
      </c>
      <c r="J13" s="38">
        <v>0</v>
      </c>
      <c r="K13" s="38">
        <v>0</v>
      </c>
      <c r="L13" s="38">
        <v>0</v>
      </c>
      <c r="M13" s="38">
        <v>0</v>
      </c>
      <c r="N13" s="38">
        <v>0</v>
      </c>
      <c r="O13" s="38">
        <v>0</v>
      </c>
      <c r="P13" s="38">
        <v>0</v>
      </c>
      <c r="Q13" s="38">
        <v>0</v>
      </c>
      <c r="R13" s="39">
        <f t="shared" si="0"/>
        <v>0</v>
      </c>
    </row>
    <row r="14" spans="1:27" ht="12.75" customHeight="1" x14ac:dyDescent="0.2">
      <c r="A14" s="233" t="s">
        <v>164</v>
      </c>
      <c r="B14" s="233"/>
      <c r="C14" s="233"/>
      <c r="D14" s="6">
        <v>9</v>
      </c>
      <c r="E14" s="38">
        <v>0</v>
      </c>
      <c r="F14" s="38">
        <v>0</v>
      </c>
      <c r="G14" s="38">
        <v>0</v>
      </c>
      <c r="H14" s="38">
        <v>0</v>
      </c>
      <c r="I14" s="38">
        <v>0</v>
      </c>
      <c r="J14" s="38">
        <v>0</v>
      </c>
      <c r="K14" s="38">
        <v>0</v>
      </c>
      <c r="L14" s="38">
        <v>0</v>
      </c>
      <c r="M14" s="38">
        <v>0</v>
      </c>
      <c r="N14" s="38">
        <v>0</v>
      </c>
      <c r="O14" s="38">
        <v>0</v>
      </c>
      <c r="P14" s="38">
        <v>0</v>
      </c>
      <c r="Q14" s="38">
        <v>0</v>
      </c>
      <c r="R14" s="39">
        <f t="shared" si="0"/>
        <v>0</v>
      </c>
    </row>
    <row r="15" spans="1:27" ht="24" customHeight="1" x14ac:dyDescent="0.2">
      <c r="A15" s="233" t="s">
        <v>94</v>
      </c>
      <c r="B15" s="233"/>
      <c r="C15" s="233"/>
      <c r="D15" s="6">
        <v>10</v>
      </c>
      <c r="E15" s="38">
        <v>0</v>
      </c>
      <c r="F15" s="38">
        <v>0</v>
      </c>
      <c r="G15" s="38">
        <v>0</v>
      </c>
      <c r="H15" s="38">
        <v>0</v>
      </c>
      <c r="I15" s="38">
        <v>0</v>
      </c>
      <c r="J15" s="38">
        <v>0</v>
      </c>
      <c r="K15" s="38">
        <v>0</v>
      </c>
      <c r="L15" s="38">
        <v>0</v>
      </c>
      <c r="M15" s="38">
        <v>0</v>
      </c>
      <c r="N15" s="38">
        <v>0</v>
      </c>
      <c r="O15" s="38">
        <v>0</v>
      </c>
      <c r="P15" s="38">
        <v>0</v>
      </c>
      <c r="Q15" s="38">
        <v>0</v>
      </c>
      <c r="R15" s="39">
        <f t="shared" si="0"/>
        <v>0</v>
      </c>
    </row>
    <row r="16" spans="1:27" ht="12.75" customHeight="1" x14ac:dyDescent="0.2">
      <c r="A16" s="233" t="s">
        <v>95</v>
      </c>
      <c r="B16" s="233"/>
      <c r="C16" s="233"/>
      <c r="D16" s="6">
        <v>11</v>
      </c>
      <c r="E16" s="38">
        <v>0</v>
      </c>
      <c r="F16" s="38">
        <v>0</v>
      </c>
      <c r="G16" s="38">
        <v>0</v>
      </c>
      <c r="H16" s="38">
        <v>0</v>
      </c>
      <c r="I16" s="38">
        <v>0</v>
      </c>
      <c r="J16" s="38">
        <v>0</v>
      </c>
      <c r="K16" s="38">
        <v>0</v>
      </c>
      <c r="L16" s="38">
        <v>0</v>
      </c>
      <c r="M16" s="38">
        <v>0</v>
      </c>
      <c r="N16" s="38">
        <v>0</v>
      </c>
      <c r="O16" s="38">
        <v>0</v>
      </c>
      <c r="P16" s="38">
        <v>0</v>
      </c>
      <c r="Q16" s="38">
        <v>0</v>
      </c>
      <c r="R16" s="39">
        <f t="shared" si="0"/>
        <v>0</v>
      </c>
    </row>
    <row r="17" spans="1:18" ht="12.75" customHeight="1" x14ac:dyDescent="0.2">
      <c r="A17" s="233" t="s">
        <v>158</v>
      </c>
      <c r="B17" s="233"/>
      <c r="C17" s="233"/>
      <c r="D17" s="6">
        <v>12</v>
      </c>
      <c r="E17" s="38">
        <v>0</v>
      </c>
      <c r="F17" s="38">
        <v>0</v>
      </c>
      <c r="G17" s="38">
        <v>0</v>
      </c>
      <c r="H17" s="38">
        <v>0</v>
      </c>
      <c r="I17" s="38">
        <v>0</v>
      </c>
      <c r="J17" s="38">
        <v>0</v>
      </c>
      <c r="K17" s="38">
        <v>0</v>
      </c>
      <c r="L17" s="38">
        <v>0</v>
      </c>
      <c r="M17" s="38">
        <v>0</v>
      </c>
      <c r="N17" s="38">
        <v>0</v>
      </c>
      <c r="O17" s="38">
        <v>0</v>
      </c>
      <c r="P17" s="38">
        <v>0</v>
      </c>
      <c r="Q17" s="38">
        <v>0</v>
      </c>
      <c r="R17" s="39">
        <f t="shared" si="0"/>
        <v>0</v>
      </c>
    </row>
    <row r="18" spans="1:18" ht="12.75" customHeight="1" x14ac:dyDescent="0.2">
      <c r="A18" s="233" t="s">
        <v>96</v>
      </c>
      <c r="B18" s="233"/>
      <c r="C18" s="233"/>
      <c r="D18" s="6">
        <v>13</v>
      </c>
      <c r="E18" s="38">
        <v>0</v>
      </c>
      <c r="F18" s="38">
        <v>0</v>
      </c>
      <c r="G18" s="38">
        <v>0</v>
      </c>
      <c r="H18" s="38">
        <v>0</v>
      </c>
      <c r="I18" s="38">
        <v>0</v>
      </c>
      <c r="J18" s="38">
        <v>0</v>
      </c>
      <c r="K18" s="38">
        <v>0</v>
      </c>
      <c r="L18" s="38">
        <v>0</v>
      </c>
      <c r="M18" s="38">
        <v>0</v>
      </c>
      <c r="N18" s="38">
        <v>0</v>
      </c>
      <c r="O18" s="38">
        <v>0</v>
      </c>
      <c r="P18" s="38">
        <v>0</v>
      </c>
      <c r="Q18" s="38">
        <v>0</v>
      </c>
      <c r="R18" s="39">
        <f t="shared" si="0"/>
        <v>0</v>
      </c>
    </row>
    <row r="19" spans="1:18" ht="24" customHeight="1" x14ac:dyDescent="0.2">
      <c r="A19" s="233" t="s">
        <v>165</v>
      </c>
      <c r="B19" s="233"/>
      <c r="C19" s="233"/>
      <c r="D19" s="6">
        <v>14</v>
      </c>
      <c r="E19" s="38">
        <v>0</v>
      </c>
      <c r="F19" s="38">
        <v>0</v>
      </c>
      <c r="G19" s="38">
        <v>0</v>
      </c>
      <c r="H19" s="38">
        <v>0</v>
      </c>
      <c r="I19" s="38">
        <v>0</v>
      </c>
      <c r="J19" s="38">
        <v>0</v>
      </c>
      <c r="K19" s="38">
        <v>0</v>
      </c>
      <c r="L19" s="38">
        <v>0</v>
      </c>
      <c r="M19" s="38">
        <v>0</v>
      </c>
      <c r="N19" s="38">
        <v>0</v>
      </c>
      <c r="O19" s="38">
        <v>0</v>
      </c>
      <c r="P19" s="38">
        <v>0</v>
      </c>
      <c r="Q19" s="38">
        <v>0</v>
      </c>
      <c r="R19" s="39">
        <f t="shared" si="0"/>
        <v>0</v>
      </c>
    </row>
    <row r="20" spans="1:18" ht="24" customHeight="1" x14ac:dyDescent="0.2">
      <c r="A20" s="233" t="s">
        <v>166</v>
      </c>
      <c r="B20" s="233"/>
      <c r="C20" s="233"/>
      <c r="D20" s="6">
        <v>15</v>
      </c>
      <c r="E20" s="38">
        <v>0</v>
      </c>
      <c r="F20" s="38">
        <v>0</v>
      </c>
      <c r="G20" s="38">
        <v>0</v>
      </c>
      <c r="H20" s="38">
        <v>0</v>
      </c>
      <c r="I20" s="38">
        <v>0</v>
      </c>
      <c r="J20" s="38">
        <v>0</v>
      </c>
      <c r="K20" s="38">
        <v>0</v>
      </c>
      <c r="L20" s="38">
        <v>0</v>
      </c>
      <c r="M20" s="38">
        <v>0</v>
      </c>
      <c r="N20" s="38">
        <v>0</v>
      </c>
      <c r="O20" s="38">
        <v>0</v>
      </c>
      <c r="P20" s="38">
        <v>0</v>
      </c>
      <c r="Q20" s="38">
        <v>0</v>
      </c>
      <c r="R20" s="39">
        <f t="shared" si="0"/>
        <v>0</v>
      </c>
    </row>
    <row r="21" spans="1:18" ht="20.25" customHeight="1" x14ac:dyDescent="0.2">
      <c r="A21" s="234" t="s">
        <v>167</v>
      </c>
      <c r="B21" s="234"/>
      <c r="C21" s="234"/>
      <c r="D21" s="6">
        <v>16</v>
      </c>
      <c r="E21" s="38">
        <v>0</v>
      </c>
      <c r="F21" s="38">
        <v>0</v>
      </c>
      <c r="G21" s="38">
        <v>0</v>
      </c>
      <c r="H21" s="38">
        <v>0</v>
      </c>
      <c r="I21" s="38">
        <v>0</v>
      </c>
      <c r="J21" s="38">
        <v>1005644</v>
      </c>
      <c r="K21" s="38">
        <v>0</v>
      </c>
      <c r="L21" s="38">
        <v>0</v>
      </c>
      <c r="M21" s="38">
        <v>0</v>
      </c>
      <c r="N21" s="38">
        <v>-1005644</v>
      </c>
      <c r="O21" s="38">
        <v>0</v>
      </c>
      <c r="P21" s="38">
        <v>0</v>
      </c>
      <c r="Q21" s="38">
        <v>0</v>
      </c>
      <c r="R21" s="39">
        <f t="shared" si="0"/>
        <v>0</v>
      </c>
    </row>
    <row r="22" spans="1:18" ht="20.25" customHeight="1" x14ac:dyDescent="0.2">
      <c r="A22" s="234" t="s">
        <v>159</v>
      </c>
      <c r="B22" s="234"/>
      <c r="C22" s="234"/>
      <c r="D22" s="6">
        <v>17</v>
      </c>
      <c r="E22" s="38">
        <v>0</v>
      </c>
      <c r="F22" s="38">
        <v>0</v>
      </c>
      <c r="G22" s="38">
        <v>0</v>
      </c>
      <c r="H22" s="38">
        <v>0</v>
      </c>
      <c r="I22" s="38">
        <v>0</v>
      </c>
      <c r="J22" s="38">
        <v>0</v>
      </c>
      <c r="K22" s="38">
        <v>0</v>
      </c>
      <c r="L22" s="38">
        <v>0</v>
      </c>
      <c r="M22" s="38">
        <v>0</v>
      </c>
      <c r="N22" s="38">
        <v>0</v>
      </c>
      <c r="O22" s="38">
        <v>0</v>
      </c>
      <c r="P22" s="38">
        <v>0</v>
      </c>
      <c r="Q22" s="38">
        <v>0</v>
      </c>
      <c r="R22" s="39">
        <f t="shared" si="0"/>
        <v>0</v>
      </c>
    </row>
    <row r="23" spans="1:18" ht="20.25" customHeight="1" x14ac:dyDescent="0.2">
      <c r="A23" s="234" t="s">
        <v>97</v>
      </c>
      <c r="B23" s="234"/>
      <c r="C23" s="234"/>
      <c r="D23" s="6">
        <v>18</v>
      </c>
      <c r="E23" s="38">
        <v>0</v>
      </c>
      <c r="F23" s="38">
        <v>0</v>
      </c>
      <c r="G23" s="38">
        <v>0</v>
      </c>
      <c r="H23" s="38">
        <v>0</v>
      </c>
      <c r="I23" s="38">
        <v>0</v>
      </c>
      <c r="J23" s="38">
        <v>0</v>
      </c>
      <c r="K23" s="38">
        <v>0</v>
      </c>
      <c r="L23" s="38">
        <v>0</v>
      </c>
      <c r="M23" s="38">
        <v>0</v>
      </c>
      <c r="N23" s="38">
        <v>0</v>
      </c>
      <c r="O23" s="38">
        <v>0</v>
      </c>
      <c r="P23" s="38">
        <v>0</v>
      </c>
      <c r="Q23" s="38">
        <v>0</v>
      </c>
      <c r="R23" s="39">
        <f t="shared" si="0"/>
        <v>0</v>
      </c>
    </row>
    <row r="24" spans="1:18" ht="20.25" customHeight="1" x14ac:dyDescent="0.2">
      <c r="A24" s="234" t="s">
        <v>160</v>
      </c>
      <c r="B24" s="234"/>
      <c r="C24" s="234"/>
      <c r="D24" s="6">
        <v>19</v>
      </c>
      <c r="E24" s="38">
        <v>0</v>
      </c>
      <c r="F24" s="38">
        <v>0</v>
      </c>
      <c r="G24" s="38">
        <v>0</v>
      </c>
      <c r="H24" s="38">
        <v>0</v>
      </c>
      <c r="I24" s="38">
        <v>-148093</v>
      </c>
      <c r="J24" s="38">
        <v>150075</v>
      </c>
      <c r="K24" s="38">
        <v>0</v>
      </c>
      <c r="L24" s="38">
        <v>50922</v>
      </c>
      <c r="M24" s="38">
        <v>0</v>
      </c>
      <c r="N24" s="38">
        <v>0</v>
      </c>
      <c r="O24" s="38">
        <v>0</v>
      </c>
      <c r="P24" s="38">
        <v>0</v>
      </c>
      <c r="Q24" s="38">
        <v>0</v>
      </c>
      <c r="R24" s="39">
        <f t="shared" si="0"/>
        <v>52904</v>
      </c>
    </row>
    <row r="25" spans="1:18" ht="20.25" customHeight="1" x14ac:dyDescent="0.2">
      <c r="A25" s="234" t="s">
        <v>98</v>
      </c>
      <c r="B25" s="234"/>
      <c r="C25" s="234"/>
      <c r="D25" s="6">
        <v>20</v>
      </c>
      <c r="E25" s="38">
        <v>0</v>
      </c>
      <c r="F25" s="38">
        <v>0</v>
      </c>
      <c r="G25" s="38">
        <v>0</v>
      </c>
      <c r="H25" s="38">
        <v>0</v>
      </c>
      <c r="I25" s="38">
        <v>47341</v>
      </c>
      <c r="J25" s="38">
        <v>0</v>
      </c>
      <c r="K25" s="38">
        <v>0</v>
      </c>
      <c r="L25" s="38">
        <v>0</v>
      </c>
      <c r="M25" s="38">
        <v>0</v>
      </c>
      <c r="N25" s="38">
        <v>1333388</v>
      </c>
      <c r="O25" s="38">
        <v>0</v>
      </c>
      <c r="P25" s="38">
        <v>0</v>
      </c>
      <c r="Q25" s="38">
        <v>0</v>
      </c>
      <c r="R25" s="39">
        <f t="shared" si="0"/>
        <v>1380729</v>
      </c>
    </row>
    <row r="26" spans="1:18" ht="21" customHeight="1" x14ac:dyDescent="0.2">
      <c r="A26" s="227" t="s">
        <v>279</v>
      </c>
      <c r="B26" s="227"/>
      <c r="C26" s="227"/>
      <c r="D26" s="7">
        <v>21</v>
      </c>
      <c r="E26" s="39">
        <f>SUM(E9:E25)</f>
        <v>11946636</v>
      </c>
      <c r="F26" s="39">
        <f t="shared" ref="F26:Q26" si="2">SUM(F9:F25)</f>
        <v>19725</v>
      </c>
      <c r="G26" s="39">
        <f t="shared" si="2"/>
        <v>0</v>
      </c>
      <c r="H26" s="39">
        <f t="shared" si="2"/>
        <v>0</v>
      </c>
      <c r="I26" s="39">
        <f t="shared" si="2"/>
        <v>79773</v>
      </c>
      <c r="J26" s="39">
        <f t="shared" si="2"/>
        <v>12857950</v>
      </c>
      <c r="K26" s="39">
        <f t="shared" si="2"/>
        <v>0</v>
      </c>
      <c r="L26" s="39">
        <f t="shared" si="2"/>
        <v>1823246</v>
      </c>
      <c r="M26" s="39">
        <f t="shared" si="2"/>
        <v>-465263</v>
      </c>
      <c r="N26" s="39">
        <f t="shared" si="2"/>
        <v>1333388</v>
      </c>
      <c r="O26" s="39">
        <f t="shared" si="2"/>
        <v>0</v>
      </c>
      <c r="P26" s="39">
        <f t="shared" si="2"/>
        <v>0</v>
      </c>
      <c r="Q26" s="39">
        <f t="shared" si="2"/>
        <v>0</v>
      </c>
      <c r="R26" s="39">
        <f t="shared" si="0"/>
        <v>27595455</v>
      </c>
    </row>
    <row r="27" spans="1:18" ht="21" customHeight="1" x14ac:dyDescent="0.2">
      <c r="A27" s="8"/>
      <c r="B27" s="8"/>
      <c r="C27" s="8"/>
      <c r="D27" s="9"/>
      <c r="E27" s="41"/>
      <c r="F27" s="41"/>
      <c r="G27" s="41"/>
      <c r="H27" s="41"/>
      <c r="I27" s="41"/>
      <c r="J27" s="41"/>
      <c r="K27" s="41"/>
      <c r="L27" s="41"/>
      <c r="M27" s="41"/>
      <c r="N27" s="41"/>
      <c r="O27" s="41"/>
      <c r="P27" s="41"/>
      <c r="Q27" s="41"/>
      <c r="R27" s="41"/>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zoomScale="115" zoomScaleNormal="115" workbookViewId="0">
      <selection sqref="A1:I40"/>
    </sheetView>
  </sheetViews>
  <sheetFormatPr defaultRowHeight="12.75" x14ac:dyDescent="0.2"/>
  <cols>
    <col min="9" max="9" width="63.42578125" customWidth="1"/>
    <col min="10" max="10" width="44.42578125" style="97" customWidth="1"/>
    <col min="11" max="16384" width="9.140625" style="97"/>
  </cols>
  <sheetData>
    <row r="1" spans="1:10" ht="11.25" x14ac:dyDescent="0.2">
      <c r="A1" s="242" t="s">
        <v>299</v>
      </c>
      <c r="B1" s="242"/>
      <c r="C1" s="242"/>
      <c r="D1" s="242"/>
      <c r="E1" s="242"/>
      <c r="F1" s="242"/>
      <c r="G1" s="242"/>
      <c r="H1" s="242"/>
      <c r="I1" s="242"/>
      <c r="J1" s="98"/>
    </row>
    <row r="2" spans="1:10" ht="11.25" x14ac:dyDescent="0.2">
      <c r="A2" s="242"/>
      <c r="B2" s="242"/>
      <c r="C2" s="242"/>
      <c r="D2" s="242"/>
      <c r="E2" s="242"/>
      <c r="F2" s="242"/>
      <c r="G2" s="242"/>
      <c r="H2" s="242"/>
      <c r="I2" s="242"/>
      <c r="J2" s="98"/>
    </row>
    <row r="3" spans="1:10" ht="11.25" x14ac:dyDescent="0.2">
      <c r="A3" s="242"/>
      <c r="B3" s="242"/>
      <c r="C3" s="242"/>
      <c r="D3" s="242"/>
      <c r="E3" s="242"/>
      <c r="F3" s="242"/>
      <c r="G3" s="242"/>
      <c r="H3" s="242"/>
      <c r="I3" s="242"/>
      <c r="J3" s="98"/>
    </row>
    <row r="4" spans="1:10" ht="11.25" x14ac:dyDescent="0.2">
      <c r="A4" s="242"/>
      <c r="B4" s="242"/>
      <c r="C4" s="242"/>
      <c r="D4" s="242"/>
      <c r="E4" s="242"/>
      <c r="F4" s="242"/>
      <c r="G4" s="242"/>
      <c r="H4" s="242"/>
      <c r="I4" s="242"/>
      <c r="J4" s="98"/>
    </row>
    <row r="5" spans="1:10" ht="11.25" x14ac:dyDescent="0.2">
      <c r="A5" s="242"/>
      <c r="B5" s="242"/>
      <c r="C5" s="242"/>
      <c r="D5" s="242"/>
      <c r="E5" s="242"/>
      <c r="F5" s="242"/>
      <c r="G5" s="242"/>
      <c r="H5" s="242"/>
      <c r="I5" s="242"/>
      <c r="J5" s="98"/>
    </row>
    <row r="6" spans="1:10" ht="11.25" x14ac:dyDescent="0.2">
      <c r="A6" s="242"/>
      <c r="B6" s="242"/>
      <c r="C6" s="242"/>
      <c r="D6" s="242"/>
      <c r="E6" s="242"/>
      <c r="F6" s="242"/>
      <c r="G6" s="242"/>
      <c r="H6" s="242"/>
      <c r="I6" s="242"/>
      <c r="J6" s="98"/>
    </row>
    <row r="7" spans="1:10" ht="11.25" x14ac:dyDescent="0.2">
      <c r="A7" s="242"/>
      <c r="B7" s="242"/>
      <c r="C7" s="242"/>
      <c r="D7" s="242"/>
      <c r="E7" s="242"/>
      <c r="F7" s="242"/>
      <c r="G7" s="242"/>
      <c r="H7" s="242"/>
      <c r="I7" s="242"/>
      <c r="J7" s="98"/>
    </row>
    <row r="8" spans="1:10" ht="11.25" x14ac:dyDescent="0.2">
      <c r="A8" s="242"/>
      <c r="B8" s="242"/>
      <c r="C8" s="242"/>
      <c r="D8" s="242"/>
      <c r="E8" s="242"/>
      <c r="F8" s="242"/>
      <c r="G8" s="242"/>
      <c r="H8" s="242"/>
      <c r="I8" s="242"/>
      <c r="J8" s="98"/>
    </row>
    <row r="9" spans="1:10" ht="11.25" x14ac:dyDescent="0.2">
      <c r="A9" s="242"/>
      <c r="B9" s="242"/>
      <c r="C9" s="242"/>
      <c r="D9" s="242"/>
      <c r="E9" s="242"/>
      <c r="F9" s="242"/>
      <c r="G9" s="242"/>
      <c r="H9" s="242"/>
      <c r="I9" s="242"/>
      <c r="J9" s="98"/>
    </row>
    <row r="10" spans="1:10" ht="11.25" x14ac:dyDescent="0.2">
      <c r="A10" s="242"/>
      <c r="B10" s="242"/>
      <c r="C10" s="242"/>
      <c r="D10" s="242"/>
      <c r="E10" s="242"/>
      <c r="F10" s="242"/>
      <c r="G10" s="242"/>
      <c r="H10" s="242"/>
      <c r="I10" s="242"/>
      <c r="J10" s="98"/>
    </row>
    <row r="11" spans="1:10" ht="11.25" x14ac:dyDescent="0.2">
      <c r="A11" s="242"/>
      <c r="B11" s="242"/>
      <c r="C11" s="242"/>
      <c r="D11" s="242"/>
      <c r="E11" s="242"/>
      <c r="F11" s="242"/>
      <c r="G11" s="242"/>
      <c r="H11" s="242"/>
      <c r="I11" s="242"/>
      <c r="J11" s="98"/>
    </row>
    <row r="12" spans="1:10" ht="11.25" x14ac:dyDescent="0.2">
      <c r="A12" s="242"/>
      <c r="B12" s="242"/>
      <c r="C12" s="242"/>
      <c r="D12" s="242"/>
      <c r="E12" s="242"/>
      <c r="F12" s="242"/>
      <c r="G12" s="242"/>
      <c r="H12" s="242"/>
      <c r="I12" s="242"/>
      <c r="J12" s="98"/>
    </row>
    <row r="13" spans="1:10" ht="11.25" x14ac:dyDescent="0.2">
      <c r="A13" s="242"/>
      <c r="B13" s="242"/>
      <c r="C13" s="242"/>
      <c r="D13" s="242"/>
      <c r="E13" s="242"/>
      <c r="F13" s="242"/>
      <c r="G13" s="242"/>
      <c r="H13" s="242"/>
      <c r="I13" s="242"/>
      <c r="J13" s="98"/>
    </row>
    <row r="14" spans="1:10" ht="11.25" x14ac:dyDescent="0.2">
      <c r="A14" s="242"/>
      <c r="B14" s="242"/>
      <c r="C14" s="242"/>
      <c r="D14" s="242"/>
      <c r="E14" s="242"/>
      <c r="F14" s="242"/>
      <c r="G14" s="242"/>
      <c r="H14" s="242"/>
      <c r="I14" s="242"/>
      <c r="J14" s="98"/>
    </row>
    <row r="15" spans="1:10" ht="11.25" x14ac:dyDescent="0.2">
      <c r="A15" s="242"/>
      <c r="B15" s="242"/>
      <c r="C15" s="242"/>
      <c r="D15" s="242"/>
      <c r="E15" s="242"/>
      <c r="F15" s="242"/>
      <c r="G15" s="242"/>
      <c r="H15" s="242"/>
      <c r="I15" s="242"/>
      <c r="J15" s="98"/>
    </row>
    <row r="16" spans="1:10" ht="11.25" x14ac:dyDescent="0.2">
      <c r="A16" s="242"/>
      <c r="B16" s="242"/>
      <c r="C16" s="242"/>
      <c r="D16" s="242"/>
      <c r="E16" s="242"/>
      <c r="F16" s="242"/>
      <c r="G16" s="242"/>
      <c r="H16" s="242"/>
      <c r="I16" s="242"/>
      <c r="J16" s="98"/>
    </row>
    <row r="17" spans="1:10" ht="11.25" x14ac:dyDescent="0.2">
      <c r="A17" s="242"/>
      <c r="B17" s="242"/>
      <c r="C17" s="242"/>
      <c r="D17" s="242"/>
      <c r="E17" s="242"/>
      <c r="F17" s="242"/>
      <c r="G17" s="242"/>
      <c r="H17" s="242"/>
      <c r="I17" s="242"/>
      <c r="J17" s="98"/>
    </row>
    <row r="18" spans="1:10" ht="11.25" x14ac:dyDescent="0.2">
      <c r="A18" s="242"/>
      <c r="B18" s="242"/>
      <c r="C18" s="242"/>
      <c r="D18" s="242"/>
      <c r="E18" s="242"/>
      <c r="F18" s="242"/>
      <c r="G18" s="242"/>
      <c r="H18" s="242"/>
      <c r="I18" s="242"/>
      <c r="J18" s="98"/>
    </row>
    <row r="19" spans="1:10" ht="11.25" x14ac:dyDescent="0.2">
      <c r="A19" s="242"/>
      <c r="B19" s="242"/>
      <c r="C19" s="242"/>
      <c r="D19" s="242"/>
      <c r="E19" s="242"/>
      <c r="F19" s="242"/>
      <c r="G19" s="242"/>
      <c r="H19" s="242"/>
      <c r="I19" s="242"/>
      <c r="J19" s="98"/>
    </row>
    <row r="20" spans="1:10" ht="11.25" x14ac:dyDescent="0.2">
      <c r="A20" s="242"/>
      <c r="B20" s="242"/>
      <c r="C20" s="242"/>
      <c r="D20" s="242"/>
      <c r="E20" s="242"/>
      <c r="F20" s="242"/>
      <c r="G20" s="242"/>
      <c r="H20" s="242"/>
      <c r="I20" s="242"/>
      <c r="J20" s="98"/>
    </row>
    <row r="21" spans="1:10" ht="11.25" x14ac:dyDescent="0.2">
      <c r="A21" s="242"/>
      <c r="B21" s="242"/>
      <c r="C21" s="242"/>
      <c r="D21" s="242"/>
      <c r="E21" s="242"/>
      <c r="F21" s="242"/>
      <c r="G21" s="242"/>
      <c r="H21" s="242"/>
      <c r="I21" s="242"/>
      <c r="J21" s="98"/>
    </row>
    <row r="22" spans="1:10" ht="11.25" x14ac:dyDescent="0.2">
      <c r="A22" s="242"/>
      <c r="B22" s="242"/>
      <c r="C22" s="242"/>
      <c r="D22" s="242"/>
      <c r="E22" s="242"/>
      <c r="F22" s="242"/>
      <c r="G22" s="242"/>
      <c r="H22" s="242"/>
      <c r="I22" s="242"/>
      <c r="J22" s="98"/>
    </row>
    <row r="23" spans="1:10" ht="11.25" x14ac:dyDescent="0.2">
      <c r="A23" s="242"/>
      <c r="B23" s="242"/>
      <c r="C23" s="242"/>
      <c r="D23" s="242"/>
      <c r="E23" s="242"/>
      <c r="F23" s="242"/>
      <c r="G23" s="242"/>
      <c r="H23" s="242"/>
      <c r="I23" s="242"/>
      <c r="J23" s="98"/>
    </row>
    <row r="24" spans="1:10" ht="11.25" x14ac:dyDescent="0.2">
      <c r="A24" s="242"/>
      <c r="B24" s="242"/>
      <c r="C24" s="242"/>
      <c r="D24" s="242"/>
      <c r="E24" s="242"/>
      <c r="F24" s="242"/>
      <c r="G24" s="242"/>
      <c r="H24" s="242"/>
      <c r="I24" s="242"/>
      <c r="J24" s="98"/>
    </row>
    <row r="25" spans="1:10" ht="11.25" x14ac:dyDescent="0.2">
      <c r="A25" s="242"/>
      <c r="B25" s="242"/>
      <c r="C25" s="242"/>
      <c r="D25" s="242"/>
      <c r="E25" s="242"/>
      <c r="F25" s="242"/>
      <c r="G25" s="242"/>
      <c r="H25" s="242"/>
      <c r="I25" s="242"/>
      <c r="J25" s="98"/>
    </row>
    <row r="26" spans="1:10" ht="11.25" x14ac:dyDescent="0.2">
      <c r="A26" s="242"/>
      <c r="B26" s="242"/>
      <c r="C26" s="242"/>
      <c r="D26" s="242"/>
      <c r="E26" s="242"/>
      <c r="F26" s="242"/>
      <c r="G26" s="242"/>
      <c r="H26" s="242"/>
      <c r="I26" s="242"/>
      <c r="J26" s="98"/>
    </row>
    <row r="27" spans="1:10" ht="11.25" x14ac:dyDescent="0.2">
      <c r="A27" s="242"/>
      <c r="B27" s="242"/>
      <c r="C27" s="242"/>
      <c r="D27" s="242"/>
      <c r="E27" s="242"/>
      <c r="F27" s="242"/>
      <c r="G27" s="242"/>
      <c r="H27" s="242"/>
      <c r="I27" s="242"/>
      <c r="J27" s="98"/>
    </row>
    <row r="28" spans="1:10" ht="11.25" x14ac:dyDescent="0.2">
      <c r="A28" s="242"/>
      <c r="B28" s="242"/>
      <c r="C28" s="242"/>
      <c r="D28" s="242"/>
      <c r="E28" s="242"/>
      <c r="F28" s="242"/>
      <c r="G28" s="242"/>
      <c r="H28" s="242"/>
      <c r="I28" s="242"/>
      <c r="J28" s="98"/>
    </row>
    <row r="29" spans="1:10" ht="11.25" x14ac:dyDescent="0.2">
      <c r="A29" s="242"/>
      <c r="B29" s="242"/>
      <c r="C29" s="242"/>
      <c r="D29" s="242"/>
      <c r="E29" s="242"/>
      <c r="F29" s="242"/>
      <c r="G29" s="242"/>
      <c r="H29" s="242"/>
      <c r="I29" s="242"/>
      <c r="J29" s="98"/>
    </row>
    <row r="30" spans="1:10" ht="11.25" x14ac:dyDescent="0.2">
      <c r="A30" s="242"/>
      <c r="B30" s="242"/>
      <c r="C30" s="242"/>
      <c r="D30" s="242"/>
      <c r="E30" s="242"/>
      <c r="F30" s="242"/>
      <c r="G30" s="242"/>
      <c r="H30" s="242"/>
      <c r="I30" s="242"/>
      <c r="J30" s="98"/>
    </row>
    <row r="31" spans="1:10" ht="11.25" x14ac:dyDescent="0.2">
      <c r="A31" s="242"/>
      <c r="B31" s="242"/>
      <c r="C31" s="242"/>
      <c r="D31" s="242"/>
      <c r="E31" s="242"/>
      <c r="F31" s="242"/>
      <c r="G31" s="242"/>
      <c r="H31" s="242"/>
      <c r="I31" s="242"/>
      <c r="J31" s="99"/>
    </row>
    <row r="32" spans="1:10" ht="11.25" x14ac:dyDescent="0.2">
      <c r="A32" s="242"/>
      <c r="B32" s="242"/>
      <c r="C32" s="242"/>
      <c r="D32" s="242"/>
      <c r="E32" s="242"/>
      <c r="F32" s="242"/>
      <c r="G32" s="242"/>
      <c r="H32" s="242"/>
      <c r="I32" s="242"/>
      <c r="J32" s="98"/>
    </row>
    <row r="33" spans="1:10" ht="11.25" x14ac:dyDescent="0.2">
      <c r="A33" s="242"/>
      <c r="B33" s="242"/>
      <c r="C33" s="242"/>
      <c r="D33" s="242"/>
      <c r="E33" s="242"/>
      <c r="F33" s="242"/>
      <c r="G33" s="242"/>
      <c r="H33" s="242"/>
      <c r="I33" s="242"/>
      <c r="J33" s="98"/>
    </row>
    <row r="34" spans="1:10" ht="11.25" x14ac:dyDescent="0.2">
      <c r="A34" s="242"/>
      <c r="B34" s="242"/>
      <c r="C34" s="242"/>
      <c r="D34" s="242"/>
      <c r="E34" s="242"/>
      <c r="F34" s="242"/>
      <c r="G34" s="242"/>
      <c r="H34" s="242"/>
      <c r="I34" s="242"/>
      <c r="J34" s="98"/>
    </row>
    <row r="35" spans="1:10" ht="11.25" x14ac:dyDescent="0.2">
      <c r="A35" s="242"/>
      <c r="B35" s="242"/>
      <c r="C35" s="242"/>
      <c r="D35" s="242"/>
      <c r="E35" s="242"/>
      <c r="F35" s="242"/>
      <c r="G35" s="242"/>
      <c r="H35" s="242"/>
      <c r="I35" s="242"/>
      <c r="J35" s="98"/>
    </row>
    <row r="36" spans="1:10" ht="11.25" x14ac:dyDescent="0.2">
      <c r="A36" s="242"/>
      <c r="B36" s="242"/>
      <c r="C36" s="242"/>
      <c r="D36" s="242"/>
      <c r="E36" s="242"/>
      <c r="F36" s="242"/>
      <c r="G36" s="242"/>
      <c r="H36" s="242"/>
      <c r="I36" s="242"/>
      <c r="J36" s="98"/>
    </row>
    <row r="37" spans="1:10" ht="11.25" x14ac:dyDescent="0.2">
      <c r="A37" s="242"/>
      <c r="B37" s="242"/>
      <c r="C37" s="242"/>
      <c r="D37" s="242"/>
      <c r="E37" s="242"/>
      <c r="F37" s="242"/>
      <c r="G37" s="242"/>
      <c r="H37" s="242"/>
      <c r="I37" s="242"/>
      <c r="J37" s="98"/>
    </row>
    <row r="38" spans="1:10" ht="222" customHeight="1" x14ac:dyDescent="0.2">
      <c r="A38" s="242"/>
      <c r="B38" s="242"/>
      <c r="C38" s="242"/>
      <c r="D38" s="242"/>
      <c r="E38" s="242"/>
      <c r="F38" s="242"/>
      <c r="G38" s="242"/>
      <c r="H38" s="242"/>
      <c r="I38" s="242"/>
      <c r="J38" s="98"/>
    </row>
    <row r="39" spans="1:10" ht="184.5" customHeight="1" x14ac:dyDescent="0.2">
      <c r="A39" s="242"/>
      <c r="B39" s="242"/>
      <c r="C39" s="242"/>
      <c r="D39" s="242"/>
      <c r="E39" s="242"/>
      <c r="F39" s="242"/>
      <c r="G39" s="242"/>
      <c r="H39" s="242"/>
      <c r="I39" s="242"/>
    </row>
    <row r="40" spans="1:10" ht="168.75" customHeight="1" x14ac:dyDescent="0.2">
      <c r="A40" s="242"/>
      <c r="B40" s="242"/>
      <c r="C40" s="242"/>
      <c r="D40" s="242"/>
      <c r="E40" s="242"/>
      <c r="F40" s="242"/>
      <c r="G40" s="242"/>
      <c r="H40" s="242"/>
      <c r="I40" s="242"/>
      <c r="J40" s="98"/>
    </row>
    <row r="41" spans="1:10" x14ac:dyDescent="0.2">
      <c r="J41" s="98"/>
    </row>
    <row r="42" spans="1:10" x14ac:dyDescent="0.2">
      <c r="J42" s="98"/>
    </row>
    <row r="43" spans="1:10" x14ac:dyDescent="0.2">
      <c r="J43" s="98"/>
    </row>
    <row r="44" spans="1:10" x14ac:dyDescent="0.2">
      <c r="J44" s="98"/>
    </row>
    <row r="45" spans="1:10" x14ac:dyDescent="0.2">
      <c r="J45" s="100"/>
    </row>
    <row r="46" spans="1:10" x14ac:dyDescent="0.2">
      <c r="J46" s="98"/>
    </row>
    <row r="47" spans="1:10" x14ac:dyDescent="0.2">
      <c r="J47" s="98"/>
    </row>
    <row r="48" spans="1:10" x14ac:dyDescent="0.2">
      <c r="J48" s="100"/>
    </row>
    <row r="49" spans="10:10" x14ac:dyDescent="0.2">
      <c r="J49" s="98"/>
    </row>
    <row r="50" spans="10:10" x14ac:dyDescent="0.2">
      <c r="J50" s="100"/>
    </row>
    <row r="51" spans="10:10" x14ac:dyDescent="0.2">
      <c r="J51" s="98"/>
    </row>
    <row r="52" spans="10:10" x14ac:dyDescent="0.2">
      <c r="J52" s="98"/>
    </row>
    <row r="53" spans="10:10" x14ac:dyDescent="0.2">
      <c r="J53" s="98"/>
    </row>
    <row r="54" spans="10:10" x14ac:dyDescent="0.2">
      <c r="J54" s="98"/>
    </row>
    <row r="55" spans="10:10" x14ac:dyDescent="0.2">
      <c r="J55" s="101"/>
    </row>
    <row r="56" spans="10:10" x14ac:dyDescent="0.2">
      <c r="J56" s="98"/>
    </row>
    <row r="57" spans="10:10" x14ac:dyDescent="0.2">
      <c r="J57" s="98"/>
    </row>
    <row r="58" spans="10:10" x14ac:dyDescent="0.2">
      <c r="J58" s="98"/>
    </row>
    <row r="59" spans="10:10" x14ac:dyDescent="0.2">
      <c r="J59" s="9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f00c05a3-a522-4b3b-aeec-75a37a6bc44f"/>
    <ds:schemaRef ds:uri="http://www.w3.org/XML/1998/namespace"/>
    <ds:schemaRef ds:uri="http://purl.org/dc/dcmitype/"/>
    <ds:schemaRef ds:uri="http://schemas.openxmlformats.org/package/2006/metadata/core-properties"/>
    <ds:schemaRef ds:uri="2090b57c-2e4d-4ed9-b313-510fc704fe75"/>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Došen Darija (Zagrebačka banka - UniCredit)</dc:creator>
  <cp:lastModifiedBy>Matej Kupres</cp:lastModifiedBy>
  <cp:lastPrinted>2026-04-16T06:48:41Z</cp:lastPrinted>
  <dcterms:created xsi:type="dcterms:W3CDTF">2008-10-17T11:51:54Z</dcterms:created>
  <dcterms:modified xsi:type="dcterms:W3CDTF">2026-04-22T06:44:57Z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2026-02-11T14:22:13Z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12db22b9-2677-4ab8-b1e9-22225c7cd63d</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ies>
</file>