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inspirecapitalbiz.sharepoint.com/BackOffice/18) SZAIF/15) FI_SZAIF/Godišnji 2021/"/>
    </mc:Choice>
  </mc:AlternateContent>
  <xr:revisionPtr revIDLastSave="0" documentId="8_{324F6B9F-F8F2-4B46-81DB-DF2207CD739E}" xr6:coauthVersionLast="47" xr6:coauthVersionMax="47" xr10:uidLastSave="{00000000-0000-0000-0000-000000000000}"/>
  <workbookProtection workbookPassword="CA29" lockStructure="1"/>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0" i="22" l="1"/>
  <c r="N28" i="22" l="1"/>
  <c r="P33" i="22" l="1"/>
  <c r="P26" i="22"/>
  <c r="P27"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23" i="22" l="1"/>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L42" i="22" l="1"/>
  <c r="O42" i="22"/>
  <c r="I37" i="20"/>
  <c r="I39" i="20" s="1"/>
  <c r="K42" i="22"/>
  <c r="H43" i="19"/>
  <c r="H37" i="19" s="1"/>
  <c r="H37" i="20"/>
  <c r="H39" i="20" s="1"/>
  <c r="H42" i="22"/>
  <c r="M42" i="22"/>
  <c r="I42" i="22"/>
  <c r="J42" i="22"/>
  <c r="M23" i="22"/>
  <c r="I23" i="22"/>
  <c r="L23" i="22"/>
  <c r="H17" i="19"/>
  <c r="H33" i="19" s="1"/>
  <c r="H35" i="19" s="1"/>
  <c r="I17" i="19"/>
  <c r="I33" i="19" s="1"/>
  <c r="I35" i="19" s="1"/>
  <c r="N29" i="22" s="1"/>
  <c r="P17" i="22"/>
  <c r="K23" i="22"/>
  <c r="P28" i="22"/>
  <c r="H41" i="21"/>
  <c r="H43" i="21" s="1"/>
  <c r="H23"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N36" i="22" l="1"/>
  <c r="P29" i="22"/>
  <c r="H55" i="19"/>
  <c r="I52" i="18"/>
  <c r="I33" i="18"/>
  <c r="H33" i="18"/>
  <c r="P23" i="22"/>
  <c r="H52" i="18"/>
  <c r="I55" i="19"/>
  <c r="N42" i="22" l="1"/>
  <c r="P42" i="22" s="1"/>
  <c r="P36" i="22"/>
  <c r="I53" i="18"/>
  <c r="I55" i="18" s="1"/>
  <c r="H53" i="18"/>
  <c r="H55" i="18" s="1"/>
</calcChain>
</file>

<file path=xl/sharedStrings.xml><?xml version="1.0" encoding="utf-8"?>
<sst xmlns="http://schemas.openxmlformats.org/spreadsheetml/2006/main" count="340" uniqueCount="301">
  <si>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</si>
  <si>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</si>
  <si>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</si>
  <si>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</si>
  <si>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</si>
  <si>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</si>
  <si>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</si>
  <si>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</si>
  <si>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</si>
  <si>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</si>
  <si>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</si>
  <si>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</si>
  <si>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</si>
  <si>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</si>
  <si>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</si>
  <si>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</si>
  <si>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</si>
  <si>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</si>
  <si>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</si>
  <si>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</si>
  <si>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</si>
  <si>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</si>
  <si>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</si>
  <si>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</si>
  <si>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</si>
  <si>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</si>
  <si>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</si>
  <si>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</si>
  <si>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</si>
  <si>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</si>
  <si>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</si>
  <si>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</si>
  <si>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</si>
  <si>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</si>
  <si>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</si>
  <si>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</si>
  <si>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</si>
  <si>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</si>
  <si>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</si>
  <si>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</si>
  <si>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</si>
  <si>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</si>
  <si>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</si>
  <si>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</si>
  <si>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</si>
  <si>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</si>
  <si>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</si>
  <si>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</si>
  <si>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</si>
  <si>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</si>
  <si>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</si>
  <si>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</si>
  <si>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</si>
  <si>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</si>
  <si>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</si>
  <si>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</si>
  <si>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</si>
  <si>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</si>
  <si>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</si>
  <si>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</si>
  <si>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</si>
  <si>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</si>
  <si>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</si>
  <si>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</si>
  <si>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</si>
  <si>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</si>
  <si>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</si>
  <si>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</si>
  <si>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</si>
  <si>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</si>
  <si>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</si>
  <si>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</si>
  <si>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</si>
  <si>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</si>
  <si>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</si>
  <si>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</si>
  <si>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</si>
  <si>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</si>
  <si>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</si>
  <si>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</si>
  <si>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</si>
  <si>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</si>
  <si>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</si>
  <si>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</si>
  <si>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</si>
  <si>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</si>
  <si>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</si>
  <si>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</si>
  <si>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</si>
  <si>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</si>
  <si>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</si>
  <si>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</si>
  <si>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</si>
  <si>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</si>
  <si>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</si>
  <si>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</si>
  <si>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</si>
  <si>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</si>
  <si>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</si>
  <si>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</si>
  <si>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</si>
  <si>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</si>
  <si>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</si>
  <si>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</si>
  <si>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</si>
  <si>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</si>
  <si>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</si>
  <si>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</si>
  <si>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</si>
  <si>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</si>
  <si>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</si>
  <si>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</si>
  <si>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</si>
  <si>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</si>
  <si>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</si>
  <si>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</si>
  <si>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</si>
  <si>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</si>
  <si>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</si>
  <si>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</si>
  <si>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</si>
  <si>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</si>
  <si>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</si>
  <si>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</si>
  <si>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</si>
  <si>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</si>
  <si>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</si>
  <si>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</si>
  <si>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</si>
  <si>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</si>
  <si>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</si>
  <si>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</si>
  <si>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</si>
  <si>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</si>
  <si>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</si>
  <si>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</si>
  <si>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</si>
  <si>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</si>
  <si>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</si>
  <si>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</si>
  <si>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</si>
  <si>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</si>
  <si>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</si>
  <si>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</si>
  <si>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</si>
  <si>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</si>
  <si>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</si>
  <si>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</si>
  <si>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</si>
  <si>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</si>
  <si>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</si>
  <si>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</si>
  <si>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</si>
  <si>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</si>
  <si>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</si>
  <si>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</si>
  <si>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</si>
  <si>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</si>
  <si>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</si>
  <si>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</si>
  <si>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</si>
  <si>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</si>
  <si>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</si>
  <si>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</si>
  <si>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</si>
  <si>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</si>
  <si>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</si>
  <si>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</si>
  <si>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</si>
  <si>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</si>
  <si>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</si>
  <si>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</si>
  <si>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</si>
  <si>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</si>
  <si>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</si>
  <si>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</si>
  <si>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</si>
  <si>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</si>
  <si>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</si>
  <si>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</si>
  <si>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</si>
  <si>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</si>
  <si>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</si>
  <si>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</si>
  <si>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</si>
  <si>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</si>
  <si>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</si>
  <si>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</si>
  <si>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</si>
  <si>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</si>
  <si>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</si>
  <si>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</si>
  <si>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</si>
  <si>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</si>
  <si>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</si>
  <si>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</si>
  <si>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</si>
  <si>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</si>
  <si>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</si>
  <si>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</si>
  <si>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</si>
  <si>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</si>
  <si>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</si>
  <si>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</si>
  <si>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</si>
  <si>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</si>
  <si>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</si>
  <si>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</si>
  <si>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</si>
  <si>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</si>
  <si>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</si>
  <si>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</si>
  <si>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</si>
  <si>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</si>
  <si>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</si>
  <si>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</si>
  <si>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</si>
  <si>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</si>
  <si>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</si>
  <si>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</si>
  <si>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</si>
  <si>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</si>
  <si>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</si>
  <si>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</si>
  <si>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</si>
  <si>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</si>
  <si>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</si>
  <si>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</si>
  <si>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</si>
  <si>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</si>
  <si>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</si>
  <si>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</si>
  <si>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</si>
  <si>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</si>
  <si>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</si>
  <si>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</si>
  <si>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</si>
  <si>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</si>
  <si>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</si>
  <si>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</si>
  <si>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</si>
  <si>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</si>
  <si>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</si>
  <si>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</si>
  <si>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</si>
  <si>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</si>
  <si>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</si>
  <si>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</si>
  <si>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</si>
  <si>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</si>
  <si>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</si>
  <si>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</si>
  <si>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</si>
  <si>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</si>
  <si>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</si>
  <si>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</si>
  <si>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</si>
  <si>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</si>
  <si>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</si>
  <si>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</si>
  <si>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</si>
  <si>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</si>
  <si>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</si>
  <si>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</si>
  <si>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</si>
  <si>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</si>
  <si>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</si>
  <si>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</si>
  <si>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</si>
  <si>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</si>
  <si>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</si>
  <si>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</si>
  <si>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</si>
  <si>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</si>
  <si>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</si>
  <si>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</si>
  <si>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</si>
  <si>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</si>
  <si>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</si>
  <si>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</si>
  <si>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</si>
  <si>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</si>
  <si>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</si>
  <si>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</si>
  <si>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</si>
  <si>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ZAGREB</t>
  </si>
  <si>
    <t>DA</t>
  </si>
  <si>
    <t>SLAVONSKI ZATVORENI ALTERNATIVNI INVESTICIJSKI FOND S JAVNOM PONUDOM d.d.</t>
  </si>
  <si>
    <t>Obveznik:SLAVONSKI ZATVORENI ALTERNATIVNI INVESTICIJSKI FOND S JAVNOM PONUDOM d.d.</t>
  </si>
  <si>
    <t>Obveznik: SLAVONSKI ZATVORENI ALTERNATIVNI INVESTICIJSKI FOND S JAVNOM PONUDOM d.d.</t>
  </si>
  <si>
    <t>2021.</t>
  </si>
  <si>
    <t>Ulica Andrije Hebranga 34</t>
  </si>
  <si>
    <t>marko.beslic@inspire.investments</t>
  </si>
  <si>
    <t xml:space="preserve">     www.inspire.investments</t>
  </si>
  <si>
    <t>BONITET, vl. Vesna Krištofić</t>
  </si>
  <si>
    <t>Krištofić Vesna</t>
  </si>
  <si>
    <t>091/265-0002</t>
  </si>
  <si>
    <t>stanje na dan 31.12.2021.</t>
  </si>
  <si>
    <t>u razdoblju 01.01.2021 .do 31.12.2021.</t>
  </si>
  <si>
    <t>u razdoblju 01.01.2021. do 31.12.2021.</t>
  </si>
  <si>
    <r>
      <t xml:space="preserve">BILJEŠKE UZ FINANCIJSKE IZVJEŠTAJE - GFI
Naziv izdavatelja:  </t>
    </r>
    <r>
      <rPr>
        <b/>
        <sz val="10"/>
        <rFont val="Arial"/>
        <family val="2"/>
        <charset val="238"/>
      </rPr>
      <t>SLAVONSKI ZATVORENI ALTERNATIVNI INVESTICIJSKI FOND S JAVNOM PONUDOM D.D.</t>
    </r>
    <r>
      <rPr>
        <sz val="10"/>
        <rFont val="Arial"/>
        <family val="2"/>
        <charset val="238"/>
      </rPr>
      <t xml:space="preserve">
OIB:   </t>
    </r>
    <r>
      <rPr>
        <b/>
        <sz val="10"/>
        <rFont val="Arial"/>
        <family val="2"/>
        <charset val="238"/>
      </rPr>
      <t>6371858079</t>
    </r>
    <r>
      <rPr>
        <sz val="10"/>
        <rFont val="Arial"/>
        <family val="2"/>
        <charset val="238"/>
      </rPr>
      <t xml:space="preserve">
Izvještajno razdoblje: </t>
    </r>
    <r>
      <rPr>
        <b/>
        <sz val="10"/>
        <rFont val="Arial"/>
        <family val="2"/>
        <charset val="238"/>
      </rPr>
      <t xml:space="preserve">od 01.01.2021. g. do  31.12.2021. g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</si>
</sst>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32">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19" fillId="7" borderId="14" xfId="0" applyNumberFormat="1" applyFont="1" applyFill="1" applyBorder="1" applyAlignment="1" applyProtection="1">
      <alignment vertical="center" shrinkToFit="1"/>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3" fontId="4" fillId="0" borderId="14" xfId="0" applyNumberFormat="1" applyFont="1" applyBorder="1" applyAlignment="1" applyProtection="1">
      <alignment horizontal="right" vertical="center" shrinkToFit="1"/>
      <protection locked="0"/>
    </xf>
    <xf numFmtId="3" fontId="4" fillId="0" borderId="7" xfId="0" applyNumberFormat="1" applyFont="1" applyBorder="1" applyAlignment="1" applyProtection="1">
      <alignment horizontal="right" vertical="center" shrinkToFit="1"/>
      <protection locked="0"/>
    </xf>
    <xf numFmtId="3" fontId="4" fillId="0" borderId="14" xfId="0" applyNumberFormat="1" applyFont="1" applyBorder="1" applyAlignment="1" applyProtection="1">
      <alignment horizontal="right" vertical="center"/>
      <protection locked="0"/>
    </xf>
    <xf numFmtId="3" fontId="4" fillId="0" borderId="14" xfId="0" applyNumberFormat="1" applyFont="1" applyBorder="1" applyAlignment="1" applyProtection="1">
      <alignment vertical="center"/>
      <protection locked="0"/>
    </xf>
    <xf numFmtId="3" fontId="4" fillId="0" borderId="7" xfId="0" applyNumberFormat="1" applyFont="1" applyFill="1" applyBorder="1" applyAlignment="1" applyProtection="1">
      <alignment horizontal="right" vertical="center" shrinkToFit="1"/>
      <protection locked="0"/>
    </xf>
    <xf numFmtId="3" fontId="19" fillId="7" borderId="14" xfId="0" applyNumberFormat="1" applyFont="1" applyFill="1" applyBorder="1" applyAlignment="1" applyProtection="1">
      <alignment vertical="center" shrinkToFit="1"/>
      <protection locked="0"/>
    </xf>
    <xf numFmtId="3" fontId="2" fillId="0" borderId="14" xfId="0" applyNumberFormat="1" applyFont="1" applyBorder="1" applyAlignment="1" applyProtection="1">
      <alignment vertical="center" shrinkToFit="1"/>
      <protection locked="0"/>
    </xf>
    <xf numFmtId="0" fontId="27" fillId="8" borderId="0" xfId="0" applyFont="1" applyFill="1" applyBorder="1"/>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1" xfId="0" applyFont="1" applyFill="1" applyBorder="1" applyAlignment="1">
      <alignment horizontal="left" vertical="center" wrapText="1"/>
    </xf>
    <xf numFmtId="0" fontId="4" fillId="8" borderId="5" xfId="0" applyFont="1" applyFill="1" applyBorder="1" applyAlignment="1">
      <alignment horizontal="left" vertical="center" wrapText="1"/>
    </xf>
    <xf numFmtId="0" fontId="4" fillId="8" borderId="0" xfId="0" applyFont="1" applyFill="1" applyBorder="1" applyAlignment="1">
      <alignment vertical="center"/>
    </xf>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4" fillId="8" borderId="16" xfId="0" applyFont="1" applyFill="1" applyBorder="1" applyAlignment="1">
      <alignment horizontal="right" vertical="center" wrapText="1"/>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8" fillId="8" borderId="15" xfId="0" applyFont="1" applyFill="1" applyBorder="1" applyAlignment="1">
      <alignment vertical="center"/>
    </xf>
    <xf numFmtId="0" fontId="28" fillId="8" borderId="0" xfId="0" applyFont="1" applyFill="1" applyBorder="1" applyAlignment="1">
      <alignment vertical="center"/>
    </xf>
    <xf numFmtId="0" fontId="27" fillId="8" borderId="15" xfId="0" applyFont="1" applyFill="1" applyBorder="1" applyAlignment="1">
      <alignment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5" xfId="0" applyFont="1" applyFill="1" applyBorder="1" applyAlignment="1">
      <alignment horizontal="center"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27" fillId="8" borderId="0" xfId="0" applyFont="1" applyFill="1" applyBorder="1" applyProtection="1">
      <protection locked="0"/>
    </xf>
    <xf numFmtId="0" fontId="3" fillId="9" borderId="4" xfId="0" applyFont="1" applyFill="1" applyBorder="1" applyAlignment="1" applyProtection="1">
      <alignment horizontal="right" vertical="center"/>
      <protection locked="0"/>
    </xf>
    <xf numFmtId="0" fontId="27" fillId="8" borderId="0" xfId="0" applyFont="1" applyFill="1" applyBorder="1" applyAlignment="1">
      <alignment vertical="top"/>
    </xf>
    <xf numFmtId="0" fontId="27" fillId="8" borderId="0" xfId="0" applyFont="1" applyFill="1" applyBorder="1" applyAlignment="1">
      <alignment vertical="top" wrapText="1"/>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4" fillId="0" borderId="7" xfId="0" applyFont="1" applyFill="1" applyBorder="1" applyAlignment="1" applyProtection="1">
      <alignment horizontal="left" vertical="center" wrapText="1" indent="1"/>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4" fillId="0" borderId="7" xfId="0" applyFont="1" applyFill="1" applyBorder="1" applyAlignment="1" applyProtection="1">
      <alignment horizontal="left" vertical="center" wrapText="1" indent="2"/>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7" borderId="14" xfId="0" applyFont="1" applyFill="1" applyBorder="1" applyAlignment="1" applyProtection="1">
      <alignment horizontal="left" vertical="center" wrapTex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5" fillId="0" borderId="14" xfId="0" applyFont="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 fillId="0" borderId="0" xfId="0" applyFont="1" applyAlignment="1">
      <alignment horizontal="left" vertical="justify" wrapText="1"/>
    </xf>
  </cellXfs>
  <cellStyles count="5">
    <cellStyle name="Hyperlink 2" xfId="2" xr:uid="{00000000-0005-0000-0000-000000000000}"/>
    <cellStyle name="Normal" xfId="0" builtinId="0"/>
    <cellStyle name="Normal 2" xfId="3" xr:uid="{00000000-0005-0000-0000-000002000000}"/>
    <cellStyle name="Normal 2 2" xfId="4" xr:uid="{EEA9BDED-C14B-4CC5-83B2-EC75494ECAF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6" zoomScale="118" zoomScaleNormal="118" workbookViewId="0">
      <selection activeCell="C25" sqref="C25"/>
    </sheetView>
  </sheetViews>
  <sheetFormatPr defaultRowHeight="12.75" x14ac:dyDescent="0.2"/>
  <cols>
    <col min="9" max="9" width="13.5703125" customWidth="1"/>
  </cols>
  <sheetData>
    <row r="1" spans="1:10" ht="15.75" x14ac:dyDescent="0.2">
      <c r="A1" s="111"/>
      <c r="B1" s="112"/>
      <c r="C1" s="112"/>
      <c r="D1" s="25"/>
      <c r="E1" s="25"/>
      <c r="F1" s="25"/>
      <c r="G1" s="25"/>
      <c r="H1" s="25"/>
      <c r="I1" s="25"/>
      <c r="J1" s="26"/>
    </row>
    <row r="2" spans="1:10" ht="14.45" customHeight="1" x14ac:dyDescent="0.2">
      <c r="A2" s="113" t="s">
        <v>257</v>
      </c>
      <c r="B2" s="114"/>
      <c r="C2" s="114"/>
      <c r="D2" s="114"/>
      <c r="E2" s="114"/>
      <c r="F2" s="114"/>
      <c r="G2" s="114"/>
      <c r="H2" s="114"/>
      <c r="I2" s="114"/>
      <c r="J2" s="115"/>
    </row>
    <row r="3" spans="1:10" ht="15" x14ac:dyDescent="0.2">
      <c r="A3" s="63"/>
      <c r="B3" s="64"/>
      <c r="C3" s="64"/>
      <c r="D3" s="64"/>
      <c r="E3" s="64"/>
      <c r="F3" s="64"/>
      <c r="G3" s="64"/>
      <c r="H3" s="64"/>
      <c r="I3" s="64"/>
      <c r="J3" s="65"/>
    </row>
    <row r="4" spans="1:10" ht="33.6" customHeight="1" x14ac:dyDescent="0.2">
      <c r="A4" s="116" t="s">
        <v>242</v>
      </c>
      <c r="B4" s="117"/>
      <c r="C4" s="117"/>
      <c r="D4" s="117"/>
      <c r="E4" s="118">
        <v>44197</v>
      </c>
      <c r="F4" s="119"/>
      <c r="G4" s="71" t="s">
        <v>0</v>
      </c>
      <c r="H4" s="118">
        <v>44561</v>
      </c>
      <c r="I4" s="119"/>
      <c r="J4" s="27"/>
    </row>
    <row r="5" spans="1:10" s="76" customFormat="1" ht="10.15" customHeight="1" x14ac:dyDescent="0.25">
      <c r="A5" s="120"/>
      <c r="B5" s="121"/>
      <c r="C5" s="121"/>
      <c r="D5" s="121"/>
      <c r="E5" s="121"/>
      <c r="F5" s="121"/>
      <c r="G5" s="121"/>
      <c r="H5" s="121"/>
      <c r="I5" s="121"/>
      <c r="J5" s="122"/>
    </row>
    <row r="6" spans="1:10" ht="20.45" customHeight="1" x14ac:dyDescent="0.2">
      <c r="A6" s="66"/>
      <c r="B6" s="77" t="s">
        <v>262</v>
      </c>
      <c r="C6" s="67"/>
      <c r="D6" s="67"/>
      <c r="E6" s="78" t="s">
        <v>290</v>
      </c>
      <c r="F6" s="79"/>
      <c r="G6" s="71"/>
      <c r="H6" s="79"/>
      <c r="I6" s="79"/>
      <c r="J6" s="36"/>
    </row>
    <row r="7" spans="1:10" s="81" customFormat="1" ht="10.9" customHeight="1" x14ac:dyDescent="0.2">
      <c r="A7" s="66"/>
      <c r="B7" s="67"/>
      <c r="C7" s="67"/>
      <c r="D7" s="67"/>
      <c r="E7" s="80"/>
      <c r="F7" s="80"/>
      <c r="G7" s="71"/>
      <c r="H7" s="80"/>
      <c r="I7" s="80"/>
      <c r="J7" s="36"/>
    </row>
    <row r="8" spans="1:10" ht="37.9" customHeight="1" x14ac:dyDescent="0.2">
      <c r="A8" s="125" t="s">
        <v>263</v>
      </c>
      <c r="B8" s="126"/>
      <c r="C8" s="126"/>
      <c r="D8" s="126"/>
      <c r="E8" s="126"/>
      <c r="F8" s="126"/>
      <c r="G8" s="126"/>
      <c r="H8" s="126"/>
      <c r="I8" s="126"/>
      <c r="J8" s="28"/>
    </row>
    <row r="9" spans="1:10" ht="10.15" customHeight="1" x14ac:dyDescent="0.2">
      <c r="A9" s="29"/>
      <c r="B9" s="59"/>
      <c r="C9" s="59"/>
      <c r="D9" s="59"/>
      <c r="E9" s="124"/>
      <c r="F9" s="124"/>
      <c r="G9" s="97"/>
      <c r="H9" s="97"/>
      <c r="I9" s="69"/>
      <c r="J9" s="70"/>
    </row>
    <row r="10" spans="1:10" ht="36" customHeight="1" x14ac:dyDescent="0.2">
      <c r="A10" s="127" t="s">
        <v>243</v>
      </c>
      <c r="B10" s="128"/>
      <c r="C10" s="132" t="s">
        <v>281</v>
      </c>
      <c r="D10" s="133"/>
      <c r="E10" s="61"/>
      <c r="F10" s="99" t="s">
        <v>264</v>
      </c>
      <c r="G10" s="129"/>
      <c r="H10" s="130" t="s">
        <v>283</v>
      </c>
      <c r="I10" s="131"/>
      <c r="J10" s="30"/>
    </row>
    <row r="11" spans="1:10" ht="15.6" customHeight="1" x14ac:dyDescent="0.2">
      <c r="A11" s="29"/>
      <c r="B11" s="59"/>
      <c r="C11" s="59"/>
      <c r="D11" s="59"/>
      <c r="E11" s="123"/>
      <c r="F11" s="123"/>
      <c r="G11" s="123"/>
      <c r="H11" s="123"/>
      <c r="I11" s="62"/>
      <c r="J11" s="30"/>
    </row>
    <row r="12" spans="1:10" ht="21" customHeight="1" x14ac:dyDescent="0.2">
      <c r="A12" s="98" t="s">
        <v>258</v>
      </c>
      <c r="B12" s="128"/>
      <c r="C12" s="132" t="s">
        <v>282</v>
      </c>
      <c r="D12" s="133"/>
      <c r="E12" s="136"/>
      <c r="F12" s="123"/>
      <c r="G12" s="123"/>
      <c r="H12" s="123"/>
      <c r="I12" s="62"/>
      <c r="J12" s="30"/>
    </row>
    <row r="13" spans="1:10" ht="10.9" customHeight="1" x14ac:dyDescent="0.2">
      <c r="A13" s="61"/>
      <c r="B13" s="62"/>
      <c r="C13" s="59"/>
      <c r="D13" s="59"/>
      <c r="E13" s="97"/>
      <c r="F13" s="97"/>
      <c r="G13" s="97"/>
      <c r="H13" s="97"/>
      <c r="I13" s="59"/>
      <c r="J13" s="31"/>
    </row>
    <row r="14" spans="1:10" ht="22.9" customHeight="1" x14ac:dyDescent="0.2">
      <c r="A14" s="98" t="s">
        <v>244</v>
      </c>
      <c r="B14" s="129"/>
      <c r="C14" s="132" t="s">
        <v>284</v>
      </c>
      <c r="D14" s="133"/>
      <c r="E14" s="134"/>
      <c r="F14" s="135"/>
      <c r="G14" s="75" t="s">
        <v>265</v>
      </c>
      <c r="H14" s="130"/>
      <c r="I14" s="131"/>
      <c r="J14" s="72"/>
    </row>
    <row r="15" spans="1:10" ht="14.45" customHeight="1" x14ac:dyDescent="0.2">
      <c r="A15" s="61"/>
      <c r="B15" s="62"/>
      <c r="C15" s="59"/>
      <c r="D15" s="59"/>
      <c r="E15" s="97"/>
      <c r="F15" s="97"/>
      <c r="G15" s="97"/>
      <c r="H15" s="97"/>
      <c r="I15" s="59"/>
      <c r="J15" s="31"/>
    </row>
    <row r="16" spans="1:10" ht="13.15" customHeight="1" x14ac:dyDescent="0.2">
      <c r="A16" s="98" t="s">
        <v>266</v>
      </c>
      <c r="B16" s="129"/>
      <c r="C16" s="130">
        <v>6430</v>
      </c>
      <c r="D16" s="131"/>
      <c r="E16" s="68"/>
      <c r="F16" s="68"/>
      <c r="G16" s="68"/>
      <c r="H16" s="68"/>
      <c r="I16" s="68"/>
      <c r="J16" s="72"/>
    </row>
    <row r="17" spans="1:10" ht="14.45" customHeight="1" x14ac:dyDescent="0.2">
      <c r="A17" s="137"/>
      <c r="B17" s="138"/>
      <c r="C17" s="138"/>
      <c r="D17" s="138"/>
      <c r="E17" s="138"/>
      <c r="F17" s="138"/>
      <c r="G17" s="138"/>
      <c r="H17" s="138"/>
      <c r="I17" s="138"/>
      <c r="J17" s="139"/>
    </row>
    <row r="18" spans="1:10" x14ac:dyDescent="0.2">
      <c r="A18" s="127" t="s">
        <v>245</v>
      </c>
      <c r="B18" s="128"/>
      <c r="C18" s="140" t="s">
        <v>287</v>
      </c>
      <c r="D18" s="141"/>
      <c r="E18" s="141"/>
      <c r="F18" s="141"/>
      <c r="G18" s="141"/>
      <c r="H18" s="141"/>
      <c r="I18" s="141"/>
      <c r="J18" s="142"/>
    </row>
    <row r="19" spans="1:10" ht="14.25" x14ac:dyDescent="0.2">
      <c r="A19" s="29"/>
      <c r="B19" s="59"/>
      <c r="C19" s="74"/>
      <c r="D19" s="59"/>
      <c r="E19" s="97"/>
      <c r="F19" s="97"/>
      <c r="G19" s="97"/>
      <c r="H19" s="97"/>
      <c r="I19" s="59"/>
      <c r="J19" s="31"/>
    </row>
    <row r="20" spans="1:10" ht="14.25" x14ac:dyDescent="0.2">
      <c r="A20" s="127" t="s">
        <v>246</v>
      </c>
      <c r="B20" s="128"/>
      <c r="C20" s="130">
        <v>10000</v>
      </c>
      <c r="D20" s="131"/>
      <c r="E20" s="97"/>
      <c r="F20" s="97"/>
      <c r="G20" s="140" t="s">
        <v>285</v>
      </c>
      <c r="H20" s="141"/>
      <c r="I20" s="141"/>
      <c r="J20" s="142"/>
    </row>
    <row r="21" spans="1:10" ht="14.25" x14ac:dyDescent="0.2">
      <c r="A21" s="29"/>
      <c r="B21" s="59"/>
      <c r="C21" s="59"/>
      <c r="D21" s="59"/>
      <c r="E21" s="97"/>
      <c r="F21" s="97"/>
      <c r="G21" s="97"/>
      <c r="H21" s="97"/>
      <c r="I21" s="59"/>
      <c r="J21" s="31"/>
    </row>
    <row r="22" spans="1:10" x14ac:dyDescent="0.2">
      <c r="A22" s="127" t="s">
        <v>247</v>
      </c>
      <c r="B22" s="128"/>
      <c r="C22" s="140" t="s">
        <v>291</v>
      </c>
      <c r="D22" s="141"/>
      <c r="E22" s="141"/>
      <c r="F22" s="141"/>
      <c r="G22" s="141"/>
      <c r="H22" s="141"/>
      <c r="I22" s="141"/>
      <c r="J22" s="142"/>
    </row>
    <row r="23" spans="1:10" ht="14.25" x14ac:dyDescent="0.2">
      <c r="A23" s="29"/>
      <c r="B23" s="59"/>
      <c r="C23" s="59"/>
      <c r="D23" s="59"/>
      <c r="E23" s="97"/>
      <c r="F23" s="97"/>
      <c r="G23" s="97"/>
      <c r="H23" s="97"/>
      <c r="I23" s="59"/>
      <c r="J23" s="31"/>
    </row>
    <row r="24" spans="1:10" ht="14.25" x14ac:dyDescent="0.2">
      <c r="A24" s="127" t="s">
        <v>248</v>
      </c>
      <c r="B24" s="128"/>
      <c r="C24" s="143" t="s">
        <v>292</v>
      </c>
      <c r="D24" s="144"/>
      <c r="E24" s="144"/>
      <c r="F24" s="144"/>
      <c r="G24" s="144"/>
      <c r="H24" s="144"/>
      <c r="I24" s="144"/>
      <c r="J24" s="145"/>
    </row>
    <row r="25" spans="1:10" ht="14.25" x14ac:dyDescent="0.2">
      <c r="A25" s="29"/>
      <c r="B25" s="59"/>
      <c r="C25" s="74"/>
      <c r="D25" s="59"/>
      <c r="E25" s="97"/>
      <c r="F25" s="97"/>
      <c r="G25" s="97"/>
      <c r="H25" s="97"/>
      <c r="I25" s="59"/>
      <c r="J25" s="31"/>
    </row>
    <row r="26" spans="1:10" ht="14.25" x14ac:dyDescent="0.2">
      <c r="A26" s="127" t="s">
        <v>249</v>
      </c>
      <c r="B26" s="128"/>
      <c r="C26" s="143" t="s">
        <v>293</v>
      </c>
      <c r="D26" s="144"/>
      <c r="E26" s="144"/>
      <c r="F26" s="144"/>
      <c r="G26" s="144"/>
      <c r="H26" s="144"/>
      <c r="I26" s="144"/>
      <c r="J26" s="145"/>
    </row>
    <row r="27" spans="1:10" ht="13.9" customHeight="1" x14ac:dyDescent="0.2">
      <c r="A27" s="29"/>
      <c r="B27" s="59"/>
      <c r="C27" s="74"/>
      <c r="D27" s="59"/>
      <c r="E27" s="97"/>
      <c r="F27" s="97"/>
      <c r="G27" s="97"/>
      <c r="H27" s="97"/>
      <c r="I27" s="59"/>
      <c r="J27" s="31"/>
    </row>
    <row r="28" spans="1:10" ht="22.9" customHeight="1" x14ac:dyDescent="0.2">
      <c r="A28" s="98" t="s">
        <v>259</v>
      </c>
      <c r="B28" s="128"/>
      <c r="C28" s="58"/>
      <c r="D28" s="32"/>
      <c r="E28" s="105"/>
      <c r="F28" s="105"/>
      <c r="G28" s="105"/>
      <c r="H28" s="105"/>
      <c r="I28" s="146"/>
      <c r="J28" s="147"/>
    </row>
    <row r="29" spans="1:10" ht="14.25" x14ac:dyDescent="0.2">
      <c r="A29" s="29"/>
      <c r="B29" s="59"/>
      <c r="C29" s="59"/>
      <c r="D29" s="59"/>
      <c r="E29" s="97"/>
      <c r="F29" s="97"/>
      <c r="G29" s="97"/>
      <c r="H29" s="97"/>
      <c r="I29" s="59"/>
      <c r="J29" s="31"/>
    </row>
    <row r="30" spans="1:10" ht="15" x14ac:dyDescent="0.2">
      <c r="A30" s="127" t="s">
        <v>250</v>
      </c>
      <c r="B30" s="128"/>
      <c r="C30" s="58" t="s">
        <v>268</v>
      </c>
      <c r="D30" s="148" t="s">
        <v>267</v>
      </c>
      <c r="E30" s="106"/>
      <c r="F30" s="106"/>
      <c r="G30" s="106"/>
      <c r="H30" s="82" t="s">
        <v>268</v>
      </c>
      <c r="I30" s="83" t="s">
        <v>269</v>
      </c>
      <c r="J30" s="84"/>
    </row>
    <row r="31" spans="1:10" x14ac:dyDescent="0.2">
      <c r="A31" s="127"/>
      <c r="B31" s="128"/>
      <c r="C31" s="33"/>
      <c r="D31" s="71"/>
      <c r="E31" s="135"/>
      <c r="F31" s="135"/>
      <c r="G31" s="135"/>
      <c r="H31" s="135"/>
      <c r="I31" s="149"/>
      <c r="J31" s="150"/>
    </row>
    <row r="32" spans="1:10" x14ac:dyDescent="0.2">
      <c r="A32" s="127" t="s">
        <v>260</v>
      </c>
      <c r="B32" s="128"/>
      <c r="C32" s="58" t="s">
        <v>271</v>
      </c>
      <c r="D32" s="148" t="s">
        <v>270</v>
      </c>
      <c r="E32" s="106"/>
      <c r="F32" s="106"/>
      <c r="G32" s="106"/>
      <c r="H32" s="85" t="s">
        <v>271</v>
      </c>
      <c r="I32" s="86" t="s">
        <v>272</v>
      </c>
      <c r="J32" s="87"/>
    </row>
    <row r="33" spans="1:10" ht="14.25" x14ac:dyDescent="0.2">
      <c r="A33" s="29"/>
      <c r="B33" s="59"/>
      <c r="C33" s="59"/>
      <c r="D33" s="59"/>
      <c r="E33" s="97"/>
      <c r="F33" s="97"/>
      <c r="G33" s="97"/>
      <c r="H33" s="97"/>
      <c r="I33" s="59"/>
      <c r="J33" s="31"/>
    </row>
    <row r="34" spans="1:10" x14ac:dyDescent="0.2">
      <c r="A34" s="148" t="s">
        <v>261</v>
      </c>
      <c r="B34" s="106"/>
      <c r="C34" s="106"/>
      <c r="D34" s="106"/>
      <c r="E34" s="106" t="s">
        <v>251</v>
      </c>
      <c r="F34" s="106"/>
      <c r="G34" s="106"/>
      <c r="H34" s="106"/>
      <c r="I34" s="106"/>
      <c r="J34" s="34" t="s">
        <v>252</v>
      </c>
    </row>
    <row r="35" spans="1:10" ht="14.25" x14ac:dyDescent="0.2">
      <c r="A35" s="29"/>
      <c r="B35" s="59"/>
      <c r="C35" s="59"/>
      <c r="D35" s="59"/>
      <c r="E35" s="97"/>
      <c r="F35" s="97"/>
      <c r="G35" s="97"/>
      <c r="H35" s="97"/>
      <c r="I35" s="59"/>
      <c r="J35" s="70"/>
    </row>
    <row r="36" spans="1:10" x14ac:dyDescent="0.2">
      <c r="A36" s="151"/>
      <c r="B36" s="152"/>
      <c r="C36" s="152"/>
      <c r="D36" s="152"/>
      <c r="E36" s="151"/>
      <c r="F36" s="152"/>
      <c r="G36" s="152"/>
      <c r="H36" s="152"/>
      <c r="I36" s="154"/>
      <c r="J36" s="60"/>
    </row>
    <row r="37" spans="1:10" ht="14.25" x14ac:dyDescent="0.2">
      <c r="A37" s="29"/>
      <c r="B37" s="59"/>
      <c r="C37" s="74"/>
      <c r="D37" s="156"/>
      <c r="E37" s="156"/>
      <c r="F37" s="156"/>
      <c r="G37" s="156"/>
      <c r="H37" s="156"/>
      <c r="I37" s="156"/>
      <c r="J37" s="31"/>
    </row>
    <row r="38" spans="1:10" x14ac:dyDescent="0.2">
      <c r="A38" s="151"/>
      <c r="B38" s="152"/>
      <c r="C38" s="152"/>
      <c r="D38" s="154"/>
      <c r="E38" s="151"/>
      <c r="F38" s="152"/>
      <c r="G38" s="152"/>
      <c r="H38" s="152"/>
      <c r="I38" s="154"/>
      <c r="J38" s="58"/>
    </row>
    <row r="39" spans="1:10" ht="14.25" x14ac:dyDescent="0.2">
      <c r="A39" s="29"/>
      <c r="B39" s="59"/>
      <c r="C39" s="74"/>
      <c r="D39" s="73"/>
      <c r="E39" s="156"/>
      <c r="F39" s="156"/>
      <c r="G39" s="156"/>
      <c r="H39" s="156"/>
      <c r="I39" s="62"/>
      <c r="J39" s="31"/>
    </row>
    <row r="40" spans="1:10" x14ac:dyDescent="0.2">
      <c r="A40" s="151"/>
      <c r="B40" s="152"/>
      <c r="C40" s="152"/>
      <c r="D40" s="154"/>
      <c r="E40" s="151"/>
      <c r="F40" s="152"/>
      <c r="G40" s="152"/>
      <c r="H40" s="152"/>
      <c r="I40" s="154"/>
      <c r="J40" s="58"/>
    </row>
    <row r="41" spans="1:10" ht="14.25" x14ac:dyDescent="0.2">
      <c r="A41" s="29"/>
      <c r="B41" s="59"/>
      <c r="C41" s="74"/>
      <c r="D41" s="73"/>
      <c r="E41" s="156"/>
      <c r="F41" s="156"/>
      <c r="G41" s="156"/>
      <c r="H41" s="156"/>
      <c r="I41" s="62"/>
      <c r="J41" s="31"/>
    </row>
    <row r="42" spans="1:10" x14ac:dyDescent="0.2">
      <c r="A42" s="151"/>
      <c r="B42" s="152"/>
      <c r="C42" s="152"/>
      <c r="D42" s="154"/>
      <c r="E42" s="151"/>
      <c r="F42" s="152"/>
      <c r="G42" s="152"/>
      <c r="H42" s="152"/>
      <c r="I42" s="154"/>
      <c r="J42" s="58"/>
    </row>
    <row r="43" spans="1:10" ht="14.25" x14ac:dyDescent="0.2">
      <c r="A43" s="35"/>
      <c r="B43" s="74"/>
      <c r="C43" s="155"/>
      <c r="D43" s="155"/>
      <c r="E43" s="97"/>
      <c r="F43" s="97"/>
      <c r="G43" s="155"/>
      <c r="H43" s="155"/>
      <c r="I43" s="155"/>
      <c r="J43" s="31"/>
    </row>
    <row r="44" spans="1:10" x14ac:dyDescent="0.2">
      <c r="A44" s="151"/>
      <c r="B44" s="152"/>
      <c r="C44" s="152"/>
      <c r="D44" s="154"/>
      <c r="E44" s="151"/>
      <c r="F44" s="152"/>
      <c r="G44" s="152"/>
      <c r="H44" s="152"/>
      <c r="I44" s="154"/>
      <c r="J44" s="58"/>
    </row>
    <row r="45" spans="1:10" ht="14.25" x14ac:dyDescent="0.2">
      <c r="A45" s="35"/>
      <c r="B45" s="74"/>
      <c r="C45" s="74"/>
      <c r="D45" s="59"/>
      <c r="E45" s="153"/>
      <c r="F45" s="153"/>
      <c r="G45" s="155"/>
      <c r="H45" s="155"/>
      <c r="I45" s="59"/>
      <c r="J45" s="31"/>
    </row>
    <row r="46" spans="1:10" x14ac:dyDescent="0.2">
      <c r="A46" s="151"/>
      <c r="B46" s="152"/>
      <c r="C46" s="152"/>
      <c r="D46" s="154"/>
      <c r="E46" s="151"/>
      <c r="F46" s="152"/>
      <c r="G46" s="152"/>
      <c r="H46" s="152"/>
      <c r="I46" s="154"/>
      <c r="J46" s="58"/>
    </row>
    <row r="47" spans="1:10" ht="14.25" x14ac:dyDescent="0.2">
      <c r="A47" s="35"/>
      <c r="B47" s="74"/>
      <c r="C47" s="74"/>
      <c r="D47" s="59"/>
      <c r="E47" s="97"/>
      <c r="F47" s="97"/>
      <c r="G47" s="155"/>
      <c r="H47" s="155"/>
      <c r="I47" s="59"/>
      <c r="J47" s="88" t="s">
        <v>273</v>
      </c>
    </row>
    <row r="48" spans="1:10" ht="14.25" x14ac:dyDescent="0.2">
      <c r="A48" s="35"/>
      <c r="B48" s="74"/>
      <c r="C48" s="74"/>
      <c r="D48" s="59"/>
      <c r="E48" s="97"/>
      <c r="F48" s="97"/>
      <c r="G48" s="155"/>
      <c r="H48" s="155"/>
      <c r="I48" s="59"/>
      <c r="J48" s="88" t="s">
        <v>274</v>
      </c>
    </row>
    <row r="49" spans="1:10" ht="14.45" customHeight="1" x14ac:dyDescent="0.2">
      <c r="A49" s="98" t="s">
        <v>253</v>
      </c>
      <c r="B49" s="99"/>
      <c r="C49" s="130" t="s">
        <v>286</v>
      </c>
      <c r="D49" s="131"/>
      <c r="E49" s="157" t="s">
        <v>275</v>
      </c>
      <c r="F49" s="158"/>
      <c r="G49" s="140" t="s">
        <v>294</v>
      </c>
      <c r="H49" s="141"/>
      <c r="I49" s="141"/>
      <c r="J49" s="142"/>
    </row>
    <row r="50" spans="1:10" ht="14.25" x14ac:dyDescent="0.2">
      <c r="A50" s="35"/>
      <c r="B50" s="74"/>
      <c r="C50" s="155"/>
      <c r="D50" s="155"/>
      <c r="E50" s="97"/>
      <c r="F50" s="97"/>
      <c r="G50" s="103" t="s">
        <v>276</v>
      </c>
      <c r="H50" s="103"/>
      <c r="I50" s="103"/>
      <c r="J50" s="36"/>
    </row>
    <row r="51" spans="1:10" ht="13.9" customHeight="1" x14ac:dyDescent="0.2">
      <c r="A51" s="98" t="s">
        <v>254</v>
      </c>
      <c r="B51" s="99"/>
      <c r="C51" s="140" t="s">
        <v>295</v>
      </c>
      <c r="D51" s="141"/>
      <c r="E51" s="141"/>
      <c r="F51" s="141"/>
      <c r="G51" s="141"/>
      <c r="H51" s="141"/>
      <c r="I51" s="141"/>
      <c r="J51" s="142"/>
    </row>
    <row r="52" spans="1:10" ht="14.25" x14ac:dyDescent="0.2">
      <c r="A52" s="29"/>
      <c r="B52" s="59"/>
      <c r="C52" s="105" t="s">
        <v>255</v>
      </c>
      <c r="D52" s="105"/>
      <c r="E52" s="105"/>
      <c r="F52" s="105"/>
      <c r="G52" s="105"/>
      <c r="H52" s="105"/>
      <c r="I52" s="105"/>
      <c r="J52" s="31"/>
    </row>
    <row r="53" spans="1:10" ht="14.25" x14ac:dyDescent="0.2">
      <c r="A53" s="98" t="s">
        <v>256</v>
      </c>
      <c r="B53" s="99"/>
      <c r="C53" s="108" t="s">
        <v>296</v>
      </c>
      <c r="D53" s="109"/>
      <c r="E53" s="110"/>
      <c r="F53" s="97"/>
      <c r="G53" s="97"/>
      <c r="H53" s="106"/>
      <c r="I53" s="106"/>
      <c r="J53" s="107"/>
    </row>
    <row r="54" spans="1:10" ht="14.25" x14ac:dyDescent="0.2">
      <c r="A54" s="29"/>
      <c r="B54" s="59"/>
      <c r="C54" s="74"/>
      <c r="D54" s="59"/>
      <c r="E54" s="97"/>
      <c r="F54" s="97"/>
      <c r="G54" s="97"/>
      <c r="H54" s="97"/>
      <c r="I54" s="59"/>
      <c r="J54" s="31"/>
    </row>
    <row r="55" spans="1:10" ht="14.45" customHeight="1" x14ac:dyDescent="0.2">
      <c r="A55" s="98" t="s">
        <v>248</v>
      </c>
      <c r="B55" s="99"/>
      <c r="C55" s="100"/>
      <c r="D55" s="101"/>
      <c r="E55" s="101"/>
      <c r="F55" s="101"/>
      <c r="G55" s="101"/>
      <c r="H55" s="101"/>
      <c r="I55" s="101"/>
      <c r="J55" s="102"/>
    </row>
    <row r="56" spans="1:10" ht="14.25" x14ac:dyDescent="0.2">
      <c r="A56" s="29"/>
      <c r="B56" s="59"/>
      <c r="C56" s="59"/>
      <c r="D56" s="59"/>
      <c r="E56" s="97"/>
      <c r="F56" s="97"/>
      <c r="G56" s="97"/>
      <c r="H56" s="97"/>
      <c r="I56" s="59"/>
      <c r="J56" s="31"/>
    </row>
    <row r="57" spans="1:10" ht="14.25" x14ac:dyDescent="0.2">
      <c r="A57" s="98" t="s">
        <v>277</v>
      </c>
      <c r="B57" s="99"/>
      <c r="C57" s="100"/>
      <c r="D57" s="101"/>
      <c r="E57" s="101"/>
      <c r="F57" s="101"/>
      <c r="G57" s="101"/>
      <c r="H57" s="101"/>
      <c r="I57" s="101"/>
      <c r="J57" s="102"/>
    </row>
    <row r="58" spans="1:10" ht="14.45" customHeight="1" x14ac:dyDescent="0.2">
      <c r="A58" s="29"/>
      <c r="B58" s="59"/>
      <c r="C58" s="103" t="s">
        <v>278</v>
      </c>
      <c r="D58" s="103"/>
      <c r="E58" s="103"/>
      <c r="F58" s="103"/>
      <c r="G58" s="59"/>
      <c r="H58" s="59"/>
      <c r="I58" s="59"/>
      <c r="J58" s="31"/>
    </row>
    <row r="59" spans="1:10" ht="14.25" x14ac:dyDescent="0.2">
      <c r="A59" s="98" t="s">
        <v>279</v>
      </c>
      <c r="B59" s="99"/>
      <c r="C59" s="100"/>
      <c r="D59" s="101"/>
      <c r="E59" s="101"/>
      <c r="F59" s="101"/>
      <c r="G59" s="101"/>
      <c r="H59" s="101"/>
      <c r="I59" s="101"/>
      <c r="J59" s="102"/>
    </row>
    <row r="60" spans="1:10" ht="14.45" customHeight="1" x14ac:dyDescent="0.2">
      <c r="A60" s="37"/>
      <c r="B60" s="38"/>
      <c r="C60" s="104" t="s">
        <v>280</v>
      </c>
      <c r="D60" s="104"/>
      <c r="E60" s="104"/>
      <c r="F60" s="104"/>
      <c r="G60" s="104"/>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E19:F19"/>
    <mergeCell ref="G19:H19"/>
    <mergeCell ref="A20:B20"/>
    <mergeCell ref="C20:D20"/>
    <mergeCell ref="G20:J20"/>
    <mergeCell ref="C18:J18"/>
    <mergeCell ref="E14:F14"/>
    <mergeCell ref="E15:F15"/>
    <mergeCell ref="A12:B12"/>
    <mergeCell ref="E12:F12"/>
    <mergeCell ref="G12:H12"/>
    <mergeCell ref="E13:F13"/>
    <mergeCell ref="G13:H13"/>
    <mergeCell ref="A14:B14"/>
    <mergeCell ref="H14:I14"/>
    <mergeCell ref="G15:H15"/>
    <mergeCell ref="C12:D12"/>
    <mergeCell ref="C14:D14"/>
    <mergeCell ref="A1:C1"/>
    <mergeCell ref="A2:J2"/>
    <mergeCell ref="A4:D4"/>
    <mergeCell ref="E4:F4"/>
    <mergeCell ref="H4:I4"/>
    <mergeCell ref="A5:J5"/>
    <mergeCell ref="E11:F11"/>
    <mergeCell ref="G11:H11"/>
    <mergeCell ref="E9:F9"/>
    <mergeCell ref="G9:H9"/>
    <mergeCell ref="A8:I8"/>
    <mergeCell ref="A10:B10"/>
    <mergeCell ref="F10:G10"/>
    <mergeCell ref="H10:I10"/>
    <mergeCell ref="C10:D10"/>
    <mergeCell ref="E56:F56"/>
    <mergeCell ref="G56:H56"/>
    <mergeCell ref="A57:B57"/>
    <mergeCell ref="C57:J57"/>
    <mergeCell ref="C58:F58"/>
    <mergeCell ref="A59:B59"/>
    <mergeCell ref="C59:J59"/>
    <mergeCell ref="C60:G60"/>
    <mergeCell ref="C52:I52"/>
    <mergeCell ref="A53:B53"/>
    <mergeCell ref="F53:G53"/>
    <mergeCell ref="H53:J53"/>
    <mergeCell ref="E54:F54"/>
    <mergeCell ref="G54:H54"/>
    <mergeCell ref="A55:B55"/>
    <mergeCell ref="C55:J55"/>
    <mergeCell ref="C53:E5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34" zoomScale="110" zoomScaleNormal="100" workbookViewId="0">
      <selection activeCell="N34" sqref="N34"/>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67" t="s">
        <v>1</v>
      </c>
      <c r="B1" s="168"/>
      <c r="C1" s="168"/>
      <c r="D1" s="168"/>
      <c r="E1" s="168"/>
      <c r="F1" s="168"/>
      <c r="G1" s="168"/>
      <c r="H1" s="168"/>
    </row>
    <row r="2" spans="1:9" x14ac:dyDescent="0.2">
      <c r="A2" s="169" t="s">
        <v>297</v>
      </c>
      <c r="B2" s="170"/>
      <c r="C2" s="170"/>
      <c r="D2" s="170"/>
      <c r="E2" s="170"/>
      <c r="F2" s="170"/>
      <c r="G2" s="170"/>
      <c r="H2" s="170"/>
    </row>
    <row r="3" spans="1:9" x14ac:dyDescent="0.2">
      <c r="A3" s="184" t="s">
        <v>20</v>
      </c>
      <c r="B3" s="185"/>
      <c r="C3" s="185"/>
      <c r="D3" s="185"/>
      <c r="E3" s="185"/>
      <c r="F3" s="185"/>
      <c r="G3" s="185"/>
      <c r="H3" s="185"/>
      <c r="I3" s="186"/>
    </row>
    <row r="4" spans="1:9" x14ac:dyDescent="0.2">
      <c r="A4" s="181" t="s">
        <v>288</v>
      </c>
      <c r="B4" s="182"/>
      <c r="C4" s="182"/>
      <c r="D4" s="182"/>
      <c r="E4" s="182"/>
      <c r="F4" s="182"/>
      <c r="G4" s="182"/>
      <c r="H4" s="182"/>
      <c r="I4" s="183"/>
    </row>
    <row r="5" spans="1:9" ht="45.75" thickBot="1" x14ac:dyDescent="0.25">
      <c r="A5" s="174" t="s">
        <v>2</v>
      </c>
      <c r="B5" s="175"/>
      <c r="C5" s="175"/>
      <c r="D5" s="175"/>
      <c r="E5" s="175"/>
      <c r="F5" s="176"/>
      <c r="G5" s="2" t="s">
        <v>4</v>
      </c>
      <c r="H5" s="41" t="s">
        <v>222</v>
      </c>
      <c r="I5" s="42" t="s">
        <v>229</v>
      </c>
    </row>
    <row r="6" spans="1:9" x14ac:dyDescent="0.2">
      <c r="A6" s="171">
        <v>1</v>
      </c>
      <c r="B6" s="172"/>
      <c r="C6" s="172"/>
      <c r="D6" s="172"/>
      <c r="E6" s="172"/>
      <c r="F6" s="173"/>
      <c r="G6" s="3">
        <v>2</v>
      </c>
      <c r="H6" s="4">
        <v>3</v>
      </c>
      <c r="I6" s="4">
        <v>4</v>
      </c>
    </row>
    <row r="7" spans="1:9" x14ac:dyDescent="0.2">
      <c r="A7" s="160"/>
      <c r="B7" s="160"/>
      <c r="C7" s="160"/>
      <c r="D7" s="160"/>
      <c r="E7" s="160"/>
      <c r="F7" s="160"/>
      <c r="G7" s="160"/>
      <c r="H7" s="160"/>
      <c r="I7" s="161"/>
    </row>
    <row r="8" spans="1:9" x14ac:dyDescent="0.2">
      <c r="A8" s="162" t="s">
        <v>21</v>
      </c>
      <c r="B8" s="163"/>
      <c r="C8" s="163"/>
      <c r="D8" s="163"/>
      <c r="E8" s="163"/>
      <c r="F8" s="163"/>
      <c r="G8" s="163"/>
      <c r="H8" s="163"/>
      <c r="I8" s="163"/>
    </row>
    <row r="9" spans="1:9" x14ac:dyDescent="0.2">
      <c r="A9" s="164" t="s">
        <v>22</v>
      </c>
      <c r="B9" s="164"/>
      <c r="C9" s="164"/>
      <c r="D9" s="164"/>
      <c r="E9" s="164"/>
      <c r="F9" s="164"/>
      <c r="G9" s="7">
        <v>1</v>
      </c>
      <c r="H9" s="43">
        <f>H10+H13+H14+H15+H16+H17+H18+H19+H20+H21+H22</f>
        <v>87089771</v>
      </c>
      <c r="I9" s="43">
        <f>I10+I13+I14+I15+I16+I17+I18+I19+I20+I21+I22</f>
        <v>99852733</v>
      </c>
    </row>
    <row r="10" spans="1:9" x14ac:dyDescent="0.2">
      <c r="A10" s="165" t="s">
        <v>230</v>
      </c>
      <c r="B10" s="165"/>
      <c r="C10" s="165"/>
      <c r="D10" s="165"/>
      <c r="E10" s="165"/>
      <c r="F10" s="165"/>
      <c r="G10" s="7">
        <v>2</v>
      </c>
      <c r="H10" s="44">
        <f>H11+H12</f>
        <v>87089771</v>
      </c>
      <c r="I10" s="44">
        <f>I11+I12</f>
        <v>99852733</v>
      </c>
    </row>
    <row r="11" spans="1:9" x14ac:dyDescent="0.2">
      <c r="A11" s="166" t="s">
        <v>23</v>
      </c>
      <c r="B11" s="166"/>
      <c r="C11" s="166"/>
      <c r="D11" s="166"/>
      <c r="E11" s="166"/>
      <c r="F11" s="166"/>
      <c r="G11" s="5">
        <v>3</v>
      </c>
      <c r="H11" s="94">
        <v>87089771</v>
      </c>
      <c r="I11" s="94">
        <v>99852733</v>
      </c>
    </row>
    <row r="12" spans="1:9" x14ac:dyDescent="0.2">
      <c r="A12" s="166" t="s">
        <v>24</v>
      </c>
      <c r="B12" s="166"/>
      <c r="C12" s="166"/>
      <c r="D12" s="166"/>
      <c r="E12" s="166"/>
      <c r="F12" s="166"/>
      <c r="G12" s="5">
        <v>4</v>
      </c>
      <c r="H12" s="94">
        <v>0</v>
      </c>
      <c r="I12" s="94">
        <v>0</v>
      </c>
    </row>
    <row r="13" spans="1:9" x14ac:dyDescent="0.2">
      <c r="A13" s="159" t="s">
        <v>25</v>
      </c>
      <c r="B13" s="159"/>
      <c r="C13" s="159"/>
      <c r="D13" s="159"/>
      <c r="E13" s="159"/>
      <c r="F13" s="159"/>
      <c r="G13" s="5">
        <v>5</v>
      </c>
      <c r="H13" s="8">
        <v>0</v>
      </c>
      <c r="I13" s="94">
        <v>0</v>
      </c>
    </row>
    <row r="14" spans="1:9" x14ac:dyDescent="0.2">
      <c r="A14" s="159" t="s">
        <v>26</v>
      </c>
      <c r="B14" s="159"/>
      <c r="C14" s="159"/>
      <c r="D14" s="159"/>
      <c r="E14" s="159"/>
      <c r="F14" s="159"/>
      <c r="G14" s="5">
        <v>6</v>
      </c>
      <c r="H14" s="94">
        <v>0</v>
      </c>
      <c r="I14" s="94">
        <v>0</v>
      </c>
    </row>
    <row r="15" spans="1:9" x14ac:dyDescent="0.2">
      <c r="A15" s="159" t="s">
        <v>27</v>
      </c>
      <c r="B15" s="159"/>
      <c r="C15" s="159"/>
      <c r="D15" s="159"/>
      <c r="E15" s="159"/>
      <c r="F15" s="159"/>
      <c r="G15" s="5">
        <v>7</v>
      </c>
      <c r="H15" s="94">
        <v>0</v>
      </c>
      <c r="I15" s="94">
        <v>0</v>
      </c>
    </row>
    <row r="16" spans="1:9" x14ac:dyDescent="0.2">
      <c r="A16" s="159" t="s">
        <v>28</v>
      </c>
      <c r="B16" s="159"/>
      <c r="C16" s="159"/>
      <c r="D16" s="159"/>
      <c r="E16" s="159"/>
      <c r="F16" s="159"/>
      <c r="G16" s="5">
        <v>8</v>
      </c>
      <c r="H16" s="94">
        <v>0</v>
      </c>
      <c r="I16" s="94">
        <v>0</v>
      </c>
    </row>
    <row r="17" spans="1:9" x14ac:dyDescent="0.2">
      <c r="A17" s="159" t="s">
        <v>29</v>
      </c>
      <c r="B17" s="159"/>
      <c r="C17" s="159"/>
      <c r="D17" s="159"/>
      <c r="E17" s="159"/>
      <c r="F17" s="159"/>
      <c r="G17" s="5">
        <v>9</v>
      </c>
      <c r="H17" s="94">
        <v>0</v>
      </c>
      <c r="I17" s="94">
        <v>0</v>
      </c>
    </row>
    <row r="18" spans="1:9" x14ac:dyDescent="0.2">
      <c r="A18" s="159" t="s">
        <v>30</v>
      </c>
      <c r="B18" s="159"/>
      <c r="C18" s="159"/>
      <c r="D18" s="159"/>
      <c r="E18" s="159"/>
      <c r="F18" s="159"/>
      <c r="G18" s="5">
        <v>10</v>
      </c>
      <c r="H18" s="94">
        <v>0</v>
      </c>
      <c r="I18" s="94">
        <v>0</v>
      </c>
    </row>
    <row r="19" spans="1:9" x14ac:dyDescent="0.2">
      <c r="A19" s="159" t="s">
        <v>31</v>
      </c>
      <c r="B19" s="159"/>
      <c r="C19" s="159"/>
      <c r="D19" s="159"/>
      <c r="E19" s="159"/>
      <c r="F19" s="159"/>
      <c r="G19" s="5">
        <v>11</v>
      </c>
      <c r="H19" s="94">
        <v>0</v>
      </c>
      <c r="I19" s="94">
        <v>0</v>
      </c>
    </row>
    <row r="20" spans="1:9" x14ac:dyDescent="0.2">
      <c r="A20" s="159" t="s">
        <v>32</v>
      </c>
      <c r="B20" s="159"/>
      <c r="C20" s="159"/>
      <c r="D20" s="159"/>
      <c r="E20" s="159"/>
      <c r="F20" s="159"/>
      <c r="G20" s="5">
        <v>12</v>
      </c>
      <c r="H20" s="94">
        <v>0</v>
      </c>
      <c r="I20" s="94">
        <v>0</v>
      </c>
    </row>
    <row r="21" spans="1:9" x14ac:dyDescent="0.2">
      <c r="A21" s="159" t="s">
        <v>33</v>
      </c>
      <c r="B21" s="159"/>
      <c r="C21" s="159"/>
      <c r="D21" s="159"/>
      <c r="E21" s="159"/>
      <c r="F21" s="159"/>
      <c r="G21" s="5">
        <v>13</v>
      </c>
      <c r="H21" s="94">
        <v>0</v>
      </c>
      <c r="I21" s="94">
        <v>0</v>
      </c>
    </row>
    <row r="22" spans="1:9" x14ac:dyDescent="0.2">
      <c r="A22" s="159" t="s">
        <v>34</v>
      </c>
      <c r="B22" s="159"/>
      <c r="C22" s="159"/>
      <c r="D22" s="159"/>
      <c r="E22" s="159"/>
      <c r="F22" s="159"/>
      <c r="G22" s="5">
        <v>14</v>
      </c>
      <c r="H22" s="94">
        <v>0</v>
      </c>
      <c r="I22" s="94">
        <v>0</v>
      </c>
    </row>
    <row r="23" spans="1:9" x14ac:dyDescent="0.2">
      <c r="A23" s="164" t="s">
        <v>35</v>
      </c>
      <c r="B23" s="164"/>
      <c r="C23" s="164"/>
      <c r="D23" s="164"/>
      <c r="E23" s="164"/>
      <c r="F23" s="164"/>
      <c r="G23" s="7">
        <v>15</v>
      </c>
      <c r="H23" s="43">
        <f>H24+H25+H26</f>
        <v>13298992</v>
      </c>
      <c r="I23" s="43">
        <f>I24+I25+I26</f>
        <v>1913801</v>
      </c>
    </row>
    <row r="24" spans="1:9" x14ac:dyDescent="0.2">
      <c r="A24" s="159" t="s">
        <v>36</v>
      </c>
      <c r="B24" s="159"/>
      <c r="C24" s="159"/>
      <c r="D24" s="159"/>
      <c r="E24" s="159"/>
      <c r="F24" s="159"/>
      <c r="G24" s="5">
        <v>16</v>
      </c>
      <c r="H24" s="91">
        <v>13298992</v>
      </c>
      <c r="I24" s="91">
        <v>1913801</v>
      </c>
    </row>
    <row r="25" spans="1:9" x14ac:dyDescent="0.2">
      <c r="A25" s="159" t="s">
        <v>37</v>
      </c>
      <c r="B25" s="159"/>
      <c r="C25" s="159"/>
      <c r="D25" s="159"/>
      <c r="E25" s="159"/>
      <c r="F25" s="159"/>
      <c r="G25" s="5">
        <v>17</v>
      </c>
      <c r="H25" s="94">
        <v>0</v>
      </c>
      <c r="I25" s="94">
        <v>0</v>
      </c>
    </row>
    <row r="26" spans="1:9" x14ac:dyDescent="0.2">
      <c r="A26" s="159" t="s">
        <v>38</v>
      </c>
      <c r="B26" s="159"/>
      <c r="C26" s="159"/>
      <c r="D26" s="159"/>
      <c r="E26" s="159"/>
      <c r="F26" s="159"/>
      <c r="G26" s="5">
        <v>18</v>
      </c>
      <c r="H26" s="94">
        <v>0</v>
      </c>
      <c r="I26" s="94">
        <v>0</v>
      </c>
    </row>
    <row r="27" spans="1:9" x14ac:dyDescent="0.2">
      <c r="A27" s="164" t="s">
        <v>39</v>
      </c>
      <c r="B27" s="164"/>
      <c r="C27" s="164"/>
      <c r="D27" s="164"/>
      <c r="E27" s="164"/>
      <c r="F27" s="164"/>
      <c r="G27" s="7">
        <v>19</v>
      </c>
      <c r="H27" s="43">
        <f>H28+H29+H30+H31</f>
        <v>101756</v>
      </c>
      <c r="I27" s="43">
        <f>I28+I29+I30+I31</f>
        <v>520924</v>
      </c>
    </row>
    <row r="28" spans="1:9" x14ac:dyDescent="0.2">
      <c r="A28" s="159" t="s">
        <v>40</v>
      </c>
      <c r="B28" s="159"/>
      <c r="C28" s="159"/>
      <c r="D28" s="159"/>
      <c r="E28" s="159"/>
      <c r="F28" s="159"/>
      <c r="G28" s="5">
        <v>20</v>
      </c>
      <c r="H28" s="91">
        <v>74837</v>
      </c>
      <c r="I28" s="91">
        <v>180876</v>
      </c>
    </row>
    <row r="29" spans="1:9" x14ac:dyDescent="0.2">
      <c r="A29" s="159" t="s">
        <v>41</v>
      </c>
      <c r="B29" s="159"/>
      <c r="C29" s="159"/>
      <c r="D29" s="159"/>
      <c r="E29" s="159"/>
      <c r="F29" s="159"/>
      <c r="G29" s="5">
        <v>21</v>
      </c>
      <c r="H29" s="91">
        <v>26919</v>
      </c>
      <c r="I29" s="91">
        <v>340048</v>
      </c>
    </row>
    <row r="30" spans="1:9" x14ac:dyDescent="0.2">
      <c r="A30" s="159" t="s">
        <v>42</v>
      </c>
      <c r="B30" s="159"/>
      <c r="C30" s="159"/>
      <c r="D30" s="159"/>
      <c r="E30" s="159"/>
      <c r="F30" s="159"/>
      <c r="G30" s="5">
        <v>22</v>
      </c>
      <c r="H30" s="94">
        <v>0</v>
      </c>
      <c r="I30" s="94">
        <v>0</v>
      </c>
    </row>
    <row r="31" spans="1:9" x14ac:dyDescent="0.2">
      <c r="A31" s="159" t="s">
        <v>43</v>
      </c>
      <c r="B31" s="159"/>
      <c r="C31" s="159"/>
      <c r="D31" s="159"/>
      <c r="E31" s="159"/>
      <c r="F31" s="159"/>
      <c r="G31" s="5">
        <v>23</v>
      </c>
      <c r="H31" s="94">
        <v>0</v>
      </c>
      <c r="I31" s="94">
        <v>0</v>
      </c>
    </row>
    <row r="32" spans="1:9" x14ac:dyDescent="0.2">
      <c r="A32" s="177" t="s">
        <v>44</v>
      </c>
      <c r="B32" s="177"/>
      <c r="C32" s="177"/>
      <c r="D32" s="177"/>
      <c r="E32" s="177"/>
      <c r="F32" s="177"/>
      <c r="G32" s="5">
        <v>24</v>
      </c>
      <c r="H32" s="91">
        <v>54451</v>
      </c>
      <c r="I32" s="91">
        <v>339</v>
      </c>
    </row>
    <row r="33" spans="1:9" x14ac:dyDescent="0.2">
      <c r="A33" s="179" t="s">
        <v>235</v>
      </c>
      <c r="B33" s="179"/>
      <c r="C33" s="179"/>
      <c r="D33" s="179"/>
      <c r="E33" s="179"/>
      <c r="F33" s="179"/>
      <c r="G33" s="7">
        <v>25</v>
      </c>
      <c r="H33" s="43">
        <f>H9+H23+H27+H32</f>
        <v>100544970</v>
      </c>
      <c r="I33" s="43">
        <f>I9+I23+I27+I32</f>
        <v>102287797</v>
      </c>
    </row>
    <row r="34" spans="1:9" x14ac:dyDescent="0.2">
      <c r="A34" s="178" t="s">
        <v>45</v>
      </c>
      <c r="B34" s="178"/>
      <c r="C34" s="178"/>
      <c r="D34" s="178"/>
      <c r="E34" s="178"/>
      <c r="F34" s="178"/>
      <c r="G34" s="5">
        <v>26</v>
      </c>
      <c r="H34" s="94">
        <v>0</v>
      </c>
      <c r="I34" s="94">
        <v>0</v>
      </c>
    </row>
    <row r="35" spans="1:9" x14ac:dyDescent="0.2">
      <c r="A35" s="162" t="s">
        <v>46</v>
      </c>
      <c r="B35" s="180"/>
      <c r="C35" s="180"/>
      <c r="D35" s="180"/>
      <c r="E35" s="180"/>
      <c r="F35" s="180"/>
      <c r="G35" s="180"/>
      <c r="H35" s="180"/>
      <c r="I35" s="180"/>
    </row>
    <row r="36" spans="1:9" x14ac:dyDescent="0.2">
      <c r="A36" s="164" t="s">
        <v>47</v>
      </c>
      <c r="B36" s="164"/>
      <c r="C36" s="164"/>
      <c r="D36" s="164"/>
      <c r="E36" s="164"/>
      <c r="F36" s="164"/>
      <c r="G36" s="7">
        <v>27</v>
      </c>
      <c r="H36" s="43">
        <f>H37+H38+H39+H40+H41+H42+H43</f>
        <v>3408289</v>
      </c>
      <c r="I36" s="43">
        <f>I37+I38+I39+I40+I41+I42+I43</f>
        <v>3409022</v>
      </c>
    </row>
    <row r="37" spans="1:9" x14ac:dyDescent="0.2">
      <c r="A37" s="159" t="s">
        <v>48</v>
      </c>
      <c r="B37" s="159"/>
      <c r="C37" s="159"/>
      <c r="D37" s="159"/>
      <c r="E37" s="159"/>
      <c r="F37" s="159"/>
      <c r="G37" s="5">
        <v>28</v>
      </c>
      <c r="H37" s="91">
        <v>149</v>
      </c>
      <c r="I37" s="91">
        <v>0</v>
      </c>
    </row>
    <row r="38" spans="1:9" x14ac:dyDescent="0.2">
      <c r="A38" s="159" t="s">
        <v>49</v>
      </c>
      <c r="B38" s="159"/>
      <c r="C38" s="159"/>
      <c r="D38" s="159"/>
      <c r="E38" s="159"/>
      <c r="F38" s="159"/>
      <c r="G38" s="5">
        <v>29</v>
      </c>
      <c r="H38" s="91">
        <v>3263140</v>
      </c>
      <c r="I38" s="91">
        <v>3255022</v>
      </c>
    </row>
    <row r="39" spans="1:9" x14ac:dyDescent="0.2">
      <c r="A39" s="159" t="s">
        <v>50</v>
      </c>
      <c r="B39" s="159"/>
      <c r="C39" s="159"/>
      <c r="D39" s="159"/>
      <c r="E39" s="159"/>
      <c r="F39" s="159"/>
      <c r="G39" s="5">
        <v>30</v>
      </c>
      <c r="H39" s="94">
        <v>0</v>
      </c>
      <c r="I39" s="94">
        <v>0</v>
      </c>
    </row>
    <row r="40" spans="1:9" x14ac:dyDescent="0.2">
      <c r="A40" s="159" t="s">
        <v>51</v>
      </c>
      <c r="B40" s="159"/>
      <c r="C40" s="159"/>
      <c r="D40" s="159"/>
      <c r="E40" s="159"/>
      <c r="F40" s="159"/>
      <c r="G40" s="5">
        <v>31</v>
      </c>
      <c r="H40" s="91">
        <v>145000</v>
      </c>
      <c r="I40" s="91">
        <v>154000</v>
      </c>
    </row>
    <row r="41" spans="1:9" x14ac:dyDescent="0.2">
      <c r="A41" s="159" t="s">
        <v>52</v>
      </c>
      <c r="B41" s="159"/>
      <c r="C41" s="159"/>
      <c r="D41" s="159"/>
      <c r="E41" s="159"/>
      <c r="F41" s="159"/>
      <c r="G41" s="5">
        <v>32</v>
      </c>
      <c r="H41" s="94">
        <v>0</v>
      </c>
      <c r="I41" s="94">
        <v>0</v>
      </c>
    </row>
    <row r="42" spans="1:9" x14ac:dyDescent="0.2">
      <c r="A42" s="159" t="s">
        <v>53</v>
      </c>
      <c r="B42" s="159"/>
      <c r="C42" s="159"/>
      <c r="D42" s="159"/>
      <c r="E42" s="159"/>
      <c r="F42" s="159"/>
      <c r="G42" s="5">
        <v>33</v>
      </c>
      <c r="H42" s="94">
        <v>0</v>
      </c>
      <c r="I42" s="94">
        <v>0</v>
      </c>
    </row>
    <row r="43" spans="1:9" x14ac:dyDescent="0.2">
      <c r="A43" s="159" t="s">
        <v>54</v>
      </c>
      <c r="B43" s="159"/>
      <c r="C43" s="159"/>
      <c r="D43" s="159"/>
      <c r="E43" s="159"/>
      <c r="F43" s="159"/>
      <c r="G43" s="5">
        <v>34</v>
      </c>
      <c r="H43" s="94">
        <v>0</v>
      </c>
      <c r="I43" s="94">
        <v>0</v>
      </c>
    </row>
    <row r="44" spans="1:9" x14ac:dyDescent="0.2">
      <c r="A44" s="164" t="s">
        <v>231</v>
      </c>
      <c r="B44" s="164"/>
      <c r="C44" s="164"/>
      <c r="D44" s="164"/>
      <c r="E44" s="164"/>
      <c r="F44" s="164"/>
      <c r="G44" s="7">
        <v>35</v>
      </c>
      <c r="H44" s="43">
        <f>H45+H46</f>
        <v>0</v>
      </c>
      <c r="I44" s="43">
        <f>I45+I46</f>
        <v>0</v>
      </c>
    </row>
    <row r="45" spans="1:9" x14ac:dyDescent="0.2">
      <c r="A45" s="159" t="s">
        <v>55</v>
      </c>
      <c r="B45" s="159"/>
      <c r="C45" s="159"/>
      <c r="D45" s="159"/>
      <c r="E45" s="159"/>
      <c r="F45" s="159"/>
      <c r="G45" s="5">
        <v>36</v>
      </c>
      <c r="H45" s="94">
        <v>0</v>
      </c>
      <c r="I45" s="94">
        <v>0</v>
      </c>
    </row>
    <row r="46" spans="1:9" x14ac:dyDescent="0.2">
      <c r="A46" s="159" t="s">
        <v>56</v>
      </c>
      <c r="B46" s="159"/>
      <c r="C46" s="159"/>
      <c r="D46" s="159"/>
      <c r="E46" s="159"/>
      <c r="F46" s="159"/>
      <c r="G46" s="5">
        <v>37</v>
      </c>
      <c r="H46" s="94">
        <v>0</v>
      </c>
      <c r="I46" s="94">
        <v>0</v>
      </c>
    </row>
    <row r="47" spans="1:9" x14ac:dyDescent="0.2">
      <c r="A47" s="164" t="s">
        <v>57</v>
      </c>
      <c r="B47" s="164"/>
      <c r="C47" s="164"/>
      <c r="D47" s="164"/>
      <c r="E47" s="164"/>
      <c r="F47" s="164"/>
      <c r="G47" s="7">
        <v>38</v>
      </c>
      <c r="H47" s="43">
        <f>H48+H49+H50</f>
        <v>501081</v>
      </c>
      <c r="I47" s="43">
        <f>I48+I49+I50</f>
        <v>498815</v>
      </c>
    </row>
    <row r="48" spans="1:9" x14ac:dyDescent="0.2">
      <c r="A48" s="159" t="s">
        <v>58</v>
      </c>
      <c r="B48" s="159"/>
      <c r="C48" s="159"/>
      <c r="D48" s="159"/>
      <c r="E48" s="159"/>
      <c r="F48" s="159"/>
      <c r="G48" s="5">
        <v>39</v>
      </c>
      <c r="H48" s="94">
        <v>0</v>
      </c>
      <c r="I48" s="94">
        <v>0</v>
      </c>
    </row>
    <row r="49" spans="1:9" x14ac:dyDescent="0.2">
      <c r="A49" s="159" t="s">
        <v>59</v>
      </c>
      <c r="B49" s="159"/>
      <c r="C49" s="159"/>
      <c r="D49" s="159"/>
      <c r="E49" s="159"/>
      <c r="F49" s="159"/>
      <c r="G49" s="5">
        <v>40</v>
      </c>
      <c r="H49" s="94">
        <v>0</v>
      </c>
      <c r="I49" s="94">
        <v>0</v>
      </c>
    </row>
    <row r="50" spans="1:9" x14ac:dyDescent="0.2">
      <c r="A50" s="159" t="s">
        <v>60</v>
      </c>
      <c r="B50" s="159"/>
      <c r="C50" s="159"/>
      <c r="D50" s="159"/>
      <c r="E50" s="159"/>
      <c r="F50" s="159"/>
      <c r="G50" s="5">
        <v>41</v>
      </c>
      <c r="H50" s="91">
        <v>501081</v>
      </c>
      <c r="I50" s="91">
        <v>498815</v>
      </c>
    </row>
    <row r="51" spans="1:9" x14ac:dyDescent="0.2">
      <c r="A51" s="177" t="s">
        <v>61</v>
      </c>
      <c r="B51" s="177"/>
      <c r="C51" s="177"/>
      <c r="D51" s="177"/>
      <c r="E51" s="177"/>
      <c r="F51" s="177"/>
      <c r="G51" s="5">
        <v>42</v>
      </c>
      <c r="H51" s="91">
        <v>355399</v>
      </c>
      <c r="I51" s="91">
        <v>41346</v>
      </c>
    </row>
    <row r="52" spans="1:9" x14ac:dyDescent="0.2">
      <c r="A52" s="179" t="s">
        <v>232</v>
      </c>
      <c r="B52" s="179"/>
      <c r="C52" s="179"/>
      <c r="D52" s="179"/>
      <c r="E52" s="179"/>
      <c r="F52" s="179"/>
      <c r="G52" s="7">
        <v>43</v>
      </c>
      <c r="H52" s="43">
        <f>H36+H44+H47+H51</f>
        <v>4264769</v>
      </c>
      <c r="I52" s="43">
        <f>I36+I44+I47+I51</f>
        <v>3949183</v>
      </c>
    </row>
    <row r="53" spans="1:9" x14ac:dyDescent="0.2">
      <c r="A53" s="179" t="s">
        <v>62</v>
      </c>
      <c r="B53" s="179"/>
      <c r="C53" s="179"/>
      <c r="D53" s="179"/>
      <c r="E53" s="179"/>
      <c r="F53" s="179"/>
      <c r="G53" s="7">
        <v>44</v>
      </c>
      <c r="H53" s="43">
        <f>H33-H52</f>
        <v>96280201</v>
      </c>
      <c r="I53" s="43">
        <f>I33-I52</f>
        <v>98338614</v>
      </c>
    </row>
    <row r="54" spans="1:9" x14ac:dyDescent="0.2">
      <c r="A54" s="177" t="s">
        <v>63</v>
      </c>
      <c r="B54" s="177"/>
      <c r="C54" s="177"/>
      <c r="D54" s="177"/>
      <c r="E54" s="177"/>
      <c r="F54" s="177"/>
      <c r="G54" s="5">
        <v>45</v>
      </c>
      <c r="H54" s="91">
        <v>3046418</v>
      </c>
      <c r="I54" s="91">
        <v>2771652</v>
      </c>
    </row>
    <row r="55" spans="1:9" x14ac:dyDescent="0.2">
      <c r="A55" s="164" t="s">
        <v>64</v>
      </c>
      <c r="B55" s="164"/>
      <c r="C55" s="164"/>
      <c r="D55" s="164"/>
      <c r="E55" s="164"/>
      <c r="F55" s="164"/>
      <c r="G55" s="7">
        <v>46</v>
      </c>
      <c r="H55" s="43">
        <f>H53/H54</f>
        <v>31.604396048080073</v>
      </c>
      <c r="I55" s="43">
        <f>I53/I54</f>
        <v>35.480144693489656</v>
      </c>
    </row>
    <row r="56" spans="1:9" x14ac:dyDescent="0.2">
      <c r="A56" s="178" t="s">
        <v>172</v>
      </c>
      <c r="B56" s="178"/>
      <c r="C56" s="178"/>
      <c r="D56" s="178"/>
      <c r="E56" s="178"/>
      <c r="F56" s="178"/>
      <c r="G56" s="5">
        <v>47</v>
      </c>
      <c r="H56" s="91">
        <v>60928360</v>
      </c>
      <c r="I56" s="91">
        <v>60928360</v>
      </c>
    </row>
    <row r="57" spans="1:9" x14ac:dyDescent="0.2">
      <c r="A57" s="178" t="s">
        <v>65</v>
      </c>
      <c r="B57" s="178"/>
      <c r="C57" s="178"/>
      <c r="D57" s="178"/>
      <c r="E57" s="178"/>
      <c r="F57" s="178"/>
      <c r="G57" s="5">
        <v>48</v>
      </c>
      <c r="H57" s="91">
        <v>85396080</v>
      </c>
      <c r="I57" s="91">
        <v>85396080</v>
      </c>
    </row>
    <row r="58" spans="1:9" x14ac:dyDescent="0.2">
      <c r="A58" s="178" t="s">
        <v>66</v>
      </c>
      <c r="B58" s="178"/>
      <c r="C58" s="178"/>
      <c r="D58" s="178"/>
      <c r="E58" s="178"/>
      <c r="F58" s="178"/>
      <c r="G58" s="5">
        <v>49</v>
      </c>
      <c r="H58" s="91">
        <v>0</v>
      </c>
      <c r="I58" s="91">
        <v>-6172307</v>
      </c>
    </row>
    <row r="59" spans="1:9" x14ac:dyDescent="0.2">
      <c r="A59" s="178" t="s">
        <v>173</v>
      </c>
      <c r="B59" s="178"/>
      <c r="C59" s="178"/>
      <c r="D59" s="178"/>
      <c r="E59" s="178"/>
      <c r="F59" s="178"/>
      <c r="G59" s="5">
        <v>50</v>
      </c>
      <c r="H59" s="91">
        <v>-28466069</v>
      </c>
      <c r="I59" s="91">
        <v>-21151668</v>
      </c>
    </row>
    <row r="60" spans="1:9" x14ac:dyDescent="0.2">
      <c r="A60" s="178" t="s">
        <v>146</v>
      </c>
      <c r="B60" s="178"/>
      <c r="C60" s="178"/>
      <c r="D60" s="178"/>
      <c r="E60" s="178"/>
      <c r="F60" s="178"/>
      <c r="G60" s="5">
        <v>51</v>
      </c>
      <c r="H60" s="91">
        <v>4289346</v>
      </c>
      <c r="I60" s="91">
        <v>-24176722</v>
      </c>
    </row>
    <row r="61" spans="1:9" x14ac:dyDescent="0.2">
      <c r="A61" s="188" t="s">
        <v>233</v>
      </c>
      <c r="B61" s="188"/>
      <c r="C61" s="188"/>
      <c r="D61" s="188"/>
      <c r="E61" s="188"/>
      <c r="F61" s="188"/>
      <c r="G61" s="7">
        <v>52</v>
      </c>
      <c r="H61" s="43">
        <f>H62+H63</f>
        <v>-25867516</v>
      </c>
      <c r="I61" s="43">
        <f>I62+I63</f>
        <v>3514871</v>
      </c>
    </row>
    <row r="62" spans="1:9" x14ac:dyDescent="0.2">
      <c r="A62" s="178" t="s">
        <v>147</v>
      </c>
      <c r="B62" s="178"/>
      <c r="C62" s="178"/>
      <c r="D62" s="178"/>
      <c r="E62" s="178"/>
      <c r="F62" s="178"/>
      <c r="G62" s="5">
        <v>53</v>
      </c>
      <c r="H62" s="91">
        <v>-25867516</v>
      </c>
      <c r="I62" s="91">
        <v>3514871</v>
      </c>
    </row>
    <row r="63" spans="1:9" x14ac:dyDescent="0.2">
      <c r="A63" s="178" t="s">
        <v>148</v>
      </c>
      <c r="B63" s="178"/>
      <c r="C63" s="178"/>
      <c r="D63" s="178"/>
      <c r="E63" s="178"/>
      <c r="F63" s="178"/>
      <c r="G63" s="5">
        <v>54</v>
      </c>
      <c r="H63" s="94">
        <v>0</v>
      </c>
      <c r="I63" s="94">
        <v>0</v>
      </c>
    </row>
    <row r="64" spans="1:9" x14ac:dyDescent="0.2">
      <c r="A64" s="178" t="s">
        <v>149</v>
      </c>
      <c r="B64" s="178"/>
      <c r="C64" s="178"/>
      <c r="D64" s="178"/>
      <c r="E64" s="178"/>
      <c r="F64" s="178"/>
      <c r="G64" s="5">
        <v>55</v>
      </c>
      <c r="H64" s="94">
        <v>0</v>
      </c>
      <c r="I64" s="94">
        <v>0</v>
      </c>
    </row>
    <row r="65" spans="1:9" x14ac:dyDescent="0.2">
      <c r="A65" s="188" t="s">
        <v>234</v>
      </c>
      <c r="B65" s="188"/>
      <c r="C65" s="188"/>
      <c r="D65" s="188"/>
      <c r="E65" s="188"/>
      <c r="F65" s="188"/>
      <c r="G65" s="7">
        <v>56</v>
      </c>
      <c r="H65" s="43">
        <f>H56+H57+H58+H59+H60+H61+H64</f>
        <v>96280201</v>
      </c>
      <c r="I65" s="43">
        <f>I56+I57+I58+I59+I60+I61+I64</f>
        <v>98338614</v>
      </c>
    </row>
    <row r="66" spans="1:9" x14ac:dyDescent="0.2">
      <c r="A66" s="178" t="s">
        <v>67</v>
      </c>
      <c r="B66" s="178"/>
      <c r="C66" s="178"/>
      <c r="D66" s="178"/>
      <c r="E66" s="178"/>
      <c r="F66" s="178"/>
      <c r="G66" s="5">
        <v>57</v>
      </c>
      <c r="H66" s="94">
        <v>0</v>
      </c>
      <c r="I66" s="94">
        <v>0</v>
      </c>
    </row>
    <row r="67" spans="1:9" x14ac:dyDescent="0.2">
      <c r="A67" s="162" t="s">
        <v>68</v>
      </c>
      <c r="B67" s="180"/>
      <c r="C67" s="180"/>
      <c r="D67" s="180"/>
      <c r="E67" s="180"/>
      <c r="F67" s="180"/>
      <c r="G67" s="180"/>
      <c r="H67" s="180"/>
      <c r="I67" s="180"/>
    </row>
    <row r="68" spans="1:9" x14ac:dyDescent="0.2">
      <c r="A68" s="178" t="s">
        <v>69</v>
      </c>
      <c r="B68" s="178"/>
      <c r="C68" s="178"/>
      <c r="D68" s="178"/>
      <c r="E68" s="178"/>
      <c r="F68" s="178"/>
      <c r="G68" s="5">
        <v>58</v>
      </c>
      <c r="H68" s="94">
        <v>0</v>
      </c>
      <c r="I68" s="94">
        <v>0</v>
      </c>
    </row>
    <row r="69" spans="1:9" x14ac:dyDescent="0.2">
      <c r="A69" s="187" t="s">
        <v>70</v>
      </c>
      <c r="B69" s="187"/>
      <c r="C69" s="187"/>
      <c r="D69" s="187"/>
      <c r="E69" s="187"/>
      <c r="F69" s="187"/>
      <c r="G69" s="6">
        <v>59</v>
      </c>
      <c r="H69" s="94">
        <v>0</v>
      </c>
      <c r="I69" s="94">
        <v>0</v>
      </c>
    </row>
  </sheetData>
  <sheetProtection algorithmName="SHA-512" hashValue="c5N64vJMuEJ/5+G28wNh85fnp03SIjJJnah5eC/UdYkKHK2tNqjoCw08kadVGrbj7FNAaxka6s/QErv+D3etJA==" saltValue="U6+u/rx60gd0bIAYvWpIJQ=="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view="pageBreakPreview" topLeftCell="B41" zoomScale="115" zoomScaleNormal="110" zoomScaleSheetLayoutView="115" workbookViewId="0">
      <selection activeCell="H57" sqref="H57:I58"/>
    </sheetView>
  </sheetViews>
  <sheetFormatPr defaultRowHeight="12.75" x14ac:dyDescent="0.2"/>
  <cols>
    <col min="1" max="7" width="9.140625" style="9"/>
    <col min="8" max="8" width="11.7109375" style="45" bestFit="1" customWidth="1"/>
    <col min="9" max="9" width="9.140625" style="45"/>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210" t="s">
        <v>5</v>
      </c>
      <c r="B1" s="168"/>
      <c r="C1" s="168"/>
      <c r="D1" s="168"/>
      <c r="E1" s="168"/>
      <c r="F1" s="168"/>
      <c r="G1" s="168"/>
      <c r="H1" s="168"/>
    </row>
    <row r="2" spans="1:9" x14ac:dyDescent="0.2">
      <c r="A2" s="209" t="s">
        <v>298</v>
      </c>
      <c r="B2" s="170"/>
      <c r="C2" s="170"/>
      <c r="D2" s="170"/>
      <c r="E2" s="170"/>
      <c r="F2" s="170"/>
      <c r="G2" s="170"/>
      <c r="H2" s="170"/>
    </row>
    <row r="3" spans="1:9" x14ac:dyDescent="0.2">
      <c r="A3" s="212" t="s">
        <v>20</v>
      </c>
      <c r="B3" s="213"/>
      <c r="C3" s="213"/>
      <c r="D3" s="213"/>
      <c r="E3" s="213"/>
      <c r="F3" s="213"/>
      <c r="G3" s="213"/>
      <c r="H3" s="213"/>
      <c r="I3" s="186"/>
    </row>
    <row r="4" spans="1:9" x14ac:dyDescent="0.2">
      <c r="A4" s="211" t="s">
        <v>289</v>
      </c>
      <c r="B4" s="182"/>
      <c r="C4" s="182"/>
      <c r="D4" s="182"/>
      <c r="E4" s="182"/>
      <c r="F4" s="182"/>
      <c r="G4" s="182"/>
      <c r="H4" s="182"/>
      <c r="I4" s="183"/>
    </row>
    <row r="5" spans="1:9" ht="33.75" x14ac:dyDescent="0.2">
      <c r="A5" s="205" t="s">
        <v>2</v>
      </c>
      <c r="B5" s="206"/>
      <c r="C5" s="206"/>
      <c r="D5" s="206"/>
      <c r="E5" s="206"/>
      <c r="F5" s="206"/>
      <c r="G5" s="10" t="s">
        <v>6</v>
      </c>
      <c r="H5" s="12" t="s">
        <v>223</v>
      </c>
      <c r="I5" s="12" t="s">
        <v>19</v>
      </c>
    </row>
    <row r="6" spans="1:9" x14ac:dyDescent="0.2">
      <c r="A6" s="207">
        <v>1</v>
      </c>
      <c r="B6" s="208"/>
      <c r="C6" s="208"/>
      <c r="D6" s="208"/>
      <c r="E6" s="208"/>
      <c r="F6" s="208"/>
      <c r="G6" s="11">
        <v>2</v>
      </c>
      <c r="H6" s="12">
        <v>3</v>
      </c>
      <c r="I6" s="12">
        <v>4</v>
      </c>
    </row>
    <row r="7" spans="1:9" x14ac:dyDescent="0.2">
      <c r="A7" s="189" t="s">
        <v>71</v>
      </c>
      <c r="B7" s="189"/>
      <c r="C7" s="189"/>
      <c r="D7" s="189"/>
      <c r="E7" s="189"/>
      <c r="F7" s="189"/>
      <c r="G7" s="190"/>
      <c r="H7" s="190"/>
      <c r="I7" s="190"/>
    </row>
    <row r="8" spans="1:9" x14ac:dyDescent="0.2">
      <c r="A8" s="195" t="s">
        <v>174</v>
      </c>
      <c r="B8" s="196"/>
      <c r="C8" s="196"/>
      <c r="D8" s="196"/>
      <c r="E8" s="196"/>
      <c r="F8" s="196"/>
      <c r="G8" s="13">
        <v>60</v>
      </c>
      <c r="H8" s="46">
        <f>H9+H10+H11</f>
        <v>1014945</v>
      </c>
      <c r="I8" s="46">
        <f>I9+I10+I11</f>
        <v>2586795</v>
      </c>
    </row>
    <row r="9" spans="1:9" x14ac:dyDescent="0.2">
      <c r="A9" s="197" t="s">
        <v>72</v>
      </c>
      <c r="B9" s="198"/>
      <c r="C9" s="198"/>
      <c r="D9" s="198"/>
      <c r="E9" s="198"/>
      <c r="F9" s="198"/>
      <c r="G9" s="14">
        <v>61</v>
      </c>
      <c r="H9" s="90">
        <v>195200</v>
      </c>
      <c r="I9" s="90">
        <v>2084678</v>
      </c>
    </row>
    <row r="10" spans="1:9" x14ac:dyDescent="0.2">
      <c r="A10" s="197" t="s">
        <v>73</v>
      </c>
      <c r="B10" s="198"/>
      <c r="C10" s="198"/>
      <c r="D10" s="198"/>
      <c r="E10" s="198"/>
      <c r="F10" s="198"/>
      <c r="G10" s="14">
        <v>62</v>
      </c>
      <c r="H10" s="90">
        <v>819745</v>
      </c>
      <c r="I10" s="90">
        <v>502117</v>
      </c>
    </row>
    <row r="11" spans="1:9" x14ac:dyDescent="0.2">
      <c r="A11" s="197" t="s">
        <v>74</v>
      </c>
      <c r="B11" s="198"/>
      <c r="C11" s="198"/>
      <c r="D11" s="198"/>
      <c r="E11" s="198"/>
      <c r="F11" s="198"/>
      <c r="G11" s="14">
        <v>63</v>
      </c>
      <c r="H11" s="90">
        <v>0</v>
      </c>
      <c r="I11" s="90">
        <v>0</v>
      </c>
    </row>
    <row r="12" spans="1:9" x14ac:dyDescent="0.2">
      <c r="A12" s="191" t="s">
        <v>75</v>
      </c>
      <c r="B12" s="192"/>
      <c r="C12" s="192"/>
      <c r="D12" s="192"/>
      <c r="E12" s="192"/>
      <c r="F12" s="192"/>
      <c r="G12" s="14">
        <v>64</v>
      </c>
      <c r="H12" s="90">
        <v>2167839</v>
      </c>
      <c r="I12" s="90">
        <v>7322235</v>
      </c>
    </row>
    <row r="13" spans="1:9" x14ac:dyDescent="0.2">
      <c r="A13" s="191" t="s">
        <v>76</v>
      </c>
      <c r="B13" s="192"/>
      <c r="C13" s="192"/>
      <c r="D13" s="192"/>
      <c r="E13" s="192"/>
      <c r="F13" s="192"/>
      <c r="G13" s="14">
        <v>65</v>
      </c>
      <c r="H13" s="90">
        <v>161677</v>
      </c>
      <c r="I13" s="90">
        <v>4315068</v>
      </c>
    </row>
    <row r="14" spans="1:9" x14ac:dyDescent="0.2">
      <c r="A14" s="195" t="s">
        <v>239</v>
      </c>
      <c r="B14" s="196"/>
      <c r="C14" s="196"/>
      <c r="D14" s="196"/>
      <c r="E14" s="196"/>
      <c r="F14" s="196"/>
      <c r="G14" s="13">
        <v>66</v>
      </c>
      <c r="H14" s="46">
        <f>H15+H16</f>
        <v>138190</v>
      </c>
      <c r="I14" s="46">
        <f>I15+I16</f>
        <v>248664</v>
      </c>
    </row>
    <row r="15" spans="1:9" x14ac:dyDescent="0.2">
      <c r="A15" s="197" t="s">
        <v>77</v>
      </c>
      <c r="B15" s="198"/>
      <c r="C15" s="198"/>
      <c r="D15" s="198"/>
      <c r="E15" s="198"/>
      <c r="F15" s="198"/>
      <c r="G15" s="14">
        <v>67</v>
      </c>
      <c r="H15" s="94">
        <v>0</v>
      </c>
      <c r="I15" s="94">
        <v>0</v>
      </c>
    </row>
    <row r="16" spans="1:9" x14ac:dyDescent="0.2">
      <c r="A16" s="197" t="s">
        <v>78</v>
      </c>
      <c r="B16" s="198"/>
      <c r="C16" s="198"/>
      <c r="D16" s="198"/>
      <c r="E16" s="198"/>
      <c r="F16" s="198"/>
      <c r="G16" s="14">
        <v>68</v>
      </c>
      <c r="H16" s="90">
        <v>138190</v>
      </c>
      <c r="I16" s="90">
        <v>248664</v>
      </c>
    </row>
    <row r="17" spans="1:9" x14ac:dyDescent="0.2">
      <c r="A17" s="193" t="s">
        <v>175</v>
      </c>
      <c r="B17" s="202"/>
      <c r="C17" s="202"/>
      <c r="D17" s="202"/>
      <c r="E17" s="202"/>
      <c r="F17" s="202"/>
      <c r="G17" s="13">
        <v>69</v>
      </c>
      <c r="H17" s="46">
        <f>H8+H14+H13+H12</f>
        <v>3482651</v>
      </c>
      <c r="I17" s="46">
        <f>I8+I14+I13+I12</f>
        <v>14472762</v>
      </c>
    </row>
    <row r="18" spans="1:9" x14ac:dyDescent="0.2">
      <c r="A18" s="189" t="s">
        <v>79</v>
      </c>
      <c r="B18" s="189"/>
      <c r="C18" s="189"/>
      <c r="D18" s="189"/>
      <c r="E18" s="189"/>
      <c r="F18" s="189"/>
      <c r="G18" s="190"/>
      <c r="H18" s="190"/>
      <c r="I18" s="190"/>
    </row>
    <row r="19" spans="1:9" x14ac:dyDescent="0.2">
      <c r="A19" s="191" t="s">
        <v>80</v>
      </c>
      <c r="B19" s="192"/>
      <c r="C19" s="192"/>
      <c r="D19" s="192"/>
      <c r="E19" s="192"/>
      <c r="F19" s="192"/>
      <c r="G19" s="14">
        <v>70</v>
      </c>
      <c r="H19" s="90">
        <v>25155232</v>
      </c>
      <c r="I19" s="90">
        <v>27574627</v>
      </c>
    </row>
    <row r="20" spans="1:9" x14ac:dyDescent="0.2">
      <c r="A20" s="191" t="s">
        <v>81</v>
      </c>
      <c r="B20" s="192"/>
      <c r="C20" s="192"/>
      <c r="D20" s="192"/>
      <c r="E20" s="192"/>
      <c r="F20" s="192"/>
      <c r="G20" s="14">
        <v>71</v>
      </c>
      <c r="H20" s="90">
        <v>2001078</v>
      </c>
      <c r="I20" s="90">
        <v>3799382</v>
      </c>
    </row>
    <row r="21" spans="1:9" x14ac:dyDescent="0.2">
      <c r="A21" s="191" t="s">
        <v>150</v>
      </c>
      <c r="B21" s="192"/>
      <c r="C21" s="192"/>
      <c r="D21" s="192"/>
      <c r="E21" s="192"/>
      <c r="F21" s="192"/>
      <c r="G21" s="14">
        <v>72</v>
      </c>
      <c r="H21" s="90">
        <v>0</v>
      </c>
      <c r="I21" s="90">
        <v>0</v>
      </c>
    </row>
    <row r="22" spans="1:9" x14ac:dyDescent="0.2">
      <c r="A22" s="191" t="s">
        <v>151</v>
      </c>
      <c r="B22" s="192"/>
      <c r="C22" s="192"/>
      <c r="D22" s="192"/>
      <c r="E22" s="192"/>
      <c r="F22" s="192"/>
      <c r="G22" s="14">
        <v>73</v>
      </c>
      <c r="H22" s="90">
        <v>0</v>
      </c>
      <c r="I22" s="90">
        <v>0</v>
      </c>
    </row>
    <row r="23" spans="1:9" x14ac:dyDescent="0.2">
      <c r="A23" s="191" t="s">
        <v>154</v>
      </c>
      <c r="B23" s="192"/>
      <c r="C23" s="192"/>
      <c r="D23" s="192"/>
      <c r="E23" s="192"/>
      <c r="F23" s="192"/>
      <c r="G23" s="14">
        <v>74</v>
      </c>
      <c r="H23" s="90">
        <v>0</v>
      </c>
      <c r="I23" s="90">
        <v>0</v>
      </c>
    </row>
    <row r="24" spans="1:9" x14ac:dyDescent="0.2">
      <c r="A24" s="191" t="s">
        <v>152</v>
      </c>
      <c r="B24" s="192"/>
      <c r="C24" s="192"/>
      <c r="D24" s="192"/>
      <c r="E24" s="192"/>
      <c r="F24" s="192"/>
      <c r="G24" s="14">
        <v>75</v>
      </c>
      <c r="H24" s="90">
        <v>3597293</v>
      </c>
      <c r="I24" s="90">
        <v>3432150</v>
      </c>
    </row>
    <row r="25" spans="1:9" x14ac:dyDescent="0.2">
      <c r="A25" s="191" t="s">
        <v>153</v>
      </c>
      <c r="B25" s="192"/>
      <c r="C25" s="192"/>
      <c r="D25" s="192"/>
      <c r="E25" s="192"/>
      <c r="F25" s="192"/>
      <c r="G25" s="14">
        <v>76</v>
      </c>
      <c r="H25" s="90">
        <v>132868</v>
      </c>
      <c r="I25" s="90">
        <v>136891</v>
      </c>
    </row>
    <row r="26" spans="1:9" x14ac:dyDescent="0.2">
      <c r="A26" s="195" t="s">
        <v>176</v>
      </c>
      <c r="B26" s="196"/>
      <c r="C26" s="196"/>
      <c r="D26" s="196"/>
      <c r="E26" s="196"/>
      <c r="F26" s="196"/>
      <c r="G26" s="13">
        <v>77</v>
      </c>
      <c r="H26" s="46">
        <f>H27+H28+H29+H30+H31</f>
        <v>1062249</v>
      </c>
      <c r="I26" s="46">
        <f>I27+I28+I29+I30+I31</f>
        <v>681380</v>
      </c>
    </row>
    <row r="27" spans="1:9" x14ac:dyDescent="0.2">
      <c r="A27" s="197" t="s">
        <v>82</v>
      </c>
      <c r="B27" s="198"/>
      <c r="C27" s="198"/>
      <c r="D27" s="198"/>
      <c r="E27" s="198"/>
      <c r="F27" s="198"/>
      <c r="G27" s="14">
        <v>78</v>
      </c>
      <c r="H27" s="90">
        <v>41199</v>
      </c>
      <c r="I27" s="90">
        <v>234584</v>
      </c>
    </row>
    <row r="28" spans="1:9" x14ac:dyDescent="0.2">
      <c r="A28" s="197" t="s">
        <v>83</v>
      </c>
      <c r="B28" s="198"/>
      <c r="C28" s="198"/>
      <c r="D28" s="198"/>
      <c r="E28" s="198"/>
      <c r="F28" s="198"/>
      <c r="G28" s="14">
        <v>79</v>
      </c>
      <c r="H28" s="90">
        <v>0</v>
      </c>
      <c r="I28" s="90">
        <v>0</v>
      </c>
    </row>
    <row r="29" spans="1:9" x14ac:dyDescent="0.2">
      <c r="A29" s="197" t="s">
        <v>84</v>
      </c>
      <c r="B29" s="198"/>
      <c r="C29" s="198"/>
      <c r="D29" s="198"/>
      <c r="E29" s="198"/>
      <c r="F29" s="198"/>
      <c r="G29" s="14">
        <v>80</v>
      </c>
      <c r="H29" s="90">
        <v>0</v>
      </c>
      <c r="I29" s="90">
        <v>0</v>
      </c>
    </row>
    <row r="30" spans="1:9" x14ac:dyDescent="0.2">
      <c r="A30" s="197" t="s">
        <v>85</v>
      </c>
      <c r="B30" s="198"/>
      <c r="C30" s="198"/>
      <c r="D30" s="198"/>
      <c r="E30" s="198"/>
      <c r="F30" s="198"/>
      <c r="G30" s="14">
        <v>81</v>
      </c>
      <c r="H30" s="90">
        <v>0</v>
      </c>
      <c r="I30" s="90">
        <v>0</v>
      </c>
    </row>
    <row r="31" spans="1:9" x14ac:dyDescent="0.2">
      <c r="A31" s="197" t="s">
        <v>86</v>
      </c>
      <c r="B31" s="198"/>
      <c r="C31" s="198"/>
      <c r="D31" s="198"/>
      <c r="E31" s="198"/>
      <c r="F31" s="198"/>
      <c r="G31" s="14">
        <v>82</v>
      </c>
      <c r="H31" s="90">
        <v>1021050</v>
      </c>
      <c r="I31" s="90">
        <v>446796</v>
      </c>
    </row>
    <row r="32" spans="1:9" x14ac:dyDescent="0.2">
      <c r="A32" s="193" t="s">
        <v>177</v>
      </c>
      <c r="B32" s="194"/>
      <c r="C32" s="194"/>
      <c r="D32" s="194"/>
      <c r="E32" s="194"/>
      <c r="F32" s="194"/>
      <c r="G32" s="13">
        <v>83</v>
      </c>
      <c r="H32" s="46">
        <f>H19+H20+H21+H22+H23+H24+H25+H26</f>
        <v>31948720</v>
      </c>
      <c r="I32" s="46">
        <f>I19+I20+I21+I22+I23+I24+I25+I26</f>
        <v>35624430</v>
      </c>
    </row>
    <row r="33" spans="1:9" x14ac:dyDescent="0.2">
      <c r="A33" s="201" t="s">
        <v>178</v>
      </c>
      <c r="B33" s="194"/>
      <c r="C33" s="194"/>
      <c r="D33" s="194"/>
      <c r="E33" s="194"/>
      <c r="F33" s="194"/>
      <c r="G33" s="13">
        <v>84</v>
      </c>
      <c r="H33" s="46">
        <f>H17-H32</f>
        <v>-28466069</v>
      </c>
      <c r="I33" s="46">
        <f>I17-I32</f>
        <v>-21151668</v>
      </c>
    </row>
    <row r="34" spans="1:9" x14ac:dyDescent="0.2">
      <c r="A34" s="199" t="s">
        <v>87</v>
      </c>
      <c r="B34" s="200"/>
      <c r="C34" s="200"/>
      <c r="D34" s="200"/>
      <c r="E34" s="200"/>
      <c r="F34" s="200"/>
      <c r="G34" s="14">
        <v>85</v>
      </c>
      <c r="H34" s="90">
        <v>0</v>
      </c>
      <c r="I34" s="90">
        <v>0</v>
      </c>
    </row>
    <row r="35" spans="1:9" x14ac:dyDescent="0.2">
      <c r="A35" s="201" t="s">
        <v>179</v>
      </c>
      <c r="B35" s="194"/>
      <c r="C35" s="194"/>
      <c r="D35" s="194"/>
      <c r="E35" s="194"/>
      <c r="F35" s="194"/>
      <c r="G35" s="13">
        <v>86</v>
      </c>
      <c r="H35" s="46">
        <f>H33-H34</f>
        <v>-28466069</v>
      </c>
      <c r="I35" s="46">
        <f>I33-I34</f>
        <v>-21151668</v>
      </c>
    </row>
    <row r="36" spans="1:9" x14ac:dyDescent="0.2">
      <c r="A36" s="189" t="s">
        <v>88</v>
      </c>
      <c r="B36" s="189"/>
      <c r="C36" s="189"/>
      <c r="D36" s="189"/>
      <c r="E36" s="189"/>
      <c r="F36" s="189"/>
      <c r="G36" s="190"/>
      <c r="H36" s="190"/>
      <c r="I36" s="190"/>
    </row>
    <row r="37" spans="1:9" x14ac:dyDescent="0.2">
      <c r="A37" s="195" t="s">
        <v>236</v>
      </c>
      <c r="B37" s="196"/>
      <c r="C37" s="196"/>
      <c r="D37" s="196"/>
      <c r="E37" s="196"/>
      <c r="F37" s="196"/>
      <c r="G37" s="13">
        <v>87</v>
      </c>
      <c r="H37" s="46">
        <f>H38+H43</f>
        <v>7944814</v>
      </c>
      <c r="I37" s="46">
        <f>I38+I43</f>
        <v>29382387</v>
      </c>
    </row>
    <row r="38" spans="1:9" ht="24" customHeight="1" x14ac:dyDescent="0.2">
      <c r="A38" s="195" t="s">
        <v>237</v>
      </c>
      <c r="B38" s="196"/>
      <c r="C38" s="196"/>
      <c r="D38" s="196"/>
      <c r="E38" s="196"/>
      <c r="F38" s="196"/>
      <c r="G38" s="13">
        <v>88</v>
      </c>
      <c r="H38" s="46">
        <f>H39+H40+H41+H42</f>
        <v>7944814</v>
      </c>
      <c r="I38" s="46">
        <f>I39+I40+I41+I42</f>
        <v>29382387</v>
      </c>
    </row>
    <row r="39" spans="1:9" ht="25.5" customHeight="1" x14ac:dyDescent="0.2">
      <c r="A39" s="199" t="s">
        <v>155</v>
      </c>
      <c r="B39" s="200"/>
      <c r="C39" s="200"/>
      <c r="D39" s="200"/>
      <c r="E39" s="200"/>
      <c r="F39" s="200"/>
      <c r="G39" s="14">
        <v>89</v>
      </c>
      <c r="H39" s="90">
        <v>0</v>
      </c>
      <c r="I39" s="90">
        <v>0</v>
      </c>
    </row>
    <row r="40" spans="1:9" x14ac:dyDescent="0.2">
      <c r="A40" s="199" t="s">
        <v>238</v>
      </c>
      <c r="B40" s="200"/>
      <c r="C40" s="200"/>
      <c r="D40" s="200"/>
      <c r="E40" s="200"/>
      <c r="F40" s="200"/>
      <c r="G40" s="14">
        <v>90</v>
      </c>
      <c r="H40" s="90">
        <v>7944814</v>
      </c>
      <c r="I40" s="90">
        <v>29382387</v>
      </c>
    </row>
    <row r="41" spans="1:9" ht="24.75" customHeight="1" x14ac:dyDescent="0.2">
      <c r="A41" s="199" t="s">
        <v>156</v>
      </c>
      <c r="B41" s="200"/>
      <c r="C41" s="200"/>
      <c r="D41" s="200"/>
      <c r="E41" s="200"/>
      <c r="F41" s="200"/>
      <c r="G41" s="14">
        <v>91</v>
      </c>
      <c r="H41" s="90">
        <v>0</v>
      </c>
      <c r="I41" s="90">
        <v>0</v>
      </c>
    </row>
    <row r="42" spans="1:9" ht="16.5" customHeight="1" x14ac:dyDescent="0.2">
      <c r="A42" s="199" t="s">
        <v>157</v>
      </c>
      <c r="B42" s="200"/>
      <c r="C42" s="200"/>
      <c r="D42" s="200"/>
      <c r="E42" s="200"/>
      <c r="F42" s="200"/>
      <c r="G42" s="14">
        <v>92</v>
      </c>
      <c r="H42" s="90">
        <v>0</v>
      </c>
      <c r="I42" s="90">
        <v>0</v>
      </c>
    </row>
    <row r="43" spans="1:9" ht="26.25" customHeight="1" x14ac:dyDescent="0.2">
      <c r="A43" s="195" t="s">
        <v>180</v>
      </c>
      <c r="B43" s="196"/>
      <c r="C43" s="196"/>
      <c r="D43" s="196"/>
      <c r="E43" s="196"/>
      <c r="F43" s="196"/>
      <c r="G43" s="13">
        <v>93</v>
      </c>
      <c r="H43" s="46">
        <f>H44+H47+H51+H50+H54</f>
        <v>0</v>
      </c>
      <c r="I43" s="46">
        <f>I44+I47+I51+I50+I54</f>
        <v>0</v>
      </c>
    </row>
    <row r="44" spans="1:9" ht="27.75" customHeight="1" x14ac:dyDescent="0.2">
      <c r="A44" s="201" t="s">
        <v>224</v>
      </c>
      <c r="B44" s="194"/>
      <c r="C44" s="194"/>
      <c r="D44" s="194"/>
      <c r="E44" s="194"/>
      <c r="F44" s="194"/>
      <c r="G44" s="13">
        <v>94</v>
      </c>
      <c r="H44" s="46">
        <f>H45+H46</f>
        <v>0</v>
      </c>
      <c r="I44" s="46">
        <f>I45+I46</f>
        <v>0</v>
      </c>
    </row>
    <row r="45" spans="1:9" ht="18" customHeight="1" x14ac:dyDescent="0.2">
      <c r="A45" s="199" t="s">
        <v>158</v>
      </c>
      <c r="B45" s="203"/>
      <c r="C45" s="203"/>
      <c r="D45" s="203"/>
      <c r="E45" s="203"/>
      <c r="F45" s="203"/>
      <c r="G45" s="14">
        <v>95</v>
      </c>
      <c r="H45" s="90">
        <v>0</v>
      </c>
      <c r="I45" s="90">
        <v>0</v>
      </c>
    </row>
    <row r="46" spans="1:9" ht="15.75" customHeight="1" x14ac:dyDescent="0.2">
      <c r="A46" s="199" t="s">
        <v>159</v>
      </c>
      <c r="B46" s="203"/>
      <c r="C46" s="203"/>
      <c r="D46" s="203"/>
      <c r="E46" s="203"/>
      <c r="F46" s="203"/>
      <c r="G46" s="14">
        <v>96</v>
      </c>
      <c r="H46" s="90">
        <v>0</v>
      </c>
      <c r="I46" s="90">
        <v>0</v>
      </c>
    </row>
    <row r="47" spans="1:9" ht="27.75" customHeight="1" x14ac:dyDescent="0.2">
      <c r="A47" s="201" t="s">
        <v>225</v>
      </c>
      <c r="B47" s="204"/>
      <c r="C47" s="204"/>
      <c r="D47" s="204"/>
      <c r="E47" s="204"/>
      <c r="F47" s="204"/>
      <c r="G47" s="13">
        <v>97</v>
      </c>
      <c r="H47" s="46">
        <f>H48+H49</f>
        <v>0</v>
      </c>
      <c r="I47" s="46">
        <f>I48+I49</f>
        <v>0</v>
      </c>
    </row>
    <row r="48" spans="1:9" ht="16.5" customHeight="1" x14ac:dyDescent="0.2">
      <c r="A48" s="199" t="s">
        <v>160</v>
      </c>
      <c r="B48" s="203"/>
      <c r="C48" s="203"/>
      <c r="D48" s="203"/>
      <c r="E48" s="203"/>
      <c r="F48" s="203"/>
      <c r="G48" s="14">
        <v>98</v>
      </c>
      <c r="H48" s="90">
        <v>0</v>
      </c>
      <c r="I48" s="90">
        <v>0</v>
      </c>
    </row>
    <row r="49" spans="1:9" ht="16.5" customHeight="1" x14ac:dyDescent="0.2">
      <c r="A49" s="199" t="s">
        <v>161</v>
      </c>
      <c r="B49" s="203"/>
      <c r="C49" s="203"/>
      <c r="D49" s="203"/>
      <c r="E49" s="203"/>
      <c r="F49" s="203"/>
      <c r="G49" s="14">
        <v>99</v>
      </c>
      <c r="H49" s="90">
        <v>0</v>
      </c>
      <c r="I49" s="90">
        <v>0</v>
      </c>
    </row>
    <row r="50" spans="1:9" ht="19.5" customHeight="1" x14ac:dyDescent="0.2">
      <c r="A50" s="199" t="s">
        <v>89</v>
      </c>
      <c r="B50" s="203"/>
      <c r="C50" s="203"/>
      <c r="D50" s="203"/>
      <c r="E50" s="203"/>
      <c r="F50" s="203"/>
      <c r="G50" s="14">
        <v>100</v>
      </c>
      <c r="H50" s="90">
        <v>0</v>
      </c>
      <c r="I50" s="90">
        <v>0</v>
      </c>
    </row>
    <row r="51" spans="1:9" ht="27.75" customHeight="1" x14ac:dyDescent="0.2">
      <c r="A51" s="201" t="s">
        <v>226</v>
      </c>
      <c r="B51" s="204"/>
      <c r="C51" s="204"/>
      <c r="D51" s="204"/>
      <c r="E51" s="204"/>
      <c r="F51" s="204"/>
      <c r="G51" s="13">
        <v>101</v>
      </c>
      <c r="H51" s="46">
        <f>H52+H53</f>
        <v>0</v>
      </c>
      <c r="I51" s="46">
        <f>I52+I53</f>
        <v>0</v>
      </c>
    </row>
    <row r="52" spans="1:9" ht="18.75" customHeight="1" x14ac:dyDescent="0.2">
      <c r="A52" s="199" t="s">
        <v>162</v>
      </c>
      <c r="B52" s="203"/>
      <c r="C52" s="203"/>
      <c r="D52" s="203"/>
      <c r="E52" s="203"/>
      <c r="F52" s="203"/>
      <c r="G52" s="14">
        <v>102</v>
      </c>
      <c r="H52" s="90">
        <v>0</v>
      </c>
      <c r="I52" s="90">
        <v>0</v>
      </c>
    </row>
    <row r="53" spans="1:9" ht="14.25" customHeight="1" x14ac:dyDescent="0.2">
      <c r="A53" s="199" t="s">
        <v>161</v>
      </c>
      <c r="B53" s="203"/>
      <c r="C53" s="203"/>
      <c r="D53" s="203"/>
      <c r="E53" s="203"/>
      <c r="F53" s="203"/>
      <c r="G53" s="14">
        <v>103</v>
      </c>
      <c r="H53" s="90">
        <v>0</v>
      </c>
      <c r="I53" s="90">
        <v>0</v>
      </c>
    </row>
    <row r="54" spans="1:9" ht="27" customHeight="1" x14ac:dyDescent="0.2">
      <c r="A54" s="199" t="s">
        <v>163</v>
      </c>
      <c r="B54" s="203"/>
      <c r="C54" s="203"/>
      <c r="D54" s="203"/>
      <c r="E54" s="203"/>
      <c r="F54" s="203"/>
      <c r="G54" s="14">
        <v>104</v>
      </c>
      <c r="H54" s="90">
        <v>0</v>
      </c>
      <c r="I54" s="90">
        <v>0</v>
      </c>
    </row>
    <row r="55" spans="1:9" x14ac:dyDescent="0.2">
      <c r="A55" s="193" t="s">
        <v>181</v>
      </c>
      <c r="B55" s="202"/>
      <c r="C55" s="202"/>
      <c r="D55" s="202"/>
      <c r="E55" s="202"/>
      <c r="F55" s="202"/>
      <c r="G55" s="13">
        <v>105</v>
      </c>
      <c r="H55" s="46">
        <f>H35+H37</f>
        <v>-20521255</v>
      </c>
      <c r="I55" s="46">
        <f>I35+I37</f>
        <v>8230719</v>
      </c>
    </row>
    <row r="56" spans="1:9" x14ac:dyDescent="0.2">
      <c r="A56" s="189" t="s">
        <v>90</v>
      </c>
      <c r="B56" s="189"/>
      <c r="C56" s="189"/>
      <c r="D56" s="189"/>
      <c r="E56" s="189"/>
      <c r="F56" s="189"/>
      <c r="G56" s="190"/>
      <c r="H56" s="190"/>
      <c r="I56" s="190"/>
    </row>
    <row r="57" spans="1:9" x14ac:dyDescent="0.2">
      <c r="A57" s="199" t="s">
        <v>69</v>
      </c>
      <c r="B57" s="200"/>
      <c r="C57" s="200"/>
      <c r="D57" s="200"/>
      <c r="E57" s="200"/>
      <c r="F57" s="200"/>
      <c r="G57" s="14">
        <v>106</v>
      </c>
      <c r="H57" s="90">
        <v>0</v>
      </c>
      <c r="I57" s="90">
        <v>0</v>
      </c>
    </row>
    <row r="58" spans="1:9" x14ac:dyDescent="0.2">
      <c r="A58" s="199" t="s">
        <v>70</v>
      </c>
      <c r="B58" s="200"/>
      <c r="C58" s="200"/>
      <c r="D58" s="200"/>
      <c r="E58" s="200"/>
      <c r="F58" s="200"/>
      <c r="G58" s="14">
        <v>107</v>
      </c>
      <c r="H58" s="90">
        <v>0</v>
      </c>
      <c r="I58" s="90">
        <v>0</v>
      </c>
    </row>
    <row r="59" spans="1:9" x14ac:dyDescent="0.2">
      <c r="A59" s="15"/>
      <c r="B59" s="15"/>
      <c r="C59" s="15"/>
      <c r="D59" s="15"/>
      <c r="E59" s="15"/>
      <c r="F59" s="15"/>
      <c r="G59" s="15"/>
      <c r="H59" s="47"/>
      <c r="I59" s="47"/>
    </row>
  </sheetData>
  <sheetProtection algorithmName="SHA-512" hashValue="beG4q1l4y2Fb34EyAUhhnbZznAGDSfc+x9PCRDINFjxFEkPRhduYeq5sJouw7kxZdp3JPNmCeXiZOmq2Vk1v/w==" saltValue="edWNnI5mZakgtXsRHH6U+g==" spinCount="100000" sheet="1" objects="1" scenarios="1" formatCells="0" insertRows="0"/>
  <mergeCells count="58">
    <mergeCell ref="A5:F5"/>
    <mergeCell ref="A6:F6"/>
    <mergeCell ref="A2:H2"/>
    <mergeCell ref="A1:H1"/>
    <mergeCell ref="A4:I4"/>
    <mergeCell ref="A3:I3"/>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29:F29"/>
    <mergeCell ref="A30:F30"/>
    <mergeCell ref="A31:F31"/>
    <mergeCell ref="A23:F23"/>
    <mergeCell ref="A15:F15"/>
    <mergeCell ref="A16:F16"/>
    <mergeCell ref="A17:F17"/>
    <mergeCell ref="A19:F19"/>
    <mergeCell ref="A20:F20"/>
    <mergeCell ref="A21:F21"/>
    <mergeCell ref="A33:F33"/>
    <mergeCell ref="A34:F34"/>
    <mergeCell ref="A36:I36"/>
    <mergeCell ref="A37:F37"/>
    <mergeCell ref="A42:F42"/>
    <mergeCell ref="A43:F43"/>
    <mergeCell ref="A39:F39"/>
    <mergeCell ref="A40:F40"/>
    <mergeCell ref="A41:F41"/>
    <mergeCell ref="A35:F35"/>
    <mergeCell ref="A38:F3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Normal="100" zoomScaleSheetLayoutView="100" workbookViewId="0">
      <selection activeCell="H32" sqref="H32:I36"/>
    </sheetView>
  </sheetViews>
  <sheetFormatPr defaultColWidth="9.140625" defaultRowHeight="12.75" x14ac:dyDescent="0.2"/>
  <cols>
    <col min="1" max="7" width="9.140625" style="9"/>
    <col min="8" max="9" width="10.42578125" style="45" bestFit="1" customWidth="1"/>
    <col min="10" max="16384" width="9.140625" style="9"/>
  </cols>
  <sheetData>
    <row r="1" spans="1:9" x14ac:dyDescent="0.2">
      <c r="A1" s="210" t="s">
        <v>8</v>
      </c>
      <c r="B1" s="214"/>
      <c r="C1" s="214"/>
      <c r="D1" s="214"/>
      <c r="E1" s="214"/>
      <c r="F1" s="214"/>
      <c r="G1" s="214"/>
      <c r="H1" s="214"/>
    </row>
    <row r="2" spans="1:9" x14ac:dyDescent="0.2">
      <c r="A2" s="209" t="s">
        <v>299</v>
      </c>
      <c r="B2" s="170"/>
      <c r="C2" s="170"/>
      <c r="D2" s="170"/>
      <c r="E2" s="170"/>
      <c r="F2" s="170"/>
      <c r="G2" s="170"/>
      <c r="H2" s="170"/>
    </row>
    <row r="3" spans="1:9" x14ac:dyDescent="0.2">
      <c r="A3" s="216" t="s">
        <v>20</v>
      </c>
      <c r="B3" s="217"/>
      <c r="C3" s="217"/>
      <c r="D3" s="217"/>
      <c r="E3" s="217"/>
      <c r="F3" s="217"/>
      <c r="G3" s="217"/>
      <c r="H3" s="217"/>
      <c r="I3" s="186"/>
    </row>
    <row r="4" spans="1:9" x14ac:dyDescent="0.2">
      <c r="A4" s="215" t="s">
        <v>288</v>
      </c>
      <c r="B4" s="182"/>
      <c r="C4" s="182"/>
      <c r="D4" s="182"/>
      <c r="E4" s="182"/>
      <c r="F4" s="182"/>
      <c r="G4" s="182"/>
      <c r="H4" s="182"/>
      <c r="I4" s="183"/>
    </row>
    <row r="5" spans="1:9" ht="45" x14ac:dyDescent="0.2">
      <c r="A5" s="205" t="s">
        <v>2</v>
      </c>
      <c r="B5" s="206"/>
      <c r="C5" s="206"/>
      <c r="D5" s="206"/>
      <c r="E5" s="206"/>
      <c r="F5" s="206"/>
      <c r="G5" s="10" t="s">
        <v>6</v>
      </c>
      <c r="H5" s="12" t="s">
        <v>223</v>
      </c>
      <c r="I5" s="12" t="s">
        <v>19</v>
      </c>
    </row>
    <row r="6" spans="1:9" x14ac:dyDescent="0.2">
      <c r="A6" s="218">
        <v>1</v>
      </c>
      <c r="B6" s="206"/>
      <c r="C6" s="206"/>
      <c r="D6" s="206"/>
      <c r="E6" s="206"/>
      <c r="F6" s="206"/>
      <c r="G6" s="11">
        <v>2</v>
      </c>
      <c r="H6" s="12" t="s">
        <v>9</v>
      </c>
      <c r="I6" s="12" t="s">
        <v>10</v>
      </c>
    </row>
    <row r="7" spans="1:9" x14ac:dyDescent="0.2">
      <c r="A7" s="201" t="s">
        <v>227</v>
      </c>
      <c r="B7" s="201"/>
      <c r="C7" s="201"/>
      <c r="D7" s="201"/>
      <c r="E7" s="201"/>
      <c r="F7" s="201"/>
      <c r="G7" s="13">
        <v>1</v>
      </c>
      <c r="H7" s="48">
        <f>H8+H9+H10+H11+H12+H14+H13+H15+H16+H17+H18+H19+H20+H21+H22+H23+H24+H25+H26+H27+H28+H29+H30</f>
        <v>-1175945</v>
      </c>
      <c r="I7" s="48">
        <f>I8+I9+I10+I11+I12+I14+I13+I15+I16+I17+I18+I19+I20+I21+I22+I23+I24+I25+I26+I27+I28+I29+I30</f>
        <v>-34595271</v>
      </c>
    </row>
    <row r="8" spans="1:9" x14ac:dyDescent="0.2">
      <c r="A8" s="199" t="s">
        <v>91</v>
      </c>
      <c r="B8" s="199"/>
      <c r="C8" s="199"/>
      <c r="D8" s="199"/>
      <c r="E8" s="199"/>
      <c r="F8" s="199"/>
      <c r="G8" s="14">
        <v>2</v>
      </c>
      <c r="H8" s="92">
        <v>-28466069</v>
      </c>
      <c r="I8" s="92">
        <v>-21151668</v>
      </c>
    </row>
    <row r="9" spans="1:9" x14ac:dyDescent="0.2">
      <c r="A9" s="199" t="s">
        <v>166</v>
      </c>
      <c r="B9" s="199"/>
      <c r="C9" s="199"/>
      <c r="D9" s="199"/>
      <c r="E9" s="199"/>
      <c r="F9" s="199"/>
      <c r="G9" s="14">
        <v>3</v>
      </c>
      <c r="H9" s="92">
        <v>0</v>
      </c>
      <c r="I9" s="92">
        <v>0</v>
      </c>
    </row>
    <row r="10" spans="1:9" ht="12.75" customHeight="1" x14ac:dyDescent="0.2">
      <c r="A10" s="199" t="s">
        <v>164</v>
      </c>
      <c r="B10" s="199"/>
      <c r="C10" s="199"/>
      <c r="D10" s="199"/>
      <c r="E10" s="199"/>
      <c r="F10" s="199"/>
      <c r="G10" s="14">
        <v>4</v>
      </c>
      <c r="H10" s="92">
        <v>0</v>
      </c>
      <c r="I10" s="92">
        <v>0</v>
      </c>
    </row>
    <row r="11" spans="1:9" x14ac:dyDescent="0.2">
      <c r="A11" s="199" t="s">
        <v>165</v>
      </c>
      <c r="B11" s="199"/>
      <c r="C11" s="199"/>
      <c r="D11" s="199"/>
      <c r="E11" s="199"/>
      <c r="F11" s="199"/>
      <c r="G11" s="14">
        <v>5</v>
      </c>
      <c r="H11" s="92">
        <v>0</v>
      </c>
      <c r="I11" s="92">
        <v>0</v>
      </c>
    </row>
    <row r="12" spans="1:9" x14ac:dyDescent="0.2">
      <c r="A12" s="199" t="s">
        <v>92</v>
      </c>
      <c r="B12" s="199"/>
      <c r="C12" s="199"/>
      <c r="D12" s="199"/>
      <c r="E12" s="199"/>
      <c r="F12" s="199"/>
      <c r="G12" s="14">
        <v>6</v>
      </c>
      <c r="H12" s="92">
        <v>-819745</v>
      </c>
      <c r="I12" s="92">
        <v>-502117</v>
      </c>
    </row>
    <row r="13" spans="1:9" x14ac:dyDescent="0.2">
      <c r="A13" s="199" t="s">
        <v>93</v>
      </c>
      <c r="B13" s="199"/>
      <c r="C13" s="199"/>
      <c r="D13" s="199"/>
      <c r="E13" s="199"/>
      <c r="F13" s="199"/>
      <c r="G13" s="14">
        <v>7</v>
      </c>
      <c r="H13" s="92">
        <v>0</v>
      </c>
      <c r="I13" s="92">
        <v>0</v>
      </c>
    </row>
    <row r="14" spans="1:9" x14ac:dyDescent="0.2">
      <c r="A14" s="199" t="s">
        <v>94</v>
      </c>
      <c r="B14" s="199"/>
      <c r="C14" s="199"/>
      <c r="D14" s="199"/>
      <c r="E14" s="199"/>
      <c r="F14" s="199"/>
      <c r="G14" s="14">
        <v>8</v>
      </c>
      <c r="H14" s="92">
        <v>-195200</v>
      </c>
      <c r="I14" s="92">
        <v>-2084677</v>
      </c>
    </row>
    <row r="15" spans="1:9" x14ac:dyDescent="0.2">
      <c r="A15" s="199" t="s">
        <v>95</v>
      </c>
      <c r="B15" s="199"/>
      <c r="C15" s="199"/>
      <c r="D15" s="199"/>
      <c r="E15" s="199"/>
      <c r="F15" s="199"/>
      <c r="G15" s="14">
        <v>9</v>
      </c>
      <c r="H15" s="92">
        <v>26683228</v>
      </c>
      <c r="I15" s="92">
        <v>-12762962</v>
      </c>
    </row>
    <row r="16" spans="1:9" x14ac:dyDescent="0.2">
      <c r="A16" s="199" t="s">
        <v>96</v>
      </c>
      <c r="B16" s="199"/>
      <c r="C16" s="199"/>
      <c r="D16" s="199"/>
      <c r="E16" s="199"/>
      <c r="F16" s="199"/>
      <c r="G16" s="14">
        <v>10</v>
      </c>
      <c r="H16" s="92">
        <v>0</v>
      </c>
      <c r="I16" s="92">
        <v>0</v>
      </c>
    </row>
    <row r="17" spans="1:9" x14ac:dyDescent="0.2">
      <c r="A17" s="199" t="s">
        <v>97</v>
      </c>
      <c r="B17" s="199"/>
      <c r="C17" s="199"/>
      <c r="D17" s="199"/>
      <c r="E17" s="199"/>
      <c r="F17" s="199"/>
      <c r="G17" s="14">
        <v>11</v>
      </c>
      <c r="H17" s="92">
        <v>0</v>
      </c>
      <c r="I17" s="92">
        <v>0</v>
      </c>
    </row>
    <row r="18" spans="1:9" x14ac:dyDescent="0.2">
      <c r="A18" s="199" t="s">
        <v>98</v>
      </c>
      <c r="B18" s="199"/>
      <c r="C18" s="199"/>
      <c r="D18" s="199"/>
      <c r="E18" s="199"/>
      <c r="F18" s="199"/>
      <c r="G18" s="14">
        <v>12</v>
      </c>
      <c r="H18" s="92">
        <v>0</v>
      </c>
      <c r="I18" s="92">
        <v>0</v>
      </c>
    </row>
    <row r="19" spans="1:9" x14ac:dyDescent="0.2">
      <c r="A19" s="199" t="s">
        <v>99</v>
      </c>
      <c r="B19" s="199"/>
      <c r="C19" s="199"/>
      <c r="D19" s="199"/>
      <c r="E19" s="199"/>
      <c r="F19" s="199"/>
      <c r="G19" s="14">
        <v>13</v>
      </c>
      <c r="H19" s="92">
        <v>0</v>
      </c>
      <c r="I19" s="92">
        <v>0</v>
      </c>
    </row>
    <row r="20" spans="1:9" x14ac:dyDescent="0.2">
      <c r="A20" s="199" t="s">
        <v>100</v>
      </c>
      <c r="B20" s="199"/>
      <c r="C20" s="199"/>
      <c r="D20" s="199"/>
      <c r="E20" s="199"/>
      <c r="F20" s="199"/>
      <c r="G20" s="14">
        <v>14</v>
      </c>
      <c r="H20" s="92">
        <v>0</v>
      </c>
      <c r="I20" s="92">
        <v>0</v>
      </c>
    </row>
    <row r="21" spans="1:9" x14ac:dyDescent="0.2">
      <c r="A21" s="199" t="s">
        <v>101</v>
      </c>
      <c r="B21" s="199"/>
      <c r="C21" s="199"/>
      <c r="D21" s="199"/>
      <c r="E21" s="199"/>
      <c r="F21" s="199"/>
      <c r="G21" s="14">
        <v>15</v>
      </c>
      <c r="H21" s="92">
        <v>0</v>
      </c>
      <c r="I21" s="92">
        <v>0</v>
      </c>
    </row>
    <row r="22" spans="1:9" x14ac:dyDescent="0.2">
      <c r="A22" s="199" t="s">
        <v>102</v>
      </c>
      <c r="B22" s="199"/>
      <c r="C22" s="199"/>
      <c r="D22" s="199"/>
      <c r="E22" s="199"/>
      <c r="F22" s="199"/>
      <c r="G22" s="14">
        <v>16</v>
      </c>
      <c r="H22" s="92">
        <v>819745</v>
      </c>
      <c r="I22" s="92">
        <v>502117</v>
      </c>
    </row>
    <row r="23" spans="1:9" x14ac:dyDescent="0.2">
      <c r="A23" s="199" t="s">
        <v>103</v>
      </c>
      <c r="B23" s="199"/>
      <c r="C23" s="199"/>
      <c r="D23" s="199"/>
      <c r="E23" s="199"/>
      <c r="F23" s="199"/>
      <c r="G23" s="14">
        <v>17</v>
      </c>
      <c r="H23" s="92">
        <v>0</v>
      </c>
      <c r="I23" s="92">
        <v>0</v>
      </c>
    </row>
    <row r="24" spans="1:9" x14ac:dyDescent="0.2">
      <c r="A24" s="199" t="s">
        <v>104</v>
      </c>
      <c r="B24" s="199"/>
      <c r="C24" s="199"/>
      <c r="D24" s="199"/>
      <c r="E24" s="199"/>
      <c r="F24" s="199"/>
      <c r="G24" s="14">
        <v>18</v>
      </c>
      <c r="H24" s="92">
        <v>39695</v>
      </c>
      <c r="I24" s="92">
        <v>2190717</v>
      </c>
    </row>
    <row r="25" spans="1:9" x14ac:dyDescent="0.2">
      <c r="A25" s="199" t="s">
        <v>105</v>
      </c>
      <c r="B25" s="199"/>
      <c r="C25" s="199"/>
      <c r="D25" s="199"/>
      <c r="E25" s="199"/>
      <c r="F25" s="199"/>
      <c r="G25" s="14">
        <v>19</v>
      </c>
      <c r="H25" s="92">
        <v>350705</v>
      </c>
      <c r="I25" s="92">
        <v>1978637</v>
      </c>
    </row>
    <row r="26" spans="1:9" x14ac:dyDescent="0.2">
      <c r="A26" s="199" t="s">
        <v>106</v>
      </c>
      <c r="B26" s="199"/>
      <c r="C26" s="199"/>
      <c r="D26" s="199"/>
      <c r="E26" s="199"/>
      <c r="F26" s="199"/>
      <c r="G26" s="14">
        <v>20</v>
      </c>
      <c r="H26" s="92">
        <v>-65801</v>
      </c>
      <c r="I26" s="92">
        <v>-2449733</v>
      </c>
    </row>
    <row r="27" spans="1:9" x14ac:dyDescent="0.2">
      <c r="A27" s="199" t="s">
        <v>107</v>
      </c>
      <c r="B27" s="199"/>
      <c r="C27" s="199"/>
      <c r="D27" s="199"/>
      <c r="E27" s="199"/>
      <c r="F27" s="199"/>
      <c r="G27" s="14">
        <v>21</v>
      </c>
      <c r="H27" s="92">
        <v>149</v>
      </c>
      <c r="I27" s="92">
        <v>-149</v>
      </c>
    </row>
    <row r="28" spans="1:9" x14ac:dyDescent="0.2">
      <c r="A28" s="199" t="s">
        <v>108</v>
      </c>
      <c r="B28" s="199"/>
      <c r="C28" s="199"/>
      <c r="D28" s="199"/>
      <c r="E28" s="199"/>
      <c r="F28" s="199"/>
      <c r="G28" s="14">
        <v>22</v>
      </c>
      <c r="H28" s="92">
        <v>0</v>
      </c>
      <c r="I28" s="92">
        <v>0</v>
      </c>
    </row>
    <row r="29" spans="1:9" x14ac:dyDescent="0.2">
      <c r="A29" s="199" t="s">
        <v>109</v>
      </c>
      <c r="B29" s="199"/>
      <c r="C29" s="199"/>
      <c r="D29" s="199"/>
      <c r="E29" s="199"/>
      <c r="F29" s="199"/>
      <c r="G29" s="14">
        <v>23</v>
      </c>
      <c r="H29" s="92">
        <v>138000</v>
      </c>
      <c r="I29" s="92">
        <v>9000</v>
      </c>
    </row>
    <row r="30" spans="1:9" x14ac:dyDescent="0.2">
      <c r="A30" s="199" t="s">
        <v>110</v>
      </c>
      <c r="B30" s="199"/>
      <c r="C30" s="199"/>
      <c r="D30" s="199"/>
      <c r="E30" s="199"/>
      <c r="F30" s="199"/>
      <c r="G30" s="14">
        <v>24</v>
      </c>
      <c r="H30" s="92">
        <v>339348</v>
      </c>
      <c r="I30" s="92">
        <v>-324436</v>
      </c>
    </row>
    <row r="31" spans="1:9" x14ac:dyDescent="0.2">
      <c r="A31" s="201" t="s">
        <v>167</v>
      </c>
      <c r="B31" s="201"/>
      <c r="C31" s="201"/>
      <c r="D31" s="201"/>
      <c r="E31" s="201"/>
      <c r="F31" s="201"/>
      <c r="G31" s="13">
        <v>25</v>
      </c>
      <c r="H31" s="48">
        <f>H32+H33+H34+H35+H36</f>
        <v>7944814</v>
      </c>
      <c r="I31" s="48">
        <f>I32+I33+I34+I35+I36</f>
        <v>23210080</v>
      </c>
    </row>
    <row r="32" spans="1:9" x14ac:dyDescent="0.2">
      <c r="A32" s="199" t="s">
        <v>111</v>
      </c>
      <c r="B32" s="199"/>
      <c r="C32" s="199"/>
      <c r="D32" s="199"/>
      <c r="E32" s="199"/>
      <c r="F32" s="199"/>
      <c r="G32" s="14">
        <v>26</v>
      </c>
      <c r="H32" s="92">
        <v>0</v>
      </c>
      <c r="I32" s="92">
        <v>0</v>
      </c>
    </row>
    <row r="33" spans="1:9" x14ac:dyDescent="0.2">
      <c r="A33" s="199" t="s">
        <v>112</v>
      </c>
      <c r="B33" s="199"/>
      <c r="C33" s="199"/>
      <c r="D33" s="199"/>
      <c r="E33" s="199"/>
      <c r="F33" s="199"/>
      <c r="G33" s="14">
        <v>27</v>
      </c>
      <c r="H33" s="92">
        <v>0</v>
      </c>
      <c r="I33" s="92">
        <v>0</v>
      </c>
    </row>
    <row r="34" spans="1:9" x14ac:dyDescent="0.2">
      <c r="A34" s="199" t="s">
        <v>113</v>
      </c>
      <c r="B34" s="199"/>
      <c r="C34" s="199"/>
      <c r="D34" s="199"/>
      <c r="E34" s="199"/>
      <c r="F34" s="199"/>
      <c r="G34" s="14">
        <v>28</v>
      </c>
      <c r="H34" s="92">
        <v>0</v>
      </c>
      <c r="I34" s="92">
        <v>0</v>
      </c>
    </row>
    <row r="35" spans="1:9" x14ac:dyDescent="0.2">
      <c r="A35" s="199" t="s">
        <v>114</v>
      </c>
      <c r="B35" s="199"/>
      <c r="C35" s="199"/>
      <c r="D35" s="199"/>
      <c r="E35" s="199"/>
      <c r="F35" s="199"/>
      <c r="G35" s="14">
        <v>29</v>
      </c>
      <c r="H35" s="92">
        <v>7944814</v>
      </c>
      <c r="I35" s="92">
        <v>29382387</v>
      </c>
    </row>
    <row r="36" spans="1:9" x14ac:dyDescent="0.2">
      <c r="A36" s="199" t="s">
        <v>115</v>
      </c>
      <c r="B36" s="199"/>
      <c r="C36" s="199"/>
      <c r="D36" s="199"/>
      <c r="E36" s="199"/>
      <c r="F36" s="199"/>
      <c r="G36" s="14">
        <v>30</v>
      </c>
      <c r="H36" s="92">
        <v>0</v>
      </c>
      <c r="I36" s="92">
        <v>-6172307</v>
      </c>
    </row>
    <row r="37" spans="1:9" x14ac:dyDescent="0.2">
      <c r="A37" s="195" t="s">
        <v>240</v>
      </c>
      <c r="B37" s="195"/>
      <c r="C37" s="195"/>
      <c r="D37" s="195"/>
      <c r="E37" s="195"/>
      <c r="F37" s="195"/>
      <c r="G37" s="13">
        <v>31</v>
      </c>
      <c r="H37" s="48">
        <f>H31+H7</f>
        <v>6768869</v>
      </c>
      <c r="I37" s="48">
        <f>I31+I7</f>
        <v>-11385191</v>
      </c>
    </row>
    <row r="38" spans="1:9" x14ac:dyDescent="0.2">
      <c r="A38" s="191" t="s">
        <v>116</v>
      </c>
      <c r="B38" s="191"/>
      <c r="C38" s="191"/>
      <c r="D38" s="191"/>
      <c r="E38" s="191"/>
      <c r="F38" s="191"/>
      <c r="G38" s="14">
        <v>32</v>
      </c>
      <c r="H38" s="93">
        <v>6530123</v>
      </c>
      <c r="I38" s="93">
        <v>13298992</v>
      </c>
    </row>
    <row r="39" spans="1:9" x14ac:dyDescent="0.2">
      <c r="A39" s="195" t="s">
        <v>168</v>
      </c>
      <c r="B39" s="195"/>
      <c r="C39" s="195"/>
      <c r="D39" s="195"/>
      <c r="E39" s="195"/>
      <c r="F39" s="195"/>
      <c r="G39" s="13">
        <v>33</v>
      </c>
      <c r="H39" s="48">
        <f>H37+H38</f>
        <v>13298992</v>
      </c>
      <c r="I39" s="48">
        <f>I37+I38</f>
        <v>1913801</v>
      </c>
    </row>
  </sheetData>
  <sheetProtection algorithmName="SHA-512" hashValue="n8Vt9y7jdhFwpvAOV1DiJNWGkBTHt4YglnQXpERlxMu41QnM87MacOCDIn30UXEoU4CilU/n1LAJW++orSFODw==" saltValue="s+yzy9L4GKsjEKKrxfEv1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sqref="A1:H1"/>
    </sheetView>
  </sheetViews>
  <sheetFormatPr defaultRowHeight="12.75" x14ac:dyDescent="0.2"/>
  <cols>
    <col min="1" max="7" width="9.140625" style="9"/>
    <col min="8" max="8" width="9.85546875" style="45" bestFit="1" customWidth="1"/>
    <col min="9" max="9" width="12" style="45"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10" t="s">
        <v>11</v>
      </c>
      <c r="B1" s="214"/>
      <c r="C1" s="214"/>
      <c r="D1" s="214"/>
      <c r="E1" s="214"/>
      <c r="F1" s="214"/>
      <c r="G1" s="214"/>
      <c r="H1" s="214"/>
    </row>
    <row r="2" spans="1:9" ht="12.75" customHeight="1" x14ac:dyDescent="0.2">
      <c r="A2" s="209" t="s">
        <v>7</v>
      </c>
      <c r="B2" s="170"/>
      <c r="C2" s="170"/>
      <c r="D2" s="170"/>
      <c r="E2" s="170"/>
      <c r="F2" s="170"/>
      <c r="G2" s="170"/>
      <c r="H2" s="170"/>
    </row>
    <row r="3" spans="1:9" x14ac:dyDescent="0.2">
      <c r="A3" s="216" t="s">
        <v>20</v>
      </c>
      <c r="B3" s="219"/>
      <c r="C3" s="219"/>
      <c r="D3" s="219"/>
      <c r="E3" s="219"/>
      <c r="F3" s="219"/>
      <c r="G3" s="219"/>
      <c r="H3" s="219"/>
      <c r="I3" s="186"/>
    </row>
    <row r="4" spans="1:9" x14ac:dyDescent="0.2">
      <c r="A4" s="215" t="s">
        <v>12</v>
      </c>
      <c r="B4" s="182"/>
      <c r="C4" s="182"/>
      <c r="D4" s="182"/>
      <c r="E4" s="182"/>
      <c r="F4" s="182"/>
      <c r="G4" s="182"/>
      <c r="H4" s="182"/>
      <c r="I4" s="183"/>
    </row>
    <row r="5" spans="1:9" ht="45" x14ac:dyDescent="0.2">
      <c r="A5" s="205" t="s">
        <v>2</v>
      </c>
      <c r="B5" s="206"/>
      <c r="C5" s="206"/>
      <c r="D5" s="206"/>
      <c r="E5" s="206"/>
      <c r="F5" s="206"/>
      <c r="G5" s="10" t="s">
        <v>6</v>
      </c>
      <c r="H5" s="12" t="s">
        <v>223</v>
      </c>
      <c r="I5" s="12" t="s">
        <v>19</v>
      </c>
    </row>
    <row r="6" spans="1:9" x14ac:dyDescent="0.2">
      <c r="A6" s="218">
        <v>1</v>
      </c>
      <c r="B6" s="206"/>
      <c r="C6" s="206"/>
      <c r="D6" s="206"/>
      <c r="E6" s="206"/>
      <c r="F6" s="206"/>
      <c r="G6" s="11">
        <v>2</v>
      </c>
      <c r="H6" s="12" t="s">
        <v>9</v>
      </c>
      <c r="I6" s="12" t="s">
        <v>10</v>
      </c>
    </row>
    <row r="7" spans="1:9" x14ac:dyDescent="0.2">
      <c r="A7" s="195" t="s">
        <v>228</v>
      </c>
      <c r="B7" s="195"/>
      <c r="C7" s="195"/>
      <c r="D7" s="195"/>
      <c r="E7" s="195"/>
      <c r="F7" s="195"/>
      <c r="G7" s="13">
        <v>1</v>
      </c>
      <c r="H7" s="48">
        <f>SUM(H8:H33)</f>
        <v>0</v>
      </c>
      <c r="I7" s="48">
        <f>SUM(I8:I33)</f>
        <v>0</v>
      </c>
    </row>
    <row r="8" spans="1:9" x14ac:dyDescent="0.2">
      <c r="A8" s="199" t="s">
        <v>117</v>
      </c>
      <c r="B8" s="199"/>
      <c r="C8" s="199"/>
      <c r="D8" s="199"/>
      <c r="E8" s="199"/>
      <c r="F8" s="199"/>
      <c r="G8" s="14">
        <v>2</v>
      </c>
      <c r="H8" s="49"/>
      <c r="I8" s="49"/>
    </row>
    <row r="9" spans="1:9" x14ac:dyDescent="0.2">
      <c r="A9" s="199" t="s">
        <v>118</v>
      </c>
      <c r="B9" s="199"/>
      <c r="C9" s="199"/>
      <c r="D9" s="199"/>
      <c r="E9" s="199"/>
      <c r="F9" s="199"/>
      <c r="G9" s="14">
        <v>3</v>
      </c>
      <c r="H9" s="49"/>
      <c r="I9" s="49"/>
    </row>
    <row r="10" spans="1:9" x14ac:dyDescent="0.2">
      <c r="A10" s="199" t="s">
        <v>119</v>
      </c>
      <c r="B10" s="199"/>
      <c r="C10" s="199"/>
      <c r="D10" s="199"/>
      <c r="E10" s="199"/>
      <c r="F10" s="199"/>
      <c r="G10" s="14">
        <v>4</v>
      </c>
      <c r="H10" s="49"/>
      <c r="I10" s="49"/>
    </row>
    <row r="11" spans="1:9" x14ac:dyDescent="0.2">
      <c r="A11" s="199" t="s">
        <v>120</v>
      </c>
      <c r="B11" s="199"/>
      <c r="C11" s="199"/>
      <c r="D11" s="199"/>
      <c r="E11" s="199"/>
      <c r="F11" s="199"/>
      <c r="G11" s="14">
        <v>5</v>
      </c>
      <c r="H11" s="49"/>
      <c r="I11" s="49"/>
    </row>
    <row r="12" spans="1:9" x14ac:dyDescent="0.2">
      <c r="A12" s="199" t="s">
        <v>121</v>
      </c>
      <c r="B12" s="199"/>
      <c r="C12" s="199"/>
      <c r="D12" s="199"/>
      <c r="E12" s="199"/>
      <c r="F12" s="199"/>
      <c r="G12" s="14">
        <v>6</v>
      </c>
      <c r="H12" s="49"/>
      <c r="I12" s="49"/>
    </row>
    <row r="13" spans="1:9" x14ac:dyDescent="0.2">
      <c r="A13" s="199" t="s">
        <v>122</v>
      </c>
      <c r="B13" s="199"/>
      <c r="C13" s="199"/>
      <c r="D13" s="199"/>
      <c r="E13" s="199"/>
      <c r="F13" s="199"/>
      <c r="G13" s="14">
        <v>7</v>
      </c>
      <c r="H13" s="49"/>
      <c r="I13" s="49"/>
    </row>
    <row r="14" spans="1:9" x14ac:dyDescent="0.2">
      <c r="A14" s="199" t="s">
        <v>123</v>
      </c>
      <c r="B14" s="199"/>
      <c r="C14" s="199"/>
      <c r="D14" s="199"/>
      <c r="E14" s="199"/>
      <c r="F14" s="199"/>
      <c r="G14" s="14">
        <v>8</v>
      </c>
      <c r="H14" s="49"/>
      <c r="I14" s="49"/>
    </row>
    <row r="15" spans="1:9" x14ac:dyDescent="0.2">
      <c r="A15" s="199" t="s">
        <v>124</v>
      </c>
      <c r="B15" s="199"/>
      <c r="C15" s="199"/>
      <c r="D15" s="199"/>
      <c r="E15" s="199"/>
      <c r="F15" s="199"/>
      <c r="G15" s="14">
        <v>9</v>
      </c>
      <c r="H15" s="49"/>
      <c r="I15" s="49"/>
    </row>
    <row r="16" spans="1:9" x14ac:dyDescent="0.2">
      <c r="A16" s="199" t="s">
        <v>125</v>
      </c>
      <c r="B16" s="199"/>
      <c r="C16" s="199"/>
      <c r="D16" s="199"/>
      <c r="E16" s="199"/>
      <c r="F16" s="199"/>
      <c r="G16" s="14">
        <v>10</v>
      </c>
      <c r="H16" s="49"/>
      <c r="I16" s="49"/>
    </row>
    <row r="17" spans="1:9" x14ac:dyDescent="0.2">
      <c r="A17" s="199" t="s">
        <v>126</v>
      </c>
      <c r="B17" s="199"/>
      <c r="C17" s="199"/>
      <c r="D17" s="199"/>
      <c r="E17" s="199"/>
      <c r="F17" s="199"/>
      <c r="G17" s="14">
        <v>11</v>
      </c>
      <c r="H17" s="49"/>
      <c r="I17" s="49"/>
    </row>
    <row r="18" spans="1:9" x14ac:dyDescent="0.2">
      <c r="A18" s="199" t="s">
        <v>127</v>
      </c>
      <c r="B18" s="199"/>
      <c r="C18" s="199"/>
      <c r="D18" s="199"/>
      <c r="E18" s="199"/>
      <c r="F18" s="199"/>
      <c r="G18" s="14">
        <v>12</v>
      </c>
      <c r="H18" s="49"/>
      <c r="I18" s="49"/>
    </row>
    <row r="19" spans="1:9" x14ac:dyDescent="0.2">
      <c r="A19" s="199" t="s">
        <v>128</v>
      </c>
      <c r="B19" s="199"/>
      <c r="C19" s="199"/>
      <c r="D19" s="199"/>
      <c r="E19" s="199"/>
      <c r="F19" s="199"/>
      <c r="G19" s="14">
        <v>13</v>
      </c>
      <c r="H19" s="49"/>
      <c r="I19" s="49"/>
    </row>
    <row r="20" spans="1:9" x14ac:dyDescent="0.2">
      <c r="A20" s="199" t="s">
        <v>129</v>
      </c>
      <c r="B20" s="199"/>
      <c r="C20" s="199"/>
      <c r="D20" s="199"/>
      <c r="E20" s="199"/>
      <c r="F20" s="199"/>
      <c r="G20" s="14">
        <v>14</v>
      </c>
      <c r="H20" s="49"/>
      <c r="I20" s="49"/>
    </row>
    <row r="21" spans="1:9" x14ac:dyDescent="0.2">
      <c r="A21" s="199" t="s">
        <v>130</v>
      </c>
      <c r="B21" s="199"/>
      <c r="C21" s="199"/>
      <c r="D21" s="199"/>
      <c r="E21" s="199"/>
      <c r="F21" s="199"/>
      <c r="G21" s="14">
        <v>15</v>
      </c>
      <c r="H21" s="49"/>
      <c r="I21" s="49"/>
    </row>
    <row r="22" spans="1:9" x14ac:dyDescent="0.2">
      <c r="A22" s="199" t="s">
        <v>131</v>
      </c>
      <c r="B22" s="199"/>
      <c r="C22" s="199"/>
      <c r="D22" s="199"/>
      <c r="E22" s="199"/>
      <c r="F22" s="199"/>
      <c r="G22" s="14">
        <v>16</v>
      </c>
      <c r="H22" s="49"/>
      <c r="I22" s="49"/>
    </row>
    <row r="23" spans="1:9" x14ac:dyDescent="0.2">
      <c r="A23" s="199" t="s">
        <v>132</v>
      </c>
      <c r="B23" s="199"/>
      <c r="C23" s="199"/>
      <c r="D23" s="199"/>
      <c r="E23" s="199"/>
      <c r="F23" s="199"/>
      <c r="G23" s="14">
        <v>17</v>
      </c>
      <c r="H23" s="49"/>
      <c r="I23" s="49"/>
    </row>
    <row r="24" spans="1:9" x14ac:dyDescent="0.2">
      <c r="A24" s="199" t="s">
        <v>104</v>
      </c>
      <c r="B24" s="199"/>
      <c r="C24" s="199"/>
      <c r="D24" s="199"/>
      <c r="E24" s="199"/>
      <c r="F24" s="199"/>
      <c r="G24" s="14">
        <v>18</v>
      </c>
      <c r="H24" s="49"/>
      <c r="I24" s="49"/>
    </row>
    <row r="25" spans="1:9" x14ac:dyDescent="0.2">
      <c r="A25" s="199" t="s">
        <v>102</v>
      </c>
      <c r="B25" s="199"/>
      <c r="C25" s="199"/>
      <c r="D25" s="199"/>
      <c r="E25" s="199"/>
      <c r="F25" s="199"/>
      <c r="G25" s="14">
        <v>19</v>
      </c>
      <c r="H25" s="49"/>
      <c r="I25" s="49"/>
    </row>
    <row r="26" spans="1:9" x14ac:dyDescent="0.2">
      <c r="A26" s="199" t="s">
        <v>133</v>
      </c>
      <c r="B26" s="199"/>
      <c r="C26" s="199"/>
      <c r="D26" s="199"/>
      <c r="E26" s="199"/>
      <c r="F26" s="199"/>
      <c r="G26" s="14">
        <v>20</v>
      </c>
      <c r="H26" s="49"/>
      <c r="I26" s="49"/>
    </row>
    <row r="27" spans="1:9" ht="24.75" customHeight="1" x14ac:dyDescent="0.2">
      <c r="A27" s="199" t="s">
        <v>134</v>
      </c>
      <c r="B27" s="199"/>
      <c r="C27" s="199"/>
      <c r="D27" s="199"/>
      <c r="E27" s="199"/>
      <c r="F27" s="199"/>
      <c r="G27" s="14">
        <v>21</v>
      </c>
      <c r="H27" s="49"/>
      <c r="I27" s="49"/>
    </row>
    <row r="28" spans="1:9" ht="24.75" customHeight="1" x14ac:dyDescent="0.2">
      <c r="A28" s="199" t="s">
        <v>135</v>
      </c>
      <c r="B28" s="199"/>
      <c r="C28" s="199"/>
      <c r="D28" s="199"/>
      <c r="E28" s="199"/>
      <c r="F28" s="199"/>
      <c r="G28" s="14">
        <v>22</v>
      </c>
      <c r="H28" s="49"/>
      <c r="I28" s="49"/>
    </row>
    <row r="29" spans="1:9" x14ac:dyDescent="0.2">
      <c r="A29" s="199" t="s">
        <v>136</v>
      </c>
      <c r="B29" s="199"/>
      <c r="C29" s="199"/>
      <c r="D29" s="199"/>
      <c r="E29" s="199"/>
      <c r="F29" s="199"/>
      <c r="G29" s="14">
        <v>23</v>
      </c>
      <c r="H29" s="49"/>
      <c r="I29" s="49"/>
    </row>
    <row r="30" spans="1:9" x14ac:dyDescent="0.2">
      <c r="A30" s="199" t="s">
        <v>137</v>
      </c>
      <c r="B30" s="199"/>
      <c r="C30" s="199"/>
      <c r="D30" s="199"/>
      <c r="E30" s="199"/>
      <c r="F30" s="199"/>
      <c r="G30" s="14">
        <v>24</v>
      </c>
      <c r="H30" s="49"/>
      <c r="I30" s="49"/>
    </row>
    <row r="31" spans="1:9" x14ac:dyDescent="0.2">
      <c r="A31" s="199" t="s">
        <v>138</v>
      </c>
      <c r="B31" s="199"/>
      <c r="C31" s="199"/>
      <c r="D31" s="199"/>
      <c r="E31" s="199"/>
      <c r="F31" s="199"/>
      <c r="G31" s="14">
        <v>25</v>
      </c>
      <c r="H31" s="49"/>
      <c r="I31" s="49"/>
    </row>
    <row r="32" spans="1:9" x14ac:dyDescent="0.2">
      <c r="A32" s="199" t="s">
        <v>139</v>
      </c>
      <c r="B32" s="199"/>
      <c r="C32" s="199"/>
      <c r="D32" s="199"/>
      <c r="E32" s="199"/>
      <c r="F32" s="199"/>
      <c r="G32" s="14">
        <v>26</v>
      </c>
      <c r="H32" s="49"/>
      <c r="I32" s="49"/>
    </row>
    <row r="33" spans="1:9" x14ac:dyDescent="0.2">
      <c r="A33" s="199" t="s">
        <v>140</v>
      </c>
      <c r="B33" s="199"/>
      <c r="C33" s="199"/>
      <c r="D33" s="199"/>
      <c r="E33" s="199"/>
      <c r="F33" s="199"/>
      <c r="G33" s="14">
        <v>27</v>
      </c>
      <c r="H33" s="49"/>
      <c r="I33" s="49"/>
    </row>
    <row r="34" spans="1:9" x14ac:dyDescent="0.2">
      <c r="A34" s="195" t="s">
        <v>169</v>
      </c>
      <c r="B34" s="195"/>
      <c r="C34" s="195"/>
      <c r="D34" s="195"/>
      <c r="E34" s="195"/>
      <c r="F34" s="195"/>
      <c r="G34" s="13">
        <v>28</v>
      </c>
      <c r="H34" s="48">
        <f>H35+H36+H37+H38+H39+H40</f>
        <v>0</v>
      </c>
      <c r="I34" s="48">
        <f>I35+I36+I37+I38+I39+I40</f>
        <v>0</v>
      </c>
    </row>
    <row r="35" spans="1:9" x14ac:dyDescent="0.2">
      <c r="A35" s="199" t="s">
        <v>111</v>
      </c>
      <c r="B35" s="199"/>
      <c r="C35" s="199"/>
      <c r="D35" s="199"/>
      <c r="E35" s="199"/>
      <c r="F35" s="199"/>
      <c r="G35" s="14">
        <v>29</v>
      </c>
      <c r="H35" s="49"/>
      <c r="I35" s="49"/>
    </row>
    <row r="36" spans="1:9" x14ac:dyDescent="0.2">
      <c r="A36" s="199" t="s">
        <v>112</v>
      </c>
      <c r="B36" s="199"/>
      <c r="C36" s="199"/>
      <c r="D36" s="199"/>
      <c r="E36" s="199"/>
      <c r="F36" s="199"/>
      <c r="G36" s="14">
        <v>30</v>
      </c>
      <c r="H36" s="49"/>
      <c r="I36" s="49"/>
    </row>
    <row r="37" spans="1:9" x14ac:dyDescent="0.2">
      <c r="A37" s="199" t="s">
        <v>113</v>
      </c>
      <c r="B37" s="199"/>
      <c r="C37" s="199"/>
      <c r="D37" s="199"/>
      <c r="E37" s="199"/>
      <c r="F37" s="199"/>
      <c r="G37" s="14">
        <v>31</v>
      </c>
      <c r="H37" s="49"/>
      <c r="I37" s="49"/>
    </row>
    <row r="38" spans="1:9" x14ac:dyDescent="0.2">
      <c r="A38" s="199" t="s">
        <v>114</v>
      </c>
      <c r="B38" s="199"/>
      <c r="C38" s="199"/>
      <c r="D38" s="199"/>
      <c r="E38" s="199"/>
      <c r="F38" s="199"/>
      <c r="G38" s="14">
        <v>32</v>
      </c>
      <c r="H38" s="49"/>
      <c r="I38" s="49"/>
    </row>
    <row r="39" spans="1:9" x14ac:dyDescent="0.2">
      <c r="A39" s="199" t="s">
        <v>115</v>
      </c>
      <c r="B39" s="199"/>
      <c r="C39" s="199"/>
      <c r="D39" s="199"/>
      <c r="E39" s="199"/>
      <c r="F39" s="199"/>
      <c r="G39" s="14">
        <v>33</v>
      </c>
      <c r="H39" s="49"/>
      <c r="I39" s="49"/>
    </row>
    <row r="40" spans="1:9" x14ac:dyDescent="0.2">
      <c r="A40" s="191" t="s">
        <v>141</v>
      </c>
      <c r="B40" s="191"/>
      <c r="C40" s="191"/>
      <c r="D40" s="191"/>
      <c r="E40" s="191"/>
      <c r="F40" s="191"/>
      <c r="G40" s="14">
        <v>34</v>
      </c>
      <c r="H40" s="49"/>
      <c r="I40" s="49"/>
    </row>
    <row r="41" spans="1:9" ht="26.25" customHeight="1" x14ac:dyDescent="0.2">
      <c r="A41" s="195" t="s">
        <v>170</v>
      </c>
      <c r="B41" s="195"/>
      <c r="C41" s="195"/>
      <c r="D41" s="195"/>
      <c r="E41" s="195"/>
      <c r="F41" s="195"/>
      <c r="G41" s="13">
        <v>35</v>
      </c>
      <c r="H41" s="48">
        <f>H34+H7+H40</f>
        <v>0</v>
      </c>
      <c r="I41" s="48">
        <f>I34+I7+I40</f>
        <v>0</v>
      </c>
    </row>
    <row r="42" spans="1:9" x14ac:dyDescent="0.2">
      <c r="A42" s="191" t="s">
        <v>116</v>
      </c>
      <c r="B42" s="191"/>
      <c r="C42" s="191"/>
      <c r="D42" s="191"/>
      <c r="E42" s="191"/>
      <c r="F42" s="191"/>
      <c r="G42" s="14">
        <v>36</v>
      </c>
      <c r="H42" s="49"/>
      <c r="I42" s="49"/>
    </row>
    <row r="43" spans="1:9" x14ac:dyDescent="0.2">
      <c r="A43" s="195" t="s">
        <v>171</v>
      </c>
      <c r="B43" s="195"/>
      <c r="C43" s="195"/>
      <c r="D43" s="195"/>
      <c r="E43" s="195"/>
      <c r="F43" s="195"/>
      <c r="G43" s="13">
        <v>37</v>
      </c>
      <c r="H43" s="48">
        <f>H41+H42</f>
        <v>0</v>
      </c>
      <c r="I43" s="48">
        <f>I41+I42</f>
        <v>0</v>
      </c>
    </row>
  </sheetData>
  <sheetProtection algorithmName="SHA-512" hashValue="s46QGWkQudiWZOqI85ALOBf8P+BJ0sUu+qNxxtlWYxFR9cg1Wi15w26B3RckuUELcoIHa2DpjfKWTaHr9Av8Uw==" saltValue="SAVskQ8je0mEiCE7DSpKD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topLeftCell="A10" zoomScale="110" zoomScaleNormal="100" workbookViewId="0">
      <selection activeCell="S23" sqref="S23:S24"/>
    </sheetView>
  </sheetViews>
  <sheetFormatPr defaultRowHeight="12.75" x14ac:dyDescent="0.2"/>
  <cols>
    <col min="1" max="4" width="9.140625" style="16"/>
    <col min="5" max="5" width="10.140625" style="16" bestFit="1" customWidth="1"/>
    <col min="6" max="6" width="9.140625" style="16"/>
    <col min="7" max="7" width="10.140625" style="16" bestFit="1" customWidth="1"/>
    <col min="8" max="9" width="9.85546875" style="51" bestFit="1" customWidth="1"/>
    <col min="10" max="16" width="9.140625" style="51"/>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5" t="s">
        <v>13</v>
      </c>
      <c r="B1" s="226"/>
      <c r="C1" s="226"/>
      <c r="D1" s="226"/>
      <c r="E1" s="226"/>
      <c r="F1" s="226"/>
      <c r="G1" s="226"/>
      <c r="H1" s="226"/>
      <c r="I1" s="226"/>
      <c r="J1" s="50"/>
    </row>
    <row r="2" spans="1:21" ht="15.75" x14ac:dyDescent="0.2">
      <c r="A2" s="17"/>
      <c r="B2" s="18"/>
      <c r="C2" s="227" t="s">
        <v>14</v>
      </c>
      <c r="D2" s="227"/>
      <c r="E2" s="19">
        <v>44197</v>
      </c>
      <c r="F2" s="20" t="s">
        <v>0</v>
      </c>
      <c r="G2" s="19">
        <v>44561</v>
      </c>
      <c r="H2" s="52"/>
      <c r="I2" s="52"/>
      <c r="J2" s="53"/>
      <c r="P2" s="54" t="s">
        <v>20</v>
      </c>
      <c r="U2" s="21"/>
    </row>
    <row r="3" spans="1:21" ht="78.75" x14ac:dyDescent="0.2">
      <c r="A3" s="228" t="s">
        <v>15</v>
      </c>
      <c r="B3" s="206"/>
      <c r="C3" s="206"/>
      <c r="D3" s="206"/>
      <c r="E3" s="206"/>
      <c r="F3" s="206"/>
      <c r="G3" s="22" t="s">
        <v>3</v>
      </c>
      <c r="H3" s="55" t="s">
        <v>172</v>
      </c>
      <c r="I3" s="55" t="s">
        <v>17</v>
      </c>
      <c r="J3" s="55" t="s">
        <v>66</v>
      </c>
      <c r="K3" s="55" t="s">
        <v>182</v>
      </c>
      <c r="L3" s="55" t="s">
        <v>142</v>
      </c>
      <c r="M3" s="55" t="s">
        <v>143</v>
      </c>
      <c r="N3" s="55" t="s">
        <v>144</v>
      </c>
      <c r="O3" s="55" t="s">
        <v>145</v>
      </c>
      <c r="P3" s="55" t="s">
        <v>16</v>
      </c>
    </row>
    <row r="4" spans="1:21" x14ac:dyDescent="0.2">
      <c r="A4" s="229">
        <v>1</v>
      </c>
      <c r="B4" s="229"/>
      <c r="C4" s="229"/>
      <c r="D4" s="229"/>
      <c r="E4" s="229"/>
      <c r="F4" s="229"/>
      <c r="G4" s="23">
        <v>2</v>
      </c>
      <c r="H4" s="55" t="s">
        <v>9</v>
      </c>
      <c r="I4" s="56" t="s">
        <v>10</v>
      </c>
      <c r="J4" s="55" t="s">
        <v>183</v>
      </c>
      <c r="K4" s="56" t="s">
        <v>184</v>
      </c>
      <c r="L4" s="55" t="s">
        <v>185</v>
      </c>
      <c r="M4" s="56" t="s">
        <v>186</v>
      </c>
      <c r="N4" s="55" t="s">
        <v>187</v>
      </c>
      <c r="O4" s="56" t="s">
        <v>188</v>
      </c>
      <c r="P4" s="55" t="s">
        <v>189</v>
      </c>
    </row>
    <row r="5" spans="1:21" x14ac:dyDescent="0.2">
      <c r="A5" s="223" t="s">
        <v>18</v>
      </c>
      <c r="B5" s="223"/>
      <c r="C5" s="223"/>
      <c r="D5" s="223"/>
      <c r="E5" s="223"/>
      <c r="F5" s="223"/>
      <c r="G5" s="223"/>
      <c r="H5" s="223"/>
      <c r="I5" s="223"/>
      <c r="J5" s="223"/>
      <c r="K5" s="223"/>
      <c r="L5" s="223"/>
      <c r="M5" s="223"/>
      <c r="N5" s="230"/>
      <c r="O5" s="230"/>
      <c r="P5" s="230"/>
    </row>
    <row r="6" spans="1:21" ht="12.75" customHeight="1" x14ac:dyDescent="0.2">
      <c r="A6" s="222" t="s">
        <v>190</v>
      </c>
      <c r="B6" s="222"/>
      <c r="C6" s="222"/>
      <c r="D6" s="222"/>
      <c r="E6" s="222"/>
      <c r="F6" s="222"/>
      <c r="G6" s="24">
        <v>1</v>
      </c>
      <c r="H6" s="96">
        <v>60928360</v>
      </c>
      <c r="I6" s="96">
        <v>85396080</v>
      </c>
      <c r="J6" s="96">
        <v>0</v>
      </c>
      <c r="K6" s="96">
        <v>-33812331</v>
      </c>
      <c r="L6" s="96">
        <v>0</v>
      </c>
      <c r="M6" s="96">
        <v>15427859</v>
      </c>
      <c r="N6" s="96">
        <v>-11138512</v>
      </c>
      <c r="O6" s="96">
        <v>0</v>
      </c>
      <c r="P6" s="57">
        <f>SUM(H6:O6)</f>
        <v>116801456</v>
      </c>
    </row>
    <row r="7" spans="1:21" ht="12.75" customHeight="1" x14ac:dyDescent="0.2">
      <c r="A7" s="220" t="s">
        <v>191</v>
      </c>
      <c r="B7" s="220"/>
      <c r="C7" s="220"/>
      <c r="D7" s="220"/>
      <c r="E7" s="220"/>
      <c r="F7" s="220"/>
      <c r="G7" s="24">
        <v>2</v>
      </c>
      <c r="H7" s="96">
        <v>0</v>
      </c>
      <c r="I7" s="96">
        <v>0</v>
      </c>
      <c r="J7" s="96">
        <v>0</v>
      </c>
      <c r="K7" s="96">
        <v>0</v>
      </c>
      <c r="L7" s="96">
        <v>0</v>
      </c>
      <c r="M7" s="96">
        <v>0</v>
      </c>
      <c r="N7" s="96">
        <v>0</v>
      </c>
      <c r="O7" s="96">
        <v>0</v>
      </c>
      <c r="P7" s="57">
        <f t="shared" ref="P7:P22" si="0">SUM(H7:O7)</f>
        <v>0</v>
      </c>
    </row>
    <row r="8" spans="1:21" ht="12.75" customHeight="1" x14ac:dyDescent="0.2">
      <c r="A8" s="220" t="s">
        <v>192</v>
      </c>
      <c r="B8" s="220"/>
      <c r="C8" s="220"/>
      <c r="D8" s="220"/>
      <c r="E8" s="220"/>
      <c r="F8" s="220"/>
      <c r="G8" s="24">
        <v>3</v>
      </c>
      <c r="H8" s="96">
        <v>0</v>
      </c>
      <c r="I8" s="96">
        <v>0</v>
      </c>
      <c r="J8" s="96">
        <v>0</v>
      </c>
      <c r="K8" s="96">
        <v>0</v>
      </c>
      <c r="L8" s="96">
        <v>0</v>
      </c>
      <c r="M8" s="96">
        <v>0</v>
      </c>
      <c r="N8" s="96">
        <v>0</v>
      </c>
      <c r="O8" s="96">
        <v>0</v>
      </c>
      <c r="P8" s="57">
        <f t="shared" si="0"/>
        <v>0</v>
      </c>
    </row>
    <row r="9" spans="1:21" ht="24" customHeight="1" x14ac:dyDescent="0.2">
      <c r="A9" s="221" t="s">
        <v>241</v>
      </c>
      <c r="B9" s="221"/>
      <c r="C9" s="221"/>
      <c r="D9" s="221"/>
      <c r="E9" s="221"/>
      <c r="F9" s="221"/>
      <c r="G9" s="89">
        <v>4</v>
      </c>
      <c r="H9" s="57">
        <f>H6+H7+H8</f>
        <v>60928360</v>
      </c>
      <c r="I9" s="57">
        <f t="shared" ref="I9:M9" si="1">I6+I7+I8</f>
        <v>85396080</v>
      </c>
      <c r="J9" s="57">
        <f t="shared" si="1"/>
        <v>0</v>
      </c>
      <c r="K9" s="57">
        <f t="shared" si="1"/>
        <v>-33812331</v>
      </c>
      <c r="L9" s="57">
        <f t="shared" si="1"/>
        <v>0</v>
      </c>
      <c r="M9" s="57">
        <f t="shared" si="1"/>
        <v>15427859</v>
      </c>
      <c r="N9" s="57">
        <f>N6+N7+N8</f>
        <v>-11138512</v>
      </c>
      <c r="O9" s="57">
        <f>O6+O7+O8</f>
        <v>0</v>
      </c>
      <c r="P9" s="57">
        <f t="shared" si="0"/>
        <v>116801456</v>
      </c>
    </row>
    <row r="10" spans="1:21" ht="12.75" customHeight="1" x14ac:dyDescent="0.2">
      <c r="A10" s="220" t="s">
        <v>193</v>
      </c>
      <c r="B10" s="220"/>
      <c r="C10" s="220"/>
      <c r="D10" s="220"/>
      <c r="E10" s="220"/>
      <c r="F10" s="220"/>
      <c r="G10" s="24">
        <v>5</v>
      </c>
      <c r="H10" s="96">
        <v>0</v>
      </c>
      <c r="I10" s="96">
        <v>0</v>
      </c>
      <c r="J10" s="96">
        <v>0</v>
      </c>
      <c r="K10" s="96">
        <v>0</v>
      </c>
      <c r="L10" s="96">
        <v>0</v>
      </c>
      <c r="M10" s="96">
        <v>0</v>
      </c>
      <c r="N10" s="96">
        <v>-28466069</v>
      </c>
      <c r="O10" s="96"/>
      <c r="P10" s="57">
        <f t="shared" si="0"/>
        <v>-28466069</v>
      </c>
    </row>
    <row r="11" spans="1:21" ht="25.5" customHeight="1" x14ac:dyDescent="0.2">
      <c r="A11" s="220" t="s">
        <v>194</v>
      </c>
      <c r="B11" s="220"/>
      <c r="C11" s="220"/>
      <c r="D11" s="220"/>
      <c r="E11" s="220"/>
      <c r="F11" s="220"/>
      <c r="G11" s="24">
        <v>6</v>
      </c>
      <c r="H11" s="96">
        <v>0</v>
      </c>
      <c r="I11" s="96">
        <v>0</v>
      </c>
      <c r="J11" s="96">
        <v>0</v>
      </c>
      <c r="K11" s="96">
        <v>7944814</v>
      </c>
      <c r="L11" s="96">
        <v>0</v>
      </c>
      <c r="M11" s="96">
        <v>0</v>
      </c>
      <c r="N11" s="96">
        <v>0</v>
      </c>
      <c r="O11" s="96">
        <v>0</v>
      </c>
      <c r="P11" s="57">
        <f t="shared" si="0"/>
        <v>7944814</v>
      </c>
    </row>
    <row r="12" spans="1:21" ht="12.75" customHeight="1" x14ac:dyDescent="0.2">
      <c r="A12" s="220" t="s">
        <v>195</v>
      </c>
      <c r="B12" s="220"/>
      <c r="C12" s="220"/>
      <c r="D12" s="220"/>
      <c r="E12" s="220"/>
      <c r="F12" s="220"/>
      <c r="G12" s="24">
        <v>7</v>
      </c>
      <c r="H12" s="96">
        <v>0</v>
      </c>
      <c r="I12" s="96">
        <v>0</v>
      </c>
      <c r="J12" s="96">
        <v>0</v>
      </c>
      <c r="K12" s="96">
        <v>0</v>
      </c>
      <c r="L12" s="96">
        <v>0</v>
      </c>
      <c r="M12" s="96">
        <v>0</v>
      </c>
      <c r="N12" s="96">
        <v>0</v>
      </c>
      <c r="O12" s="96">
        <v>0</v>
      </c>
      <c r="P12" s="57">
        <f t="shared" si="0"/>
        <v>0</v>
      </c>
    </row>
    <row r="13" spans="1:21" ht="12.75" customHeight="1" x14ac:dyDescent="0.2">
      <c r="A13" s="220" t="s">
        <v>196</v>
      </c>
      <c r="B13" s="220"/>
      <c r="C13" s="220"/>
      <c r="D13" s="220"/>
      <c r="E13" s="220"/>
      <c r="F13" s="220"/>
      <c r="G13" s="24">
        <v>8</v>
      </c>
      <c r="H13" s="96">
        <v>0</v>
      </c>
      <c r="I13" s="96">
        <v>0</v>
      </c>
      <c r="J13" s="96">
        <v>0</v>
      </c>
      <c r="K13" s="96">
        <v>0</v>
      </c>
      <c r="L13" s="96">
        <v>0</v>
      </c>
      <c r="M13" s="96">
        <v>0</v>
      </c>
      <c r="N13" s="96">
        <v>0</v>
      </c>
      <c r="O13" s="96">
        <v>0</v>
      </c>
      <c r="P13" s="57">
        <f t="shared" si="0"/>
        <v>0</v>
      </c>
    </row>
    <row r="14" spans="1:21" ht="27" customHeight="1" x14ac:dyDescent="0.2">
      <c r="A14" s="220" t="s">
        <v>197</v>
      </c>
      <c r="B14" s="220"/>
      <c r="C14" s="220"/>
      <c r="D14" s="220"/>
      <c r="E14" s="220"/>
      <c r="F14" s="220"/>
      <c r="G14" s="24">
        <v>9</v>
      </c>
      <c r="H14" s="96">
        <v>0</v>
      </c>
      <c r="I14" s="96">
        <v>0</v>
      </c>
      <c r="J14" s="96">
        <v>0</v>
      </c>
      <c r="K14" s="96">
        <v>0</v>
      </c>
      <c r="L14" s="96">
        <v>0</v>
      </c>
      <c r="M14" s="96">
        <v>0</v>
      </c>
      <c r="N14" s="96">
        <v>0</v>
      </c>
      <c r="O14" s="96">
        <v>0</v>
      </c>
      <c r="P14" s="57">
        <f t="shared" si="0"/>
        <v>0</v>
      </c>
    </row>
    <row r="15" spans="1:21" ht="12.75" customHeight="1" x14ac:dyDescent="0.2">
      <c r="A15" s="220" t="s">
        <v>89</v>
      </c>
      <c r="B15" s="220"/>
      <c r="C15" s="220"/>
      <c r="D15" s="220"/>
      <c r="E15" s="220"/>
      <c r="F15" s="220"/>
      <c r="G15" s="24">
        <v>10</v>
      </c>
      <c r="H15" s="96">
        <v>0</v>
      </c>
      <c r="I15" s="96">
        <v>0</v>
      </c>
      <c r="J15" s="96">
        <v>0</v>
      </c>
      <c r="K15" s="96">
        <v>0</v>
      </c>
      <c r="L15" s="96">
        <v>0</v>
      </c>
      <c r="M15" s="96">
        <v>0</v>
      </c>
      <c r="N15" s="96">
        <v>0</v>
      </c>
      <c r="O15" s="96">
        <v>0</v>
      </c>
      <c r="P15" s="57">
        <f t="shared" si="0"/>
        <v>0</v>
      </c>
    </row>
    <row r="16" spans="1:21" ht="12.75" customHeight="1" x14ac:dyDescent="0.2">
      <c r="A16" s="220" t="s">
        <v>198</v>
      </c>
      <c r="B16" s="220"/>
      <c r="C16" s="220"/>
      <c r="D16" s="220"/>
      <c r="E16" s="220"/>
      <c r="F16" s="220"/>
      <c r="G16" s="24">
        <v>11</v>
      </c>
      <c r="H16" s="96">
        <v>0</v>
      </c>
      <c r="I16" s="96">
        <v>0</v>
      </c>
      <c r="J16" s="96">
        <v>0</v>
      </c>
      <c r="K16" s="96">
        <v>0</v>
      </c>
      <c r="L16" s="96">
        <v>0</v>
      </c>
      <c r="M16" s="96">
        <v>-11138512</v>
      </c>
      <c r="N16" s="96">
        <v>11138512</v>
      </c>
      <c r="O16" s="96">
        <v>0</v>
      </c>
      <c r="P16" s="57">
        <f t="shared" si="0"/>
        <v>0</v>
      </c>
    </row>
    <row r="17" spans="1:16" ht="27" customHeight="1" x14ac:dyDescent="0.2">
      <c r="A17" s="221" t="s">
        <v>205</v>
      </c>
      <c r="B17" s="221"/>
      <c r="C17" s="221"/>
      <c r="D17" s="221"/>
      <c r="E17" s="221"/>
      <c r="F17" s="221"/>
      <c r="G17" s="89">
        <v>12</v>
      </c>
      <c r="H17" s="57">
        <f>H10+H11+H12+H13+H14+H15+H16</f>
        <v>0</v>
      </c>
      <c r="I17" s="57">
        <f t="shared" ref="I17:O17" si="2">I10+I11+I12+I13+I14+I15+I16</f>
        <v>0</v>
      </c>
      <c r="J17" s="57">
        <f t="shared" si="2"/>
        <v>0</v>
      </c>
      <c r="K17" s="57">
        <f t="shared" si="2"/>
        <v>7944814</v>
      </c>
      <c r="L17" s="57">
        <f t="shared" si="2"/>
        <v>0</v>
      </c>
      <c r="M17" s="57">
        <f t="shared" si="2"/>
        <v>-11138512</v>
      </c>
      <c r="N17" s="57">
        <f t="shared" si="2"/>
        <v>-17327557</v>
      </c>
      <c r="O17" s="57">
        <f t="shared" si="2"/>
        <v>0</v>
      </c>
      <c r="P17" s="57">
        <f t="shared" si="0"/>
        <v>-20521255</v>
      </c>
    </row>
    <row r="18" spans="1:16" ht="12.75" customHeight="1" x14ac:dyDescent="0.2">
      <c r="A18" s="220" t="s">
        <v>199</v>
      </c>
      <c r="B18" s="220"/>
      <c r="C18" s="220"/>
      <c r="D18" s="220"/>
      <c r="E18" s="220"/>
      <c r="F18" s="220"/>
      <c r="G18" s="24">
        <v>13</v>
      </c>
      <c r="H18" s="96">
        <v>0</v>
      </c>
      <c r="I18" s="96">
        <v>0</v>
      </c>
      <c r="J18" s="96">
        <v>0</v>
      </c>
      <c r="K18" s="96">
        <v>0</v>
      </c>
      <c r="L18" s="96">
        <v>0</v>
      </c>
      <c r="M18" s="96">
        <v>0</v>
      </c>
      <c r="N18" s="96">
        <v>0</v>
      </c>
      <c r="O18" s="96">
        <v>0</v>
      </c>
      <c r="P18" s="57">
        <f t="shared" si="0"/>
        <v>0</v>
      </c>
    </row>
    <row r="19" spans="1:16" ht="12.75" customHeight="1" x14ac:dyDescent="0.2">
      <c r="A19" s="220" t="s">
        <v>200</v>
      </c>
      <c r="B19" s="220"/>
      <c r="C19" s="220"/>
      <c r="D19" s="220"/>
      <c r="E19" s="220"/>
      <c r="F19" s="220"/>
      <c r="G19" s="24">
        <v>14</v>
      </c>
      <c r="H19" s="96">
        <v>0</v>
      </c>
      <c r="I19" s="96">
        <v>0</v>
      </c>
      <c r="J19" s="96">
        <v>0</v>
      </c>
      <c r="K19" s="96">
        <v>0</v>
      </c>
      <c r="L19" s="96">
        <v>0</v>
      </c>
      <c r="M19" s="96">
        <v>0</v>
      </c>
      <c r="N19" s="96">
        <v>0</v>
      </c>
      <c r="O19" s="96">
        <v>0</v>
      </c>
      <c r="P19" s="57">
        <f t="shared" si="0"/>
        <v>0</v>
      </c>
    </row>
    <row r="20" spans="1:16" ht="12.75" customHeight="1" x14ac:dyDescent="0.2">
      <c r="A20" s="220" t="s">
        <v>201</v>
      </c>
      <c r="B20" s="220"/>
      <c r="C20" s="220"/>
      <c r="D20" s="220"/>
      <c r="E20" s="220"/>
      <c r="F20" s="220"/>
      <c r="G20" s="24">
        <v>15</v>
      </c>
      <c r="H20" s="96">
        <v>0</v>
      </c>
      <c r="I20" s="96">
        <v>0</v>
      </c>
      <c r="J20" s="96">
        <v>0</v>
      </c>
      <c r="K20" s="96">
        <v>0</v>
      </c>
      <c r="L20" s="96">
        <v>0</v>
      </c>
      <c r="M20" s="96">
        <v>0</v>
      </c>
      <c r="N20" s="96">
        <v>0</v>
      </c>
      <c r="O20" s="96">
        <v>0</v>
      </c>
      <c r="P20" s="57">
        <f t="shared" si="0"/>
        <v>0</v>
      </c>
    </row>
    <row r="21" spans="1:16" ht="12.75" customHeight="1" x14ac:dyDescent="0.2">
      <c r="A21" s="220" t="s">
        <v>203</v>
      </c>
      <c r="B21" s="220"/>
      <c r="C21" s="220"/>
      <c r="D21" s="220"/>
      <c r="E21" s="220"/>
      <c r="F21" s="220"/>
      <c r="G21" s="24">
        <v>16</v>
      </c>
      <c r="H21" s="96">
        <v>0</v>
      </c>
      <c r="I21" s="96">
        <v>0</v>
      </c>
      <c r="J21" s="96">
        <v>0</v>
      </c>
      <c r="K21" s="96">
        <v>0</v>
      </c>
      <c r="L21" s="96">
        <v>0</v>
      </c>
      <c r="M21" s="96">
        <v>0</v>
      </c>
      <c r="N21" s="96">
        <v>0</v>
      </c>
      <c r="O21" s="96">
        <v>0</v>
      </c>
      <c r="P21" s="57">
        <f>SUM(H21:O21)</f>
        <v>0</v>
      </c>
    </row>
    <row r="22" spans="1:16" ht="12.75" customHeight="1" x14ac:dyDescent="0.2">
      <c r="A22" s="220" t="s">
        <v>202</v>
      </c>
      <c r="B22" s="220"/>
      <c r="C22" s="220"/>
      <c r="D22" s="220"/>
      <c r="E22" s="220"/>
      <c r="F22" s="220"/>
      <c r="G22" s="24">
        <v>17</v>
      </c>
      <c r="H22" s="96">
        <v>0</v>
      </c>
      <c r="I22" s="96">
        <v>0</v>
      </c>
      <c r="J22" s="96">
        <v>0</v>
      </c>
      <c r="K22" s="96">
        <v>0</v>
      </c>
      <c r="L22" s="96">
        <v>0</v>
      </c>
      <c r="M22" s="96">
        <v>0</v>
      </c>
      <c r="N22" s="96">
        <v>0</v>
      </c>
      <c r="O22" s="96">
        <v>0</v>
      </c>
      <c r="P22" s="57">
        <f t="shared" si="0"/>
        <v>0</v>
      </c>
    </row>
    <row r="23" spans="1:16" ht="24.75" customHeight="1" x14ac:dyDescent="0.2">
      <c r="A23" s="221" t="s">
        <v>204</v>
      </c>
      <c r="B23" s="221"/>
      <c r="C23" s="221"/>
      <c r="D23" s="221"/>
      <c r="E23" s="221"/>
      <c r="F23" s="221"/>
      <c r="G23" s="89">
        <v>18</v>
      </c>
      <c r="H23" s="57">
        <f>H18+H19+H20+H21+H22+H17+H9</f>
        <v>60928360</v>
      </c>
      <c r="I23" s="57">
        <f t="shared" ref="I23:N23" si="3">I18+I19+I20+I21+I22+I17+I9</f>
        <v>85396080</v>
      </c>
      <c r="J23" s="57">
        <f t="shared" si="3"/>
        <v>0</v>
      </c>
      <c r="K23" s="57">
        <f t="shared" si="3"/>
        <v>-25867517</v>
      </c>
      <c r="L23" s="57">
        <f t="shared" si="3"/>
        <v>0</v>
      </c>
      <c r="M23" s="57">
        <f t="shared" si="3"/>
        <v>4289347</v>
      </c>
      <c r="N23" s="57">
        <f t="shared" si="3"/>
        <v>-28466069</v>
      </c>
      <c r="O23" s="57">
        <f>O18+O19+O20+O21+O22+O17+O9</f>
        <v>0</v>
      </c>
      <c r="P23" s="57">
        <f>SUM(H23:O23)</f>
        <v>96280201</v>
      </c>
    </row>
    <row r="24" spans="1:16" x14ac:dyDescent="0.2">
      <c r="A24" s="223" t="s">
        <v>19</v>
      </c>
      <c r="B24" s="224"/>
      <c r="C24" s="224"/>
      <c r="D24" s="224"/>
      <c r="E24" s="224"/>
      <c r="F24" s="224"/>
      <c r="G24" s="224"/>
      <c r="H24" s="224"/>
      <c r="I24" s="224"/>
      <c r="J24" s="224"/>
      <c r="K24" s="224"/>
      <c r="L24" s="224"/>
      <c r="M24" s="224"/>
      <c r="N24" s="224"/>
      <c r="O24" s="224"/>
      <c r="P24" s="224"/>
    </row>
    <row r="25" spans="1:16" ht="12.75" customHeight="1" x14ac:dyDescent="0.2">
      <c r="A25" s="222" t="s">
        <v>206</v>
      </c>
      <c r="B25" s="222"/>
      <c r="C25" s="222"/>
      <c r="D25" s="222"/>
      <c r="E25" s="222"/>
      <c r="F25" s="222"/>
      <c r="G25" s="24">
        <v>19</v>
      </c>
      <c r="H25" s="95">
        <v>60928360</v>
      </c>
      <c r="I25" s="95">
        <v>85396080</v>
      </c>
      <c r="J25" s="95">
        <v>0</v>
      </c>
      <c r="K25" s="95">
        <v>-25867517</v>
      </c>
      <c r="L25" s="95">
        <v>0</v>
      </c>
      <c r="M25" s="95">
        <v>4289347</v>
      </c>
      <c r="N25" s="95">
        <v>-28466069</v>
      </c>
      <c r="O25" s="95">
        <v>0</v>
      </c>
      <c r="P25" s="57">
        <f>SUM(H25:O25)</f>
        <v>96280201</v>
      </c>
    </row>
    <row r="26" spans="1:16" ht="12.75" customHeight="1" x14ac:dyDescent="0.2">
      <c r="A26" s="220" t="s">
        <v>191</v>
      </c>
      <c r="B26" s="220"/>
      <c r="C26" s="220"/>
      <c r="D26" s="220"/>
      <c r="E26" s="220"/>
      <c r="F26" s="220"/>
      <c r="G26" s="24">
        <v>20</v>
      </c>
      <c r="H26" s="96">
        <v>0</v>
      </c>
      <c r="I26" s="96">
        <v>0</v>
      </c>
      <c r="J26" s="96">
        <v>0</v>
      </c>
      <c r="K26" s="96">
        <v>0</v>
      </c>
      <c r="L26" s="96">
        <v>0</v>
      </c>
      <c r="M26" s="96">
        <v>0</v>
      </c>
      <c r="N26" s="96">
        <v>0</v>
      </c>
      <c r="O26" s="96">
        <v>0</v>
      </c>
      <c r="P26" s="57">
        <f t="shared" ref="P26:P42" si="4">SUM(H26:O26)</f>
        <v>0</v>
      </c>
    </row>
    <row r="27" spans="1:16" ht="12.75" customHeight="1" x14ac:dyDescent="0.2">
      <c r="A27" s="220" t="s">
        <v>192</v>
      </c>
      <c r="B27" s="220"/>
      <c r="C27" s="220"/>
      <c r="D27" s="220"/>
      <c r="E27" s="220"/>
      <c r="F27" s="220"/>
      <c r="G27" s="24">
        <v>21</v>
      </c>
      <c r="H27" s="96">
        <v>0</v>
      </c>
      <c r="I27" s="96">
        <v>0</v>
      </c>
      <c r="J27" s="96">
        <v>0</v>
      </c>
      <c r="K27" s="96">
        <v>0</v>
      </c>
      <c r="L27" s="96">
        <v>0</v>
      </c>
      <c r="M27" s="96">
        <v>0</v>
      </c>
      <c r="N27" s="96">
        <v>0</v>
      </c>
      <c r="O27" s="96">
        <v>0</v>
      </c>
      <c r="P27" s="57">
        <f t="shared" si="4"/>
        <v>0</v>
      </c>
    </row>
    <row r="28" spans="1:16" ht="24" customHeight="1" x14ac:dyDescent="0.2">
      <c r="A28" s="221" t="s">
        <v>207</v>
      </c>
      <c r="B28" s="221"/>
      <c r="C28" s="221"/>
      <c r="D28" s="221"/>
      <c r="E28" s="221"/>
      <c r="F28" s="221"/>
      <c r="G28" s="89">
        <v>22</v>
      </c>
      <c r="H28" s="57">
        <f>H25+H26+H27</f>
        <v>60928360</v>
      </c>
      <c r="I28" s="57">
        <f t="shared" ref="I28:O28" si="5">I25+I26+I27</f>
        <v>85396080</v>
      </c>
      <c r="J28" s="57">
        <f t="shared" si="5"/>
        <v>0</v>
      </c>
      <c r="K28" s="57">
        <f t="shared" si="5"/>
        <v>-25867517</v>
      </c>
      <c r="L28" s="57">
        <f t="shared" si="5"/>
        <v>0</v>
      </c>
      <c r="M28" s="57">
        <f t="shared" si="5"/>
        <v>4289347</v>
      </c>
      <c r="N28" s="57">
        <f>N25+N26+N27</f>
        <v>-28466069</v>
      </c>
      <c r="O28" s="57">
        <f t="shared" si="5"/>
        <v>0</v>
      </c>
      <c r="P28" s="57">
        <f t="shared" si="4"/>
        <v>96280201</v>
      </c>
    </row>
    <row r="29" spans="1:16" ht="12.75" customHeight="1" x14ac:dyDescent="0.2">
      <c r="A29" s="220" t="s">
        <v>208</v>
      </c>
      <c r="B29" s="220"/>
      <c r="C29" s="220"/>
      <c r="D29" s="220"/>
      <c r="E29" s="220"/>
      <c r="F29" s="220"/>
      <c r="G29" s="24">
        <v>23</v>
      </c>
      <c r="H29" s="96">
        <v>0</v>
      </c>
      <c r="I29" s="96">
        <v>0</v>
      </c>
      <c r="J29" s="96">
        <v>0</v>
      </c>
      <c r="K29" s="96">
        <v>0</v>
      </c>
      <c r="L29" s="96">
        <v>0</v>
      </c>
      <c r="M29" s="96">
        <v>0</v>
      </c>
      <c r="N29" s="96">
        <f>RDG!I35</f>
        <v>-21151668</v>
      </c>
      <c r="O29" s="96">
        <v>0</v>
      </c>
      <c r="P29" s="57">
        <f t="shared" si="4"/>
        <v>-21151668</v>
      </c>
    </row>
    <row r="30" spans="1:16" ht="16.5" customHeight="1" x14ac:dyDescent="0.2">
      <c r="A30" s="220" t="s">
        <v>209</v>
      </c>
      <c r="B30" s="220"/>
      <c r="C30" s="220"/>
      <c r="D30" s="220"/>
      <c r="E30" s="220"/>
      <c r="F30" s="220"/>
      <c r="G30" s="24">
        <v>24</v>
      </c>
      <c r="H30" s="96">
        <v>0</v>
      </c>
      <c r="I30" s="96">
        <v>0</v>
      </c>
      <c r="J30" s="96">
        <v>0</v>
      </c>
      <c r="K30" s="96">
        <f>RDG!I40</f>
        <v>29382387</v>
      </c>
      <c r="L30" s="96">
        <v>0</v>
      </c>
      <c r="M30" s="96">
        <v>0</v>
      </c>
      <c r="N30" s="96">
        <v>0</v>
      </c>
      <c r="O30" s="96">
        <v>0</v>
      </c>
      <c r="P30" s="57">
        <f t="shared" si="4"/>
        <v>29382387</v>
      </c>
    </row>
    <row r="31" spans="1:16" ht="12.75" customHeight="1" x14ac:dyDescent="0.2">
      <c r="A31" s="220" t="s">
        <v>210</v>
      </c>
      <c r="B31" s="220"/>
      <c r="C31" s="220"/>
      <c r="D31" s="220"/>
      <c r="E31" s="220"/>
      <c r="F31" s="220"/>
      <c r="G31" s="24">
        <v>25</v>
      </c>
      <c r="H31" s="96">
        <v>0</v>
      </c>
      <c r="I31" s="96">
        <v>0</v>
      </c>
      <c r="J31" s="96">
        <v>0</v>
      </c>
      <c r="K31" s="96">
        <v>0</v>
      </c>
      <c r="L31" s="96">
        <v>0</v>
      </c>
      <c r="M31" s="96">
        <v>0</v>
      </c>
      <c r="N31" s="96">
        <v>0</v>
      </c>
      <c r="O31" s="96">
        <v>0</v>
      </c>
      <c r="P31" s="57">
        <f t="shared" si="4"/>
        <v>0</v>
      </c>
    </row>
    <row r="32" spans="1:16" ht="12.75" customHeight="1" x14ac:dyDescent="0.2">
      <c r="A32" s="220" t="s">
        <v>211</v>
      </c>
      <c r="B32" s="220"/>
      <c r="C32" s="220"/>
      <c r="D32" s="220"/>
      <c r="E32" s="220"/>
      <c r="F32" s="220"/>
      <c r="G32" s="24">
        <v>26</v>
      </c>
      <c r="H32" s="96">
        <v>0</v>
      </c>
      <c r="I32" s="96">
        <v>0</v>
      </c>
      <c r="J32" s="96">
        <v>0</v>
      </c>
      <c r="K32" s="96">
        <v>0</v>
      </c>
      <c r="L32" s="96">
        <v>0</v>
      </c>
      <c r="M32" s="96">
        <v>0</v>
      </c>
      <c r="N32" s="96">
        <v>0</v>
      </c>
      <c r="O32" s="96">
        <v>0</v>
      </c>
      <c r="P32" s="57">
        <f t="shared" si="4"/>
        <v>0</v>
      </c>
    </row>
    <row r="33" spans="1:16" ht="24.75" customHeight="1" x14ac:dyDescent="0.2">
      <c r="A33" s="220" t="s">
        <v>212</v>
      </c>
      <c r="B33" s="220"/>
      <c r="C33" s="220"/>
      <c r="D33" s="220"/>
      <c r="E33" s="220"/>
      <c r="F33" s="220"/>
      <c r="G33" s="24">
        <v>27</v>
      </c>
      <c r="H33" s="96">
        <v>0</v>
      </c>
      <c r="I33" s="96">
        <v>0</v>
      </c>
      <c r="J33" s="96">
        <v>0</v>
      </c>
      <c r="K33" s="96">
        <v>0</v>
      </c>
      <c r="L33" s="96">
        <v>0</v>
      </c>
      <c r="M33" s="96">
        <v>0</v>
      </c>
      <c r="N33" s="96">
        <v>0</v>
      </c>
      <c r="O33" s="96">
        <v>0</v>
      </c>
      <c r="P33" s="57">
        <f>SUM(H33:O33)</f>
        <v>0</v>
      </c>
    </row>
    <row r="34" spans="1:16" ht="12.75" customHeight="1" x14ac:dyDescent="0.2">
      <c r="A34" s="220" t="s">
        <v>213</v>
      </c>
      <c r="B34" s="220"/>
      <c r="C34" s="220"/>
      <c r="D34" s="220"/>
      <c r="E34" s="220"/>
      <c r="F34" s="220"/>
      <c r="G34" s="24">
        <v>28</v>
      </c>
      <c r="H34" s="96">
        <v>0</v>
      </c>
      <c r="I34" s="96">
        <v>0</v>
      </c>
      <c r="J34" s="96">
        <v>0</v>
      </c>
      <c r="K34" s="96">
        <v>0</v>
      </c>
      <c r="L34" s="96">
        <v>0</v>
      </c>
      <c r="M34" s="96">
        <v>0</v>
      </c>
      <c r="N34" s="96">
        <v>0</v>
      </c>
      <c r="O34" s="96">
        <v>0</v>
      </c>
      <c r="P34" s="57">
        <f t="shared" si="4"/>
        <v>0</v>
      </c>
    </row>
    <row r="35" spans="1:16" ht="12.75" customHeight="1" x14ac:dyDescent="0.2">
      <c r="A35" s="220" t="s">
        <v>214</v>
      </c>
      <c r="B35" s="220"/>
      <c r="C35" s="220"/>
      <c r="D35" s="220"/>
      <c r="E35" s="220"/>
      <c r="F35" s="220"/>
      <c r="G35" s="24">
        <v>29</v>
      </c>
      <c r="H35" s="96">
        <v>0</v>
      </c>
      <c r="I35" s="96">
        <v>0</v>
      </c>
      <c r="J35" s="96">
        <v>0</v>
      </c>
      <c r="K35" s="96">
        <v>0</v>
      </c>
      <c r="L35" s="96">
        <v>0</v>
      </c>
      <c r="M35" s="96">
        <v>-28466069</v>
      </c>
      <c r="N35" s="96">
        <v>28466069</v>
      </c>
      <c r="O35" s="96">
        <v>0</v>
      </c>
      <c r="P35" s="57">
        <f t="shared" si="4"/>
        <v>0</v>
      </c>
    </row>
    <row r="36" spans="1:16" ht="25.5" customHeight="1" x14ac:dyDescent="0.2">
      <c r="A36" s="221" t="s">
        <v>215</v>
      </c>
      <c r="B36" s="221"/>
      <c r="C36" s="221"/>
      <c r="D36" s="221"/>
      <c r="E36" s="221"/>
      <c r="F36" s="221"/>
      <c r="G36" s="89">
        <v>30</v>
      </c>
      <c r="H36" s="57">
        <f>H29+H30+H31+H32+H33+H34+H35</f>
        <v>0</v>
      </c>
      <c r="I36" s="57">
        <f t="shared" ref="I36:M36" si="6">I29+I30+I31+I32+I33+I34+I35</f>
        <v>0</v>
      </c>
      <c r="J36" s="57">
        <f t="shared" si="6"/>
        <v>0</v>
      </c>
      <c r="K36" s="57">
        <f t="shared" si="6"/>
        <v>29382387</v>
      </c>
      <c r="L36" s="57">
        <f t="shared" si="6"/>
        <v>0</v>
      </c>
      <c r="M36" s="57">
        <f t="shared" si="6"/>
        <v>-28466069</v>
      </c>
      <c r="N36" s="57">
        <f>N29+N30+N31+N32+N33+N34+N35</f>
        <v>7314401</v>
      </c>
      <c r="O36" s="57">
        <f>O29+O30+O31+O32+O33+O34+O35</f>
        <v>0</v>
      </c>
      <c r="P36" s="57">
        <f>SUM(H36:O36)</f>
        <v>8230719</v>
      </c>
    </row>
    <row r="37" spans="1:16" ht="12.75" customHeight="1" x14ac:dyDescent="0.2">
      <c r="A37" s="220" t="s">
        <v>216</v>
      </c>
      <c r="B37" s="220"/>
      <c r="C37" s="220"/>
      <c r="D37" s="220"/>
      <c r="E37" s="220"/>
      <c r="F37" s="220"/>
      <c r="G37" s="24">
        <v>31</v>
      </c>
      <c r="H37" s="96">
        <v>0</v>
      </c>
      <c r="I37" s="96">
        <v>0</v>
      </c>
      <c r="J37" s="96">
        <v>0</v>
      </c>
      <c r="K37" s="96">
        <v>0</v>
      </c>
      <c r="L37" s="96">
        <v>0</v>
      </c>
      <c r="M37" s="96">
        <v>0</v>
      </c>
      <c r="N37" s="96">
        <v>0</v>
      </c>
      <c r="O37" s="96">
        <v>0</v>
      </c>
      <c r="P37" s="57">
        <f t="shared" si="4"/>
        <v>0</v>
      </c>
    </row>
    <row r="38" spans="1:16" ht="12.75" customHeight="1" x14ac:dyDescent="0.2">
      <c r="A38" s="220" t="s">
        <v>217</v>
      </c>
      <c r="B38" s="220"/>
      <c r="C38" s="220"/>
      <c r="D38" s="220"/>
      <c r="E38" s="220"/>
      <c r="F38" s="220"/>
      <c r="G38" s="24">
        <v>32</v>
      </c>
      <c r="H38" s="96">
        <v>0</v>
      </c>
      <c r="I38" s="96">
        <v>0</v>
      </c>
      <c r="J38" s="96">
        <v>0</v>
      </c>
      <c r="K38" s="96">
        <v>0</v>
      </c>
      <c r="L38" s="96">
        <v>0</v>
      </c>
      <c r="M38" s="96">
        <v>0</v>
      </c>
      <c r="N38" s="96">
        <v>0</v>
      </c>
      <c r="O38" s="96">
        <v>0</v>
      </c>
      <c r="P38" s="57">
        <f t="shared" si="4"/>
        <v>0</v>
      </c>
    </row>
    <row r="39" spans="1:16" ht="12.75" customHeight="1" x14ac:dyDescent="0.2">
      <c r="A39" s="220" t="s">
        <v>221</v>
      </c>
      <c r="B39" s="220"/>
      <c r="C39" s="220"/>
      <c r="D39" s="220"/>
      <c r="E39" s="220"/>
      <c r="F39" s="220"/>
      <c r="G39" s="24">
        <v>33</v>
      </c>
      <c r="H39" s="96">
        <v>0</v>
      </c>
      <c r="I39" s="96">
        <v>0</v>
      </c>
      <c r="J39" s="96">
        <v>-6172306</v>
      </c>
      <c r="K39" s="96">
        <v>0</v>
      </c>
      <c r="L39" s="96">
        <v>0</v>
      </c>
      <c r="M39" s="96">
        <v>0</v>
      </c>
      <c r="N39" s="96">
        <v>0</v>
      </c>
      <c r="O39" s="96">
        <v>0</v>
      </c>
      <c r="P39" s="57">
        <f t="shared" si="4"/>
        <v>-6172306</v>
      </c>
    </row>
    <row r="40" spans="1:16" ht="12.75" customHeight="1" x14ac:dyDescent="0.2">
      <c r="A40" s="220" t="s">
        <v>218</v>
      </c>
      <c r="B40" s="220"/>
      <c r="C40" s="220"/>
      <c r="D40" s="220"/>
      <c r="E40" s="220"/>
      <c r="F40" s="220"/>
      <c r="G40" s="24">
        <v>34</v>
      </c>
      <c r="H40" s="96">
        <v>0</v>
      </c>
      <c r="I40" s="96">
        <v>0</v>
      </c>
      <c r="J40" s="96">
        <v>0</v>
      </c>
      <c r="K40" s="96">
        <v>0</v>
      </c>
      <c r="L40" s="96">
        <v>0</v>
      </c>
      <c r="M40" s="96">
        <v>0</v>
      </c>
      <c r="N40" s="96">
        <v>0</v>
      </c>
      <c r="O40" s="96">
        <v>0</v>
      </c>
      <c r="P40" s="57">
        <f t="shared" si="4"/>
        <v>0</v>
      </c>
    </row>
    <row r="41" spans="1:16" ht="12.75" customHeight="1" x14ac:dyDescent="0.2">
      <c r="A41" s="220" t="s">
        <v>219</v>
      </c>
      <c r="B41" s="220"/>
      <c r="C41" s="220"/>
      <c r="D41" s="220"/>
      <c r="E41" s="220"/>
      <c r="F41" s="220"/>
      <c r="G41" s="24">
        <v>35</v>
      </c>
      <c r="H41" s="96">
        <v>0</v>
      </c>
      <c r="I41" s="96">
        <v>0</v>
      </c>
      <c r="J41" s="96">
        <v>0</v>
      </c>
      <c r="K41" s="96">
        <v>0</v>
      </c>
      <c r="L41" s="96">
        <v>0</v>
      </c>
      <c r="M41" s="96">
        <v>0</v>
      </c>
      <c r="N41" s="96">
        <v>0</v>
      </c>
      <c r="O41" s="96">
        <v>0</v>
      </c>
      <c r="P41" s="57">
        <f t="shared" si="4"/>
        <v>0</v>
      </c>
    </row>
    <row r="42" spans="1:16" ht="20.25" customHeight="1" x14ac:dyDescent="0.2">
      <c r="A42" s="221" t="s">
        <v>220</v>
      </c>
      <c r="B42" s="221"/>
      <c r="C42" s="221"/>
      <c r="D42" s="221"/>
      <c r="E42" s="221"/>
      <c r="F42" s="221"/>
      <c r="G42" s="89">
        <v>36</v>
      </c>
      <c r="H42" s="57">
        <f>H28+H36+H37+H38+H39+H40+H41</f>
        <v>60928360</v>
      </c>
      <c r="I42" s="57">
        <f t="shared" ref="I42:O42" si="7">I28+I36+I37+I38+I39+I40+I41</f>
        <v>85396080</v>
      </c>
      <c r="J42" s="57">
        <f t="shared" si="7"/>
        <v>-6172306</v>
      </c>
      <c r="K42" s="57">
        <f t="shared" si="7"/>
        <v>3514870</v>
      </c>
      <c r="L42" s="57">
        <f t="shared" si="7"/>
        <v>0</v>
      </c>
      <c r="M42" s="57">
        <f t="shared" si="7"/>
        <v>-24176722</v>
      </c>
      <c r="N42" s="57">
        <f>N28+N36+N37+N38+N39+N40+N41</f>
        <v>-21151668</v>
      </c>
      <c r="O42" s="57">
        <f t="shared" si="7"/>
        <v>0</v>
      </c>
      <c r="P42" s="57">
        <f t="shared" si="4"/>
        <v>98338614</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tabSelected="1" view="pageBreakPreview" topLeftCell="A20" zoomScaleNormal="100" zoomScaleSheetLayoutView="100" workbookViewId="0">
      <selection activeCell="A32" sqref="A32:XFD64"/>
    </sheetView>
  </sheetViews>
  <sheetFormatPr defaultRowHeight="12.75" x14ac:dyDescent="0.2"/>
  <cols>
    <col min="10" max="10" width="23.42578125" customWidth="1"/>
  </cols>
  <sheetData>
    <row r="1" spans="1:10" ht="17.45" customHeight="1" x14ac:dyDescent="0.2">
      <c r="A1" s="231" t="s">
        <v>300</v>
      </c>
      <c r="B1" s="231"/>
      <c r="C1" s="231"/>
      <c r="D1" s="231"/>
      <c r="E1" s="231"/>
      <c r="F1" s="231"/>
      <c r="G1" s="231"/>
      <c r="H1" s="231"/>
      <c r="I1" s="231"/>
      <c r="J1" s="231"/>
    </row>
    <row r="2" spans="1:10" ht="17.45" customHeight="1" x14ac:dyDescent="0.2">
      <c r="A2" s="231"/>
      <c r="B2" s="231"/>
      <c r="C2" s="231"/>
      <c r="D2" s="231"/>
      <c r="E2" s="231"/>
      <c r="F2" s="231"/>
      <c r="G2" s="231"/>
      <c r="H2" s="231"/>
      <c r="I2" s="231"/>
      <c r="J2" s="231"/>
    </row>
    <row r="3" spans="1:10" ht="17.45" customHeight="1" x14ac:dyDescent="0.2">
      <c r="A3" s="231"/>
      <c r="B3" s="231"/>
      <c r="C3" s="231"/>
      <c r="D3" s="231"/>
      <c r="E3" s="231"/>
      <c r="F3" s="231"/>
      <c r="G3" s="231"/>
      <c r="H3" s="231"/>
      <c r="I3" s="231"/>
      <c r="J3" s="231"/>
    </row>
    <row r="4" spans="1:10" ht="17.45" customHeight="1" x14ac:dyDescent="0.2">
      <c r="A4" s="231"/>
      <c r="B4" s="231"/>
      <c r="C4" s="231"/>
      <c r="D4" s="231"/>
      <c r="E4" s="231"/>
      <c r="F4" s="231"/>
      <c r="G4" s="231"/>
      <c r="H4" s="231"/>
      <c r="I4" s="231"/>
      <c r="J4" s="231"/>
    </row>
    <row r="5" spans="1:10" ht="17.45" customHeight="1" x14ac:dyDescent="0.2">
      <c r="A5" s="231"/>
      <c r="B5" s="231"/>
      <c r="C5" s="231"/>
      <c r="D5" s="231"/>
      <c r="E5" s="231"/>
      <c r="F5" s="231"/>
      <c r="G5" s="231"/>
      <c r="H5" s="231"/>
      <c r="I5" s="231"/>
      <c r="J5" s="231"/>
    </row>
    <row r="6" spans="1:10" ht="17.45" customHeight="1" x14ac:dyDescent="0.2">
      <c r="A6" s="231"/>
      <c r="B6" s="231"/>
      <c r="C6" s="231"/>
      <c r="D6" s="231"/>
      <c r="E6" s="231"/>
      <c r="F6" s="231"/>
      <c r="G6" s="231"/>
      <c r="H6" s="231"/>
      <c r="I6" s="231"/>
      <c r="J6" s="231"/>
    </row>
    <row r="7" spans="1:10" ht="17.45" customHeight="1" x14ac:dyDescent="0.2">
      <c r="A7" s="231"/>
      <c r="B7" s="231"/>
      <c r="C7" s="231"/>
      <c r="D7" s="231"/>
      <c r="E7" s="231"/>
      <c r="F7" s="231"/>
      <c r="G7" s="231"/>
      <c r="H7" s="231"/>
      <c r="I7" s="231"/>
      <c r="J7" s="231"/>
    </row>
    <row r="8" spans="1:10" ht="17.45" customHeight="1" x14ac:dyDescent="0.2">
      <c r="A8" s="231"/>
      <c r="B8" s="231"/>
      <c r="C8" s="231"/>
      <c r="D8" s="231"/>
      <c r="E8" s="231"/>
      <c r="F8" s="231"/>
      <c r="G8" s="231"/>
      <c r="H8" s="231"/>
      <c r="I8" s="231"/>
      <c r="J8" s="231"/>
    </row>
    <row r="9" spans="1:10" ht="17.45" customHeight="1" x14ac:dyDescent="0.2">
      <c r="A9" s="231"/>
      <c r="B9" s="231"/>
      <c r="C9" s="231"/>
      <c r="D9" s="231"/>
      <c r="E9" s="231"/>
      <c r="F9" s="231"/>
      <c r="G9" s="231"/>
      <c r="H9" s="231"/>
      <c r="I9" s="231"/>
      <c r="J9" s="231"/>
    </row>
    <row r="10" spans="1:10" ht="17.45" customHeight="1" x14ac:dyDescent="0.2">
      <c r="A10" s="231"/>
      <c r="B10" s="231"/>
      <c r="C10" s="231"/>
      <c r="D10" s="231"/>
      <c r="E10" s="231"/>
      <c r="F10" s="231"/>
      <c r="G10" s="231"/>
      <c r="H10" s="231"/>
      <c r="I10" s="231"/>
      <c r="J10" s="231"/>
    </row>
    <row r="11" spans="1:10" ht="17.45" customHeight="1" x14ac:dyDescent="0.2">
      <c r="A11" s="231"/>
      <c r="B11" s="231"/>
      <c r="C11" s="231"/>
      <c r="D11" s="231"/>
      <c r="E11" s="231"/>
      <c r="F11" s="231"/>
      <c r="G11" s="231"/>
      <c r="H11" s="231"/>
      <c r="I11" s="231"/>
      <c r="J11" s="231"/>
    </row>
    <row r="12" spans="1:10" ht="17.45" customHeight="1" x14ac:dyDescent="0.2">
      <c r="A12" s="231"/>
      <c r="B12" s="231"/>
      <c r="C12" s="231"/>
      <c r="D12" s="231"/>
      <c r="E12" s="231"/>
      <c r="F12" s="231"/>
      <c r="G12" s="231"/>
      <c r="H12" s="231"/>
      <c r="I12" s="231"/>
      <c r="J12" s="231"/>
    </row>
    <row r="13" spans="1:10" ht="17.45" customHeight="1" x14ac:dyDescent="0.2">
      <c r="A13" s="231"/>
      <c r="B13" s="231"/>
      <c r="C13" s="231"/>
      <c r="D13" s="231"/>
      <c r="E13" s="231"/>
      <c r="F13" s="231"/>
      <c r="G13" s="231"/>
      <c r="H13" s="231"/>
      <c r="I13" s="231"/>
      <c r="J13" s="231"/>
    </row>
    <row r="14" spans="1:10" ht="17.45" customHeight="1" x14ac:dyDescent="0.2">
      <c r="A14" s="231"/>
      <c r="B14" s="231"/>
      <c r="C14" s="231"/>
      <c r="D14" s="231"/>
      <c r="E14" s="231"/>
      <c r="F14" s="231"/>
      <c r="G14" s="231"/>
      <c r="H14" s="231"/>
      <c r="I14" s="231"/>
      <c r="J14" s="231"/>
    </row>
    <row r="15" spans="1:10" ht="17.45" customHeight="1" x14ac:dyDescent="0.2">
      <c r="A15" s="231"/>
      <c r="B15" s="231"/>
      <c r="C15" s="231"/>
      <c r="D15" s="231"/>
      <c r="E15" s="231"/>
      <c r="F15" s="231"/>
      <c r="G15" s="231"/>
      <c r="H15" s="231"/>
      <c r="I15" s="231"/>
      <c r="J15" s="231"/>
    </row>
    <row r="16" spans="1:10" ht="17.45" customHeight="1" x14ac:dyDescent="0.2">
      <c r="A16" s="231"/>
      <c r="B16" s="231"/>
      <c r="C16" s="231"/>
      <c r="D16" s="231"/>
      <c r="E16" s="231"/>
      <c r="F16" s="231"/>
      <c r="G16" s="231"/>
      <c r="H16" s="231"/>
      <c r="I16" s="231"/>
      <c r="J16" s="231"/>
    </row>
    <row r="17" spans="1:10" ht="17.45" customHeight="1" x14ac:dyDescent="0.2">
      <c r="A17" s="231"/>
      <c r="B17" s="231"/>
      <c r="C17" s="231"/>
      <c r="D17" s="231"/>
      <c r="E17" s="231"/>
      <c r="F17" s="231"/>
      <c r="G17" s="231"/>
      <c r="H17" s="231"/>
      <c r="I17" s="231"/>
      <c r="J17" s="231"/>
    </row>
    <row r="18" spans="1:10" ht="17.45" customHeight="1" x14ac:dyDescent="0.2">
      <c r="A18" s="231"/>
      <c r="B18" s="231"/>
      <c r="C18" s="231"/>
      <c r="D18" s="231"/>
      <c r="E18" s="231"/>
      <c r="F18" s="231"/>
      <c r="G18" s="231"/>
      <c r="H18" s="231"/>
      <c r="I18" s="231"/>
      <c r="J18" s="231"/>
    </row>
    <row r="19" spans="1:10" ht="17.45" customHeight="1" x14ac:dyDescent="0.2">
      <c r="A19" s="231"/>
      <c r="B19" s="231"/>
      <c r="C19" s="231"/>
      <c r="D19" s="231"/>
      <c r="E19" s="231"/>
      <c r="F19" s="231"/>
      <c r="G19" s="231"/>
      <c r="H19" s="231"/>
      <c r="I19" s="231"/>
      <c r="J19" s="231"/>
    </row>
    <row r="20" spans="1:10" ht="17.45" customHeight="1" x14ac:dyDescent="0.2">
      <c r="A20" s="231"/>
      <c r="B20" s="231"/>
      <c r="C20" s="231"/>
      <c r="D20" s="231"/>
      <c r="E20" s="231"/>
      <c r="F20" s="231"/>
      <c r="G20" s="231"/>
      <c r="H20" s="231"/>
      <c r="I20" s="231"/>
      <c r="J20" s="231"/>
    </row>
    <row r="21" spans="1:10" ht="17.45" customHeight="1" x14ac:dyDescent="0.2">
      <c r="A21" s="231"/>
      <c r="B21" s="231"/>
      <c r="C21" s="231"/>
      <c r="D21" s="231"/>
      <c r="E21" s="231"/>
      <c r="F21" s="231"/>
      <c r="G21" s="231"/>
      <c r="H21" s="231"/>
      <c r="I21" s="231"/>
      <c r="J21" s="231"/>
    </row>
    <row r="22" spans="1:10" ht="17.45" customHeight="1" x14ac:dyDescent="0.2">
      <c r="A22" s="231"/>
      <c r="B22" s="231"/>
      <c r="C22" s="231"/>
      <c r="D22" s="231"/>
      <c r="E22" s="231"/>
      <c r="F22" s="231"/>
      <c r="G22" s="231"/>
      <c r="H22" s="231"/>
      <c r="I22" s="231"/>
      <c r="J22" s="231"/>
    </row>
    <row r="23" spans="1:10" ht="17.45" customHeight="1" x14ac:dyDescent="0.2">
      <c r="A23" s="231"/>
      <c r="B23" s="231"/>
      <c r="C23" s="231"/>
      <c r="D23" s="231"/>
      <c r="E23" s="231"/>
      <c r="F23" s="231"/>
      <c r="G23" s="231"/>
      <c r="H23" s="231"/>
      <c r="I23" s="231"/>
      <c r="J23" s="231"/>
    </row>
    <row r="24" spans="1:10" ht="109.5" customHeight="1" x14ac:dyDescent="0.2">
      <c r="A24" s="231"/>
      <c r="B24" s="231"/>
      <c r="C24" s="231"/>
      <c r="D24" s="231"/>
      <c r="E24" s="231"/>
      <c r="F24" s="231"/>
      <c r="G24" s="231"/>
      <c r="H24" s="231"/>
      <c r="I24" s="231"/>
      <c r="J24" s="231"/>
    </row>
    <row r="25" spans="1:10" ht="92.25" customHeight="1" x14ac:dyDescent="0.2">
      <c r="A25" s="231"/>
      <c r="B25" s="231"/>
      <c r="C25" s="231"/>
      <c r="D25" s="231"/>
      <c r="E25" s="231"/>
      <c r="F25" s="231"/>
      <c r="G25" s="231"/>
      <c r="H25" s="231"/>
      <c r="I25" s="231"/>
      <c r="J25" s="231"/>
    </row>
    <row r="26" spans="1:10" ht="17.45" customHeight="1" x14ac:dyDescent="0.2">
      <c r="A26" s="231"/>
      <c r="B26" s="231"/>
      <c r="C26" s="231"/>
      <c r="D26" s="231"/>
      <c r="E26" s="231"/>
      <c r="F26" s="231"/>
      <c r="G26" s="231"/>
      <c r="H26" s="231"/>
      <c r="I26" s="231"/>
      <c r="J26" s="231"/>
    </row>
    <row r="27" spans="1:10" ht="90.75" customHeight="1" x14ac:dyDescent="0.2">
      <c r="A27" s="231"/>
      <c r="B27" s="231"/>
      <c r="C27" s="231"/>
      <c r="D27" s="231"/>
      <c r="E27" s="231"/>
      <c r="F27" s="231"/>
      <c r="G27" s="231"/>
      <c r="H27" s="231"/>
      <c r="I27" s="231"/>
      <c r="J27" s="231"/>
    </row>
    <row r="28" spans="1:10" ht="96.75" customHeight="1" x14ac:dyDescent="0.2">
      <c r="A28" s="231"/>
      <c r="B28" s="231"/>
      <c r="C28" s="231"/>
      <c r="D28" s="231"/>
      <c r="E28" s="231"/>
      <c r="F28" s="231"/>
      <c r="G28" s="231"/>
      <c r="H28" s="231"/>
      <c r="I28" s="231"/>
      <c r="J28" s="231"/>
    </row>
    <row r="29" spans="1:10" ht="97.5" customHeight="1" x14ac:dyDescent="0.2">
      <c r="A29" s="231"/>
      <c r="B29" s="231"/>
      <c r="C29" s="231"/>
      <c r="D29" s="231"/>
      <c r="E29" s="231"/>
      <c r="F29" s="231"/>
      <c r="G29" s="231"/>
      <c r="H29" s="231"/>
      <c r="I29" s="231"/>
      <c r="J29" s="231"/>
    </row>
    <row r="30" spans="1:10" ht="409.5" customHeight="1" x14ac:dyDescent="0.2">
      <c r="A30" s="231"/>
      <c r="B30" s="231"/>
      <c r="C30" s="231"/>
      <c r="D30" s="231"/>
      <c r="E30" s="231"/>
      <c r="F30" s="231"/>
      <c r="G30" s="231"/>
      <c r="H30" s="231"/>
      <c r="I30" s="231"/>
      <c r="J30" s="231"/>
    </row>
    <row r="31" spans="1:10" ht="391.5" customHeight="1" x14ac:dyDescent="0.2">
      <c r="A31" s="231"/>
      <c r="B31" s="231"/>
      <c r="C31" s="231"/>
      <c r="D31" s="231"/>
      <c r="E31" s="231"/>
      <c r="F31" s="231"/>
      <c r="G31" s="231"/>
      <c r="H31" s="231"/>
      <c r="I31" s="231"/>
      <c r="J31" s="231"/>
    </row>
  </sheetData>
  <mergeCells count="1">
    <mergeCell ref="A1:J31"/>
  </mergeCells>
  <pageMargins left="0.7" right="0.7" top="0.75" bottom="0.75" header="0.3" footer="0.3"/>
  <pageSetup paperSize="9"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AAFBE89A908243AC0A0E66FAC60185" ma:contentTypeVersion="10" ma:contentTypeDescription="Create a new document." ma:contentTypeScope="" ma:versionID="9c969fc7c20ebe2d1d50e8e21fdd2d13">
  <xsd:schema xmlns:xsd="http://www.w3.org/2001/XMLSchema" xmlns:xs="http://www.w3.org/2001/XMLSchema" xmlns:p="http://schemas.microsoft.com/office/2006/metadata/properties" xmlns:ns2="ea4d2da6-0a2d-44bd-9fa8-46eb0c13fdcb" xmlns:ns3="d6e05898-c3fb-4416-8bb1-879ee0b1eccc" targetNamespace="http://schemas.microsoft.com/office/2006/metadata/properties" ma:root="true" ma:fieldsID="aaf03539beb486607b3c7e624ca831de" ns2:_="" ns3:_="">
    <xsd:import namespace="ea4d2da6-0a2d-44bd-9fa8-46eb0c13fdcb"/>
    <xsd:import namespace="d6e05898-c3fb-4416-8bb1-879ee0b1ec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05898-c3fb-4416-8bb1-879ee0b1ecc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2006/documentManagement/types"/>
    <ds:schemaRef ds:uri="2090b57c-2e4d-4ed9-b313-510fc704fe75"/>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DC88308A-C40A-47A3-97C7-AE68AC92737C}"/>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Kornelija Vukovic</cp:lastModifiedBy>
  <cp:lastPrinted>2022-04-28T08:56:09Z</cp:lastPrinted>
  <dcterms:created xsi:type="dcterms:W3CDTF">2008-10-17T11:51:54Z</dcterms:created>
  <dcterms:modified xsi:type="dcterms:W3CDTF">2022-04-28T12:00:11Z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0x01010025AAFBE89A908243AC0A0E66FAC60185</vt:lpwstr>
  </property>
</Properties>
</file>