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srv026\Dokumenti\DirekcijaRacunovodstva\SluzbaIzvjestavanja\HANFA\FIN. IZVJEŠĆA ZA OBJAVU\2025\06-2025\obrasci Hanfa\"/>
    </mc:Choice>
  </mc:AlternateContent>
  <xr:revisionPtr revIDLastSave="0" documentId="13_ncr:1_{4017E04A-8C88-4BCF-B913-02A1698ED49E}" xr6:coauthVersionLast="47" xr6:coauthVersionMax="47" xr10:uidLastSave="{00000000-0000-0000-0000-000000000000}"/>
  <workbookProtection workbookAlgorithmName="SHA-512" workbookHashValue="EMR7OWFm4MPr5wPC+R+iCzp6mgwdX2nv78ojrGYDvhpE8n2Xrcxt4Mb8lzhva/PEnx7zwynY0tcolSCp7p86oA==" workbookSaltValue="n+20UiSuLzX3FMVXGZ69vQ==" workbookSpinCount="100000" lockStructure="1"/>
  <bookViews>
    <workbookView xWindow="-108" yWindow="-108" windowWidth="23256" windowHeight="12456" xr2:uid="{00000000-000D-0000-FFFF-FFFF00000000}"/>
  </bookViews>
  <sheets>
    <sheet name="General data" sheetId="25" r:id="rId1"/>
    <sheet name="Balance sheet" sheetId="26" r:id="rId2"/>
    <sheet name="P&amp;L"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I59" i="27"/>
  <c r="H59" i="27"/>
  <c r="I47" i="27"/>
  <c r="H47" i="27"/>
  <c r="I38" i="27"/>
  <c r="H38" i="27"/>
  <c r="I23" i="27"/>
  <c r="I35" i="27" s="1"/>
  <c r="I37" i="27" s="1"/>
  <c r="H23" i="27"/>
  <c r="H35" i="27" s="1"/>
  <c r="H37" i="27" s="1"/>
  <c r="I77" i="26"/>
  <c r="H77" i="26"/>
  <c r="I52" i="26"/>
  <c r="H52" i="26"/>
  <c r="I48" i="26"/>
  <c r="H48" i="26"/>
  <c r="I42" i="26"/>
  <c r="H42" i="26"/>
  <c r="I29" i="26"/>
  <c r="H29" i="26"/>
  <c r="I25" i="26"/>
  <c r="H25" i="26"/>
  <c r="I22" i="26"/>
  <c r="H22" i="26"/>
  <c r="I18" i="26"/>
  <c r="H18" i="26"/>
  <c r="I13" i="26"/>
  <c r="H13" i="26"/>
  <c r="I9" i="26"/>
  <c r="H9" i="26"/>
  <c r="I60" i="28" l="1"/>
  <c r="I63" i="28" s="1"/>
  <c r="I46" i="27"/>
  <c r="I63" i="26"/>
  <c r="I78" i="26" s="1"/>
  <c r="H41" i="27"/>
  <c r="H45" i="27" s="1"/>
  <c r="H63" i="26"/>
  <c r="H78" i="26" s="1"/>
  <c r="H40" i="26"/>
  <c r="I40" i="26"/>
  <c r="H60" i="28"/>
  <c r="H63" i="28" s="1"/>
  <c r="R26" i="29"/>
  <c r="H46" i="27"/>
  <c r="I41" i="27"/>
  <c r="I45" i="27" s="1"/>
  <c r="I68" i="27" s="1"/>
  <c r="R9" i="29"/>
  <c r="H68" i="27" l="1"/>
</calcChain>
</file>

<file path=xl/sharedStrings.xml><?xml version="1.0" encoding="utf-8"?>
<sst xmlns="http://schemas.openxmlformats.org/spreadsheetml/2006/main" count="347" uniqueCount="318">
  <si>
    <r>
      <rPr>
        <b/>
        <sz val="12"/>
        <color theme="1"/>
        <rFont val="Arial"/>
        <family val="2"/>
        <charset val="238"/>
      </rPr>
      <t>Annex 1</t>
    </r>
  </si>
  <si>
    <r>
      <rPr>
        <b/>
        <sz val="11"/>
        <rFont val="Arial"/>
        <family val="2"/>
        <charset val="238"/>
      </rPr>
      <t xml:space="preserve">ISSUER’S GENERAL DATA </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</si>
  <si>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</si>
  <si>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</si>
  <si>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</si>
  <si>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Semmi-annual period</t>
    </r>
  </si>
  <si>
    <r>
      <rPr>
        <b/>
        <sz val="12"/>
        <color theme="1"/>
        <rFont val="Arial Rounded MT Bold"/>
        <family val="2"/>
      </rPr>
      <t xml:space="preserve">Semmi-annual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</si>
  <si>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</si>
  <si>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</si>
  <si>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</si>
  <si>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</si>
  <si>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</si>
  <si>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</si>
  <si>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</si>
  <si>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</si>
  <si>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</si>
  <si>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</si>
  <si>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</si>
  <si>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</si>
  <si>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</si>
  <si>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</si>
  <si>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</si>
  <si>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</si>
  <si>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</si>
  <si>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</si>
  <si>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</si>
  <si>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</si>
  <si>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</si>
  <si>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</si>
  <si>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</si>
  <si>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</si>
  <si>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</si>
  <si>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</si>
  <si>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</si>
  <si>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</si>
  <si>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</si>
  <si>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</si>
  <si>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</si>
  <si>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</si>
  <si>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</si>
  <si>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</si>
  <si>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</si>
  <si>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</si>
  <si>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</si>
  <si>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8"/>
        <rFont val="Arial"/>
        <family val="2"/>
        <charset val="238"/>
      </rPr>
      <t>Current period</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</si>
  <si>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</si>
  <si>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</si>
  <si>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</si>
  <si>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sz val="9"/>
        <rFont val="Arial"/>
        <family val="2"/>
        <charset val="238"/>
      </rPr>
      <t xml:space="preserve">  Interest income</t>
    </r>
  </si>
  <si>
    <r>
      <rPr>
        <b/>
        <sz val="9"/>
        <color rgb="FF000080"/>
        <rFont val="Arial"/>
        <family val="2"/>
        <charset val="238"/>
      </rPr>
      <t>STATEMENT OF OTHER COMPREHENSIVE INCOME</t>
    </r>
  </si>
  <si>
    <t>(Cash contributions to resolution boards and deposit guarantee schemes)</t>
  </si>
  <si>
    <t xml:space="preserve">NOTES TO FINANCIAL STATEMENTS (PFI)
(drawn up for semi-annual periods)
Name of the issuer:   _______________________________________________________
Personal identification number (OIB):   ________________________________________________________
Reporting period: _
Notes to financial statements for semi-annual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the semi-annual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</si>
  <si>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</si>
  <si>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</si>
  <si>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</si>
  <si>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</si>
  <si>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</si>
  <si>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</si>
  <si>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</si>
  <si>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</si>
  <si>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</si>
  <si>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</si>
  <si>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</si>
  <si>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</si>
  <si>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</si>
  <si>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</si>
  <si>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</si>
  <si>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</si>
  <si>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</si>
  <si>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</si>
  <si>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</si>
  <si>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</si>
  <si>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</si>
  <si>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</si>
  <si>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</si>
  <si>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</si>
  <si>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</si>
  <si>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</si>
  <si>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</si>
  <si>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</si>
  <si>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</si>
  <si>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</si>
  <si>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</si>
  <si>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</si>
  <si>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</si>
  <si>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</si>
  <si>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</si>
  <si>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</si>
  <si>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</si>
  <si>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</si>
  <si>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</si>
  <si>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</si>
  <si>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</si>
  <si>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</si>
  <si>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</si>
  <si>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</si>
  <si>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</si>
  <si>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</si>
  <si>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</si>
  <si>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</si>
  <si>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</si>
  <si>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</si>
  <si>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</si>
  <si>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</si>
  <si>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</si>
  <si>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</si>
  <si>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</si>
  <si>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</si>
  <si>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</si>
  <si>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</si>
  <si>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</si>
  <si>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</si>
  <si>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</si>
  <si>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</si>
  <si>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</si>
  <si>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</si>
  <si>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</si>
  <si>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</si>
  <si>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</si>
  <si>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</si>
  <si>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</si>
  <si>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</si>
  <si>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</si>
  <si>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</si>
  <si>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</si>
  <si>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</si>
  <si>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</si>
  <si>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</si>
  <si>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</si>
  <si>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</si>
  <si>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</si>
  <si>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</si>
  <si>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</si>
  <si>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</si>
  <si>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</si>
  <si>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</si>
  <si>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</si>
  <si>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</si>
  <si>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</si>
  <si>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</si>
  <si>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</si>
  <si>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</si>
  <si>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Profit or (-) loss before tax from discontinued operations</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</si>
  <si>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</si>
  <si>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</si>
  <si>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</si>
  <si>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</si>
  <si>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</si>
  <si>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</si>
  <si>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</si>
  <si>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</si>
  <si>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</si>
  <si>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</si>
  <si>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</si>
  <si>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</si>
  <si>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</si>
  <si>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</si>
  <si>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</si>
  <si>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</si>
  <si>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</si>
  <si>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</si>
  <si>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</si>
  <si>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</si>
  <si>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</si>
  <si>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</si>
  <si>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</si>
  <si>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</si>
  <si>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</si>
  <si>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</si>
  <si>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</si>
  <si>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</si>
  <si>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</si>
  <si>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</si>
  <si>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</si>
  <si>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</si>
  <si>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</si>
  <si>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</si>
  <si>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</si>
  <si>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</si>
  <si>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</si>
  <si>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</si>
  <si>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</si>
  <si>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</si>
  <si>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</si>
  <si>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</si>
  <si>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</si>
  <si>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</si>
  <si>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</si>
  <si>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</si>
  <si>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</si>
  <si>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</si>
  <si>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</si>
  <si>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</si>
  <si>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</si>
  <si>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</si>
  <si>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</si>
  <si>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</si>
  <si>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</si>
  <si>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</si>
  <si>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</si>
  <si>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</si>
  <si>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</si>
  <si>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</si>
  <si>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</si>
  <si>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</si>
  <si>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</si>
  <si>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</si>
  <si>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</si>
  <si>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</si>
  <si>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</si>
  <si>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</si>
  <si>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</si>
  <si>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</si>
  <si>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</si>
  <si>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</si>
  <si>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</si>
  <si>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</si>
  <si>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</si>
  <si>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</si>
  <si>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</si>
  <si>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</si>
  <si>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</si>
  <si>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</si>
  <si>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</si>
  <si>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</si>
  <si>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</si>
  <si>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</si>
  <si>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</si>
  <si>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</si>
  <si>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</si>
  <si>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</si>
  <si>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</si>
  <si>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</si>
  <si>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</si>
  <si>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</si>
  <si>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</si>
  <si>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</si>
  <si>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</si>
  <si>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</si>
  <si>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</si>
  <si>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</si>
  <si>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</si>
  <si>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</si>
  <si>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</si>
  <si>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</si>
  <si>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</si>
  <si>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</si>
  <si>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</si>
  <si>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</si>
  <si>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</si>
  <si>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</si>
  <si>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</si>
  <si>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</si>
  <si>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</si>
  <si>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</si>
  <si>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</si>
  <si>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</si>
  <si>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</si>
  <si>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</si>
  <si>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</si>
  <si>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</si>
  <si>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</si>
  <si>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</si>
  <si>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</si>
  <si>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</si>
  <si>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</si>
  <si>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</si>
  <si>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</si>
  <si>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</si>
  <si>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</si>
  <si>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</si>
  <si>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</si>
  <si>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</si>
  <si>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</si>
  <si>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</si>
  <si>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</si>
  <si>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</si>
  <si>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</si>
  <si>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</si>
  <si>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</si>
  <si>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</si>
  <si>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</si>
  <si>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</si>
  <si>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</si>
  <si>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</si>
  <si>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</si>
  <si>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</si>
  <si>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</si>
  <si>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03337367</t>
  </si>
  <si>
    <t>HR</t>
  </si>
  <si>
    <t>549300A2F46GR0UOM390</t>
  </si>
  <si>
    <t>040001037</t>
  </si>
  <si>
    <t>23057039320</t>
  </si>
  <si>
    <t>2341</t>
  </si>
  <si>
    <t xml:space="preserve">ERSTE &amp; STEIERMARKISCHE BANK DD </t>
  </si>
  <si>
    <t>RIJEKA</t>
  </si>
  <si>
    <t>JADRANSKI TRG 3A</t>
  </si>
  <si>
    <t>erstebank@erstebank.hr</t>
  </si>
  <si>
    <t>www.erstebank.hr</t>
  </si>
  <si>
    <t>KD</t>
  </si>
  <si>
    <t>RN</t>
  </si>
  <si>
    <t>Erste &amp; Steiermärkische S-Leasing, d.o.o.</t>
  </si>
  <si>
    <t>Erste Nekretnine d.o.o.</t>
  </si>
  <si>
    <t>Erste Card Club d.o.o.</t>
  </si>
  <si>
    <t>Erste Bank a.d., Podgorica</t>
  </si>
  <si>
    <t>Izbor Nekretnina d.o.o.</t>
  </si>
  <si>
    <t>Zagreb, Zelinska 3</t>
  </si>
  <si>
    <t>Zagreb, Ivana Lučića 2A</t>
  </si>
  <si>
    <t>Zagreb, Ulica Frana Folnegovića 6</t>
  </si>
  <si>
    <t>Crna Gora, Podgorica, Ulica Arsenija Boljevića 2A</t>
  </si>
  <si>
    <t>1262343</t>
  </si>
  <si>
    <t>4175590</t>
  </si>
  <si>
    <t>No</t>
  </si>
  <si>
    <t>finrep@erstebank.hr</t>
  </si>
  <si>
    <t xml:space="preserve">Submitter: ERSTE &amp; STEIERMARKISCHE BANK DD </t>
  </si>
  <si>
    <t>Ljubica Birtić</t>
  </si>
  <si>
    <t>balance as at 30.06.2025</t>
  </si>
  <si>
    <t>for the period 1.1.2025 to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</si>
</sst>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color rgb="FF000080"/>
      <name val="Arial"/>
      <family val="2"/>
      <charset val="238"/>
    </font>
    <font>
      <b/>
      <sz val="7"/>
      <color rgb="FF000000"/>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43">
    <xf numFmtId="0" fontId="0" fillId="0" borderId="0" xfId="0"/>
    <xf numFmtId="49" fontId="10" fillId="3"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164" fontId="15" fillId="9"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5" fillId="0" borderId="0" xfId="0" applyNumberFormat="1" applyFont="1" applyFill="1" applyBorder="1" applyAlignment="1" applyProtection="1">
      <alignment horizontal="center" vertical="center"/>
    </xf>
    <xf numFmtId="0" fontId="0" fillId="0" borderId="0" xfId="0" applyProtection="1"/>
    <xf numFmtId="0" fontId="5" fillId="3" borderId="10"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xf>
    <xf numFmtId="3" fontId="15" fillId="3" borderId="9" xfId="0" applyNumberFormat="1" applyFont="1" applyFill="1" applyBorder="1" applyAlignment="1" applyProtection="1">
      <alignment horizontal="center" vertical="center" wrapText="1"/>
    </xf>
    <xf numFmtId="3" fontId="0" fillId="0" borderId="0" xfId="0" applyNumberFormat="1" applyProtection="1"/>
    <xf numFmtId="3" fontId="15" fillId="3" borderId="11" xfId="0" applyNumberFormat="1" applyFont="1" applyFill="1" applyBorder="1" applyAlignment="1" applyProtection="1">
      <alignment horizontal="center" vertical="center" wrapText="1"/>
    </xf>
    <xf numFmtId="3" fontId="15" fillId="3" borderId="10" xfId="0"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6"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7" fillId="0" borderId="0" xfId="1" applyNumberFormat="1" applyFont="1" applyFill="1" applyBorder="1" applyAlignment="1" applyProtection="1">
      <alignment horizontal="center" vertical="center"/>
    </xf>
    <xf numFmtId="3" fontId="10" fillId="3"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20" fillId="10" borderId="2" xfId="4" applyFont="1" applyFill="1" applyBorder="1"/>
    <xf numFmtId="0" fontId="2" fillId="10" borderId="13" xfId="4" applyFill="1" applyBorder="1"/>
    <xf numFmtId="0" fontId="2" fillId="0" borderId="0" xfId="4"/>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17" xfId="4" applyFont="1" applyFill="1" applyBorder="1" applyAlignment="1">
      <alignment vertical="center"/>
    </xf>
    <xf numFmtId="0" fontId="25" fillId="0" borderId="0" xfId="4" applyFont="1" applyFill="1"/>
    <xf numFmtId="0" fontId="5" fillId="10" borderId="15" xfId="4" applyFont="1" applyFill="1" applyBorder="1" applyAlignment="1">
      <alignment vertical="center" wrapText="1"/>
    </xf>
    <xf numFmtId="0" fontId="5" fillId="10" borderId="0" xfId="4" applyFont="1" applyFill="1" applyBorder="1" applyAlignment="1">
      <alignment horizontal="right" vertical="center" wrapText="1"/>
    </xf>
    <xf numFmtId="0" fontId="5" fillId="10" borderId="0" xfId="4" applyFont="1" applyFill="1" applyBorder="1" applyAlignment="1">
      <alignment vertical="center" wrapText="1"/>
    </xf>
    <xf numFmtId="14" fontId="5" fillId="12" borderId="0" xfId="4" applyNumberFormat="1" applyFont="1" applyFill="1" applyBorder="1" applyAlignment="1" applyProtection="1">
      <alignment horizontal="center" vertical="center"/>
      <protection locked="0"/>
    </xf>
    <xf numFmtId="0" fontId="6" fillId="10" borderId="16" xfId="4" applyFont="1" applyFill="1" applyBorder="1" applyAlignment="1">
      <alignment vertical="center"/>
    </xf>
    <xf numFmtId="14" fontId="5" fillId="13" borderId="0" xfId="4" applyNumberFormat="1" applyFont="1" applyFill="1" applyBorder="1" applyAlignment="1" applyProtection="1">
      <alignment horizontal="center" vertical="center"/>
      <protection locked="0"/>
    </xf>
    <xf numFmtId="0" fontId="2" fillId="14" borderId="0" xfId="4" applyFill="1"/>
    <xf numFmtId="1" fontId="5" fillId="11" borderId="18"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1" fontId="6" fillId="10" borderId="0" xfId="4" applyNumberFormat="1" applyFont="1" applyFill="1" applyBorder="1" applyAlignment="1">
      <alignment horizontal="center" vertical="center"/>
    </xf>
    <xf numFmtId="1" fontId="6" fillId="10" borderId="16" xfId="4" applyNumberFormat="1" applyFont="1" applyFill="1" applyBorder="1" applyAlignment="1">
      <alignment vertical="center"/>
    </xf>
    <xf numFmtId="0" fontId="2" fillId="10" borderId="16" xfId="4" applyFill="1" applyBorder="1"/>
    <xf numFmtId="0" fontId="23" fillId="10" borderId="15" xfId="4" applyFont="1" applyFill="1" applyBorder="1" applyAlignment="1">
      <alignment wrapText="1"/>
    </xf>
    <xf numFmtId="0" fontId="23" fillId="10" borderId="16" xfId="4" applyFont="1" applyFill="1" applyBorder="1" applyAlignment="1">
      <alignment wrapText="1"/>
    </xf>
    <xf numFmtId="0" fontId="23" fillId="10" borderId="15" xfId="4" applyFont="1" applyFill="1" applyBorder="1"/>
    <xf numFmtId="0" fontId="23" fillId="10" borderId="0" xfId="4" applyFont="1" applyFill="1" applyBorder="1"/>
    <xf numFmtId="0" fontId="23" fillId="10" borderId="0" xfId="4" applyFont="1" applyFill="1" applyBorder="1" applyAlignment="1">
      <alignment wrapText="1"/>
    </xf>
    <xf numFmtId="0" fontId="23" fillId="10" borderId="16" xfId="4" applyFont="1" applyFill="1" applyBorder="1"/>
    <xf numFmtId="0" fontId="6" fillId="10" borderId="0" xfId="4" applyFont="1" applyFill="1" applyBorder="1" applyAlignment="1">
      <alignment horizontal="right" vertical="center" wrapText="1"/>
    </xf>
    <xf numFmtId="0" fontId="24" fillId="10" borderId="16" xfId="4" applyFont="1" applyFill="1" applyBorder="1" applyAlignment="1">
      <alignment vertical="center"/>
    </xf>
    <xf numFmtId="0" fontId="6" fillId="10" borderId="15" xfId="4" applyFont="1" applyFill="1" applyBorder="1" applyAlignment="1">
      <alignment horizontal="right" vertical="center" wrapText="1"/>
    </xf>
    <xf numFmtId="0" fontId="24" fillId="10" borderId="0" xfId="4" applyFont="1" applyFill="1" applyBorder="1" applyAlignment="1">
      <alignment vertical="center"/>
    </xf>
    <xf numFmtId="0" fontId="23" fillId="10" borderId="0" xfId="4" applyFont="1" applyFill="1" applyBorder="1" applyAlignment="1">
      <alignment vertical="top"/>
    </xf>
    <xf numFmtId="0" fontId="5" fillId="11" borderId="18" xfId="4" applyFont="1" applyFill="1" applyBorder="1" applyAlignment="1" applyProtection="1">
      <alignment horizontal="center" vertical="center"/>
      <protection locked="0"/>
    </xf>
    <xf numFmtId="0" fontId="5" fillId="10" borderId="0" xfId="4" applyFont="1" applyFill="1" applyBorder="1" applyAlignment="1">
      <alignment vertical="center"/>
    </xf>
    <xf numFmtId="0" fontId="26" fillId="10" borderId="0" xfId="4" applyFont="1" applyFill="1" applyBorder="1" applyAlignment="1"/>
    <xf numFmtId="0" fontId="27" fillId="10" borderId="0" xfId="4" applyFont="1" applyFill="1" applyBorder="1" applyAlignment="1">
      <alignment vertical="center"/>
    </xf>
    <xf numFmtId="0" fontId="28" fillId="10" borderId="16" xfId="4" applyFont="1" applyFill="1" applyBorder="1" applyAlignment="1">
      <alignment vertical="center"/>
    </xf>
    <xf numFmtId="0" fontId="5" fillId="10" borderId="0" xfId="4" applyFont="1" applyFill="1" applyBorder="1" applyAlignment="1">
      <alignment horizontal="center" vertical="center"/>
    </xf>
    <xf numFmtId="0" fontId="30" fillId="10" borderId="0" xfId="4" applyFont="1" applyFill="1" applyBorder="1" applyAlignment="1">
      <alignment vertical="center"/>
    </xf>
    <xf numFmtId="0" fontId="31" fillId="10" borderId="0" xfId="4" applyFont="1" applyFill="1" applyBorder="1" applyAlignment="1">
      <alignment vertical="center"/>
    </xf>
    <xf numFmtId="0" fontId="29" fillId="10" borderId="16" xfId="4" applyFont="1" applyFill="1" applyBorder="1" applyAlignment="1">
      <alignment vertical="center"/>
    </xf>
    <xf numFmtId="0" fontId="6" fillId="10" borderId="16" xfId="4" applyFont="1" applyFill="1" applyBorder="1" applyAlignment="1">
      <alignment horizontal="center" vertical="center"/>
    </xf>
    <xf numFmtId="0" fontId="23" fillId="10" borderId="16" xfId="4" applyFont="1" applyFill="1" applyBorder="1" applyAlignment="1">
      <alignment vertical="center"/>
    </xf>
    <xf numFmtId="0" fontId="5" fillId="11" borderId="5" xfId="4" applyFont="1" applyFill="1" applyBorder="1" applyAlignment="1" applyProtection="1">
      <alignment horizontal="center" vertical="center"/>
      <protection locked="0"/>
    </xf>
    <xf numFmtId="0" fontId="23" fillId="10" borderId="0" xfId="4" applyFont="1" applyFill="1" applyBorder="1" applyAlignment="1">
      <alignment vertical="top" wrapText="1"/>
    </xf>
    <xf numFmtId="0" fontId="23" fillId="10" borderId="15" xfId="4" applyFont="1" applyFill="1" applyBorder="1" applyAlignment="1">
      <alignment vertical="top"/>
    </xf>
    <xf numFmtId="0" fontId="26" fillId="10" borderId="16" xfId="4" applyFont="1" applyFill="1" applyBorder="1"/>
    <xf numFmtId="0" fontId="2" fillId="10" borderId="4" xfId="4" applyFill="1" applyBorder="1"/>
    <xf numFmtId="0" fontId="2" fillId="10" borderId="3" xfId="4" applyFill="1" applyBorder="1"/>
    <xf numFmtId="0" fontId="2" fillId="10" borderId="5" xfId="4" applyFill="1" applyBorder="1"/>
    <xf numFmtId="49" fontId="5" fillId="11" borderId="18" xfId="4" applyNumberFormat="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xf>
    <xf numFmtId="3" fontId="10" fillId="3"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0" fontId="5" fillId="3" borderId="14" xfId="5" applyFont="1" applyFill="1" applyBorder="1" applyAlignment="1" applyProtection="1">
      <alignment horizontal="center" vertical="center" wrapText="1"/>
    </xf>
    <xf numFmtId="3" fontId="15" fillId="3" borderId="14" xfId="5" applyNumberFormat="1" applyFont="1" applyFill="1" applyBorder="1" applyAlignment="1" applyProtection="1">
      <alignment horizontal="center" vertical="center" wrapText="1"/>
    </xf>
    <xf numFmtId="3" fontId="15" fillId="3" borderId="6" xfId="5" applyNumberFormat="1" applyFont="1" applyFill="1" applyBorder="1" applyAlignment="1" applyProtection="1">
      <alignment horizontal="center" vertical="center" wrapText="1"/>
    </xf>
    <xf numFmtId="0" fontId="15" fillId="3" borderId="1" xfId="5" applyFont="1" applyFill="1" applyBorder="1" applyAlignment="1" applyProtection="1">
      <alignment horizontal="center" vertical="center"/>
    </xf>
    <xf numFmtId="3" fontId="15" fillId="3" borderId="1" xfId="5" applyNumberFormat="1" applyFont="1" applyFill="1" applyBorder="1" applyAlignment="1" applyProtection="1">
      <alignment horizontal="center" vertical="center" wrapText="1"/>
    </xf>
    <xf numFmtId="0" fontId="3" fillId="0" borderId="0" xfId="5" applyFont="1" applyProtection="1"/>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5" fillId="3" borderId="1" xfId="5" applyFont="1" applyFill="1" applyBorder="1" applyAlignment="1" applyProtection="1">
      <alignment horizontal="center" vertical="center" wrapText="1"/>
    </xf>
    <xf numFmtId="3" fontId="15" fillId="3" borderId="1" xfId="0" applyNumberFormat="1" applyFont="1" applyFill="1" applyBorder="1" applyAlignment="1" applyProtection="1">
      <alignment horizontal="center" vertical="center" wrapText="1"/>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5" applyNumberFormat="1" applyFont="1" applyProtection="1"/>
    <xf numFmtId="0" fontId="3" fillId="0" borderId="0" xfId="5"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5"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36" fillId="3" borderId="1" xfId="0" applyNumberFormat="1" applyFont="1" applyFill="1" applyBorder="1" applyAlignment="1" applyProtection="1">
      <alignment horizontal="center" vertical="center" wrapText="1"/>
    </xf>
    <xf numFmtId="3" fontId="38" fillId="3" borderId="1" xfId="0" applyNumberFormat="1" applyFont="1" applyFill="1" applyBorder="1" applyAlignment="1" applyProtection="1">
      <alignment horizontal="center" vertical="center" wrapText="1"/>
    </xf>
    <xf numFmtId="0" fontId="5" fillId="10" borderId="15"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1" fillId="10" borderId="15" xfId="4" applyFont="1" applyFill="1" applyBorder="1" applyAlignment="1">
      <alignment horizontal="center" vertical="center" wrapText="1"/>
    </xf>
    <xf numFmtId="0" fontId="21" fillId="10" borderId="0" xfId="4" applyFont="1" applyFill="1" applyBorder="1" applyAlignment="1">
      <alignment horizontal="center" vertical="center" wrapText="1"/>
    </xf>
    <xf numFmtId="0" fontId="6" fillId="10" borderId="15" xfId="4" applyFont="1" applyFill="1" applyBorder="1" applyAlignment="1">
      <alignment horizontal="right" vertical="center"/>
    </xf>
    <xf numFmtId="0" fontId="6" fillId="10" borderId="0" xfId="4" applyFont="1" applyFill="1" applyBorder="1" applyAlignment="1">
      <alignment horizontal="right" vertical="center"/>
    </xf>
    <xf numFmtId="0" fontId="6" fillId="10" borderId="0" xfId="4" applyFont="1" applyFill="1" applyBorder="1" applyAlignment="1">
      <alignment horizontal="right" vertical="center" wrapText="1"/>
    </xf>
    <xf numFmtId="0" fontId="6" fillId="10" borderId="16" xfId="4" applyFont="1" applyFill="1" applyBorder="1" applyAlignment="1">
      <alignment horizontal="right" vertical="center" wrapText="1"/>
    </xf>
    <xf numFmtId="0" fontId="19" fillId="10" borderId="12" xfId="4" applyFont="1" applyFill="1" applyBorder="1" applyAlignment="1">
      <alignment vertical="center"/>
    </xf>
    <xf numFmtId="0" fontId="19" fillId="10" borderId="2" xfId="4" applyFont="1" applyFill="1" applyBorder="1" applyAlignment="1">
      <alignment vertical="center"/>
    </xf>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5" fillId="10" borderId="15" xfId="4" applyFont="1" applyFill="1" applyBorder="1" applyAlignment="1">
      <alignment vertical="center" wrapText="1"/>
    </xf>
    <xf numFmtId="0" fontId="5" fillId="10" borderId="0" xfId="4" applyFont="1" applyFill="1" applyBorder="1" applyAlignment="1">
      <alignment vertical="center" wrapText="1"/>
    </xf>
    <xf numFmtId="14" fontId="5" fillId="11" borderId="4" xfId="4" applyNumberFormat="1" applyFont="1" applyFill="1" applyBorder="1" applyAlignment="1" applyProtection="1">
      <alignment horizontal="center" vertical="center"/>
      <protection locked="0"/>
    </xf>
    <xf numFmtId="14" fontId="5" fillId="11" borderId="5" xfId="4" applyNumberFormat="1" applyFont="1" applyFill="1" applyBorder="1" applyAlignment="1" applyProtection="1">
      <alignment horizontal="center" vertical="center"/>
      <protection locked="0"/>
    </xf>
    <xf numFmtId="0" fontId="5" fillId="0" borderId="1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6" xfId="4" applyFont="1" applyFill="1" applyBorder="1" applyAlignment="1">
      <alignment horizontal="center" vertical="center" wrapText="1"/>
    </xf>
    <xf numFmtId="49" fontId="5" fillId="11" borderId="4" xfId="6" applyNumberFormat="1" applyFont="1" applyFill="1" applyBorder="1" applyAlignment="1" applyProtection="1">
      <alignment horizontal="center" vertical="center"/>
      <protection locked="0"/>
    </xf>
    <xf numFmtId="49" fontId="5" fillId="11" borderId="5" xfId="6" applyNumberFormat="1" applyFont="1" applyFill="1" applyBorder="1" applyAlignment="1" applyProtection="1">
      <alignment horizontal="center" vertical="center"/>
      <protection locked="0"/>
    </xf>
    <xf numFmtId="0" fontId="5" fillId="11" borderId="4" xfId="6" applyFont="1" applyFill="1" applyBorder="1" applyAlignment="1" applyProtection="1">
      <alignment horizontal="center" vertical="center"/>
      <protection locked="0"/>
    </xf>
    <xf numFmtId="0" fontId="5" fillId="11" borderId="5" xfId="6" applyFont="1" applyFill="1" applyBorder="1" applyAlignment="1" applyProtection="1">
      <alignment horizontal="center" vertical="center"/>
      <protection locked="0"/>
    </xf>
    <xf numFmtId="0" fontId="23" fillId="10" borderId="0" xfId="4" applyFont="1" applyFill="1" applyBorder="1"/>
    <xf numFmtId="0" fontId="6" fillId="10" borderId="15" xfId="4" applyFont="1" applyFill="1" applyBorder="1" applyAlignment="1">
      <alignment horizontal="right" vertical="center" wrapText="1"/>
    </xf>
    <xf numFmtId="0" fontId="5" fillId="11" borderId="4" xfId="4" applyFont="1" applyFill="1" applyBorder="1" applyAlignment="1" applyProtection="1">
      <alignment horizontal="center" vertical="center"/>
      <protection locked="0"/>
    </xf>
    <xf numFmtId="0" fontId="5" fillId="11" borderId="5" xfId="4" applyFont="1" applyFill="1" applyBorder="1" applyAlignment="1" applyProtection="1">
      <alignment horizontal="center" vertical="center"/>
      <protection locked="0"/>
    </xf>
    <xf numFmtId="0" fontId="24" fillId="10" borderId="15" xfId="4" applyFont="1" applyFill="1" applyBorder="1" applyAlignment="1">
      <alignment vertical="center"/>
    </xf>
    <xf numFmtId="0" fontId="24" fillId="10" borderId="0" xfId="4" applyFont="1" applyFill="1" applyBorder="1" applyAlignment="1">
      <alignment vertical="center"/>
    </xf>
    <xf numFmtId="0" fontId="23" fillId="10" borderId="0" xfId="4" applyFont="1" applyFill="1" applyBorder="1" applyAlignment="1">
      <alignment wrapText="1"/>
    </xf>
    <xf numFmtId="0" fontId="23" fillId="10" borderId="15" xfId="4" applyFont="1" applyFill="1" applyBorder="1" applyAlignment="1">
      <alignment wrapText="1"/>
    </xf>
    <xf numFmtId="0" fontId="5" fillId="11" borderId="4" xfId="4" applyFont="1" applyFill="1" applyBorder="1" applyAlignment="1" applyProtection="1">
      <alignment vertical="center"/>
      <protection locked="0"/>
    </xf>
    <xf numFmtId="0" fontId="5" fillId="11" borderId="3" xfId="4" applyFont="1" applyFill="1" applyBorder="1" applyAlignment="1" applyProtection="1">
      <alignment vertical="center"/>
      <protection locked="0"/>
    </xf>
    <xf numFmtId="0" fontId="5" fillId="11" borderId="5" xfId="4" applyFont="1" applyFill="1" applyBorder="1" applyAlignment="1" applyProtection="1">
      <alignment vertical="center"/>
      <protection locked="0"/>
    </xf>
    <xf numFmtId="49" fontId="5" fillId="11" borderId="4" xfId="4" applyNumberFormat="1" applyFont="1" applyFill="1" applyBorder="1" applyAlignment="1" applyProtection="1">
      <alignment horizontal="center" vertical="center"/>
      <protection locked="0"/>
    </xf>
    <xf numFmtId="49" fontId="5" fillId="11" borderId="5" xfId="4" applyNumberFormat="1" applyFont="1" applyFill="1" applyBorder="1" applyAlignment="1" applyProtection="1">
      <alignment horizontal="center" vertical="center"/>
      <protection locked="0"/>
    </xf>
    <xf numFmtId="0" fontId="23" fillId="10" borderId="15" xfId="4" applyFont="1" applyFill="1" applyBorder="1" applyAlignment="1">
      <alignment vertical="center" wrapText="1"/>
    </xf>
    <xf numFmtId="0" fontId="23" fillId="10" borderId="0" xfId="4" applyFont="1" applyFill="1" applyBorder="1" applyAlignment="1">
      <alignment vertical="center" wrapText="1"/>
    </xf>
    <xf numFmtId="0" fontId="23" fillId="10" borderId="0" xfId="4" applyFont="1" applyFill="1" applyBorder="1" applyAlignment="1">
      <alignment vertical="center"/>
    </xf>
    <xf numFmtId="0" fontId="23" fillId="10" borderId="16" xfId="4" applyFont="1" applyFill="1" applyBorder="1" applyAlignment="1">
      <alignment vertical="center"/>
    </xf>
    <xf numFmtId="0" fontId="23" fillId="11" borderId="4" xfId="4" applyFont="1" applyFill="1" applyBorder="1" applyProtection="1">
      <protection locked="0"/>
    </xf>
    <xf numFmtId="0" fontId="23" fillId="11" borderId="3" xfId="4" applyFont="1" applyFill="1" applyBorder="1" applyProtection="1">
      <protection locked="0"/>
    </xf>
    <xf numFmtId="0" fontId="23" fillId="11" borderId="5" xfId="4" applyFont="1" applyFill="1" applyBorder="1" applyProtection="1">
      <protection locked="0"/>
    </xf>
    <xf numFmtId="0" fontId="6" fillId="10" borderId="15"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15" xfId="4" applyFont="1" applyFill="1" applyBorder="1" applyAlignment="1">
      <alignment horizontal="left" vertical="center" wrapText="1"/>
    </xf>
    <xf numFmtId="0" fontId="6" fillId="10" borderId="0" xfId="4" applyFont="1" applyFill="1" applyBorder="1" applyAlignment="1">
      <alignment horizontal="left" vertical="center"/>
    </xf>
    <xf numFmtId="0" fontId="6" fillId="10" borderId="0" xfId="4" applyFont="1" applyFill="1" applyBorder="1" applyAlignment="1">
      <alignment vertical="center"/>
    </xf>
    <xf numFmtId="0" fontId="5" fillId="11" borderId="4" xfId="4" applyFont="1" applyFill="1" applyBorder="1" applyAlignment="1" applyProtection="1">
      <alignment horizontal="right" vertical="center"/>
      <protection locked="0"/>
    </xf>
    <xf numFmtId="0" fontId="5" fillId="11" borderId="3" xfId="4" applyFont="1" applyFill="1" applyBorder="1" applyAlignment="1" applyProtection="1">
      <alignment horizontal="right" vertical="center"/>
      <protection locked="0"/>
    </xf>
    <xf numFmtId="0" fontId="5" fillId="11" borderId="5" xfId="4" applyFont="1" applyFill="1" applyBorder="1" applyAlignment="1" applyProtection="1">
      <alignment horizontal="right" vertical="center"/>
      <protection locked="0"/>
    </xf>
    <xf numFmtId="0" fontId="23" fillId="10" borderId="0" xfId="4" applyFont="1" applyFill="1" applyBorder="1" applyAlignment="1">
      <alignment vertical="top" wrapText="1"/>
    </xf>
    <xf numFmtId="0" fontId="29" fillId="10" borderId="0" xfId="4" applyFont="1" applyFill="1" applyBorder="1" applyAlignment="1">
      <alignment vertical="center"/>
    </xf>
    <xf numFmtId="0" fontId="29" fillId="10" borderId="16" xfId="4" applyFont="1" applyFill="1" applyBorder="1" applyAlignment="1">
      <alignment vertical="center"/>
    </xf>
    <xf numFmtId="0" fontId="23" fillId="10" borderId="0" xfId="4" applyFont="1" applyFill="1" applyBorder="1" applyAlignment="1">
      <alignment vertical="top"/>
    </xf>
    <xf numFmtId="0" fontId="6" fillId="10" borderId="15" xfId="4" applyFont="1" applyFill="1" applyBorder="1" applyAlignment="1">
      <alignment horizontal="left" vertical="center"/>
    </xf>
    <xf numFmtId="0" fontId="23" fillId="10" borderId="0" xfId="4" applyFont="1" applyFill="1" applyBorder="1" applyProtection="1">
      <protection locked="0"/>
    </xf>
    <xf numFmtId="0" fontId="6" fillId="10" borderId="16" xfId="4" applyFont="1" applyFill="1" applyBorder="1" applyAlignment="1">
      <alignment horizontal="center" vertical="center"/>
    </xf>
    <xf numFmtId="0" fontId="6" fillId="10" borderId="0" xfId="4" applyFont="1" applyFill="1" applyBorder="1" applyAlignment="1">
      <alignment vertical="top"/>
    </xf>
    <xf numFmtId="0" fontId="6" fillId="10" borderId="2" xfId="4" applyFont="1" applyFill="1" applyBorder="1" applyAlignment="1">
      <alignment horizontal="left" vertical="center" wrapText="1"/>
    </xf>
    <xf numFmtId="0" fontId="23" fillId="11" borderId="4" xfId="4" applyFont="1" applyFill="1" applyBorder="1" applyAlignment="1" applyProtection="1">
      <alignment vertical="center"/>
      <protection locked="0"/>
    </xf>
    <xf numFmtId="0" fontId="23" fillId="11" borderId="3" xfId="4" applyFont="1" applyFill="1" applyBorder="1" applyAlignment="1" applyProtection="1">
      <alignment vertical="center"/>
      <protection locked="0"/>
    </xf>
    <xf numFmtId="0" fontId="23" fillId="11" borderId="5" xfId="4" applyFont="1" applyFill="1" applyBorder="1" applyAlignment="1" applyProtection="1">
      <alignment vertical="center"/>
      <protection locked="0"/>
    </xf>
    <xf numFmtId="0" fontId="6" fillId="10" borderId="7" xfId="4" applyFont="1" applyFill="1" applyBorder="1" applyAlignment="1">
      <alignment horizontal="left" vertical="center" wrapText="1"/>
    </xf>
    <xf numFmtId="0" fontId="15"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0" xfId="0" applyFont="1" applyFill="1" applyBorder="1" applyAlignment="1" applyProtection="1">
      <alignment horizontal="right" vertical="top" wrapText="1"/>
    </xf>
    <xf numFmtId="0" fontId="3" fillId="0" borderId="0" xfId="0" applyFont="1" applyBorder="1" applyAlignment="1" applyProtection="1">
      <alignment horizontal="right" vertical="top" wrapText="1"/>
    </xf>
    <xf numFmtId="0" fontId="0" fillId="0" borderId="0" xfId="0" applyAlignment="1" applyProtection="1"/>
    <xf numFmtId="0" fontId="7"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5"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49" fontId="5" fillId="9" borderId="1" xfId="0" applyNumberFormat="1" applyFont="1" applyFill="1" applyBorder="1" applyAlignment="1" applyProtection="1">
      <alignment horizontal="left" vertical="center" wrapText="1" indent="1"/>
    </xf>
    <xf numFmtId="0" fontId="3" fillId="4" borderId="7" xfId="0" applyFont="1" applyFill="1" applyBorder="1" applyAlignment="1" applyProtection="1">
      <alignment horizontal="left" vertical="center" wrapText="1"/>
    </xf>
    <xf numFmtId="0" fontId="0" fillId="0" borderId="7" xfId="0" applyBorder="1" applyAlignment="1" applyProtection="1"/>
    <xf numFmtId="0" fontId="5" fillId="4"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5" fillId="9" borderId="1" xfId="0" applyNumberFormat="1" applyFont="1" applyFill="1" applyBorder="1" applyAlignment="1" applyProtection="1">
      <alignment horizontal="left" vertical="center" wrapText="1" indent="1"/>
    </xf>
    <xf numFmtId="49" fontId="6" fillId="0" borderId="1" xfId="0" applyNumberFormat="1" applyFont="1" applyBorder="1" applyAlignment="1" applyProtection="1">
      <alignment horizontal="left" vertical="center" wrapText="1" indent="2"/>
    </xf>
    <xf numFmtId="49" fontId="6" fillId="0" borderId="1" xfId="0" applyNumberFormat="1" applyFont="1" applyFill="1" applyBorder="1" applyAlignment="1" applyProtection="1">
      <alignment horizontal="left" vertical="center" wrapText="1" indent="1"/>
    </xf>
    <xf numFmtId="49" fontId="6" fillId="0" borderId="1" xfId="0" applyNumberFormat="1" applyFont="1" applyBorder="1" applyAlignment="1" applyProtection="1">
      <alignment horizontal="left" vertical="center" wrapText="1" indent="1"/>
    </xf>
    <xf numFmtId="49" fontId="6" fillId="9" borderId="1" xfId="0" applyNumberFormat="1" applyFont="1" applyFill="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49" fontId="6" fillId="9" borderId="1" xfId="0" applyNumberFormat="1"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49" fontId="6" fillId="0" borderId="1" xfId="0" applyNumberFormat="1" applyFont="1" applyBorder="1" applyAlignment="1" applyProtection="1">
      <alignment horizontal="left" vertical="center" wrapText="1"/>
    </xf>
    <xf numFmtId="0" fontId="9" fillId="0" borderId="0" xfId="5" applyFont="1" applyFill="1" applyBorder="1"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Font="1" applyFill="1" applyBorder="1" applyAlignment="1" applyProtection="1">
      <alignment horizontal="right" vertical="top" wrapText="1"/>
    </xf>
    <xf numFmtId="0" fontId="7" fillId="5" borderId="4" xfId="5" applyFont="1" applyFill="1" applyBorder="1" applyAlignment="1" applyProtection="1">
      <alignment vertical="center" wrapText="1"/>
      <protection locked="0"/>
    </xf>
    <xf numFmtId="0" fontId="5" fillId="3" borderId="6" xfId="5"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5" fillId="3" borderId="1" xfId="5"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0" applyNumberFormat="1" applyFont="1" applyBorder="1" applyAlignment="1" applyProtection="1">
      <alignment horizontal="left" vertical="center" wrapText="1" indent="3"/>
    </xf>
    <xf numFmtId="0" fontId="13" fillId="4" borderId="6"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0" fontId="15" fillId="3" borderId="1" xfId="5"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wrapText="1"/>
    </xf>
    <xf numFmtId="0" fontId="3" fillId="0" borderId="0" xfId="5" applyFont="1" applyBorder="1" applyAlignment="1" applyProtection="1">
      <alignment horizontal="right" vertical="top" wrapText="1"/>
    </xf>
    <xf numFmtId="0" fontId="3" fillId="0" borderId="0" xfId="0" applyFont="1" applyBorder="1" applyAlignment="1" applyProtection="1">
      <alignment horizontal="right"/>
    </xf>
    <xf numFmtId="0" fontId="15" fillId="2" borderId="4" xfId="5" applyFont="1" applyFill="1" applyBorder="1" applyAlignment="1" applyProtection="1">
      <alignment vertical="center" wrapText="1"/>
      <protection locked="0"/>
    </xf>
    <xf numFmtId="0" fontId="5" fillId="3" borderId="1" xfId="5"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13" fillId="8" borderId="1" xfId="0" applyFont="1" applyFill="1" applyBorder="1" applyAlignment="1" applyProtection="1">
      <alignment horizontal="left" vertical="center" shrinkToFit="1"/>
    </xf>
    <xf numFmtId="0" fontId="6" fillId="8" borderId="1" xfId="0" applyFont="1" applyFill="1" applyBorder="1" applyAlignment="1" applyProtection="1">
      <alignment horizontal="left" vertical="center" shrinkToFit="1"/>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4" fillId="9" borderId="1"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5"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36" fillId="3" borderId="1"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1" xfId="0" applyFont="1" applyBorder="1" applyProtection="1"/>
    <xf numFmtId="3" fontId="36" fillId="3" borderId="1" xfId="0" applyNumberFormat="1" applyFont="1" applyFill="1" applyBorder="1" applyAlignment="1" applyProtection="1">
      <alignment horizontal="center" vertical="center" wrapText="1"/>
    </xf>
    <xf numFmtId="3" fontId="39" fillId="0" borderId="1" xfId="0" applyNumberFormat="1" applyFont="1" applyBorder="1" applyAlignment="1" applyProtection="1">
      <alignment horizontal="center" vertical="center" wrapText="1"/>
    </xf>
    <xf numFmtId="3" fontId="10" fillId="3" borderId="1" xfId="0" applyNumberFormat="1" applyFont="1" applyFill="1" applyBorder="1" applyAlignment="1" applyProtection="1">
      <alignment horizontal="center" vertical="center" wrapText="1"/>
    </xf>
    <xf numFmtId="49" fontId="10"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5" fillId="9" borderId="1" xfId="0" applyFont="1" applyFill="1" applyBorder="1" applyAlignment="1" applyProtection="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EE7D8DB0-A44E-40E4-8495-E6C8403AF4CF}"/>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workbookViewId="0">
      <selection activeCell="M11" sqref="M11"/>
    </sheetView>
  </sheetViews>
  <sheetFormatPr defaultColWidth="9.109375" defaultRowHeight="14.4" x14ac:dyDescent="0.3"/>
  <cols>
    <col min="1" max="1" width="9.109375" style="26"/>
    <col min="2" max="2" width="10.5546875" style="26" customWidth="1"/>
    <col min="3" max="16384" width="9.109375" style="26"/>
  </cols>
  <sheetData>
    <row r="1" spans="1:10" ht="15.6" x14ac:dyDescent="0.3">
      <c r="A1" s="108" t="s">
        <v>0</v>
      </c>
      <c r="B1" s="109"/>
      <c r="C1" s="109"/>
      <c r="D1" s="24"/>
      <c r="E1" s="24"/>
      <c r="F1" s="24"/>
      <c r="G1" s="24"/>
      <c r="H1" s="24"/>
      <c r="I1" s="24"/>
      <c r="J1" s="25"/>
    </row>
    <row r="2" spans="1:10" ht="14.4" customHeight="1" x14ac:dyDescent="0.3">
      <c r="A2" s="110" t="s">
        <v>1</v>
      </c>
      <c r="B2" s="111"/>
      <c r="C2" s="111"/>
      <c r="D2" s="111"/>
      <c r="E2" s="111"/>
      <c r="F2" s="111"/>
      <c r="G2" s="111"/>
      <c r="H2" s="111"/>
      <c r="I2" s="111"/>
      <c r="J2" s="112"/>
    </row>
    <row r="3" spans="1:10" x14ac:dyDescent="0.3">
      <c r="A3" s="27"/>
      <c r="B3" s="28"/>
      <c r="C3" s="28"/>
      <c r="D3" s="28"/>
      <c r="E3" s="28"/>
      <c r="F3" s="28"/>
      <c r="G3" s="28"/>
      <c r="H3" s="28"/>
      <c r="I3" s="28"/>
      <c r="J3" s="29"/>
    </row>
    <row r="4" spans="1:10" ht="33.6" customHeight="1" x14ac:dyDescent="0.3">
      <c r="A4" s="113" t="s">
        <v>2</v>
      </c>
      <c r="B4" s="114"/>
      <c r="C4" s="114"/>
      <c r="D4" s="114"/>
      <c r="E4" s="115">
        <v>45658</v>
      </c>
      <c r="F4" s="116"/>
      <c r="G4" s="30" t="s">
        <v>3</v>
      </c>
      <c r="H4" s="115">
        <v>45838</v>
      </c>
      <c r="I4" s="116"/>
      <c r="J4" s="31"/>
    </row>
    <row r="5" spans="1:10" s="32" customFormat="1" ht="10.199999999999999" customHeight="1" x14ac:dyDescent="0.3">
      <c r="A5" s="117"/>
      <c r="B5" s="118"/>
      <c r="C5" s="118"/>
      <c r="D5" s="118"/>
      <c r="E5" s="118"/>
      <c r="F5" s="118"/>
      <c r="G5" s="118"/>
      <c r="H5" s="118"/>
      <c r="I5" s="118"/>
      <c r="J5" s="119"/>
    </row>
    <row r="6" spans="1:10" ht="20.399999999999999" customHeight="1" x14ac:dyDescent="0.3">
      <c r="A6" s="33"/>
      <c r="B6" s="34" t="s">
        <v>4</v>
      </c>
      <c r="C6" s="35"/>
      <c r="D6" s="35"/>
      <c r="E6" s="40">
        <v>2025</v>
      </c>
      <c r="F6" s="36"/>
      <c r="G6" s="30"/>
      <c r="H6" s="36"/>
      <c r="I6" s="36"/>
      <c r="J6" s="37"/>
    </row>
    <row r="7" spans="1:10" s="39" customFormat="1" ht="10.95" customHeight="1" x14ac:dyDescent="0.3">
      <c r="A7" s="33"/>
      <c r="B7" s="35"/>
      <c r="C7" s="35"/>
      <c r="D7" s="35"/>
      <c r="E7" s="38"/>
      <c r="F7" s="38"/>
      <c r="G7" s="30"/>
      <c r="H7" s="36"/>
      <c r="I7" s="36"/>
      <c r="J7" s="37"/>
    </row>
    <row r="8" spans="1:10" ht="20.399999999999999" customHeight="1" x14ac:dyDescent="0.3">
      <c r="A8" s="100" t="s">
        <v>5</v>
      </c>
      <c r="B8" s="101"/>
      <c r="C8" s="35"/>
      <c r="D8" s="35"/>
      <c r="E8" s="40">
        <v>1</v>
      </c>
      <c r="F8" s="41"/>
      <c r="G8" s="42"/>
      <c r="H8" s="41"/>
      <c r="I8" s="41"/>
      <c r="J8" s="43"/>
    </row>
    <row r="9" spans="1:10" s="39" customFormat="1" ht="10.95" customHeight="1" x14ac:dyDescent="0.3">
      <c r="A9" s="33"/>
      <c r="B9" s="35"/>
      <c r="C9" s="35"/>
      <c r="D9" s="35"/>
      <c r="E9" s="38"/>
      <c r="F9" s="38"/>
      <c r="G9" s="30"/>
      <c r="H9" s="38"/>
      <c r="I9" s="38"/>
      <c r="J9" s="37"/>
    </row>
    <row r="10" spans="1:10" ht="37.950000000000003" customHeight="1" x14ac:dyDescent="0.3">
      <c r="A10" s="102" t="s">
        <v>6</v>
      </c>
      <c r="B10" s="103"/>
      <c r="C10" s="103"/>
      <c r="D10" s="103"/>
      <c r="E10" s="103"/>
      <c r="F10" s="103"/>
      <c r="G10" s="103"/>
      <c r="H10" s="103"/>
      <c r="I10" s="103"/>
      <c r="J10" s="44"/>
    </row>
    <row r="11" spans="1:10" ht="24" customHeight="1" x14ac:dyDescent="0.3">
      <c r="A11" s="104" t="s">
        <v>7</v>
      </c>
      <c r="B11" s="105"/>
      <c r="C11" s="120" t="s">
        <v>288</v>
      </c>
      <c r="D11" s="121"/>
      <c r="E11" s="45"/>
      <c r="F11" s="106" t="s">
        <v>8</v>
      </c>
      <c r="G11" s="107"/>
      <c r="H11" s="122" t="s">
        <v>289</v>
      </c>
      <c r="I11" s="123"/>
      <c r="J11" s="46"/>
    </row>
    <row r="12" spans="1:10" ht="15" customHeight="1" x14ac:dyDescent="0.3">
      <c r="A12" s="47"/>
      <c r="B12" s="48"/>
      <c r="C12" s="48"/>
      <c r="D12" s="48"/>
      <c r="E12" s="130"/>
      <c r="F12" s="130"/>
      <c r="G12" s="130"/>
      <c r="H12" s="130"/>
      <c r="I12" s="49"/>
      <c r="J12" s="46"/>
    </row>
    <row r="13" spans="1:10" ht="21" customHeight="1" x14ac:dyDescent="0.3">
      <c r="A13" s="125" t="s">
        <v>9</v>
      </c>
      <c r="B13" s="105"/>
      <c r="C13" s="126" t="s">
        <v>291</v>
      </c>
      <c r="D13" s="127"/>
      <c r="E13" s="131"/>
      <c r="F13" s="130"/>
      <c r="G13" s="130"/>
      <c r="H13" s="130"/>
      <c r="I13" s="49"/>
      <c r="J13" s="46"/>
    </row>
    <row r="14" spans="1:10" ht="10.95" customHeight="1" x14ac:dyDescent="0.3">
      <c r="A14" s="45"/>
      <c r="B14" s="49"/>
      <c r="C14" s="48"/>
      <c r="D14" s="48"/>
      <c r="E14" s="124"/>
      <c r="F14" s="124"/>
      <c r="G14" s="124"/>
      <c r="H14" s="124"/>
      <c r="I14" s="48"/>
      <c r="J14" s="50"/>
    </row>
    <row r="15" spans="1:10" ht="22.95" customHeight="1" x14ac:dyDescent="0.3">
      <c r="A15" s="125" t="s">
        <v>10</v>
      </c>
      <c r="B15" s="107"/>
      <c r="C15" s="126" t="s">
        <v>292</v>
      </c>
      <c r="D15" s="127"/>
      <c r="E15" s="128"/>
      <c r="F15" s="129"/>
      <c r="G15" s="51" t="s">
        <v>11</v>
      </c>
      <c r="H15" s="126" t="s">
        <v>290</v>
      </c>
      <c r="I15" s="127"/>
      <c r="J15" s="52"/>
    </row>
    <row r="16" spans="1:10" ht="10.95" customHeight="1" x14ac:dyDescent="0.3">
      <c r="A16" s="45"/>
      <c r="B16" s="49"/>
      <c r="C16" s="48"/>
      <c r="D16" s="48"/>
      <c r="E16" s="124"/>
      <c r="F16" s="124"/>
      <c r="G16" s="124"/>
      <c r="H16" s="124"/>
      <c r="I16" s="48"/>
      <c r="J16" s="50"/>
    </row>
    <row r="17" spans="1:10" ht="22.95" customHeight="1" x14ac:dyDescent="0.3">
      <c r="A17" s="53"/>
      <c r="B17" s="51" t="s">
        <v>12</v>
      </c>
      <c r="C17" s="135" t="s">
        <v>293</v>
      </c>
      <c r="D17" s="136"/>
      <c r="E17" s="54"/>
      <c r="F17" s="54"/>
      <c r="G17" s="54"/>
      <c r="H17" s="54"/>
      <c r="I17" s="54"/>
      <c r="J17" s="52"/>
    </row>
    <row r="18" spans="1:10" x14ac:dyDescent="0.3">
      <c r="A18" s="137"/>
      <c r="B18" s="138"/>
      <c r="C18" s="124"/>
      <c r="D18" s="124"/>
      <c r="E18" s="124"/>
      <c r="F18" s="124"/>
      <c r="G18" s="124"/>
      <c r="H18" s="124"/>
      <c r="I18" s="48"/>
      <c r="J18" s="50"/>
    </row>
    <row r="19" spans="1:10" x14ac:dyDescent="0.3">
      <c r="A19" s="104" t="s">
        <v>13</v>
      </c>
      <c r="B19" s="105"/>
      <c r="C19" s="132" t="s">
        <v>294</v>
      </c>
      <c r="D19" s="133"/>
      <c r="E19" s="133"/>
      <c r="F19" s="133"/>
      <c r="G19" s="133"/>
      <c r="H19" s="133"/>
      <c r="I19" s="133"/>
      <c r="J19" s="134"/>
    </row>
    <row r="20" spans="1:10" x14ac:dyDescent="0.3">
      <c r="A20" s="47"/>
      <c r="B20" s="48"/>
      <c r="C20" s="55"/>
      <c r="D20" s="48"/>
      <c r="E20" s="124"/>
      <c r="F20" s="124"/>
      <c r="G20" s="124"/>
      <c r="H20" s="124"/>
      <c r="I20" s="48"/>
      <c r="J20" s="50"/>
    </row>
    <row r="21" spans="1:10" x14ac:dyDescent="0.3">
      <c r="A21" s="104" t="s">
        <v>14</v>
      </c>
      <c r="B21" s="105"/>
      <c r="C21" s="126">
        <v>51000</v>
      </c>
      <c r="D21" s="127"/>
      <c r="E21" s="124"/>
      <c r="F21" s="124"/>
      <c r="G21" s="132" t="s">
        <v>295</v>
      </c>
      <c r="H21" s="133"/>
      <c r="I21" s="133"/>
      <c r="J21" s="134"/>
    </row>
    <row r="22" spans="1:10" x14ac:dyDescent="0.3">
      <c r="A22" s="47"/>
      <c r="B22" s="48"/>
      <c r="C22" s="48"/>
      <c r="D22" s="48"/>
      <c r="E22" s="124"/>
      <c r="F22" s="124"/>
      <c r="G22" s="124"/>
      <c r="H22" s="124"/>
      <c r="I22" s="48"/>
      <c r="J22" s="50"/>
    </row>
    <row r="23" spans="1:10" x14ac:dyDescent="0.3">
      <c r="A23" s="104" t="s">
        <v>15</v>
      </c>
      <c r="B23" s="105"/>
      <c r="C23" s="132" t="s">
        <v>296</v>
      </c>
      <c r="D23" s="133"/>
      <c r="E23" s="133"/>
      <c r="F23" s="133"/>
      <c r="G23" s="133"/>
      <c r="H23" s="133"/>
      <c r="I23" s="133"/>
      <c r="J23" s="134"/>
    </row>
    <row r="24" spans="1:10" x14ac:dyDescent="0.3">
      <c r="A24" s="47"/>
      <c r="B24" s="48"/>
      <c r="C24" s="48"/>
      <c r="D24" s="48"/>
      <c r="E24" s="124"/>
      <c r="F24" s="124"/>
      <c r="G24" s="124"/>
      <c r="H24" s="124"/>
      <c r="I24" s="48"/>
      <c r="J24" s="50"/>
    </row>
    <row r="25" spans="1:10" x14ac:dyDescent="0.3">
      <c r="A25" s="104" t="s">
        <v>16</v>
      </c>
      <c r="B25" s="105"/>
      <c r="C25" s="141" t="s">
        <v>297</v>
      </c>
      <c r="D25" s="142"/>
      <c r="E25" s="142"/>
      <c r="F25" s="142"/>
      <c r="G25" s="142"/>
      <c r="H25" s="142"/>
      <c r="I25" s="142"/>
      <c r="J25" s="143"/>
    </row>
    <row r="26" spans="1:10" x14ac:dyDescent="0.3">
      <c r="A26" s="47"/>
      <c r="B26" s="48"/>
      <c r="C26" s="55"/>
      <c r="D26" s="48"/>
      <c r="E26" s="124"/>
      <c r="F26" s="124"/>
      <c r="G26" s="124"/>
      <c r="H26" s="124"/>
      <c r="I26" s="48"/>
      <c r="J26" s="50"/>
    </row>
    <row r="27" spans="1:10" x14ac:dyDescent="0.3">
      <c r="A27" s="104" t="s">
        <v>17</v>
      </c>
      <c r="B27" s="105"/>
      <c r="C27" s="141" t="s">
        <v>298</v>
      </c>
      <c r="D27" s="142"/>
      <c r="E27" s="142"/>
      <c r="F27" s="142"/>
      <c r="G27" s="142"/>
      <c r="H27" s="142"/>
      <c r="I27" s="142"/>
      <c r="J27" s="143"/>
    </row>
    <row r="28" spans="1:10" ht="13.95" customHeight="1" x14ac:dyDescent="0.3">
      <c r="A28" s="47"/>
      <c r="B28" s="48"/>
      <c r="C28" s="55"/>
      <c r="D28" s="48"/>
      <c r="E28" s="124"/>
      <c r="F28" s="124"/>
      <c r="G28" s="124"/>
      <c r="H28" s="124"/>
      <c r="I28" s="48"/>
      <c r="J28" s="50"/>
    </row>
    <row r="29" spans="1:10" ht="22.95" customHeight="1" x14ac:dyDescent="0.3">
      <c r="A29" s="146" t="s">
        <v>18</v>
      </c>
      <c r="B29" s="147"/>
      <c r="C29" s="56">
        <v>3418</v>
      </c>
      <c r="D29" s="57"/>
      <c r="E29" s="148"/>
      <c r="F29" s="148"/>
      <c r="G29" s="148"/>
      <c r="H29" s="148"/>
      <c r="I29" s="139"/>
      <c r="J29" s="140"/>
    </row>
    <row r="30" spans="1:10" x14ac:dyDescent="0.3">
      <c r="A30" s="47"/>
      <c r="B30" s="48"/>
      <c r="C30" s="48"/>
      <c r="D30" s="48"/>
      <c r="E30" s="124"/>
      <c r="F30" s="124"/>
      <c r="G30" s="124"/>
      <c r="H30" s="124"/>
      <c r="I30" s="48"/>
      <c r="J30" s="50"/>
    </row>
    <row r="31" spans="1:10" x14ac:dyDescent="0.3">
      <c r="A31" s="104" t="s">
        <v>19</v>
      </c>
      <c r="B31" s="105"/>
      <c r="C31" s="74" t="s">
        <v>299</v>
      </c>
      <c r="D31" s="144" t="s">
        <v>20</v>
      </c>
      <c r="E31" s="145"/>
      <c r="F31" s="145"/>
      <c r="G31" s="145"/>
      <c r="H31" s="58" t="s">
        <v>21</v>
      </c>
      <c r="I31" s="59" t="s">
        <v>22</v>
      </c>
      <c r="J31" s="60"/>
    </row>
    <row r="32" spans="1:10" x14ac:dyDescent="0.3">
      <c r="A32" s="104"/>
      <c r="B32" s="105"/>
      <c r="C32" s="61"/>
      <c r="D32" s="30"/>
      <c r="E32" s="129"/>
      <c r="F32" s="129"/>
      <c r="G32" s="129"/>
      <c r="H32" s="129"/>
      <c r="I32" s="153"/>
      <c r="J32" s="154"/>
    </row>
    <row r="33" spans="1:10" x14ac:dyDescent="0.3">
      <c r="A33" s="104" t="s">
        <v>23</v>
      </c>
      <c r="B33" s="105"/>
      <c r="C33" s="56" t="s">
        <v>300</v>
      </c>
      <c r="D33" s="144" t="s">
        <v>24</v>
      </c>
      <c r="E33" s="145"/>
      <c r="F33" s="145"/>
      <c r="G33" s="145"/>
      <c r="H33" s="62" t="s">
        <v>25</v>
      </c>
      <c r="I33" s="63" t="s">
        <v>26</v>
      </c>
      <c r="J33" s="64"/>
    </row>
    <row r="34" spans="1:10" x14ac:dyDescent="0.3">
      <c r="A34" s="47"/>
      <c r="B34" s="48"/>
      <c r="C34" s="48"/>
      <c r="D34" s="48"/>
      <c r="E34" s="124"/>
      <c r="F34" s="124"/>
      <c r="G34" s="124"/>
      <c r="H34" s="124"/>
      <c r="I34" s="48"/>
      <c r="J34" s="50"/>
    </row>
    <row r="35" spans="1:10" x14ac:dyDescent="0.3">
      <c r="A35" s="144" t="s">
        <v>27</v>
      </c>
      <c r="B35" s="145"/>
      <c r="C35" s="145"/>
      <c r="D35" s="145"/>
      <c r="E35" s="145" t="s">
        <v>28</v>
      </c>
      <c r="F35" s="145"/>
      <c r="G35" s="145"/>
      <c r="H35" s="145"/>
      <c r="I35" s="145"/>
      <c r="J35" s="65" t="s">
        <v>29</v>
      </c>
    </row>
    <row r="36" spans="1:10" x14ac:dyDescent="0.3">
      <c r="A36" s="47"/>
      <c r="B36" s="48"/>
      <c r="C36" s="48"/>
      <c r="D36" s="48"/>
      <c r="E36" s="124"/>
      <c r="F36" s="124"/>
      <c r="G36" s="124"/>
      <c r="H36" s="124"/>
      <c r="I36" s="48"/>
      <c r="J36" s="66"/>
    </row>
    <row r="37" spans="1:10" x14ac:dyDescent="0.3">
      <c r="A37" s="149" t="s">
        <v>301</v>
      </c>
      <c r="B37" s="150"/>
      <c r="C37" s="150"/>
      <c r="D37" s="150"/>
      <c r="E37" s="149" t="s">
        <v>306</v>
      </c>
      <c r="F37" s="150"/>
      <c r="G37" s="150"/>
      <c r="H37" s="150"/>
      <c r="I37" s="151"/>
      <c r="J37" s="67" t="s">
        <v>310</v>
      </c>
    </row>
    <row r="38" spans="1:10" x14ac:dyDescent="0.3">
      <c r="A38" s="47"/>
      <c r="B38" s="48"/>
      <c r="C38" s="55"/>
      <c r="D38" s="152"/>
      <c r="E38" s="152"/>
      <c r="F38" s="152"/>
      <c r="G38" s="152"/>
      <c r="H38" s="152"/>
      <c r="I38" s="152"/>
      <c r="J38" s="50"/>
    </row>
    <row r="39" spans="1:10" x14ac:dyDescent="0.3">
      <c r="A39" s="149" t="s">
        <v>302</v>
      </c>
      <c r="B39" s="150"/>
      <c r="C39" s="150"/>
      <c r="D39" s="151"/>
      <c r="E39" s="149" t="s">
        <v>307</v>
      </c>
      <c r="F39" s="150"/>
      <c r="G39" s="150"/>
      <c r="H39" s="150"/>
      <c r="I39" s="151"/>
      <c r="J39" s="56">
        <v>2068249</v>
      </c>
    </row>
    <row r="40" spans="1:10" x14ac:dyDescent="0.3">
      <c r="A40" s="47"/>
      <c r="B40" s="48"/>
      <c r="C40" s="55"/>
      <c r="D40" s="68"/>
      <c r="E40" s="152"/>
      <c r="F40" s="152"/>
      <c r="G40" s="152"/>
      <c r="H40" s="152"/>
      <c r="I40" s="49"/>
      <c r="J40" s="50"/>
    </row>
    <row r="41" spans="1:10" x14ac:dyDescent="0.3">
      <c r="A41" s="149" t="s">
        <v>303</v>
      </c>
      <c r="B41" s="150"/>
      <c r="C41" s="150"/>
      <c r="D41" s="151"/>
      <c r="E41" s="149" t="s">
        <v>308</v>
      </c>
      <c r="F41" s="150"/>
      <c r="G41" s="150"/>
      <c r="H41" s="150"/>
      <c r="I41" s="151"/>
      <c r="J41" s="56">
        <v>3289737</v>
      </c>
    </row>
    <row r="42" spans="1:10" x14ac:dyDescent="0.3">
      <c r="A42" s="47"/>
      <c r="B42" s="48"/>
      <c r="C42" s="55"/>
      <c r="D42" s="68"/>
      <c r="E42" s="152"/>
      <c r="F42" s="152"/>
      <c r="G42" s="152"/>
      <c r="H42" s="152"/>
      <c r="I42" s="49"/>
      <c r="J42" s="50"/>
    </row>
    <row r="43" spans="1:10" x14ac:dyDescent="0.3">
      <c r="A43" s="149" t="s">
        <v>304</v>
      </c>
      <c r="B43" s="150"/>
      <c r="C43" s="150"/>
      <c r="D43" s="151"/>
      <c r="E43" s="149" t="s">
        <v>309</v>
      </c>
      <c r="F43" s="150"/>
      <c r="G43" s="150"/>
      <c r="H43" s="150"/>
      <c r="I43" s="151"/>
      <c r="J43" s="56">
        <v>8499002</v>
      </c>
    </row>
    <row r="44" spans="1:10" x14ac:dyDescent="0.3">
      <c r="A44" s="69"/>
      <c r="B44" s="55"/>
      <c r="C44" s="155"/>
      <c r="D44" s="155"/>
      <c r="E44" s="124"/>
      <c r="F44" s="124"/>
      <c r="G44" s="155"/>
      <c r="H44" s="155"/>
      <c r="I44" s="155"/>
      <c r="J44" s="50"/>
    </row>
    <row r="45" spans="1:10" x14ac:dyDescent="0.3">
      <c r="A45" s="149" t="s">
        <v>305</v>
      </c>
      <c r="B45" s="150"/>
      <c r="C45" s="150"/>
      <c r="D45" s="151"/>
      <c r="E45" s="149" t="s">
        <v>307</v>
      </c>
      <c r="F45" s="150"/>
      <c r="G45" s="150"/>
      <c r="H45" s="150"/>
      <c r="I45" s="151"/>
      <c r="J45" s="56" t="s">
        <v>311</v>
      </c>
    </row>
    <row r="46" spans="1:10" x14ac:dyDescent="0.3">
      <c r="A46" s="69"/>
      <c r="B46" s="55"/>
      <c r="C46" s="55"/>
      <c r="D46" s="48"/>
      <c r="E46" s="157"/>
      <c r="F46" s="157"/>
      <c r="G46" s="155"/>
      <c r="H46" s="155"/>
      <c r="I46" s="48"/>
      <c r="J46" s="50"/>
    </row>
    <row r="47" spans="1:10" x14ac:dyDescent="0.3">
      <c r="A47" s="149"/>
      <c r="B47" s="150"/>
      <c r="C47" s="150"/>
      <c r="D47" s="151"/>
      <c r="E47" s="149"/>
      <c r="F47" s="150"/>
      <c r="G47" s="150"/>
      <c r="H47" s="150"/>
      <c r="I47" s="151"/>
      <c r="J47" s="56"/>
    </row>
    <row r="48" spans="1:10" x14ac:dyDescent="0.3">
      <c r="A48" s="69"/>
      <c r="B48" s="55"/>
      <c r="C48" s="55"/>
      <c r="D48" s="48"/>
      <c r="E48" s="124"/>
      <c r="F48" s="124"/>
      <c r="G48" s="155"/>
      <c r="H48" s="155"/>
      <c r="I48" s="48"/>
      <c r="J48" s="70" t="s">
        <v>30</v>
      </c>
    </row>
    <row r="49" spans="1:10" x14ac:dyDescent="0.3">
      <c r="A49" s="69"/>
      <c r="B49" s="55"/>
      <c r="C49" s="55"/>
      <c r="D49" s="48"/>
      <c r="E49" s="124"/>
      <c r="F49" s="124"/>
      <c r="G49" s="155"/>
      <c r="H49" s="155"/>
      <c r="I49" s="48"/>
      <c r="J49" s="70" t="s">
        <v>31</v>
      </c>
    </row>
    <row r="50" spans="1:10" ht="14.4" customHeight="1" x14ac:dyDescent="0.3">
      <c r="A50" s="125" t="s">
        <v>32</v>
      </c>
      <c r="B50" s="106"/>
      <c r="C50" s="126" t="s">
        <v>312</v>
      </c>
      <c r="D50" s="127"/>
      <c r="E50" s="156" t="s">
        <v>33</v>
      </c>
      <c r="F50" s="147"/>
      <c r="G50" s="132"/>
      <c r="H50" s="133"/>
      <c r="I50" s="133"/>
      <c r="J50" s="134"/>
    </row>
    <row r="51" spans="1:10" x14ac:dyDescent="0.3">
      <c r="A51" s="69"/>
      <c r="B51" s="55"/>
      <c r="C51" s="155"/>
      <c r="D51" s="155"/>
      <c r="E51" s="124"/>
      <c r="F51" s="124"/>
      <c r="G51" s="159" t="s">
        <v>34</v>
      </c>
      <c r="H51" s="159"/>
      <c r="I51" s="159"/>
      <c r="J51" s="37"/>
    </row>
    <row r="52" spans="1:10" ht="13.95" customHeight="1" x14ac:dyDescent="0.3">
      <c r="A52" s="125" t="s">
        <v>35</v>
      </c>
      <c r="B52" s="106"/>
      <c r="C52" s="132" t="s">
        <v>315</v>
      </c>
      <c r="D52" s="133"/>
      <c r="E52" s="133"/>
      <c r="F52" s="133"/>
      <c r="G52" s="133"/>
      <c r="H52" s="133"/>
      <c r="I52" s="133"/>
      <c r="J52" s="134"/>
    </row>
    <row r="53" spans="1:10" x14ac:dyDescent="0.3">
      <c r="A53" s="47"/>
      <c r="B53" s="48"/>
      <c r="C53" s="148" t="s">
        <v>36</v>
      </c>
      <c r="D53" s="148"/>
      <c r="E53" s="148"/>
      <c r="F53" s="148"/>
      <c r="G53" s="148"/>
      <c r="H53" s="148"/>
      <c r="I53" s="148"/>
      <c r="J53" s="50"/>
    </row>
    <row r="54" spans="1:10" x14ac:dyDescent="0.3">
      <c r="A54" s="125" t="s">
        <v>37</v>
      </c>
      <c r="B54" s="106"/>
      <c r="C54" s="132"/>
      <c r="D54" s="133"/>
      <c r="E54" s="134"/>
      <c r="F54" s="124"/>
      <c r="G54" s="124"/>
      <c r="H54" s="145"/>
      <c r="I54" s="145"/>
      <c r="J54" s="158"/>
    </row>
    <row r="55" spans="1:10" x14ac:dyDescent="0.3">
      <c r="A55" s="47"/>
      <c r="B55" s="48"/>
      <c r="C55" s="55"/>
      <c r="D55" s="48"/>
      <c r="E55" s="124"/>
      <c r="F55" s="124"/>
      <c r="G55" s="124"/>
      <c r="H55" s="124"/>
      <c r="I55" s="48"/>
      <c r="J55" s="50"/>
    </row>
    <row r="56" spans="1:10" ht="14.4" customHeight="1" x14ac:dyDescent="0.3">
      <c r="A56" s="125" t="s">
        <v>38</v>
      </c>
      <c r="B56" s="106"/>
      <c r="C56" s="161" t="s">
        <v>313</v>
      </c>
      <c r="D56" s="162"/>
      <c r="E56" s="162"/>
      <c r="F56" s="162"/>
      <c r="G56" s="162"/>
      <c r="H56" s="162"/>
      <c r="I56" s="162"/>
      <c r="J56" s="163"/>
    </row>
    <row r="57" spans="1:10" x14ac:dyDescent="0.3">
      <c r="A57" s="47"/>
      <c r="B57" s="48"/>
      <c r="C57" s="48"/>
      <c r="D57" s="48"/>
      <c r="E57" s="124"/>
      <c r="F57" s="124"/>
      <c r="G57" s="124"/>
      <c r="H57" s="124"/>
      <c r="I57" s="48"/>
      <c r="J57" s="50"/>
    </row>
    <row r="58" spans="1:10" x14ac:dyDescent="0.3">
      <c r="A58" s="125" t="s">
        <v>39</v>
      </c>
      <c r="B58" s="106"/>
      <c r="C58" s="161"/>
      <c r="D58" s="162"/>
      <c r="E58" s="162"/>
      <c r="F58" s="162"/>
      <c r="G58" s="162"/>
      <c r="H58" s="162"/>
      <c r="I58" s="162"/>
      <c r="J58" s="163"/>
    </row>
    <row r="59" spans="1:10" ht="14.4" customHeight="1" x14ac:dyDescent="0.3">
      <c r="A59" s="47"/>
      <c r="B59" s="48"/>
      <c r="C59" s="160" t="s">
        <v>40</v>
      </c>
      <c r="D59" s="160"/>
      <c r="E59" s="160"/>
      <c r="F59" s="160"/>
      <c r="G59" s="48"/>
      <c r="H59" s="48"/>
      <c r="I59" s="48"/>
      <c r="J59" s="50"/>
    </row>
    <row r="60" spans="1:10" x14ac:dyDescent="0.3">
      <c r="A60" s="125" t="s">
        <v>41</v>
      </c>
      <c r="B60" s="106"/>
      <c r="C60" s="161"/>
      <c r="D60" s="162"/>
      <c r="E60" s="162"/>
      <c r="F60" s="162"/>
      <c r="G60" s="162"/>
      <c r="H60" s="162"/>
      <c r="I60" s="162"/>
      <c r="J60" s="163"/>
    </row>
    <row r="61" spans="1:10" ht="14.4" customHeight="1" x14ac:dyDescent="0.3">
      <c r="A61" s="71"/>
      <c r="B61" s="72"/>
      <c r="C61" s="164" t="s">
        <v>42</v>
      </c>
      <c r="D61" s="164"/>
      <c r="E61" s="164"/>
      <c r="F61" s="164"/>
      <c r="G61" s="164"/>
      <c r="H61" s="72"/>
      <c r="I61" s="72"/>
      <c r="J61" s="73"/>
    </row>
    <row r="64" spans="1:10" ht="27" customHeight="1" x14ac:dyDescent="0.3"/>
    <row r="68" ht="38.4" customHeight="1" x14ac:dyDescent="0.3"/>
  </sheetData>
  <sheetProtection algorithmName="SHA-512" hashValue="4Fq+QW/A86jWhEPoY5qJp1d7UfT6SJo+VMjDKjTkqnnZoBxIZ3lASqTBfPOKOP5zrXsZIh7NaM6O8btCUSTY8Q==" saltValue="ei+YZ1FZzTIuA6AUWkQD4A==" spinCount="100000" sheet="1" objects="1" scenarios="1"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F11:G11"/>
    <mergeCell ref="A1:C1"/>
    <mergeCell ref="A2:J2"/>
    <mergeCell ref="A4:D4"/>
    <mergeCell ref="E4:F4"/>
    <mergeCell ref="H4:I4"/>
    <mergeCell ref="A5:J5"/>
    <mergeCell ref="C11:D11"/>
    <mergeCell ref="H11:I11"/>
  </mergeCells>
  <dataValidations count="3">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B44" zoomScale="110" zoomScaleNormal="100" workbookViewId="0">
      <selection activeCell="A79" sqref="A1:I1048576"/>
    </sheetView>
  </sheetViews>
  <sheetFormatPr defaultColWidth="8.88671875" defaultRowHeight="13.2" x14ac:dyDescent="0.25"/>
  <cols>
    <col min="1" max="5" width="8.88671875" style="7"/>
    <col min="6" max="6" width="14.88671875" style="7" customWidth="1"/>
    <col min="7" max="7" width="8.88671875" style="7"/>
    <col min="8" max="8" width="9.88671875" style="11" customWidth="1"/>
    <col min="9" max="9" width="10.33203125" style="11" customWidth="1"/>
    <col min="10" max="16384" width="8.88671875" style="7"/>
  </cols>
  <sheetData>
    <row r="1" spans="1:9" x14ac:dyDescent="0.25">
      <c r="A1" s="168" t="s">
        <v>52</v>
      </c>
      <c r="B1" s="169"/>
      <c r="C1" s="169"/>
      <c r="D1" s="169"/>
      <c r="E1" s="169"/>
      <c r="F1" s="169"/>
      <c r="G1" s="169"/>
      <c r="H1" s="169"/>
    </row>
    <row r="2" spans="1:9" x14ac:dyDescent="0.25">
      <c r="A2" s="170" t="s">
        <v>316</v>
      </c>
      <c r="B2" s="171"/>
      <c r="C2" s="171"/>
      <c r="D2" s="171"/>
      <c r="E2" s="171"/>
      <c r="F2" s="171"/>
      <c r="G2" s="171"/>
      <c r="H2" s="171"/>
    </row>
    <row r="3" spans="1:9" x14ac:dyDescent="0.25">
      <c r="A3" s="172" t="s">
        <v>287</v>
      </c>
      <c r="B3" s="173"/>
      <c r="C3" s="173"/>
      <c r="D3" s="173"/>
      <c r="E3" s="173"/>
      <c r="F3" s="173"/>
      <c r="G3" s="173"/>
      <c r="H3" s="173"/>
      <c r="I3" s="174"/>
    </row>
    <row r="4" spans="1:9" x14ac:dyDescent="0.25">
      <c r="A4" s="175" t="s">
        <v>314</v>
      </c>
      <c r="B4" s="176"/>
      <c r="C4" s="176"/>
      <c r="D4" s="176"/>
      <c r="E4" s="176"/>
      <c r="F4" s="176"/>
      <c r="G4" s="176"/>
      <c r="H4" s="176"/>
      <c r="I4" s="177"/>
    </row>
    <row r="5" spans="1:9" ht="51.6" thickBot="1" x14ac:dyDescent="0.3">
      <c r="A5" s="178" t="s">
        <v>53</v>
      </c>
      <c r="B5" s="179"/>
      <c r="C5" s="179"/>
      <c r="D5" s="179"/>
      <c r="E5" s="179"/>
      <c r="F5" s="180"/>
      <c r="G5" s="8" t="s">
        <v>54</v>
      </c>
      <c r="H5" s="12" t="s">
        <v>55</v>
      </c>
      <c r="I5" s="13" t="s">
        <v>56</v>
      </c>
    </row>
    <row r="6" spans="1:9" x14ac:dyDescent="0.25">
      <c r="A6" s="165">
        <v>1</v>
      </c>
      <c r="B6" s="166"/>
      <c r="C6" s="166"/>
      <c r="D6" s="166"/>
      <c r="E6" s="166"/>
      <c r="F6" s="167"/>
      <c r="G6" s="9">
        <v>2</v>
      </c>
      <c r="H6" s="10">
        <v>3</v>
      </c>
      <c r="I6" s="10">
        <v>4</v>
      </c>
    </row>
    <row r="7" spans="1:9" x14ac:dyDescent="0.25">
      <c r="A7" s="182"/>
      <c r="B7" s="182"/>
      <c r="C7" s="182"/>
      <c r="D7" s="182"/>
      <c r="E7" s="182"/>
      <c r="F7" s="182"/>
      <c r="G7" s="182"/>
      <c r="H7" s="182"/>
      <c r="I7" s="183"/>
    </row>
    <row r="8" spans="1:9" x14ac:dyDescent="0.25">
      <c r="A8" s="184" t="s">
        <v>57</v>
      </c>
      <c r="B8" s="185"/>
      <c r="C8" s="185"/>
      <c r="D8" s="185"/>
      <c r="E8" s="185"/>
      <c r="F8" s="185"/>
      <c r="G8" s="185"/>
      <c r="H8" s="185"/>
      <c r="I8" s="185"/>
    </row>
    <row r="9" spans="1:9" ht="28.5" customHeight="1" x14ac:dyDescent="0.25">
      <c r="A9" s="186" t="s">
        <v>58</v>
      </c>
      <c r="B9" s="186"/>
      <c r="C9" s="186"/>
      <c r="D9" s="186"/>
      <c r="E9" s="186"/>
      <c r="F9" s="186"/>
      <c r="G9" s="3">
        <v>1</v>
      </c>
      <c r="H9" s="22">
        <f>H10+H11+H12</f>
        <v>3380246178</v>
      </c>
      <c r="I9" s="22">
        <f>I10+I11+I12</f>
        <v>3134664278</v>
      </c>
    </row>
    <row r="10" spans="1:9" x14ac:dyDescent="0.25">
      <c r="A10" s="187" t="s">
        <v>59</v>
      </c>
      <c r="B10" s="187"/>
      <c r="C10" s="187"/>
      <c r="D10" s="187"/>
      <c r="E10" s="187"/>
      <c r="F10" s="187"/>
      <c r="G10" s="2">
        <v>2</v>
      </c>
      <c r="H10" s="77">
        <v>383049888</v>
      </c>
      <c r="I10" s="77">
        <v>421648377</v>
      </c>
    </row>
    <row r="11" spans="1:9" x14ac:dyDescent="0.25">
      <c r="A11" s="187" t="s">
        <v>60</v>
      </c>
      <c r="B11" s="187"/>
      <c r="C11" s="187"/>
      <c r="D11" s="187"/>
      <c r="E11" s="187"/>
      <c r="F11" s="187"/>
      <c r="G11" s="2">
        <v>3</v>
      </c>
      <c r="H11" s="77">
        <v>2902049838</v>
      </c>
      <c r="I11" s="77">
        <v>2652750214</v>
      </c>
    </row>
    <row r="12" spans="1:9" x14ac:dyDescent="0.25">
      <c r="A12" s="188" t="s">
        <v>61</v>
      </c>
      <c r="B12" s="188"/>
      <c r="C12" s="188"/>
      <c r="D12" s="188"/>
      <c r="E12" s="188"/>
      <c r="F12" s="188"/>
      <c r="G12" s="2">
        <v>4</v>
      </c>
      <c r="H12" s="77">
        <v>95146452</v>
      </c>
      <c r="I12" s="77">
        <v>60265687</v>
      </c>
    </row>
    <row r="13" spans="1:9" x14ac:dyDescent="0.25">
      <c r="A13" s="181" t="s">
        <v>62</v>
      </c>
      <c r="B13" s="181"/>
      <c r="C13" s="181"/>
      <c r="D13" s="181"/>
      <c r="E13" s="181"/>
      <c r="F13" s="181"/>
      <c r="G13" s="3">
        <v>5</v>
      </c>
      <c r="H13" s="22">
        <f>H14+H15+H16+H17</f>
        <v>19433224</v>
      </c>
      <c r="I13" s="22">
        <f>I14+I15+I16+I17</f>
        <v>22345053</v>
      </c>
    </row>
    <row r="14" spans="1:9" x14ac:dyDescent="0.25">
      <c r="A14" s="189" t="s">
        <v>63</v>
      </c>
      <c r="B14" s="189"/>
      <c r="C14" s="189"/>
      <c r="D14" s="189"/>
      <c r="E14" s="189"/>
      <c r="F14" s="189"/>
      <c r="G14" s="2">
        <v>6</v>
      </c>
      <c r="H14" s="77">
        <v>19423235</v>
      </c>
      <c r="I14" s="77">
        <v>17374034</v>
      </c>
    </row>
    <row r="15" spans="1:9" x14ac:dyDescent="0.25">
      <c r="A15" s="189" t="s">
        <v>64</v>
      </c>
      <c r="B15" s="189"/>
      <c r="C15" s="189"/>
      <c r="D15" s="189"/>
      <c r="E15" s="189"/>
      <c r="F15" s="189"/>
      <c r="G15" s="2">
        <v>7</v>
      </c>
      <c r="H15" s="77">
        <v>9989</v>
      </c>
      <c r="I15" s="77">
        <v>0</v>
      </c>
    </row>
    <row r="16" spans="1:9" x14ac:dyDescent="0.25">
      <c r="A16" s="189" t="s">
        <v>65</v>
      </c>
      <c r="B16" s="189"/>
      <c r="C16" s="189"/>
      <c r="D16" s="189"/>
      <c r="E16" s="189"/>
      <c r="F16" s="189"/>
      <c r="G16" s="2">
        <v>8</v>
      </c>
      <c r="H16" s="77">
        <v>0</v>
      </c>
      <c r="I16" s="77">
        <v>4971019</v>
      </c>
    </row>
    <row r="17" spans="1:9" x14ac:dyDescent="0.25">
      <c r="A17" s="189" t="s">
        <v>66</v>
      </c>
      <c r="B17" s="189"/>
      <c r="C17" s="189"/>
      <c r="D17" s="189"/>
      <c r="E17" s="189"/>
      <c r="F17" s="189"/>
      <c r="G17" s="2">
        <v>9</v>
      </c>
      <c r="H17" s="77">
        <v>0</v>
      </c>
      <c r="I17" s="77">
        <v>0</v>
      </c>
    </row>
    <row r="18" spans="1:9" ht="25.95" customHeight="1" x14ac:dyDescent="0.25">
      <c r="A18" s="181" t="s">
        <v>67</v>
      </c>
      <c r="B18" s="181"/>
      <c r="C18" s="181"/>
      <c r="D18" s="181"/>
      <c r="E18" s="181"/>
      <c r="F18" s="181"/>
      <c r="G18" s="3">
        <v>10</v>
      </c>
      <c r="H18" s="22">
        <f>H19+H20+H21</f>
        <v>8655464</v>
      </c>
      <c r="I18" s="22">
        <f>I19+I20+I21</f>
        <v>14245425</v>
      </c>
    </row>
    <row r="19" spans="1:9" x14ac:dyDescent="0.25">
      <c r="A19" s="189" t="s">
        <v>64</v>
      </c>
      <c r="B19" s="189"/>
      <c r="C19" s="189"/>
      <c r="D19" s="189"/>
      <c r="E19" s="189"/>
      <c r="F19" s="189"/>
      <c r="G19" s="2">
        <v>11</v>
      </c>
      <c r="H19" s="77">
        <v>7550697</v>
      </c>
      <c r="I19" s="77">
        <v>13137946</v>
      </c>
    </row>
    <row r="20" spans="1:9" x14ac:dyDescent="0.25">
      <c r="A20" s="189" t="s">
        <v>65</v>
      </c>
      <c r="B20" s="189"/>
      <c r="C20" s="189"/>
      <c r="D20" s="189"/>
      <c r="E20" s="189"/>
      <c r="F20" s="189"/>
      <c r="G20" s="2">
        <v>12</v>
      </c>
      <c r="H20" s="77">
        <v>1104767</v>
      </c>
      <c r="I20" s="77">
        <v>1107479</v>
      </c>
    </row>
    <row r="21" spans="1:9" x14ac:dyDescent="0.25">
      <c r="A21" s="189" t="s">
        <v>66</v>
      </c>
      <c r="B21" s="189"/>
      <c r="C21" s="189"/>
      <c r="D21" s="189"/>
      <c r="E21" s="189"/>
      <c r="F21" s="189"/>
      <c r="G21" s="2">
        <v>13</v>
      </c>
      <c r="H21" s="77">
        <v>0</v>
      </c>
      <c r="I21" s="77">
        <v>0</v>
      </c>
    </row>
    <row r="22" spans="1:9" x14ac:dyDescent="0.25">
      <c r="A22" s="181" t="s">
        <v>68</v>
      </c>
      <c r="B22" s="181"/>
      <c r="C22" s="181"/>
      <c r="D22" s="181"/>
      <c r="E22" s="181"/>
      <c r="F22" s="181"/>
      <c r="G22" s="3">
        <v>14</v>
      </c>
      <c r="H22" s="22">
        <f>H23+H24</f>
        <v>0</v>
      </c>
      <c r="I22" s="22">
        <f>I23+I24</f>
        <v>0</v>
      </c>
    </row>
    <row r="23" spans="1:9" x14ac:dyDescent="0.25">
      <c r="A23" s="189" t="s">
        <v>65</v>
      </c>
      <c r="B23" s="189"/>
      <c r="C23" s="189"/>
      <c r="D23" s="189"/>
      <c r="E23" s="189"/>
      <c r="F23" s="189"/>
      <c r="G23" s="2">
        <v>15</v>
      </c>
      <c r="H23" s="77">
        <v>0</v>
      </c>
      <c r="I23" s="77">
        <v>0</v>
      </c>
    </row>
    <row r="24" spans="1:9" x14ac:dyDescent="0.25">
      <c r="A24" s="189" t="s">
        <v>66</v>
      </c>
      <c r="B24" s="189"/>
      <c r="C24" s="189"/>
      <c r="D24" s="189"/>
      <c r="E24" s="189"/>
      <c r="F24" s="189"/>
      <c r="G24" s="2">
        <v>16</v>
      </c>
      <c r="H24" s="77">
        <v>0</v>
      </c>
      <c r="I24" s="77">
        <v>0</v>
      </c>
    </row>
    <row r="25" spans="1:9" ht="25.95" customHeight="1" x14ac:dyDescent="0.25">
      <c r="A25" s="181" t="s">
        <v>69</v>
      </c>
      <c r="B25" s="181"/>
      <c r="C25" s="181"/>
      <c r="D25" s="181"/>
      <c r="E25" s="181"/>
      <c r="F25" s="181"/>
      <c r="G25" s="3">
        <v>17</v>
      </c>
      <c r="H25" s="22">
        <f>H26+H27+H28</f>
        <v>1004375559</v>
      </c>
      <c r="I25" s="22">
        <f>I26+I27+I28</f>
        <v>1078013256</v>
      </c>
    </row>
    <row r="26" spans="1:9" x14ac:dyDescent="0.25">
      <c r="A26" s="189" t="s">
        <v>64</v>
      </c>
      <c r="B26" s="189"/>
      <c r="C26" s="189"/>
      <c r="D26" s="189"/>
      <c r="E26" s="189"/>
      <c r="F26" s="189"/>
      <c r="G26" s="2">
        <v>18</v>
      </c>
      <c r="H26" s="77">
        <v>497661</v>
      </c>
      <c r="I26" s="77">
        <v>606149</v>
      </c>
    </row>
    <row r="27" spans="1:9" x14ac:dyDescent="0.25">
      <c r="A27" s="189" t="s">
        <v>65</v>
      </c>
      <c r="B27" s="189"/>
      <c r="C27" s="189"/>
      <c r="D27" s="189"/>
      <c r="E27" s="189"/>
      <c r="F27" s="189"/>
      <c r="G27" s="2">
        <v>19</v>
      </c>
      <c r="H27" s="77">
        <v>1003877898</v>
      </c>
      <c r="I27" s="77">
        <v>1077407107</v>
      </c>
    </row>
    <row r="28" spans="1:9" x14ac:dyDescent="0.25">
      <c r="A28" s="189" t="s">
        <v>66</v>
      </c>
      <c r="B28" s="189"/>
      <c r="C28" s="189"/>
      <c r="D28" s="189"/>
      <c r="E28" s="189"/>
      <c r="F28" s="189"/>
      <c r="G28" s="2">
        <v>20</v>
      </c>
      <c r="H28" s="77">
        <v>0</v>
      </c>
      <c r="I28" s="77">
        <v>0</v>
      </c>
    </row>
    <row r="29" spans="1:9" x14ac:dyDescent="0.25">
      <c r="A29" s="181" t="s">
        <v>70</v>
      </c>
      <c r="B29" s="181"/>
      <c r="C29" s="181"/>
      <c r="D29" s="181"/>
      <c r="E29" s="181"/>
      <c r="F29" s="181"/>
      <c r="G29" s="3">
        <v>21</v>
      </c>
      <c r="H29" s="22">
        <f>H30+H31</f>
        <v>11831880940</v>
      </c>
      <c r="I29" s="22">
        <f>I30+I31</f>
        <v>12401166620</v>
      </c>
    </row>
    <row r="30" spans="1:9" x14ac:dyDescent="0.25">
      <c r="A30" s="189" t="s">
        <v>65</v>
      </c>
      <c r="B30" s="189"/>
      <c r="C30" s="189"/>
      <c r="D30" s="189"/>
      <c r="E30" s="189"/>
      <c r="F30" s="189"/>
      <c r="G30" s="2">
        <v>22</v>
      </c>
      <c r="H30" s="77">
        <v>2102075180</v>
      </c>
      <c r="I30" s="77">
        <v>2139720155</v>
      </c>
    </row>
    <row r="31" spans="1:9" x14ac:dyDescent="0.25">
      <c r="A31" s="189" t="s">
        <v>66</v>
      </c>
      <c r="B31" s="189"/>
      <c r="C31" s="189"/>
      <c r="D31" s="189"/>
      <c r="E31" s="189"/>
      <c r="F31" s="189"/>
      <c r="G31" s="2">
        <v>23</v>
      </c>
      <c r="H31" s="77">
        <v>9729805760</v>
      </c>
      <c r="I31" s="77">
        <v>10261446465</v>
      </c>
    </row>
    <row r="32" spans="1:9" x14ac:dyDescent="0.25">
      <c r="A32" s="189" t="s">
        <v>71</v>
      </c>
      <c r="B32" s="189"/>
      <c r="C32" s="189"/>
      <c r="D32" s="189"/>
      <c r="E32" s="189"/>
      <c r="F32" s="189"/>
      <c r="G32" s="2">
        <v>24</v>
      </c>
      <c r="H32" s="77">
        <v>0</v>
      </c>
      <c r="I32" s="77">
        <v>0</v>
      </c>
    </row>
    <row r="33" spans="1:9" ht="28.95" customHeight="1" x14ac:dyDescent="0.25">
      <c r="A33" s="189" t="s">
        <v>72</v>
      </c>
      <c r="B33" s="189"/>
      <c r="C33" s="189"/>
      <c r="D33" s="189"/>
      <c r="E33" s="189"/>
      <c r="F33" s="189"/>
      <c r="G33" s="2">
        <v>25</v>
      </c>
      <c r="H33" s="77">
        <v>0</v>
      </c>
      <c r="I33" s="77">
        <v>0</v>
      </c>
    </row>
    <row r="34" spans="1:9" x14ac:dyDescent="0.25">
      <c r="A34" s="189" t="s">
        <v>73</v>
      </c>
      <c r="B34" s="189"/>
      <c r="C34" s="189"/>
      <c r="D34" s="189"/>
      <c r="E34" s="189"/>
      <c r="F34" s="189"/>
      <c r="G34" s="2">
        <v>26</v>
      </c>
      <c r="H34" s="77">
        <v>9703207</v>
      </c>
      <c r="I34" s="77">
        <v>10472503</v>
      </c>
    </row>
    <row r="35" spans="1:9" x14ac:dyDescent="0.25">
      <c r="A35" s="189" t="s">
        <v>74</v>
      </c>
      <c r="B35" s="189"/>
      <c r="C35" s="189"/>
      <c r="D35" s="189"/>
      <c r="E35" s="189"/>
      <c r="F35" s="189"/>
      <c r="G35" s="2">
        <v>27</v>
      </c>
      <c r="H35" s="77">
        <v>172145372</v>
      </c>
      <c r="I35" s="77">
        <v>172913442</v>
      </c>
    </row>
    <row r="36" spans="1:9" x14ac:dyDescent="0.25">
      <c r="A36" s="189" t="s">
        <v>75</v>
      </c>
      <c r="B36" s="189"/>
      <c r="C36" s="189"/>
      <c r="D36" s="189"/>
      <c r="E36" s="189"/>
      <c r="F36" s="189"/>
      <c r="G36" s="2">
        <v>28</v>
      </c>
      <c r="H36" s="77">
        <v>17363028</v>
      </c>
      <c r="I36" s="77">
        <v>18084739</v>
      </c>
    </row>
    <row r="37" spans="1:9" x14ac:dyDescent="0.25">
      <c r="A37" s="189" t="s">
        <v>76</v>
      </c>
      <c r="B37" s="189"/>
      <c r="C37" s="189"/>
      <c r="D37" s="189"/>
      <c r="E37" s="189"/>
      <c r="F37" s="189"/>
      <c r="G37" s="2">
        <v>29</v>
      </c>
      <c r="H37" s="77">
        <v>24591556</v>
      </c>
      <c r="I37" s="77">
        <v>14026211</v>
      </c>
    </row>
    <row r="38" spans="1:9" x14ac:dyDescent="0.25">
      <c r="A38" s="189" t="s">
        <v>77</v>
      </c>
      <c r="B38" s="189"/>
      <c r="C38" s="189"/>
      <c r="D38" s="189"/>
      <c r="E38" s="189"/>
      <c r="F38" s="189"/>
      <c r="G38" s="2">
        <v>30</v>
      </c>
      <c r="H38" s="77">
        <v>29367414</v>
      </c>
      <c r="I38" s="77">
        <v>34801528</v>
      </c>
    </row>
    <row r="39" spans="1:9" ht="27.6" customHeight="1" x14ac:dyDescent="0.25">
      <c r="A39" s="189" t="s">
        <v>78</v>
      </c>
      <c r="B39" s="189"/>
      <c r="C39" s="189"/>
      <c r="D39" s="189"/>
      <c r="E39" s="189"/>
      <c r="F39" s="189"/>
      <c r="G39" s="2">
        <v>31</v>
      </c>
      <c r="H39" s="77">
        <v>9617953</v>
      </c>
      <c r="I39" s="77">
        <v>13558041</v>
      </c>
    </row>
    <row r="40" spans="1:9" x14ac:dyDescent="0.25">
      <c r="A40" s="191" t="s">
        <v>79</v>
      </c>
      <c r="B40" s="191"/>
      <c r="C40" s="191"/>
      <c r="D40" s="191"/>
      <c r="E40" s="191"/>
      <c r="F40" s="191"/>
      <c r="G40" s="3">
        <v>32</v>
      </c>
      <c r="H40" s="21">
        <f>H9+H13+H18+H22+H25+H29+H32+H33+H34+H35+H36+H37+H38+H39</f>
        <v>16507379895</v>
      </c>
      <c r="I40" s="21">
        <f>I9+I13+I18+I22+I25+I29+I32+I33+I34+I35+I36+I37+I38+I39</f>
        <v>16914291096</v>
      </c>
    </row>
    <row r="41" spans="1:9" x14ac:dyDescent="0.25">
      <c r="A41" s="184" t="s">
        <v>80</v>
      </c>
      <c r="B41" s="185"/>
      <c r="C41" s="185"/>
      <c r="D41" s="185"/>
      <c r="E41" s="185"/>
      <c r="F41" s="185"/>
      <c r="G41" s="185"/>
      <c r="H41" s="185"/>
      <c r="I41" s="185"/>
    </row>
    <row r="42" spans="1:9" x14ac:dyDescent="0.25">
      <c r="A42" s="181" t="s">
        <v>81</v>
      </c>
      <c r="B42" s="190"/>
      <c r="C42" s="190"/>
      <c r="D42" s="190"/>
      <c r="E42" s="190"/>
      <c r="F42" s="190"/>
      <c r="G42" s="3">
        <v>33</v>
      </c>
      <c r="H42" s="22">
        <f>H43+H44+H45+H46+H47</f>
        <v>17955439</v>
      </c>
      <c r="I42" s="22">
        <f>I43+I44+I45+I46+I47</f>
        <v>15795716</v>
      </c>
    </row>
    <row r="43" spans="1:9" x14ac:dyDescent="0.25">
      <c r="A43" s="189" t="s">
        <v>82</v>
      </c>
      <c r="B43" s="189"/>
      <c r="C43" s="189"/>
      <c r="D43" s="189"/>
      <c r="E43" s="189"/>
      <c r="F43" s="189"/>
      <c r="G43" s="2">
        <v>34</v>
      </c>
      <c r="H43" s="77">
        <v>17955439</v>
      </c>
      <c r="I43" s="77">
        <v>15795716</v>
      </c>
    </row>
    <row r="44" spans="1:9" x14ac:dyDescent="0.25">
      <c r="A44" s="189" t="s">
        <v>83</v>
      </c>
      <c r="B44" s="189"/>
      <c r="C44" s="189"/>
      <c r="D44" s="189"/>
      <c r="E44" s="189"/>
      <c r="F44" s="189"/>
      <c r="G44" s="2">
        <v>35</v>
      </c>
      <c r="H44" s="77">
        <v>0</v>
      </c>
      <c r="I44" s="77">
        <v>0</v>
      </c>
    </row>
    <row r="45" spans="1:9" x14ac:dyDescent="0.25">
      <c r="A45" s="189" t="s">
        <v>84</v>
      </c>
      <c r="B45" s="189"/>
      <c r="C45" s="189"/>
      <c r="D45" s="189"/>
      <c r="E45" s="189"/>
      <c r="F45" s="189"/>
      <c r="G45" s="2">
        <v>36</v>
      </c>
      <c r="H45" s="77">
        <v>0</v>
      </c>
      <c r="I45" s="77">
        <v>0</v>
      </c>
    </row>
    <row r="46" spans="1:9" x14ac:dyDescent="0.25">
      <c r="A46" s="189" t="s">
        <v>85</v>
      </c>
      <c r="B46" s="189"/>
      <c r="C46" s="189"/>
      <c r="D46" s="189"/>
      <c r="E46" s="189"/>
      <c r="F46" s="189"/>
      <c r="G46" s="2">
        <v>37</v>
      </c>
      <c r="H46" s="77">
        <v>0</v>
      </c>
      <c r="I46" s="77">
        <v>0</v>
      </c>
    </row>
    <row r="47" spans="1:9" x14ac:dyDescent="0.25">
      <c r="A47" s="189" t="s">
        <v>86</v>
      </c>
      <c r="B47" s="189"/>
      <c r="C47" s="189"/>
      <c r="D47" s="189"/>
      <c r="E47" s="189"/>
      <c r="F47" s="189"/>
      <c r="G47" s="2">
        <v>38</v>
      </c>
      <c r="H47" s="77">
        <v>0</v>
      </c>
      <c r="I47" s="77">
        <v>0</v>
      </c>
    </row>
    <row r="48" spans="1:9" ht="27.6" customHeight="1" x14ac:dyDescent="0.25">
      <c r="A48" s="181" t="s">
        <v>87</v>
      </c>
      <c r="B48" s="190"/>
      <c r="C48" s="190"/>
      <c r="D48" s="190"/>
      <c r="E48" s="190"/>
      <c r="F48" s="190"/>
      <c r="G48" s="3">
        <v>39</v>
      </c>
      <c r="H48" s="22">
        <f>H49+H50+H51</f>
        <v>0</v>
      </c>
      <c r="I48" s="22">
        <f>I49+I50+I51</f>
        <v>0</v>
      </c>
    </row>
    <row r="49" spans="1:9" x14ac:dyDescent="0.25">
      <c r="A49" s="189" t="s">
        <v>84</v>
      </c>
      <c r="B49" s="189"/>
      <c r="C49" s="189"/>
      <c r="D49" s="189"/>
      <c r="E49" s="189"/>
      <c r="F49" s="189"/>
      <c r="G49" s="2">
        <v>40</v>
      </c>
      <c r="H49" s="77">
        <v>0</v>
      </c>
      <c r="I49" s="77">
        <v>0</v>
      </c>
    </row>
    <row r="50" spans="1:9" x14ac:dyDescent="0.25">
      <c r="A50" s="189" t="s">
        <v>85</v>
      </c>
      <c r="B50" s="189"/>
      <c r="C50" s="189"/>
      <c r="D50" s="189"/>
      <c r="E50" s="189"/>
      <c r="F50" s="189"/>
      <c r="G50" s="2">
        <v>41</v>
      </c>
      <c r="H50" s="77">
        <v>0</v>
      </c>
      <c r="I50" s="77">
        <v>0</v>
      </c>
    </row>
    <row r="51" spans="1:9" x14ac:dyDescent="0.25">
      <c r="A51" s="189" t="s">
        <v>86</v>
      </c>
      <c r="B51" s="189"/>
      <c r="C51" s="189"/>
      <c r="D51" s="189"/>
      <c r="E51" s="189"/>
      <c r="F51" s="189"/>
      <c r="G51" s="2">
        <v>42</v>
      </c>
      <c r="H51" s="77">
        <v>0</v>
      </c>
      <c r="I51" s="77">
        <v>0</v>
      </c>
    </row>
    <row r="52" spans="1:9" x14ac:dyDescent="0.25">
      <c r="A52" s="181" t="s">
        <v>88</v>
      </c>
      <c r="B52" s="190"/>
      <c r="C52" s="190"/>
      <c r="D52" s="190"/>
      <c r="E52" s="190"/>
      <c r="F52" s="190"/>
      <c r="G52" s="3">
        <v>43</v>
      </c>
      <c r="H52" s="22">
        <f>H53+H54+H55</f>
        <v>14344491723</v>
      </c>
      <c r="I52" s="22">
        <f>I53+I54+I55</f>
        <v>14829782654</v>
      </c>
    </row>
    <row r="53" spans="1:9" x14ac:dyDescent="0.25">
      <c r="A53" s="189" t="s">
        <v>84</v>
      </c>
      <c r="B53" s="189"/>
      <c r="C53" s="189"/>
      <c r="D53" s="189"/>
      <c r="E53" s="189"/>
      <c r="F53" s="189"/>
      <c r="G53" s="2">
        <v>44</v>
      </c>
      <c r="H53" s="77">
        <v>13349706486</v>
      </c>
      <c r="I53" s="77">
        <v>13588566434</v>
      </c>
    </row>
    <row r="54" spans="1:9" x14ac:dyDescent="0.25">
      <c r="A54" s="189" t="s">
        <v>85</v>
      </c>
      <c r="B54" s="189"/>
      <c r="C54" s="189"/>
      <c r="D54" s="189"/>
      <c r="E54" s="189"/>
      <c r="F54" s="189"/>
      <c r="G54" s="2">
        <v>45</v>
      </c>
      <c r="H54" s="77">
        <v>953936473</v>
      </c>
      <c r="I54" s="77">
        <v>943922597</v>
      </c>
    </row>
    <row r="55" spans="1:9" x14ac:dyDescent="0.25">
      <c r="A55" s="189" t="s">
        <v>86</v>
      </c>
      <c r="B55" s="189"/>
      <c r="C55" s="189"/>
      <c r="D55" s="189"/>
      <c r="E55" s="189"/>
      <c r="F55" s="189"/>
      <c r="G55" s="2">
        <v>46</v>
      </c>
      <c r="H55" s="77">
        <v>40848764</v>
      </c>
      <c r="I55" s="77">
        <v>297293623</v>
      </c>
    </row>
    <row r="56" spans="1:9" x14ac:dyDescent="0.25">
      <c r="A56" s="189" t="s">
        <v>89</v>
      </c>
      <c r="B56" s="189"/>
      <c r="C56" s="189"/>
      <c r="D56" s="189"/>
      <c r="E56" s="189"/>
      <c r="F56" s="189"/>
      <c r="G56" s="2">
        <v>47</v>
      </c>
      <c r="H56" s="77">
        <v>0</v>
      </c>
      <c r="I56" s="77">
        <v>0</v>
      </c>
    </row>
    <row r="57" spans="1:9" ht="24" customHeight="1" x14ac:dyDescent="0.25">
      <c r="A57" s="192" t="s">
        <v>90</v>
      </c>
      <c r="B57" s="192"/>
      <c r="C57" s="192"/>
      <c r="D57" s="192"/>
      <c r="E57" s="192"/>
      <c r="F57" s="192"/>
      <c r="G57" s="2">
        <v>48</v>
      </c>
      <c r="H57" s="77">
        <v>0</v>
      </c>
      <c r="I57" s="77">
        <v>0</v>
      </c>
    </row>
    <row r="58" spans="1:9" x14ac:dyDescent="0.25">
      <c r="A58" s="192" t="s">
        <v>91</v>
      </c>
      <c r="B58" s="192"/>
      <c r="C58" s="192"/>
      <c r="D58" s="192"/>
      <c r="E58" s="192"/>
      <c r="F58" s="192"/>
      <c r="G58" s="2">
        <v>49</v>
      </c>
      <c r="H58" s="77">
        <v>86717406</v>
      </c>
      <c r="I58" s="77">
        <v>83490057</v>
      </c>
    </row>
    <row r="59" spans="1:9" x14ac:dyDescent="0.25">
      <c r="A59" s="192" t="s">
        <v>92</v>
      </c>
      <c r="B59" s="189"/>
      <c r="C59" s="189"/>
      <c r="D59" s="189"/>
      <c r="E59" s="189"/>
      <c r="F59" s="189"/>
      <c r="G59" s="2">
        <v>50</v>
      </c>
      <c r="H59" s="77">
        <v>4315327</v>
      </c>
      <c r="I59" s="77">
        <v>5536303</v>
      </c>
    </row>
    <row r="60" spans="1:9" x14ac:dyDescent="0.25">
      <c r="A60" s="192" t="s">
        <v>93</v>
      </c>
      <c r="B60" s="192"/>
      <c r="C60" s="192"/>
      <c r="D60" s="192"/>
      <c r="E60" s="192"/>
      <c r="F60" s="192"/>
      <c r="G60" s="2">
        <v>51</v>
      </c>
      <c r="H60" s="77">
        <v>0</v>
      </c>
      <c r="I60" s="77">
        <v>0</v>
      </c>
    </row>
    <row r="61" spans="1:9" x14ac:dyDescent="0.25">
      <c r="A61" s="192" t="s">
        <v>94</v>
      </c>
      <c r="B61" s="192"/>
      <c r="C61" s="192"/>
      <c r="D61" s="192"/>
      <c r="E61" s="192"/>
      <c r="F61" s="192"/>
      <c r="G61" s="2">
        <v>52</v>
      </c>
      <c r="H61" s="77">
        <v>140799536</v>
      </c>
      <c r="I61" s="77">
        <v>121306839</v>
      </c>
    </row>
    <row r="62" spans="1:9" ht="31.2" customHeight="1" x14ac:dyDescent="0.25">
      <c r="A62" s="192" t="s">
        <v>95</v>
      </c>
      <c r="B62" s="192"/>
      <c r="C62" s="192"/>
      <c r="D62" s="192"/>
      <c r="E62" s="192"/>
      <c r="F62" s="192"/>
      <c r="G62" s="2">
        <v>53</v>
      </c>
      <c r="H62" s="77">
        <v>86485683</v>
      </c>
      <c r="I62" s="77">
        <v>107916404</v>
      </c>
    </row>
    <row r="63" spans="1:9" x14ac:dyDescent="0.25">
      <c r="A63" s="191" t="s">
        <v>96</v>
      </c>
      <c r="B63" s="193"/>
      <c r="C63" s="193"/>
      <c r="D63" s="193"/>
      <c r="E63" s="193"/>
      <c r="F63" s="193"/>
      <c r="G63" s="3">
        <v>54</v>
      </c>
      <c r="H63" s="21">
        <f>H42+H48+H52+H56+H57+H58+H59+H60+H61+H62</f>
        <v>14680765114</v>
      </c>
      <c r="I63" s="21">
        <f>I42+I48+I52+I56+I57+I58+I59+I60+I61+I62</f>
        <v>15163827973</v>
      </c>
    </row>
    <row r="64" spans="1:9" x14ac:dyDescent="0.25">
      <c r="A64" s="194" t="s">
        <v>97</v>
      </c>
      <c r="B64" s="195"/>
      <c r="C64" s="195"/>
      <c r="D64" s="195"/>
      <c r="E64" s="195"/>
      <c r="F64" s="195"/>
      <c r="G64" s="195"/>
      <c r="H64" s="195"/>
      <c r="I64" s="195"/>
    </row>
    <row r="65" spans="1:9" x14ac:dyDescent="0.25">
      <c r="A65" s="189" t="s">
        <v>98</v>
      </c>
      <c r="B65" s="189"/>
      <c r="C65" s="189"/>
      <c r="D65" s="189"/>
      <c r="E65" s="189"/>
      <c r="F65" s="189"/>
      <c r="G65" s="2">
        <v>55</v>
      </c>
      <c r="H65" s="77">
        <v>237778450</v>
      </c>
      <c r="I65" s="77">
        <v>237778450</v>
      </c>
    </row>
    <row r="66" spans="1:9" x14ac:dyDescent="0.25">
      <c r="A66" s="189" t="s">
        <v>99</v>
      </c>
      <c r="B66" s="189"/>
      <c r="C66" s="189"/>
      <c r="D66" s="189"/>
      <c r="E66" s="189"/>
      <c r="F66" s="189"/>
      <c r="G66" s="2">
        <v>56</v>
      </c>
      <c r="H66" s="77">
        <v>226719600</v>
      </c>
      <c r="I66" s="77">
        <v>226719600</v>
      </c>
    </row>
    <row r="67" spans="1:9" x14ac:dyDescent="0.25">
      <c r="A67" s="189" t="s">
        <v>100</v>
      </c>
      <c r="B67" s="189"/>
      <c r="C67" s="189"/>
      <c r="D67" s="189"/>
      <c r="E67" s="189"/>
      <c r="F67" s="189"/>
      <c r="G67" s="2">
        <v>57</v>
      </c>
      <c r="H67" s="77">
        <v>0</v>
      </c>
      <c r="I67" s="77">
        <v>150000000</v>
      </c>
    </row>
    <row r="68" spans="1:9" x14ac:dyDescent="0.25">
      <c r="A68" s="189" t="s">
        <v>101</v>
      </c>
      <c r="B68" s="189"/>
      <c r="C68" s="189"/>
      <c r="D68" s="189"/>
      <c r="E68" s="189"/>
      <c r="F68" s="189"/>
      <c r="G68" s="2">
        <v>58</v>
      </c>
      <c r="H68" s="77">
        <v>0</v>
      </c>
      <c r="I68" s="77">
        <v>0</v>
      </c>
    </row>
    <row r="69" spans="1:9" x14ac:dyDescent="0.25">
      <c r="A69" s="189" t="s">
        <v>102</v>
      </c>
      <c r="B69" s="189"/>
      <c r="C69" s="189"/>
      <c r="D69" s="189"/>
      <c r="E69" s="189"/>
      <c r="F69" s="189"/>
      <c r="G69" s="2">
        <v>59</v>
      </c>
      <c r="H69" s="77">
        <v>-19457673</v>
      </c>
      <c r="I69" s="77">
        <v>-8934872</v>
      </c>
    </row>
    <row r="70" spans="1:9" x14ac:dyDescent="0.25">
      <c r="A70" s="189" t="s">
        <v>103</v>
      </c>
      <c r="B70" s="189"/>
      <c r="C70" s="189"/>
      <c r="D70" s="189"/>
      <c r="E70" s="189"/>
      <c r="F70" s="189"/>
      <c r="G70" s="2">
        <v>60</v>
      </c>
      <c r="H70" s="77">
        <v>1089043220</v>
      </c>
      <c r="I70" s="77">
        <v>962330905</v>
      </c>
    </row>
    <row r="71" spans="1:9" x14ac:dyDescent="0.25">
      <c r="A71" s="189" t="s">
        <v>104</v>
      </c>
      <c r="B71" s="189"/>
      <c r="C71" s="189"/>
      <c r="D71" s="189"/>
      <c r="E71" s="189"/>
      <c r="F71" s="189"/>
      <c r="G71" s="2">
        <v>61</v>
      </c>
      <c r="H71" s="77">
        <v>0</v>
      </c>
      <c r="I71" s="77">
        <v>0</v>
      </c>
    </row>
    <row r="72" spans="1:9" x14ac:dyDescent="0.25">
      <c r="A72" s="189" t="s">
        <v>105</v>
      </c>
      <c r="B72" s="189"/>
      <c r="C72" s="189"/>
      <c r="D72" s="189"/>
      <c r="E72" s="189"/>
      <c r="F72" s="189"/>
      <c r="G72" s="2">
        <v>62</v>
      </c>
      <c r="H72" s="77">
        <v>11681080</v>
      </c>
      <c r="I72" s="77">
        <v>11681080</v>
      </c>
    </row>
    <row r="73" spans="1:9" x14ac:dyDescent="0.25">
      <c r="A73" s="189" t="s">
        <v>106</v>
      </c>
      <c r="B73" s="189"/>
      <c r="C73" s="189"/>
      <c r="D73" s="189"/>
      <c r="E73" s="189"/>
      <c r="F73" s="189"/>
      <c r="G73" s="2">
        <v>63</v>
      </c>
      <c r="H73" s="77">
        <v>0</v>
      </c>
      <c r="I73" s="77">
        <v>0</v>
      </c>
    </row>
    <row r="74" spans="1:9" x14ac:dyDescent="0.25">
      <c r="A74" s="189" t="s">
        <v>107</v>
      </c>
      <c r="B74" s="189"/>
      <c r="C74" s="189"/>
      <c r="D74" s="189"/>
      <c r="E74" s="189"/>
      <c r="F74" s="189"/>
      <c r="G74" s="2">
        <v>64</v>
      </c>
      <c r="H74" s="77">
        <v>246607836</v>
      </c>
      <c r="I74" s="77">
        <v>134848555</v>
      </c>
    </row>
    <row r="75" spans="1:9" x14ac:dyDescent="0.25">
      <c r="A75" s="189" t="s">
        <v>108</v>
      </c>
      <c r="B75" s="189"/>
      <c r="C75" s="189"/>
      <c r="D75" s="189"/>
      <c r="E75" s="189"/>
      <c r="F75" s="189"/>
      <c r="G75" s="2">
        <v>65</v>
      </c>
      <c r="H75" s="77">
        <v>0</v>
      </c>
      <c r="I75" s="77">
        <v>0</v>
      </c>
    </row>
    <row r="76" spans="1:9" x14ac:dyDescent="0.25">
      <c r="A76" s="189" t="s">
        <v>109</v>
      </c>
      <c r="B76" s="189"/>
      <c r="C76" s="189"/>
      <c r="D76" s="189"/>
      <c r="E76" s="189"/>
      <c r="F76" s="189"/>
      <c r="G76" s="2">
        <v>66</v>
      </c>
      <c r="H76" s="77">
        <v>34242268</v>
      </c>
      <c r="I76" s="77">
        <v>36039405</v>
      </c>
    </row>
    <row r="77" spans="1:9" x14ac:dyDescent="0.25">
      <c r="A77" s="191" t="s">
        <v>110</v>
      </c>
      <c r="B77" s="191"/>
      <c r="C77" s="191"/>
      <c r="D77" s="191"/>
      <c r="E77" s="191"/>
      <c r="F77" s="191"/>
      <c r="G77" s="3">
        <v>67</v>
      </c>
      <c r="H77" s="21">
        <f>H65+H66+H67+H68+H69+H70+H71+H72+H73+H74+H75+H76</f>
        <v>1826614781</v>
      </c>
      <c r="I77" s="21">
        <f>I65+I66+I67+I68+I69+I70+I71+I72+I73+I74+I75+I76</f>
        <v>1750463123</v>
      </c>
    </row>
    <row r="78" spans="1:9" x14ac:dyDescent="0.25">
      <c r="A78" s="191" t="s">
        <v>111</v>
      </c>
      <c r="B78" s="193"/>
      <c r="C78" s="193"/>
      <c r="D78" s="193"/>
      <c r="E78" s="193"/>
      <c r="F78" s="193"/>
      <c r="G78" s="3">
        <v>68</v>
      </c>
      <c r="H78" s="21">
        <f>H63+H77</f>
        <v>16507379895</v>
      </c>
      <c r="I78" s="21">
        <f>I63+I77</f>
        <v>16914291096</v>
      </c>
    </row>
  </sheetData>
  <sheetProtection algorithmName="SHA-512" hashValue="Uw8VHcyJVEbOmi3KuMfVMvr59l5o2pvtBB/1EtoqhAtfaLrGVv6scpRd4ig5Ry7Ld6nkpUrOlxOhag7zEFy5SA==" saltValue="NYXEW9XqE9ixDoa+Hy8LQ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topLeftCell="A42" workbookViewId="0">
      <selection activeCell="A71" sqref="A1:I1048576"/>
    </sheetView>
  </sheetViews>
  <sheetFormatPr defaultRowHeight="13.2" x14ac:dyDescent="0.25"/>
  <cols>
    <col min="1" max="7" width="9.109375" style="79"/>
    <col min="8" max="8" width="11.6640625" style="78" customWidth="1"/>
    <col min="9" max="9" width="14.5546875" style="78" customWidth="1"/>
    <col min="10" max="10" width="23.109375" style="79" customWidth="1"/>
    <col min="11" max="260" width="9.109375" style="79"/>
    <col min="261" max="261" width="9.88671875" style="79" bestFit="1" customWidth="1"/>
    <col min="262" max="262" width="11.6640625" style="79" bestFit="1" customWidth="1"/>
    <col min="263" max="516" width="9.109375" style="79"/>
    <col min="517" max="517" width="9.88671875" style="79" bestFit="1" customWidth="1"/>
    <col min="518" max="518" width="11.6640625" style="79" bestFit="1" customWidth="1"/>
    <col min="519" max="772" width="9.109375" style="79"/>
    <col min="773" max="773" width="9.88671875" style="79" bestFit="1" customWidth="1"/>
    <col min="774" max="774" width="11.6640625" style="79" bestFit="1" customWidth="1"/>
    <col min="775" max="1028" width="9.109375" style="79"/>
    <col min="1029" max="1029" width="9.88671875" style="79" bestFit="1" customWidth="1"/>
    <col min="1030" max="1030" width="11.6640625" style="79" bestFit="1" customWidth="1"/>
    <col min="1031" max="1284" width="9.109375" style="79"/>
    <col min="1285" max="1285" width="9.88671875" style="79" bestFit="1" customWidth="1"/>
    <col min="1286" max="1286" width="11.6640625" style="79" bestFit="1" customWidth="1"/>
    <col min="1287" max="1540" width="9.109375" style="79"/>
    <col min="1541" max="1541" width="9.88671875" style="79" bestFit="1" customWidth="1"/>
    <col min="1542" max="1542" width="11.6640625" style="79" bestFit="1" customWidth="1"/>
    <col min="1543" max="1796" width="9.109375" style="79"/>
    <col min="1797" max="1797" width="9.88671875" style="79" bestFit="1" customWidth="1"/>
    <col min="1798" max="1798" width="11.6640625" style="79" bestFit="1" customWidth="1"/>
    <col min="1799" max="2052" width="9.109375" style="79"/>
    <col min="2053" max="2053" width="9.88671875" style="79" bestFit="1" customWidth="1"/>
    <col min="2054" max="2054" width="11.6640625" style="79" bestFit="1" customWidth="1"/>
    <col min="2055" max="2308" width="9.109375" style="79"/>
    <col min="2309" max="2309" width="9.88671875" style="79" bestFit="1" customWidth="1"/>
    <col min="2310" max="2310" width="11.6640625" style="79" bestFit="1" customWidth="1"/>
    <col min="2311" max="2564" width="9.109375" style="79"/>
    <col min="2565" max="2565" width="9.88671875" style="79" bestFit="1" customWidth="1"/>
    <col min="2566" max="2566" width="11.6640625" style="79" bestFit="1" customWidth="1"/>
    <col min="2567" max="2820" width="9.109375" style="79"/>
    <col min="2821" max="2821" width="9.88671875" style="79" bestFit="1" customWidth="1"/>
    <col min="2822" max="2822" width="11.6640625" style="79" bestFit="1" customWidth="1"/>
    <col min="2823" max="3076" width="9.109375" style="79"/>
    <col min="3077" max="3077" width="9.88671875" style="79" bestFit="1" customWidth="1"/>
    <col min="3078" max="3078" width="11.6640625" style="79" bestFit="1" customWidth="1"/>
    <col min="3079" max="3332" width="9.109375" style="79"/>
    <col min="3333" max="3333" width="9.88671875" style="79" bestFit="1" customWidth="1"/>
    <col min="3334" max="3334" width="11.6640625" style="79" bestFit="1" customWidth="1"/>
    <col min="3335" max="3588" width="9.109375" style="79"/>
    <col min="3589" max="3589" width="9.88671875" style="79" bestFit="1" customWidth="1"/>
    <col min="3590" max="3590" width="11.6640625" style="79" bestFit="1" customWidth="1"/>
    <col min="3591" max="3844" width="9.109375" style="79"/>
    <col min="3845" max="3845" width="9.88671875" style="79" bestFit="1" customWidth="1"/>
    <col min="3846" max="3846" width="11.6640625" style="79" bestFit="1" customWidth="1"/>
    <col min="3847" max="4100" width="9.109375" style="79"/>
    <col min="4101" max="4101" width="9.88671875" style="79" bestFit="1" customWidth="1"/>
    <col min="4102" max="4102" width="11.6640625" style="79" bestFit="1" customWidth="1"/>
    <col min="4103" max="4356" width="9.109375" style="79"/>
    <col min="4357" max="4357" width="9.88671875" style="79" bestFit="1" customWidth="1"/>
    <col min="4358" max="4358" width="11.6640625" style="79" bestFit="1" customWidth="1"/>
    <col min="4359" max="4612" width="9.109375" style="79"/>
    <col min="4613" max="4613" width="9.88671875" style="79" bestFit="1" customWidth="1"/>
    <col min="4614" max="4614" width="11.6640625" style="79" bestFit="1" customWidth="1"/>
    <col min="4615" max="4868" width="9.109375" style="79"/>
    <col min="4869" max="4869" width="9.88671875" style="79" bestFit="1" customWidth="1"/>
    <col min="4870" max="4870" width="11.6640625" style="79" bestFit="1" customWidth="1"/>
    <col min="4871" max="5124" width="9.109375" style="79"/>
    <col min="5125" max="5125" width="9.88671875" style="79" bestFit="1" customWidth="1"/>
    <col min="5126" max="5126" width="11.6640625" style="79" bestFit="1" customWidth="1"/>
    <col min="5127" max="5380" width="9.109375" style="79"/>
    <col min="5381" max="5381" width="9.88671875" style="79" bestFit="1" customWidth="1"/>
    <col min="5382" max="5382" width="11.6640625" style="79" bestFit="1" customWidth="1"/>
    <col min="5383" max="5636" width="9.109375" style="79"/>
    <col min="5637" max="5637" width="9.88671875" style="79" bestFit="1" customWidth="1"/>
    <col min="5638" max="5638" width="11.6640625" style="79" bestFit="1" customWidth="1"/>
    <col min="5639" max="5892" width="9.109375" style="79"/>
    <col min="5893" max="5893" width="9.88671875" style="79" bestFit="1" customWidth="1"/>
    <col min="5894" max="5894" width="11.6640625" style="79" bestFit="1" customWidth="1"/>
    <col min="5895" max="6148" width="9.109375" style="79"/>
    <col min="6149" max="6149" width="9.88671875" style="79" bestFit="1" customWidth="1"/>
    <col min="6150" max="6150" width="11.6640625" style="79" bestFit="1" customWidth="1"/>
    <col min="6151" max="6404" width="9.109375" style="79"/>
    <col min="6405" max="6405" width="9.88671875" style="79" bestFit="1" customWidth="1"/>
    <col min="6406" max="6406" width="11.6640625" style="79" bestFit="1" customWidth="1"/>
    <col min="6407" max="6660" width="9.109375" style="79"/>
    <col min="6661" max="6661" width="9.88671875" style="79" bestFit="1" customWidth="1"/>
    <col min="6662" max="6662" width="11.6640625" style="79" bestFit="1" customWidth="1"/>
    <col min="6663" max="6916" width="9.109375" style="79"/>
    <col min="6917" max="6917" width="9.88671875" style="79" bestFit="1" customWidth="1"/>
    <col min="6918" max="6918" width="11.6640625" style="79" bestFit="1" customWidth="1"/>
    <col min="6919" max="7172" width="9.109375" style="79"/>
    <col min="7173" max="7173" width="9.88671875" style="79" bestFit="1" customWidth="1"/>
    <col min="7174" max="7174" width="11.6640625" style="79" bestFit="1" customWidth="1"/>
    <col min="7175" max="7428" width="9.109375" style="79"/>
    <col min="7429" max="7429" width="9.88671875" style="79" bestFit="1" customWidth="1"/>
    <col min="7430" max="7430" width="11.6640625" style="79" bestFit="1" customWidth="1"/>
    <col min="7431" max="7684" width="9.109375" style="79"/>
    <col min="7685" max="7685" width="9.88671875" style="79" bestFit="1" customWidth="1"/>
    <col min="7686" max="7686" width="11.6640625" style="79" bestFit="1" customWidth="1"/>
    <col min="7687" max="7940" width="9.109375" style="79"/>
    <col min="7941" max="7941" width="9.88671875" style="79" bestFit="1" customWidth="1"/>
    <col min="7942" max="7942" width="11.6640625" style="79" bestFit="1" customWidth="1"/>
    <col min="7943" max="8196" width="9.109375" style="79"/>
    <col min="8197" max="8197" width="9.88671875" style="79" bestFit="1" customWidth="1"/>
    <col min="8198" max="8198" width="11.6640625" style="79" bestFit="1" customWidth="1"/>
    <col min="8199" max="8452" width="9.109375" style="79"/>
    <col min="8453" max="8453" width="9.88671875" style="79" bestFit="1" customWidth="1"/>
    <col min="8454" max="8454" width="11.6640625" style="79" bestFit="1" customWidth="1"/>
    <col min="8455" max="8708" width="9.109375" style="79"/>
    <col min="8709" max="8709" width="9.88671875" style="79" bestFit="1" customWidth="1"/>
    <col min="8710" max="8710" width="11.6640625" style="79" bestFit="1" customWidth="1"/>
    <col min="8711" max="8964" width="9.109375" style="79"/>
    <col min="8965" max="8965" width="9.88671875" style="79" bestFit="1" customWidth="1"/>
    <col min="8966" max="8966" width="11.6640625" style="79" bestFit="1" customWidth="1"/>
    <col min="8967" max="9220" width="9.109375" style="79"/>
    <col min="9221" max="9221" width="9.88671875" style="79" bestFit="1" customWidth="1"/>
    <col min="9222" max="9222" width="11.6640625" style="79" bestFit="1" customWidth="1"/>
    <col min="9223" max="9476" width="9.109375" style="79"/>
    <col min="9477" max="9477" width="9.88671875" style="79" bestFit="1" customWidth="1"/>
    <col min="9478" max="9478" width="11.6640625" style="79" bestFit="1" customWidth="1"/>
    <col min="9479" max="9732" width="9.109375" style="79"/>
    <col min="9733" max="9733" width="9.88671875" style="79" bestFit="1" customWidth="1"/>
    <col min="9734" max="9734" width="11.6640625" style="79" bestFit="1" customWidth="1"/>
    <col min="9735" max="9988" width="9.109375" style="79"/>
    <col min="9989" max="9989" width="9.88671875" style="79" bestFit="1" customWidth="1"/>
    <col min="9990" max="9990" width="11.6640625" style="79" bestFit="1" customWidth="1"/>
    <col min="9991" max="10244" width="9.109375" style="79"/>
    <col min="10245" max="10245" width="9.88671875" style="79" bestFit="1" customWidth="1"/>
    <col min="10246" max="10246" width="11.6640625" style="79" bestFit="1" customWidth="1"/>
    <col min="10247" max="10500" width="9.109375" style="79"/>
    <col min="10501" max="10501" width="9.88671875" style="79" bestFit="1" customWidth="1"/>
    <col min="10502" max="10502" width="11.6640625" style="79" bestFit="1" customWidth="1"/>
    <col min="10503" max="10756" width="9.109375" style="79"/>
    <col min="10757" max="10757" width="9.88671875" style="79" bestFit="1" customWidth="1"/>
    <col min="10758" max="10758" width="11.6640625" style="79" bestFit="1" customWidth="1"/>
    <col min="10759" max="11012" width="9.109375" style="79"/>
    <col min="11013" max="11013" width="9.88671875" style="79" bestFit="1" customWidth="1"/>
    <col min="11014" max="11014" width="11.6640625" style="79" bestFit="1" customWidth="1"/>
    <col min="11015" max="11268" width="9.109375" style="79"/>
    <col min="11269" max="11269" width="9.88671875" style="79" bestFit="1" customWidth="1"/>
    <col min="11270" max="11270" width="11.6640625" style="79" bestFit="1" customWidth="1"/>
    <col min="11271" max="11524" width="9.109375" style="79"/>
    <col min="11525" max="11525" width="9.88671875" style="79" bestFit="1" customWidth="1"/>
    <col min="11526" max="11526" width="11.6640625" style="79" bestFit="1" customWidth="1"/>
    <col min="11527" max="11780" width="9.109375" style="79"/>
    <col min="11781" max="11781" width="9.88671875" style="79" bestFit="1" customWidth="1"/>
    <col min="11782" max="11782" width="11.6640625" style="79" bestFit="1" customWidth="1"/>
    <col min="11783" max="12036" width="9.109375" style="79"/>
    <col min="12037" max="12037" width="9.88671875" style="79" bestFit="1" customWidth="1"/>
    <col min="12038" max="12038" width="11.6640625" style="79" bestFit="1" customWidth="1"/>
    <col min="12039" max="12292" width="9.109375" style="79"/>
    <col min="12293" max="12293" width="9.88671875" style="79" bestFit="1" customWidth="1"/>
    <col min="12294" max="12294" width="11.6640625" style="79" bestFit="1" customWidth="1"/>
    <col min="12295" max="12548" width="9.109375" style="79"/>
    <col min="12549" max="12549" width="9.88671875" style="79" bestFit="1" customWidth="1"/>
    <col min="12550" max="12550" width="11.6640625" style="79" bestFit="1" customWidth="1"/>
    <col min="12551" max="12804" width="9.109375" style="79"/>
    <col min="12805" max="12805" width="9.88671875" style="79" bestFit="1" customWidth="1"/>
    <col min="12806" max="12806" width="11.6640625" style="79" bestFit="1" customWidth="1"/>
    <col min="12807" max="13060" width="9.109375" style="79"/>
    <col min="13061" max="13061" width="9.88671875" style="79" bestFit="1" customWidth="1"/>
    <col min="13062" max="13062" width="11.6640625" style="79" bestFit="1" customWidth="1"/>
    <col min="13063" max="13316" width="9.109375" style="79"/>
    <col min="13317" max="13317" width="9.88671875" style="79" bestFit="1" customWidth="1"/>
    <col min="13318" max="13318" width="11.6640625" style="79" bestFit="1" customWidth="1"/>
    <col min="13319" max="13572" width="9.109375" style="79"/>
    <col min="13573" max="13573" width="9.88671875" style="79" bestFit="1" customWidth="1"/>
    <col min="13574" max="13574" width="11.6640625" style="79" bestFit="1" customWidth="1"/>
    <col min="13575" max="13828" width="9.109375" style="79"/>
    <col min="13829" max="13829" width="9.88671875" style="79" bestFit="1" customWidth="1"/>
    <col min="13830" max="13830" width="11.6640625" style="79" bestFit="1" customWidth="1"/>
    <col min="13831" max="14084" width="9.109375" style="79"/>
    <col min="14085" max="14085" width="9.88671875" style="79" bestFit="1" customWidth="1"/>
    <col min="14086" max="14086" width="11.6640625" style="79" bestFit="1" customWidth="1"/>
    <col min="14087" max="14340" width="9.109375" style="79"/>
    <col min="14341" max="14341" width="9.88671875" style="79" bestFit="1" customWidth="1"/>
    <col min="14342" max="14342" width="11.6640625" style="79" bestFit="1" customWidth="1"/>
    <col min="14343" max="14596" width="9.109375" style="79"/>
    <col min="14597" max="14597" width="9.88671875" style="79" bestFit="1" customWidth="1"/>
    <col min="14598" max="14598" width="11.6640625" style="79" bestFit="1" customWidth="1"/>
    <col min="14599" max="14852" width="9.109375" style="79"/>
    <col min="14853" max="14853" width="9.88671875" style="79" bestFit="1" customWidth="1"/>
    <col min="14854" max="14854" width="11.6640625" style="79" bestFit="1" customWidth="1"/>
    <col min="14855" max="15108" width="9.109375" style="79"/>
    <col min="15109" max="15109" width="9.88671875" style="79" bestFit="1" customWidth="1"/>
    <col min="15110" max="15110" width="11.6640625" style="79" bestFit="1" customWidth="1"/>
    <col min="15111" max="15364" width="9.109375" style="79"/>
    <col min="15365" max="15365" width="9.88671875" style="79" bestFit="1" customWidth="1"/>
    <col min="15366" max="15366" width="11.6640625" style="79" bestFit="1" customWidth="1"/>
    <col min="15367" max="15620" width="9.109375" style="79"/>
    <col min="15621" max="15621" width="9.88671875" style="79" bestFit="1" customWidth="1"/>
    <col min="15622" max="15622" width="11.6640625" style="79" bestFit="1" customWidth="1"/>
    <col min="15623" max="15876" width="9.109375" style="79"/>
    <col min="15877" max="15877" width="9.88671875" style="79" bestFit="1" customWidth="1"/>
    <col min="15878" max="15878" width="11.6640625" style="79" bestFit="1" customWidth="1"/>
    <col min="15879" max="16132" width="9.109375" style="79"/>
    <col min="16133" max="16133" width="9.88671875" style="79" bestFit="1" customWidth="1"/>
    <col min="16134" max="16134" width="11.6640625" style="79" bestFit="1" customWidth="1"/>
    <col min="16135" max="16384" width="9.109375" style="79"/>
  </cols>
  <sheetData>
    <row r="1" spans="1:9" x14ac:dyDescent="0.25">
      <c r="A1" s="197" t="s">
        <v>45</v>
      </c>
      <c r="B1" s="169"/>
      <c r="C1" s="169"/>
      <c r="D1" s="169"/>
      <c r="E1" s="169"/>
      <c r="F1" s="169"/>
      <c r="G1" s="169"/>
      <c r="H1" s="169"/>
    </row>
    <row r="2" spans="1:9" x14ac:dyDescent="0.25">
      <c r="A2" s="198" t="s">
        <v>317</v>
      </c>
      <c r="B2" s="171"/>
      <c r="C2" s="171"/>
      <c r="D2" s="171"/>
      <c r="E2" s="171"/>
      <c r="F2" s="171"/>
      <c r="G2" s="171"/>
      <c r="H2" s="171"/>
    </row>
    <row r="3" spans="1:9" x14ac:dyDescent="0.25">
      <c r="A3" s="199" t="s">
        <v>287</v>
      </c>
      <c r="B3" s="174"/>
      <c r="C3" s="174"/>
      <c r="D3" s="174"/>
      <c r="E3" s="174"/>
      <c r="F3" s="174"/>
      <c r="G3" s="174"/>
      <c r="H3" s="174"/>
      <c r="I3" s="174"/>
    </row>
    <row r="4" spans="1:9" x14ac:dyDescent="0.25">
      <c r="A4" s="200" t="s">
        <v>314</v>
      </c>
      <c r="B4" s="177"/>
      <c r="C4" s="177"/>
      <c r="D4" s="177"/>
      <c r="E4" s="177"/>
      <c r="F4" s="177"/>
      <c r="G4" s="177"/>
      <c r="H4" s="177"/>
      <c r="I4" s="177"/>
    </row>
    <row r="5" spans="1:9" ht="30.6" x14ac:dyDescent="0.25">
      <c r="A5" s="201" t="s">
        <v>43</v>
      </c>
      <c r="B5" s="202"/>
      <c r="C5" s="202"/>
      <c r="D5" s="202"/>
      <c r="E5" s="202"/>
      <c r="F5" s="203"/>
      <c r="G5" s="80" t="s">
        <v>46</v>
      </c>
      <c r="H5" s="81" t="s">
        <v>47</v>
      </c>
      <c r="I5" s="82" t="s">
        <v>44</v>
      </c>
    </row>
    <row r="6" spans="1:9" x14ac:dyDescent="0.25">
      <c r="A6" s="204">
        <v>1</v>
      </c>
      <c r="B6" s="205"/>
      <c r="C6" s="205"/>
      <c r="D6" s="205"/>
      <c r="E6" s="205"/>
      <c r="F6" s="205"/>
      <c r="G6" s="83">
        <v>2</v>
      </c>
      <c r="H6" s="84">
        <v>3</v>
      </c>
      <c r="I6" s="84">
        <v>4</v>
      </c>
    </row>
    <row r="7" spans="1:9" x14ac:dyDescent="0.25">
      <c r="A7" s="196" t="s">
        <v>48</v>
      </c>
      <c r="B7" s="196"/>
      <c r="C7" s="196"/>
      <c r="D7" s="196"/>
      <c r="E7" s="196"/>
      <c r="F7" s="196"/>
      <c r="G7" s="2">
        <v>1</v>
      </c>
      <c r="H7" s="14">
        <v>299815576</v>
      </c>
      <c r="I7" s="14">
        <v>306498686</v>
      </c>
    </row>
    <row r="8" spans="1:9" x14ac:dyDescent="0.25">
      <c r="A8" s="196" t="s">
        <v>112</v>
      </c>
      <c r="B8" s="196"/>
      <c r="C8" s="196"/>
      <c r="D8" s="196"/>
      <c r="E8" s="196"/>
      <c r="F8" s="196"/>
      <c r="G8" s="2">
        <v>2</v>
      </c>
      <c r="H8" s="14">
        <v>86557717</v>
      </c>
      <c r="I8" s="14">
        <v>91818573</v>
      </c>
    </row>
    <row r="9" spans="1:9" x14ac:dyDescent="0.25">
      <c r="A9" s="196" t="s">
        <v>113</v>
      </c>
      <c r="B9" s="196"/>
      <c r="C9" s="196"/>
      <c r="D9" s="196"/>
      <c r="E9" s="196"/>
      <c r="F9" s="196"/>
      <c r="G9" s="2">
        <v>3</v>
      </c>
      <c r="H9" s="14">
        <v>0</v>
      </c>
      <c r="I9" s="14">
        <v>0</v>
      </c>
    </row>
    <row r="10" spans="1:9" x14ac:dyDescent="0.25">
      <c r="A10" s="196" t="s">
        <v>114</v>
      </c>
      <c r="B10" s="196"/>
      <c r="C10" s="196"/>
      <c r="D10" s="196"/>
      <c r="E10" s="196"/>
      <c r="F10" s="196"/>
      <c r="G10" s="2">
        <v>4</v>
      </c>
      <c r="H10" s="14">
        <v>3988</v>
      </c>
      <c r="I10" s="14">
        <v>64282</v>
      </c>
    </row>
    <row r="11" spans="1:9" x14ac:dyDescent="0.25">
      <c r="A11" s="196" t="s">
        <v>115</v>
      </c>
      <c r="B11" s="196"/>
      <c r="C11" s="196"/>
      <c r="D11" s="196"/>
      <c r="E11" s="196"/>
      <c r="F11" s="196"/>
      <c r="G11" s="2">
        <v>5</v>
      </c>
      <c r="H11" s="14">
        <v>85611125</v>
      </c>
      <c r="I11" s="14">
        <v>95181314</v>
      </c>
    </row>
    <row r="12" spans="1:9" ht="12.6" customHeight="1" x14ac:dyDescent="0.25">
      <c r="A12" s="196" t="s">
        <v>116</v>
      </c>
      <c r="B12" s="196"/>
      <c r="C12" s="196"/>
      <c r="D12" s="196"/>
      <c r="E12" s="196"/>
      <c r="F12" s="196"/>
      <c r="G12" s="2">
        <v>6</v>
      </c>
      <c r="H12" s="14">
        <v>21900905</v>
      </c>
      <c r="I12" s="14">
        <v>26803402</v>
      </c>
    </row>
    <row r="13" spans="1:9" ht="35.4" customHeight="1" x14ac:dyDescent="0.25">
      <c r="A13" s="196" t="s">
        <v>117</v>
      </c>
      <c r="B13" s="196"/>
      <c r="C13" s="196"/>
      <c r="D13" s="196"/>
      <c r="E13" s="196"/>
      <c r="F13" s="196"/>
      <c r="G13" s="2">
        <v>7</v>
      </c>
      <c r="H13" s="14">
        <v>2418</v>
      </c>
      <c r="I13" s="14">
        <v>25036</v>
      </c>
    </row>
    <row r="14" spans="1:9" ht="28.95" customHeight="1" x14ac:dyDescent="0.25">
      <c r="A14" s="196" t="s">
        <v>118</v>
      </c>
      <c r="B14" s="196"/>
      <c r="C14" s="196"/>
      <c r="D14" s="196"/>
      <c r="E14" s="196"/>
      <c r="F14" s="196"/>
      <c r="G14" s="2">
        <v>8</v>
      </c>
      <c r="H14" s="14">
        <v>6121458</v>
      </c>
      <c r="I14" s="14">
        <v>6544357</v>
      </c>
    </row>
    <row r="15" spans="1:9" ht="28.95" customHeight="1" x14ac:dyDescent="0.25">
      <c r="A15" s="196" t="s">
        <v>119</v>
      </c>
      <c r="B15" s="196"/>
      <c r="C15" s="196"/>
      <c r="D15" s="196"/>
      <c r="E15" s="196"/>
      <c r="F15" s="196"/>
      <c r="G15" s="2">
        <v>9</v>
      </c>
      <c r="H15" s="14">
        <v>595568</v>
      </c>
      <c r="I15" s="14">
        <v>106278</v>
      </c>
    </row>
    <row r="16" spans="1:9" ht="28.95" customHeight="1" x14ac:dyDescent="0.25">
      <c r="A16" s="196" t="s">
        <v>120</v>
      </c>
      <c r="B16" s="196"/>
      <c r="C16" s="196"/>
      <c r="D16" s="196"/>
      <c r="E16" s="196"/>
      <c r="F16" s="196"/>
      <c r="G16" s="2">
        <v>10</v>
      </c>
      <c r="H16" s="14">
        <v>0</v>
      </c>
      <c r="I16" s="14">
        <v>0</v>
      </c>
    </row>
    <row r="17" spans="1:9" x14ac:dyDescent="0.25">
      <c r="A17" s="196" t="s">
        <v>121</v>
      </c>
      <c r="B17" s="196"/>
      <c r="C17" s="196"/>
      <c r="D17" s="196"/>
      <c r="E17" s="196"/>
      <c r="F17" s="196"/>
      <c r="G17" s="2">
        <v>11</v>
      </c>
      <c r="H17" s="14">
        <v>0</v>
      </c>
      <c r="I17" s="14">
        <v>0</v>
      </c>
    </row>
    <row r="18" spans="1:9" x14ac:dyDescent="0.25">
      <c r="A18" s="196" t="s">
        <v>122</v>
      </c>
      <c r="B18" s="196"/>
      <c r="C18" s="196"/>
      <c r="D18" s="196"/>
      <c r="E18" s="196"/>
      <c r="F18" s="196"/>
      <c r="G18" s="2">
        <v>12</v>
      </c>
      <c r="H18" s="14">
        <v>1958464</v>
      </c>
      <c r="I18" s="14">
        <v>2473198</v>
      </c>
    </row>
    <row r="19" spans="1:9" ht="26.25" customHeight="1" x14ac:dyDescent="0.25">
      <c r="A19" s="196" t="s">
        <v>123</v>
      </c>
      <c r="B19" s="196"/>
      <c r="C19" s="196"/>
      <c r="D19" s="196"/>
      <c r="E19" s="196"/>
      <c r="F19" s="196"/>
      <c r="G19" s="2">
        <v>13</v>
      </c>
      <c r="H19" s="14">
        <v>0</v>
      </c>
      <c r="I19" s="14">
        <v>0</v>
      </c>
    </row>
    <row r="20" spans="1:9" x14ac:dyDescent="0.25">
      <c r="A20" s="196" t="s">
        <v>124</v>
      </c>
      <c r="B20" s="196"/>
      <c r="C20" s="196"/>
      <c r="D20" s="196"/>
      <c r="E20" s="196"/>
      <c r="F20" s="196"/>
      <c r="G20" s="2">
        <v>14</v>
      </c>
      <c r="H20" s="14">
        <v>1084434</v>
      </c>
      <c r="I20" s="14">
        <v>1327715</v>
      </c>
    </row>
    <row r="21" spans="1:9" x14ac:dyDescent="0.25">
      <c r="A21" s="196" t="s">
        <v>125</v>
      </c>
      <c r="B21" s="196"/>
      <c r="C21" s="196"/>
      <c r="D21" s="196"/>
      <c r="E21" s="196"/>
      <c r="F21" s="196"/>
      <c r="G21" s="2">
        <v>15</v>
      </c>
      <c r="H21" s="14">
        <v>8102252</v>
      </c>
      <c r="I21" s="14">
        <v>7214364</v>
      </c>
    </row>
    <row r="22" spans="1:9" x14ac:dyDescent="0.25">
      <c r="A22" s="196" t="s">
        <v>126</v>
      </c>
      <c r="B22" s="196"/>
      <c r="C22" s="196"/>
      <c r="D22" s="196"/>
      <c r="E22" s="196"/>
      <c r="F22" s="196"/>
      <c r="G22" s="2">
        <v>16</v>
      </c>
      <c r="H22" s="14">
        <v>6595825</v>
      </c>
      <c r="I22" s="14">
        <v>3509145</v>
      </c>
    </row>
    <row r="23" spans="1:9" ht="25.2" customHeight="1" x14ac:dyDescent="0.25">
      <c r="A23" s="191" t="s">
        <v>127</v>
      </c>
      <c r="B23" s="191"/>
      <c r="C23" s="191"/>
      <c r="D23" s="191"/>
      <c r="E23" s="191"/>
      <c r="F23" s="191"/>
      <c r="G23" s="3">
        <v>17</v>
      </c>
      <c r="H23" s="15">
        <f>H7-H8-H9+H10+H11-H12+H13+H14+H15+H16+H17+H18+H20+H21-H22+H19</f>
        <v>288240836</v>
      </c>
      <c r="I23" s="15">
        <f>I7-I8-I9+I10+I11-I12+I13+I14+I15+I16+I17+I18+I20+I21-I22+I19</f>
        <v>297304110</v>
      </c>
    </row>
    <row r="24" spans="1:9" x14ac:dyDescent="0.25">
      <c r="A24" s="196" t="s">
        <v>128</v>
      </c>
      <c r="B24" s="196"/>
      <c r="C24" s="196"/>
      <c r="D24" s="196"/>
      <c r="E24" s="196"/>
      <c r="F24" s="196"/>
      <c r="G24" s="2">
        <v>18</v>
      </c>
      <c r="H24" s="14">
        <v>120647370</v>
      </c>
      <c r="I24" s="14">
        <v>129168242</v>
      </c>
    </row>
    <row r="25" spans="1:9" ht="26.25" customHeight="1" x14ac:dyDescent="0.25">
      <c r="A25" s="196" t="s">
        <v>50</v>
      </c>
      <c r="B25" s="196"/>
      <c r="C25" s="196"/>
      <c r="D25" s="196"/>
      <c r="E25" s="196"/>
      <c r="F25" s="196"/>
      <c r="G25" s="2">
        <v>19</v>
      </c>
      <c r="H25" s="14">
        <v>1517908</v>
      </c>
      <c r="I25" s="14">
        <v>1904927</v>
      </c>
    </row>
    <row r="26" spans="1:9" x14ac:dyDescent="0.25">
      <c r="A26" s="196" t="s">
        <v>129</v>
      </c>
      <c r="B26" s="196"/>
      <c r="C26" s="196"/>
      <c r="D26" s="196"/>
      <c r="E26" s="196"/>
      <c r="F26" s="196"/>
      <c r="G26" s="2">
        <v>20</v>
      </c>
      <c r="H26" s="14">
        <v>15266032</v>
      </c>
      <c r="I26" s="14">
        <v>14680590</v>
      </c>
    </row>
    <row r="27" spans="1:9" x14ac:dyDescent="0.25">
      <c r="A27" s="196" t="s">
        <v>130</v>
      </c>
      <c r="B27" s="196"/>
      <c r="C27" s="196"/>
      <c r="D27" s="196"/>
      <c r="E27" s="196"/>
      <c r="F27" s="196"/>
      <c r="G27" s="2">
        <v>21</v>
      </c>
      <c r="H27" s="14">
        <v>22023</v>
      </c>
      <c r="I27" s="14">
        <v>-30048</v>
      </c>
    </row>
    <row r="28" spans="1:9" x14ac:dyDescent="0.25">
      <c r="A28" s="196" t="s">
        <v>131</v>
      </c>
      <c r="B28" s="196"/>
      <c r="C28" s="196"/>
      <c r="D28" s="196"/>
      <c r="E28" s="196"/>
      <c r="F28" s="196"/>
      <c r="G28" s="2">
        <v>22</v>
      </c>
      <c r="H28" s="14">
        <v>7583364</v>
      </c>
      <c r="I28" s="14">
        <v>5867744</v>
      </c>
    </row>
    <row r="29" spans="1:9" ht="26.4" customHeight="1" x14ac:dyDescent="0.25">
      <c r="A29" s="196" t="s">
        <v>132</v>
      </c>
      <c r="B29" s="196"/>
      <c r="C29" s="196"/>
      <c r="D29" s="196"/>
      <c r="E29" s="196"/>
      <c r="F29" s="196"/>
      <c r="G29" s="2">
        <v>23</v>
      </c>
      <c r="H29" s="14">
        <v>-23461684</v>
      </c>
      <c r="I29" s="14">
        <v>-18778661</v>
      </c>
    </row>
    <row r="30" spans="1:9" ht="26.4" customHeight="1" x14ac:dyDescent="0.25">
      <c r="A30" s="196" t="s">
        <v>133</v>
      </c>
      <c r="B30" s="196"/>
      <c r="C30" s="196"/>
      <c r="D30" s="196"/>
      <c r="E30" s="196"/>
      <c r="F30" s="196"/>
      <c r="G30" s="2">
        <v>24</v>
      </c>
      <c r="H30" s="14">
        <v>0</v>
      </c>
      <c r="I30" s="14">
        <v>0</v>
      </c>
    </row>
    <row r="31" spans="1:9" ht="26.4" customHeight="1" x14ac:dyDescent="0.25">
      <c r="A31" s="196" t="s">
        <v>134</v>
      </c>
      <c r="B31" s="196"/>
      <c r="C31" s="196"/>
      <c r="D31" s="196"/>
      <c r="E31" s="196"/>
      <c r="F31" s="196"/>
      <c r="G31" s="2">
        <v>25</v>
      </c>
      <c r="H31" s="14">
        <v>-105054</v>
      </c>
      <c r="I31" s="14">
        <v>-332897</v>
      </c>
    </row>
    <row r="32" spans="1:9" ht="14.4" customHeight="1" x14ac:dyDescent="0.25">
      <c r="A32" s="196" t="s">
        <v>135</v>
      </c>
      <c r="B32" s="196"/>
      <c r="C32" s="196"/>
      <c r="D32" s="196"/>
      <c r="E32" s="196"/>
      <c r="F32" s="196"/>
      <c r="G32" s="2">
        <v>26</v>
      </c>
      <c r="H32" s="14">
        <v>0</v>
      </c>
      <c r="I32" s="14">
        <v>0</v>
      </c>
    </row>
    <row r="33" spans="1:10" ht="21" customHeight="1" x14ac:dyDescent="0.25">
      <c r="A33" s="196" t="s">
        <v>136</v>
      </c>
      <c r="B33" s="196"/>
      <c r="C33" s="196"/>
      <c r="D33" s="196"/>
      <c r="E33" s="196"/>
      <c r="F33" s="196"/>
      <c r="G33" s="2">
        <v>27</v>
      </c>
      <c r="H33" s="14">
        <v>650724</v>
      </c>
      <c r="I33" s="14">
        <v>765659</v>
      </c>
    </row>
    <row r="34" spans="1:10" ht="21" customHeight="1" x14ac:dyDescent="0.25">
      <c r="A34" s="196" t="s">
        <v>137</v>
      </c>
      <c r="B34" s="196"/>
      <c r="C34" s="196"/>
      <c r="D34" s="196"/>
      <c r="E34" s="196"/>
      <c r="F34" s="196"/>
      <c r="G34" s="2">
        <v>28</v>
      </c>
      <c r="H34" s="14">
        <v>0</v>
      </c>
      <c r="I34" s="14">
        <v>584000</v>
      </c>
    </row>
    <row r="35" spans="1:10" ht="21" customHeight="1" x14ac:dyDescent="0.25">
      <c r="A35" s="193" t="s">
        <v>138</v>
      </c>
      <c r="B35" s="193"/>
      <c r="C35" s="193"/>
      <c r="D35" s="193"/>
      <c r="E35" s="193"/>
      <c r="F35" s="193"/>
      <c r="G35" s="3">
        <v>29</v>
      </c>
      <c r="H35" s="15">
        <f>H23-H24+H27-H26-H28-H29-H30-H31+H32+H33+H34-H25</f>
        <v>167465647</v>
      </c>
      <c r="I35" s="15">
        <f>I23-I24+I27-I26-I28-I29-I30-I31+I32+I33+I34-I25</f>
        <v>166113776</v>
      </c>
    </row>
    <row r="36" spans="1:10" ht="21" customHeight="1" x14ac:dyDescent="0.25">
      <c r="A36" s="196" t="s">
        <v>139</v>
      </c>
      <c r="B36" s="196"/>
      <c r="C36" s="196"/>
      <c r="D36" s="196"/>
      <c r="E36" s="196"/>
      <c r="F36" s="196"/>
      <c r="G36" s="2">
        <v>30</v>
      </c>
      <c r="H36" s="14">
        <v>35294314</v>
      </c>
      <c r="I36" s="14">
        <v>29145283</v>
      </c>
    </row>
    <row r="37" spans="1:10" ht="21" customHeight="1" x14ac:dyDescent="0.25">
      <c r="A37" s="193" t="s">
        <v>140</v>
      </c>
      <c r="B37" s="193"/>
      <c r="C37" s="193"/>
      <c r="D37" s="193"/>
      <c r="E37" s="193"/>
      <c r="F37" s="193"/>
      <c r="G37" s="3">
        <v>31</v>
      </c>
      <c r="H37" s="15">
        <f>H35-H36</f>
        <v>132171333</v>
      </c>
      <c r="I37" s="15">
        <f>I35-I36</f>
        <v>136968493</v>
      </c>
    </row>
    <row r="38" spans="1:10" ht="21" customHeight="1" x14ac:dyDescent="0.25">
      <c r="A38" s="193" t="s">
        <v>141</v>
      </c>
      <c r="B38" s="193"/>
      <c r="C38" s="193"/>
      <c r="D38" s="193"/>
      <c r="E38" s="193"/>
      <c r="F38" s="193"/>
      <c r="G38" s="3">
        <v>32</v>
      </c>
      <c r="H38" s="15">
        <f>H39-H40</f>
        <v>0</v>
      </c>
      <c r="I38" s="15">
        <f>I39-I40</f>
        <v>0</v>
      </c>
    </row>
    <row r="39" spans="1:10" x14ac:dyDescent="0.25">
      <c r="A39" s="196" t="s">
        <v>142</v>
      </c>
      <c r="B39" s="196"/>
      <c r="C39" s="196"/>
      <c r="D39" s="196"/>
      <c r="E39" s="196"/>
      <c r="F39" s="196"/>
      <c r="G39" s="2">
        <v>33</v>
      </c>
      <c r="H39" s="14">
        <v>0</v>
      </c>
      <c r="I39" s="14">
        <v>0</v>
      </c>
    </row>
    <row r="40" spans="1:10" ht="22.95" customHeight="1" x14ac:dyDescent="0.25">
      <c r="A40" s="196" t="s">
        <v>143</v>
      </c>
      <c r="B40" s="196"/>
      <c r="C40" s="196"/>
      <c r="D40" s="196"/>
      <c r="E40" s="196"/>
      <c r="F40" s="196"/>
      <c r="G40" s="2">
        <v>34</v>
      </c>
      <c r="H40" s="14">
        <v>0</v>
      </c>
      <c r="I40" s="14">
        <v>0</v>
      </c>
    </row>
    <row r="41" spans="1:10" x14ac:dyDescent="0.25">
      <c r="A41" s="193" t="s">
        <v>144</v>
      </c>
      <c r="B41" s="193"/>
      <c r="C41" s="193"/>
      <c r="D41" s="193"/>
      <c r="E41" s="193"/>
      <c r="F41" s="193"/>
      <c r="G41" s="3">
        <v>35</v>
      </c>
      <c r="H41" s="15">
        <f>H37+H38</f>
        <v>132171333</v>
      </c>
      <c r="I41" s="15">
        <f>I37+I38</f>
        <v>136968493</v>
      </c>
    </row>
    <row r="42" spans="1:10" x14ac:dyDescent="0.25">
      <c r="A42" s="196" t="s">
        <v>145</v>
      </c>
      <c r="B42" s="196"/>
      <c r="C42" s="196"/>
      <c r="D42" s="196"/>
      <c r="E42" s="196"/>
      <c r="F42" s="196"/>
      <c r="G42" s="2">
        <v>36</v>
      </c>
      <c r="H42" s="14">
        <v>1382192</v>
      </c>
      <c r="I42" s="14">
        <v>2119938</v>
      </c>
    </row>
    <row r="43" spans="1:10" x14ac:dyDescent="0.25">
      <c r="A43" s="196" t="s">
        <v>146</v>
      </c>
      <c r="B43" s="196"/>
      <c r="C43" s="196"/>
      <c r="D43" s="196"/>
      <c r="E43" s="196"/>
      <c r="F43" s="196"/>
      <c r="G43" s="2">
        <v>37</v>
      </c>
      <c r="H43" s="14">
        <v>130789141</v>
      </c>
      <c r="I43" s="14">
        <v>134848555</v>
      </c>
    </row>
    <row r="44" spans="1:10" x14ac:dyDescent="0.25">
      <c r="A44" s="207" t="s">
        <v>49</v>
      </c>
      <c r="B44" s="208"/>
      <c r="C44" s="208"/>
      <c r="D44" s="208"/>
      <c r="E44" s="208"/>
      <c r="F44" s="208"/>
      <c r="G44" s="209"/>
      <c r="H44" s="209"/>
      <c r="I44" s="209"/>
      <c r="J44" s="85"/>
    </row>
    <row r="45" spans="1:10" x14ac:dyDescent="0.25">
      <c r="A45" s="210" t="s">
        <v>147</v>
      </c>
      <c r="B45" s="210"/>
      <c r="C45" s="210"/>
      <c r="D45" s="210"/>
      <c r="E45" s="210"/>
      <c r="F45" s="210"/>
      <c r="G45" s="2">
        <v>38</v>
      </c>
      <c r="H45" s="16">
        <f>H41</f>
        <v>132171333</v>
      </c>
      <c r="I45" s="16">
        <f>I41</f>
        <v>136968493</v>
      </c>
    </row>
    <row r="46" spans="1:10" x14ac:dyDescent="0.25">
      <c r="A46" s="191" t="s">
        <v>148</v>
      </c>
      <c r="B46" s="191"/>
      <c r="C46" s="191"/>
      <c r="D46" s="191"/>
      <c r="E46" s="191"/>
      <c r="F46" s="191"/>
      <c r="G46" s="3">
        <v>39</v>
      </c>
      <c r="H46" s="15">
        <f>H47+H59</f>
        <v>4772431</v>
      </c>
      <c r="I46" s="15">
        <f>I47+I59</f>
        <v>10523934</v>
      </c>
    </row>
    <row r="47" spans="1:10" ht="21.6" customHeight="1" x14ac:dyDescent="0.25">
      <c r="A47" s="181" t="s">
        <v>149</v>
      </c>
      <c r="B47" s="181"/>
      <c r="C47" s="181"/>
      <c r="D47" s="181"/>
      <c r="E47" s="181"/>
      <c r="F47" s="181"/>
      <c r="G47" s="3">
        <v>40</v>
      </c>
      <c r="H47" s="15">
        <f>SUM(H48:H54)+H57+H58</f>
        <v>-5012</v>
      </c>
      <c r="I47" s="15">
        <f>SUM(I48:I54)+I57+I58</f>
        <v>88960</v>
      </c>
    </row>
    <row r="48" spans="1:10" x14ac:dyDescent="0.25">
      <c r="A48" s="206" t="s">
        <v>150</v>
      </c>
      <c r="B48" s="206"/>
      <c r="C48" s="206"/>
      <c r="D48" s="206"/>
      <c r="E48" s="206"/>
      <c r="F48" s="206"/>
      <c r="G48" s="2">
        <v>41</v>
      </c>
      <c r="H48" s="86">
        <v>0</v>
      </c>
      <c r="I48" s="86">
        <v>0</v>
      </c>
    </row>
    <row r="49" spans="1:9" x14ac:dyDescent="0.25">
      <c r="A49" s="206" t="s">
        <v>151</v>
      </c>
      <c r="B49" s="206"/>
      <c r="C49" s="206"/>
      <c r="D49" s="206"/>
      <c r="E49" s="206"/>
      <c r="F49" s="206"/>
      <c r="G49" s="2">
        <v>42</v>
      </c>
      <c r="H49" s="86">
        <v>0</v>
      </c>
      <c r="I49" s="86">
        <v>0</v>
      </c>
    </row>
    <row r="50" spans="1:9" ht="23.4" customHeight="1" x14ac:dyDescent="0.25">
      <c r="A50" s="206" t="s">
        <v>152</v>
      </c>
      <c r="B50" s="206"/>
      <c r="C50" s="206"/>
      <c r="D50" s="206"/>
      <c r="E50" s="206"/>
      <c r="F50" s="206"/>
      <c r="G50" s="2">
        <v>43</v>
      </c>
      <c r="H50" s="86">
        <v>0</v>
      </c>
      <c r="I50" s="86">
        <v>0</v>
      </c>
    </row>
    <row r="51" spans="1:9" x14ac:dyDescent="0.25">
      <c r="A51" s="206" t="s">
        <v>153</v>
      </c>
      <c r="B51" s="206"/>
      <c r="C51" s="206"/>
      <c r="D51" s="206"/>
      <c r="E51" s="206"/>
      <c r="F51" s="206"/>
      <c r="G51" s="2">
        <v>44</v>
      </c>
      <c r="H51" s="86">
        <v>0</v>
      </c>
      <c r="I51" s="86">
        <v>0</v>
      </c>
    </row>
    <row r="52" spans="1:9" ht="21" customHeight="1" x14ac:dyDescent="0.25">
      <c r="A52" s="206" t="s">
        <v>154</v>
      </c>
      <c r="B52" s="206"/>
      <c r="C52" s="206"/>
      <c r="D52" s="206"/>
      <c r="E52" s="206"/>
      <c r="F52" s="206"/>
      <c r="G52" s="2">
        <v>45</v>
      </c>
      <c r="H52" s="86">
        <v>0</v>
      </c>
      <c r="I52" s="86">
        <v>0</v>
      </c>
    </row>
    <row r="53" spans="1:9" ht="27.6" customHeight="1" x14ac:dyDescent="0.25">
      <c r="A53" s="206" t="s">
        <v>155</v>
      </c>
      <c r="B53" s="206"/>
      <c r="C53" s="206"/>
      <c r="D53" s="206"/>
      <c r="E53" s="206"/>
      <c r="F53" s="206"/>
      <c r="G53" s="2">
        <v>46</v>
      </c>
      <c r="H53" s="86">
        <v>-6112</v>
      </c>
      <c r="I53" s="86">
        <v>108488</v>
      </c>
    </row>
    <row r="54" spans="1:9" x14ac:dyDescent="0.25">
      <c r="A54" s="189" t="s">
        <v>156</v>
      </c>
      <c r="B54" s="189"/>
      <c r="C54" s="189"/>
      <c r="D54" s="189"/>
      <c r="E54" s="189"/>
      <c r="F54" s="189"/>
      <c r="G54" s="2">
        <v>47</v>
      </c>
      <c r="H54" s="86">
        <v>0</v>
      </c>
      <c r="I54" s="86">
        <v>0</v>
      </c>
    </row>
    <row r="55" spans="1:9" ht="12.75" customHeight="1" x14ac:dyDescent="0.25">
      <c r="A55" s="189" t="s">
        <v>157</v>
      </c>
      <c r="B55" s="189"/>
      <c r="C55" s="189"/>
      <c r="D55" s="189"/>
      <c r="E55" s="189"/>
      <c r="F55" s="189"/>
      <c r="G55" s="2">
        <v>48</v>
      </c>
      <c r="H55" s="86">
        <v>0</v>
      </c>
      <c r="I55" s="86">
        <v>0</v>
      </c>
    </row>
    <row r="56" spans="1:9" ht="12.75" customHeight="1" x14ac:dyDescent="0.25">
      <c r="A56" s="189" t="s">
        <v>158</v>
      </c>
      <c r="B56" s="189"/>
      <c r="C56" s="189"/>
      <c r="D56" s="189"/>
      <c r="E56" s="189"/>
      <c r="F56" s="189"/>
      <c r="G56" s="2">
        <v>49</v>
      </c>
      <c r="H56" s="86">
        <v>0</v>
      </c>
      <c r="I56" s="86">
        <v>0</v>
      </c>
    </row>
    <row r="57" spans="1:9" ht="33.75" customHeight="1" x14ac:dyDescent="0.25">
      <c r="A57" s="189" t="s">
        <v>159</v>
      </c>
      <c r="B57" s="189"/>
      <c r="C57" s="189"/>
      <c r="D57" s="189"/>
      <c r="E57" s="189"/>
      <c r="F57" s="189"/>
      <c r="G57" s="2">
        <v>50</v>
      </c>
      <c r="H57" s="86">
        <v>0</v>
      </c>
      <c r="I57" s="86">
        <v>0</v>
      </c>
    </row>
    <row r="58" spans="1:9" ht="12" customHeight="1" x14ac:dyDescent="0.25">
      <c r="A58" s="189" t="s">
        <v>160</v>
      </c>
      <c r="B58" s="189"/>
      <c r="C58" s="189"/>
      <c r="D58" s="189"/>
      <c r="E58" s="189"/>
      <c r="F58" s="189"/>
      <c r="G58" s="2">
        <v>51</v>
      </c>
      <c r="H58" s="86">
        <v>1100</v>
      </c>
      <c r="I58" s="86">
        <v>-19528</v>
      </c>
    </row>
    <row r="59" spans="1:9" ht="25.2" customHeight="1" x14ac:dyDescent="0.25">
      <c r="A59" s="181" t="s">
        <v>161</v>
      </c>
      <c r="B59" s="181"/>
      <c r="C59" s="181"/>
      <c r="D59" s="181"/>
      <c r="E59" s="181"/>
      <c r="F59" s="181"/>
      <c r="G59" s="3">
        <v>52</v>
      </c>
      <c r="H59" s="15">
        <f>SUM(H60:H67)</f>
        <v>4777443</v>
      </c>
      <c r="I59" s="15">
        <f>SUM(I60:I67)</f>
        <v>10434974</v>
      </c>
    </row>
    <row r="60" spans="1:9" ht="12.75" customHeight="1" x14ac:dyDescent="0.25">
      <c r="A60" s="189" t="s">
        <v>162</v>
      </c>
      <c r="B60" s="189"/>
      <c r="C60" s="189"/>
      <c r="D60" s="189"/>
      <c r="E60" s="189"/>
      <c r="F60" s="189"/>
      <c r="G60" s="2">
        <v>53</v>
      </c>
      <c r="H60" s="86">
        <v>0</v>
      </c>
      <c r="I60" s="86">
        <v>0</v>
      </c>
    </row>
    <row r="61" spans="1:9" ht="12.75" customHeight="1" x14ac:dyDescent="0.25">
      <c r="A61" s="189" t="s">
        <v>163</v>
      </c>
      <c r="B61" s="189"/>
      <c r="C61" s="189"/>
      <c r="D61" s="189"/>
      <c r="E61" s="189"/>
      <c r="F61" s="189"/>
      <c r="G61" s="2">
        <v>54</v>
      </c>
      <c r="H61" s="86">
        <v>0</v>
      </c>
      <c r="I61" s="86">
        <v>0</v>
      </c>
    </row>
    <row r="62" spans="1:9" ht="12.75" customHeight="1" x14ac:dyDescent="0.25">
      <c r="A62" s="189" t="s">
        <v>164</v>
      </c>
      <c r="B62" s="189"/>
      <c r="C62" s="189"/>
      <c r="D62" s="189"/>
      <c r="E62" s="189"/>
      <c r="F62" s="189"/>
      <c r="G62" s="2">
        <v>55</v>
      </c>
      <c r="H62" s="86">
        <v>0</v>
      </c>
      <c r="I62" s="86">
        <v>0</v>
      </c>
    </row>
    <row r="63" spans="1:9" ht="12.75" customHeight="1" x14ac:dyDescent="0.25">
      <c r="A63" s="189" t="s">
        <v>165</v>
      </c>
      <c r="B63" s="189"/>
      <c r="C63" s="189"/>
      <c r="D63" s="189"/>
      <c r="E63" s="189"/>
      <c r="F63" s="189"/>
      <c r="G63" s="2">
        <v>56</v>
      </c>
      <c r="H63" s="86">
        <v>0</v>
      </c>
      <c r="I63" s="86">
        <v>0</v>
      </c>
    </row>
    <row r="64" spans="1:9" ht="12.75" customHeight="1" x14ac:dyDescent="0.25">
      <c r="A64" s="189" t="s">
        <v>166</v>
      </c>
      <c r="B64" s="189"/>
      <c r="C64" s="189"/>
      <c r="D64" s="189"/>
      <c r="E64" s="189"/>
      <c r="F64" s="189"/>
      <c r="G64" s="2">
        <v>57</v>
      </c>
      <c r="H64" s="86">
        <v>5791156</v>
      </c>
      <c r="I64" s="86">
        <v>12688918</v>
      </c>
    </row>
    <row r="65" spans="1:9" ht="12.75" customHeight="1" x14ac:dyDescent="0.25">
      <c r="A65" s="189" t="s">
        <v>153</v>
      </c>
      <c r="B65" s="189"/>
      <c r="C65" s="189"/>
      <c r="D65" s="189"/>
      <c r="E65" s="189"/>
      <c r="F65" s="189"/>
      <c r="G65" s="2">
        <v>58</v>
      </c>
      <c r="H65" s="86">
        <v>0</v>
      </c>
      <c r="I65" s="86">
        <v>0</v>
      </c>
    </row>
    <row r="66" spans="1:9" ht="21.6" customHeight="1" x14ac:dyDescent="0.25">
      <c r="A66" s="189" t="s">
        <v>167</v>
      </c>
      <c r="B66" s="189"/>
      <c r="C66" s="189"/>
      <c r="D66" s="189"/>
      <c r="E66" s="189"/>
      <c r="F66" s="189"/>
      <c r="G66" s="2">
        <v>59</v>
      </c>
      <c r="H66" s="86">
        <v>0</v>
      </c>
      <c r="I66" s="86">
        <v>0</v>
      </c>
    </row>
    <row r="67" spans="1:9" ht="22.95" customHeight="1" x14ac:dyDescent="0.25">
      <c r="A67" s="189" t="s">
        <v>168</v>
      </c>
      <c r="B67" s="189"/>
      <c r="C67" s="189"/>
      <c r="D67" s="189"/>
      <c r="E67" s="189"/>
      <c r="F67" s="189"/>
      <c r="G67" s="2">
        <v>60</v>
      </c>
      <c r="H67" s="86">
        <v>-1013713</v>
      </c>
      <c r="I67" s="86">
        <v>-2253944</v>
      </c>
    </row>
    <row r="68" spans="1:9" ht="23.25" customHeight="1" x14ac:dyDescent="0.25">
      <c r="A68" s="181" t="s">
        <v>169</v>
      </c>
      <c r="B68" s="181"/>
      <c r="C68" s="181"/>
      <c r="D68" s="181"/>
      <c r="E68" s="181"/>
      <c r="F68" s="181"/>
      <c r="G68" s="3">
        <v>61</v>
      </c>
      <c r="H68" s="17">
        <f>H45+H46</f>
        <v>136943764</v>
      </c>
      <c r="I68" s="17">
        <f>I45+I46</f>
        <v>147492427</v>
      </c>
    </row>
    <row r="69" spans="1:9" ht="12.75" customHeight="1" x14ac:dyDescent="0.25">
      <c r="A69" s="192" t="s">
        <v>170</v>
      </c>
      <c r="B69" s="192"/>
      <c r="C69" s="192"/>
      <c r="D69" s="192"/>
      <c r="E69" s="192"/>
      <c r="F69" s="192"/>
      <c r="G69" s="2">
        <v>62</v>
      </c>
      <c r="H69" s="14">
        <v>1382192</v>
      </c>
      <c r="I69" s="14">
        <v>2119938</v>
      </c>
    </row>
    <row r="70" spans="1:9" x14ac:dyDescent="0.25">
      <c r="A70" s="210" t="s">
        <v>171</v>
      </c>
      <c r="B70" s="210"/>
      <c r="C70" s="210"/>
      <c r="D70" s="210"/>
      <c r="E70" s="210"/>
      <c r="F70" s="210"/>
      <c r="G70" s="2">
        <v>63</v>
      </c>
      <c r="H70" s="86">
        <v>135561572</v>
      </c>
      <c r="I70" s="87">
        <v>145372489</v>
      </c>
    </row>
  </sheetData>
  <sheetProtection algorithmName="SHA-512" hashValue="3DcB8bAk74E/Lsmt3a7mw+AsYNq612wo7IeyjiswduJLTCl6tWSllwZheN7lOJ7c1P20znuTpRM7SWiQy4gARQ==" saltValue="R5Rtu9mWqqlUSk3cDiSCVA==" spinCount="100000" sheet="1" objects="1" scenarios="1"/>
  <mergeCells count="70">
    <mergeCell ref="A67:F67"/>
    <mergeCell ref="A68:F68"/>
    <mergeCell ref="A69:F69"/>
    <mergeCell ref="A70:F70"/>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I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7">
    <dataValidation type="whole" operator="greaterThanOrEqual" allowBlank="1" showInputMessage="1" showErrorMessage="1" errorTitle="Incorrect entry" error="You can enter only positive whole numbers."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Incorrect entry" error="You can enter only positive or negative whole numbers."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Incorrect entry" error="You can enter only whole numbers."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Invalid entry" error="You can enter only positive whole numbers or a zero" sqref="H10:I11 H7:I8 H24:I27" xr:uid="{00000000-0002-0000-0200-000003000000}">
      <formula1>0</formula1>
    </dataValidation>
    <dataValidation type="whole" operator="notEqual" allowBlank="1" showInputMessage="1" showErrorMessage="1" errorTitle="Invalid entry" error="You can enter only whole numbers." sqref="H9:I9 H45:I70 H12:I20 H28:H32 I28:I31 H23:I23" xr:uid="{00000000-0002-0000-0200-000004000000}">
      <formula1>999999999</formula1>
    </dataValidation>
    <dataValidation type="whole" operator="greaterThanOrEqual" allowBlank="1" showInputMessage="1" showErrorMessage="1" errorTitle="Invalid entry" error="You can enter only positive whole numbers or a zero." sqref="H21:I22 H33:H41 I32:I41" xr:uid="{00000000-0002-0000-0200-000005000000}">
      <formula1>0</formula1>
    </dataValidation>
    <dataValidation operator="greaterThanOrEqual" allowBlank="1" showInputMessage="1" showErrorMessage="1" errorTitle="Invalid entry" error="You can enter only positive whole numbers or a zero." sqref="H42:I43" xr:uid="{00000000-0002-0000-0200-000006000000}"/>
  </dataValidations>
  <pageMargins left="0.7" right="0.7" top="0.75" bottom="0.75" header="0.3" footer="0.3"/>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60" zoomScale="110" zoomScaleNormal="100" workbookViewId="0">
      <selection activeCell="I53" sqref="A1:I1048576"/>
    </sheetView>
  </sheetViews>
  <sheetFormatPr defaultRowHeight="13.2" x14ac:dyDescent="0.25"/>
  <cols>
    <col min="1" max="7" width="9.109375" style="79"/>
    <col min="8" max="8" width="9.88671875" style="78" customWidth="1"/>
    <col min="9" max="9" width="12" style="78" customWidth="1"/>
    <col min="10" max="10" width="10.33203125" style="79" bestFit="1" customWidth="1"/>
    <col min="11" max="11" width="12.33203125" style="79" bestFit="1" customWidth="1"/>
    <col min="12" max="262" width="9.109375" style="79"/>
    <col min="263" max="264" width="9.88671875" style="79" bestFit="1" customWidth="1"/>
    <col min="265" max="265" width="12" style="79" bestFit="1" customWidth="1"/>
    <col min="266" max="266" width="10.33203125" style="79" bestFit="1" customWidth="1"/>
    <col min="267" max="267" width="12.33203125" style="79" bestFit="1" customWidth="1"/>
    <col min="268" max="518" width="9.109375" style="79"/>
    <col min="519" max="520" width="9.88671875" style="79" bestFit="1" customWidth="1"/>
    <col min="521" max="521" width="12" style="79" bestFit="1" customWidth="1"/>
    <col min="522" max="522" width="10.33203125" style="79" bestFit="1" customWidth="1"/>
    <col min="523" max="523" width="12.33203125" style="79" bestFit="1" customWidth="1"/>
    <col min="524" max="774" width="9.109375" style="79"/>
    <col min="775" max="776" width="9.88671875" style="79" bestFit="1" customWidth="1"/>
    <col min="777" max="777" width="12" style="79" bestFit="1" customWidth="1"/>
    <col min="778" max="778" width="10.33203125" style="79" bestFit="1" customWidth="1"/>
    <col min="779" max="779" width="12.33203125" style="79" bestFit="1" customWidth="1"/>
    <col min="780" max="1030" width="9.109375" style="79"/>
    <col min="1031" max="1032" width="9.88671875" style="79" bestFit="1" customWidth="1"/>
    <col min="1033" max="1033" width="12" style="79" bestFit="1" customWidth="1"/>
    <col min="1034" max="1034" width="10.33203125" style="79" bestFit="1" customWidth="1"/>
    <col min="1035" max="1035" width="12.33203125" style="79" bestFit="1" customWidth="1"/>
    <col min="1036" max="1286" width="9.109375" style="79"/>
    <col min="1287" max="1288" width="9.88671875" style="79" bestFit="1" customWidth="1"/>
    <col min="1289" max="1289" width="12" style="79" bestFit="1" customWidth="1"/>
    <col min="1290" max="1290" width="10.33203125" style="79" bestFit="1" customWidth="1"/>
    <col min="1291" max="1291" width="12.33203125" style="79" bestFit="1" customWidth="1"/>
    <col min="1292" max="1542" width="9.109375" style="79"/>
    <col min="1543" max="1544" width="9.88671875" style="79" bestFit="1" customWidth="1"/>
    <col min="1545" max="1545" width="12" style="79" bestFit="1" customWidth="1"/>
    <col min="1546" max="1546" width="10.33203125" style="79" bestFit="1" customWidth="1"/>
    <col min="1547" max="1547" width="12.33203125" style="79" bestFit="1" customWidth="1"/>
    <col min="1548" max="1798" width="9.109375" style="79"/>
    <col min="1799" max="1800" width="9.88671875" style="79" bestFit="1" customWidth="1"/>
    <col min="1801" max="1801" width="12" style="79" bestFit="1" customWidth="1"/>
    <col min="1802" max="1802" width="10.33203125" style="79" bestFit="1" customWidth="1"/>
    <col min="1803" max="1803" width="12.33203125" style="79" bestFit="1" customWidth="1"/>
    <col min="1804" max="2054" width="9.109375" style="79"/>
    <col min="2055" max="2056" width="9.88671875" style="79" bestFit="1" customWidth="1"/>
    <col min="2057" max="2057" width="12" style="79" bestFit="1" customWidth="1"/>
    <col min="2058" max="2058" width="10.33203125" style="79" bestFit="1" customWidth="1"/>
    <col min="2059" max="2059" width="12.33203125" style="79" bestFit="1" customWidth="1"/>
    <col min="2060" max="2310" width="9.109375" style="79"/>
    <col min="2311" max="2312" width="9.88671875" style="79" bestFit="1" customWidth="1"/>
    <col min="2313" max="2313" width="12" style="79" bestFit="1" customWidth="1"/>
    <col min="2314" max="2314" width="10.33203125" style="79" bestFit="1" customWidth="1"/>
    <col min="2315" max="2315" width="12.33203125" style="79" bestFit="1" customWidth="1"/>
    <col min="2316" max="2566" width="9.109375" style="79"/>
    <col min="2567" max="2568" width="9.88671875" style="79" bestFit="1" customWidth="1"/>
    <col min="2569" max="2569" width="12" style="79" bestFit="1" customWidth="1"/>
    <col min="2570" max="2570" width="10.33203125" style="79" bestFit="1" customWidth="1"/>
    <col min="2571" max="2571" width="12.33203125" style="79" bestFit="1" customWidth="1"/>
    <col min="2572" max="2822" width="9.109375" style="79"/>
    <col min="2823" max="2824" width="9.88671875" style="79" bestFit="1" customWidth="1"/>
    <col min="2825" max="2825" width="12" style="79" bestFit="1" customWidth="1"/>
    <col min="2826" max="2826" width="10.33203125" style="79" bestFit="1" customWidth="1"/>
    <col min="2827" max="2827" width="12.33203125" style="79" bestFit="1" customWidth="1"/>
    <col min="2828" max="3078" width="9.109375" style="79"/>
    <col min="3079" max="3080" width="9.88671875" style="79" bestFit="1" customWidth="1"/>
    <col min="3081" max="3081" width="12" style="79" bestFit="1" customWidth="1"/>
    <col min="3082" max="3082" width="10.33203125" style="79" bestFit="1" customWidth="1"/>
    <col min="3083" max="3083" width="12.33203125" style="79" bestFit="1" customWidth="1"/>
    <col min="3084" max="3334" width="9.109375" style="79"/>
    <col min="3335" max="3336" width="9.88671875" style="79" bestFit="1" customWidth="1"/>
    <col min="3337" max="3337" width="12" style="79" bestFit="1" customWidth="1"/>
    <col min="3338" max="3338" width="10.33203125" style="79" bestFit="1" customWidth="1"/>
    <col min="3339" max="3339" width="12.33203125" style="79" bestFit="1" customWidth="1"/>
    <col min="3340" max="3590" width="9.109375" style="79"/>
    <col min="3591" max="3592" width="9.88671875" style="79" bestFit="1" customWidth="1"/>
    <col min="3593" max="3593" width="12" style="79" bestFit="1" customWidth="1"/>
    <col min="3594" max="3594" width="10.33203125" style="79" bestFit="1" customWidth="1"/>
    <col min="3595" max="3595" width="12.33203125" style="79" bestFit="1" customWidth="1"/>
    <col min="3596" max="3846" width="9.109375" style="79"/>
    <col min="3847" max="3848" width="9.88671875" style="79" bestFit="1" customWidth="1"/>
    <col min="3849" max="3849" width="12" style="79" bestFit="1" customWidth="1"/>
    <col min="3850" max="3850" width="10.33203125" style="79" bestFit="1" customWidth="1"/>
    <col min="3851" max="3851" width="12.33203125" style="79" bestFit="1" customWidth="1"/>
    <col min="3852" max="4102" width="9.109375" style="79"/>
    <col min="4103" max="4104" width="9.88671875" style="79" bestFit="1" customWidth="1"/>
    <col min="4105" max="4105" width="12" style="79" bestFit="1" customWidth="1"/>
    <col min="4106" max="4106" width="10.33203125" style="79" bestFit="1" customWidth="1"/>
    <col min="4107" max="4107" width="12.33203125" style="79" bestFit="1" customWidth="1"/>
    <col min="4108" max="4358" width="9.109375" style="79"/>
    <col min="4359" max="4360" width="9.88671875" style="79" bestFit="1" customWidth="1"/>
    <col min="4361" max="4361" width="12" style="79" bestFit="1" customWidth="1"/>
    <col min="4362" max="4362" width="10.33203125" style="79" bestFit="1" customWidth="1"/>
    <col min="4363" max="4363" width="12.33203125" style="79" bestFit="1" customWidth="1"/>
    <col min="4364" max="4614" width="9.109375" style="79"/>
    <col min="4615" max="4616" width="9.88671875" style="79" bestFit="1" customWidth="1"/>
    <col min="4617" max="4617" width="12" style="79" bestFit="1" customWidth="1"/>
    <col min="4618" max="4618" width="10.33203125" style="79" bestFit="1" customWidth="1"/>
    <col min="4619" max="4619" width="12.33203125" style="79" bestFit="1" customWidth="1"/>
    <col min="4620" max="4870" width="9.109375" style="79"/>
    <col min="4871" max="4872" width="9.88671875" style="79" bestFit="1" customWidth="1"/>
    <col min="4873" max="4873" width="12" style="79" bestFit="1" customWidth="1"/>
    <col min="4874" max="4874" width="10.33203125" style="79" bestFit="1" customWidth="1"/>
    <col min="4875" max="4875" width="12.33203125" style="79" bestFit="1" customWidth="1"/>
    <col min="4876" max="5126" width="9.109375" style="79"/>
    <col min="5127" max="5128" width="9.88671875" style="79" bestFit="1" customWidth="1"/>
    <col min="5129" max="5129" width="12" style="79" bestFit="1" customWidth="1"/>
    <col min="5130" max="5130" width="10.33203125" style="79" bestFit="1" customWidth="1"/>
    <col min="5131" max="5131" width="12.33203125" style="79" bestFit="1" customWidth="1"/>
    <col min="5132" max="5382" width="9.109375" style="79"/>
    <col min="5383" max="5384" width="9.88671875" style="79" bestFit="1" customWidth="1"/>
    <col min="5385" max="5385" width="12" style="79" bestFit="1" customWidth="1"/>
    <col min="5386" max="5386" width="10.33203125" style="79" bestFit="1" customWidth="1"/>
    <col min="5387" max="5387" width="12.33203125" style="79" bestFit="1" customWidth="1"/>
    <col min="5388" max="5638" width="9.109375" style="79"/>
    <col min="5639" max="5640" width="9.88671875" style="79" bestFit="1" customWidth="1"/>
    <col min="5641" max="5641" width="12" style="79" bestFit="1" customWidth="1"/>
    <col min="5642" max="5642" width="10.33203125" style="79" bestFit="1" customWidth="1"/>
    <col min="5643" max="5643" width="12.33203125" style="79" bestFit="1" customWidth="1"/>
    <col min="5644" max="5894" width="9.109375" style="79"/>
    <col min="5895" max="5896" width="9.88671875" style="79" bestFit="1" customWidth="1"/>
    <col min="5897" max="5897" width="12" style="79" bestFit="1" customWidth="1"/>
    <col min="5898" max="5898" width="10.33203125" style="79" bestFit="1" customWidth="1"/>
    <col min="5899" max="5899" width="12.33203125" style="79" bestFit="1" customWidth="1"/>
    <col min="5900" max="6150" width="9.109375" style="79"/>
    <col min="6151" max="6152" width="9.88671875" style="79" bestFit="1" customWidth="1"/>
    <col min="6153" max="6153" width="12" style="79" bestFit="1" customWidth="1"/>
    <col min="6154" max="6154" width="10.33203125" style="79" bestFit="1" customWidth="1"/>
    <col min="6155" max="6155" width="12.33203125" style="79" bestFit="1" customWidth="1"/>
    <col min="6156" max="6406" width="9.109375" style="79"/>
    <col min="6407" max="6408" width="9.88671875" style="79" bestFit="1" customWidth="1"/>
    <col min="6409" max="6409" width="12" style="79" bestFit="1" customWidth="1"/>
    <col min="6410" max="6410" width="10.33203125" style="79" bestFit="1" customWidth="1"/>
    <col min="6411" max="6411" width="12.33203125" style="79" bestFit="1" customWidth="1"/>
    <col min="6412" max="6662" width="9.109375" style="79"/>
    <col min="6663" max="6664" width="9.88671875" style="79" bestFit="1" customWidth="1"/>
    <col min="6665" max="6665" width="12" style="79" bestFit="1" customWidth="1"/>
    <col min="6666" max="6666" width="10.33203125" style="79" bestFit="1" customWidth="1"/>
    <col min="6667" max="6667" width="12.33203125" style="79" bestFit="1" customWidth="1"/>
    <col min="6668" max="6918" width="9.109375" style="79"/>
    <col min="6919" max="6920" width="9.88671875" style="79" bestFit="1" customWidth="1"/>
    <col min="6921" max="6921" width="12" style="79" bestFit="1" customWidth="1"/>
    <col min="6922" max="6922" width="10.33203125" style="79" bestFit="1" customWidth="1"/>
    <col min="6923" max="6923" width="12.33203125" style="79" bestFit="1" customWidth="1"/>
    <col min="6924" max="7174" width="9.109375" style="79"/>
    <col min="7175" max="7176" width="9.88671875" style="79" bestFit="1" customWidth="1"/>
    <col min="7177" max="7177" width="12" style="79" bestFit="1" customWidth="1"/>
    <col min="7178" max="7178" width="10.33203125" style="79" bestFit="1" customWidth="1"/>
    <col min="7179" max="7179" width="12.33203125" style="79" bestFit="1" customWidth="1"/>
    <col min="7180" max="7430" width="9.109375" style="79"/>
    <col min="7431" max="7432" width="9.88671875" style="79" bestFit="1" customWidth="1"/>
    <col min="7433" max="7433" width="12" style="79" bestFit="1" customWidth="1"/>
    <col min="7434" max="7434" width="10.33203125" style="79" bestFit="1" customWidth="1"/>
    <col min="7435" max="7435" width="12.33203125" style="79" bestFit="1" customWidth="1"/>
    <col min="7436" max="7686" width="9.109375" style="79"/>
    <col min="7687" max="7688" width="9.88671875" style="79" bestFit="1" customWidth="1"/>
    <col min="7689" max="7689" width="12" style="79" bestFit="1" customWidth="1"/>
    <col min="7690" max="7690" width="10.33203125" style="79" bestFit="1" customWidth="1"/>
    <col min="7691" max="7691" width="12.33203125" style="79" bestFit="1" customWidth="1"/>
    <col min="7692" max="7942" width="9.109375" style="79"/>
    <col min="7943" max="7944" width="9.88671875" style="79" bestFit="1" customWidth="1"/>
    <col min="7945" max="7945" width="12" style="79" bestFit="1" customWidth="1"/>
    <col min="7946" max="7946" width="10.33203125" style="79" bestFit="1" customWidth="1"/>
    <col min="7947" max="7947" width="12.33203125" style="79" bestFit="1" customWidth="1"/>
    <col min="7948" max="8198" width="9.109375" style="79"/>
    <col min="8199" max="8200" width="9.88671875" style="79" bestFit="1" customWidth="1"/>
    <col min="8201" max="8201" width="12" style="79" bestFit="1" customWidth="1"/>
    <col min="8202" max="8202" width="10.33203125" style="79" bestFit="1" customWidth="1"/>
    <col min="8203" max="8203" width="12.33203125" style="79" bestFit="1" customWidth="1"/>
    <col min="8204" max="8454" width="9.109375" style="79"/>
    <col min="8455" max="8456" width="9.88671875" style="79" bestFit="1" customWidth="1"/>
    <col min="8457" max="8457" width="12" style="79" bestFit="1" customWidth="1"/>
    <col min="8458" max="8458" width="10.33203125" style="79" bestFit="1" customWidth="1"/>
    <col min="8459" max="8459" width="12.33203125" style="79" bestFit="1" customWidth="1"/>
    <col min="8460" max="8710" width="9.109375" style="79"/>
    <col min="8711" max="8712" width="9.88671875" style="79" bestFit="1" customWidth="1"/>
    <col min="8713" max="8713" width="12" style="79" bestFit="1" customWidth="1"/>
    <col min="8714" max="8714" width="10.33203125" style="79" bestFit="1" customWidth="1"/>
    <col min="8715" max="8715" width="12.33203125" style="79" bestFit="1" customWidth="1"/>
    <col min="8716" max="8966" width="9.109375" style="79"/>
    <col min="8967" max="8968" width="9.88671875" style="79" bestFit="1" customWidth="1"/>
    <col min="8969" max="8969" width="12" style="79" bestFit="1" customWidth="1"/>
    <col min="8970" max="8970" width="10.33203125" style="79" bestFit="1" customWidth="1"/>
    <col min="8971" max="8971" width="12.33203125" style="79" bestFit="1" customWidth="1"/>
    <col min="8972" max="9222" width="9.109375" style="79"/>
    <col min="9223" max="9224" width="9.88671875" style="79" bestFit="1" customWidth="1"/>
    <col min="9225" max="9225" width="12" style="79" bestFit="1" customWidth="1"/>
    <col min="9226" max="9226" width="10.33203125" style="79" bestFit="1" customWidth="1"/>
    <col min="9227" max="9227" width="12.33203125" style="79" bestFit="1" customWidth="1"/>
    <col min="9228" max="9478" width="9.109375" style="79"/>
    <col min="9479" max="9480" width="9.88671875" style="79" bestFit="1" customWidth="1"/>
    <col min="9481" max="9481" width="12" style="79" bestFit="1" customWidth="1"/>
    <col min="9482" max="9482" width="10.33203125" style="79" bestFit="1" customWidth="1"/>
    <col min="9483" max="9483" width="12.33203125" style="79" bestFit="1" customWidth="1"/>
    <col min="9484" max="9734" width="9.109375" style="79"/>
    <col min="9735" max="9736" width="9.88671875" style="79" bestFit="1" customWidth="1"/>
    <col min="9737" max="9737" width="12" style="79" bestFit="1" customWidth="1"/>
    <col min="9738" max="9738" width="10.33203125" style="79" bestFit="1" customWidth="1"/>
    <col min="9739" max="9739" width="12.33203125" style="79" bestFit="1" customWidth="1"/>
    <col min="9740" max="9990" width="9.109375" style="79"/>
    <col min="9991" max="9992" width="9.88671875" style="79" bestFit="1" customWidth="1"/>
    <col min="9993" max="9993" width="12" style="79" bestFit="1" customWidth="1"/>
    <col min="9994" max="9994" width="10.33203125" style="79" bestFit="1" customWidth="1"/>
    <col min="9995" max="9995" width="12.33203125" style="79" bestFit="1" customWidth="1"/>
    <col min="9996" max="10246" width="9.109375" style="79"/>
    <col min="10247" max="10248" width="9.88671875" style="79" bestFit="1" customWidth="1"/>
    <col min="10249" max="10249" width="12" style="79" bestFit="1" customWidth="1"/>
    <col min="10250" max="10250" width="10.33203125" style="79" bestFit="1" customWidth="1"/>
    <col min="10251" max="10251" width="12.33203125" style="79" bestFit="1" customWidth="1"/>
    <col min="10252" max="10502" width="9.109375" style="79"/>
    <col min="10503" max="10504" width="9.88671875" style="79" bestFit="1" customWidth="1"/>
    <col min="10505" max="10505" width="12" style="79" bestFit="1" customWidth="1"/>
    <col min="10506" max="10506" width="10.33203125" style="79" bestFit="1" customWidth="1"/>
    <col min="10507" max="10507" width="12.33203125" style="79" bestFit="1" customWidth="1"/>
    <col min="10508" max="10758" width="9.109375" style="79"/>
    <col min="10759" max="10760" width="9.88671875" style="79" bestFit="1" customWidth="1"/>
    <col min="10761" max="10761" width="12" style="79" bestFit="1" customWidth="1"/>
    <col min="10762" max="10762" width="10.33203125" style="79" bestFit="1" customWidth="1"/>
    <col min="10763" max="10763" width="12.33203125" style="79" bestFit="1" customWidth="1"/>
    <col min="10764" max="11014" width="9.109375" style="79"/>
    <col min="11015" max="11016" width="9.88671875" style="79" bestFit="1" customWidth="1"/>
    <col min="11017" max="11017" width="12" style="79" bestFit="1" customWidth="1"/>
    <col min="11018" max="11018" width="10.33203125" style="79" bestFit="1" customWidth="1"/>
    <col min="11019" max="11019" width="12.33203125" style="79" bestFit="1" customWidth="1"/>
    <col min="11020" max="11270" width="9.109375" style="79"/>
    <col min="11271" max="11272" width="9.88671875" style="79" bestFit="1" customWidth="1"/>
    <col min="11273" max="11273" width="12" style="79" bestFit="1" customWidth="1"/>
    <col min="11274" max="11274" width="10.33203125" style="79" bestFit="1" customWidth="1"/>
    <col min="11275" max="11275" width="12.33203125" style="79" bestFit="1" customWidth="1"/>
    <col min="11276" max="11526" width="9.109375" style="79"/>
    <col min="11527" max="11528" width="9.88671875" style="79" bestFit="1" customWidth="1"/>
    <col min="11529" max="11529" width="12" style="79" bestFit="1" customWidth="1"/>
    <col min="11530" max="11530" width="10.33203125" style="79" bestFit="1" customWidth="1"/>
    <col min="11531" max="11531" width="12.33203125" style="79" bestFit="1" customWidth="1"/>
    <col min="11532" max="11782" width="9.109375" style="79"/>
    <col min="11783" max="11784" width="9.88671875" style="79" bestFit="1" customWidth="1"/>
    <col min="11785" max="11785" width="12" style="79" bestFit="1" customWidth="1"/>
    <col min="11786" max="11786" width="10.33203125" style="79" bestFit="1" customWidth="1"/>
    <col min="11787" max="11787" width="12.33203125" style="79" bestFit="1" customWidth="1"/>
    <col min="11788" max="12038" width="9.109375" style="79"/>
    <col min="12039" max="12040" width="9.88671875" style="79" bestFit="1" customWidth="1"/>
    <col min="12041" max="12041" width="12" style="79" bestFit="1" customWidth="1"/>
    <col min="12042" max="12042" width="10.33203125" style="79" bestFit="1" customWidth="1"/>
    <col min="12043" max="12043" width="12.33203125" style="79" bestFit="1" customWidth="1"/>
    <col min="12044" max="12294" width="9.109375" style="79"/>
    <col min="12295" max="12296" width="9.88671875" style="79" bestFit="1" customWidth="1"/>
    <col min="12297" max="12297" width="12" style="79" bestFit="1" customWidth="1"/>
    <col min="12298" max="12298" width="10.33203125" style="79" bestFit="1" customWidth="1"/>
    <col min="12299" max="12299" width="12.33203125" style="79" bestFit="1" customWidth="1"/>
    <col min="12300" max="12550" width="9.109375" style="79"/>
    <col min="12551" max="12552" width="9.88671875" style="79" bestFit="1" customWidth="1"/>
    <col min="12553" max="12553" width="12" style="79" bestFit="1" customWidth="1"/>
    <col min="12554" max="12554" width="10.33203125" style="79" bestFit="1" customWidth="1"/>
    <col min="12555" max="12555" width="12.33203125" style="79" bestFit="1" customWidth="1"/>
    <col min="12556" max="12806" width="9.109375" style="79"/>
    <col min="12807" max="12808" width="9.88671875" style="79" bestFit="1" customWidth="1"/>
    <col min="12809" max="12809" width="12" style="79" bestFit="1" customWidth="1"/>
    <col min="12810" max="12810" width="10.33203125" style="79" bestFit="1" customWidth="1"/>
    <col min="12811" max="12811" width="12.33203125" style="79" bestFit="1" customWidth="1"/>
    <col min="12812" max="13062" width="9.109375" style="79"/>
    <col min="13063" max="13064" width="9.88671875" style="79" bestFit="1" customWidth="1"/>
    <col min="13065" max="13065" width="12" style="79" bestFit="1" customWidth="1"/>
    <col min="13066" max="13066" width="10.33203125" style="79" bestFit="1" customWidth="1"/>
    <col min="13067" max="13067" width="12.33203125" style="79" bestFit="1" customWidth="1"/>
    <col min="13068" max="13318" width="9.109375" style="79"/>
    <col min="13319" max="13320" width="9.88671875" style="79" bestFit="1" customWidth="1"/>
    <col min="13321" max="13321" width="12" style="79" bestFit="1" customWidth="1"/>
    <col min="13322" max="13322" width="10.33203125" style="79" bestFit="1" customWidth="1"/>
    <col min="13323" max="13323" width="12.33203125" style="79" bestFit="1" customWidth="1"/>
    <col min="13324" max="13574" width="9.109375" style="79"/>
    <col min="13575" max="13576" width="9.88671875" style="79" bestFit="1" customWidth="1"/>
    <col min="13577" max="13577" width="12" style="79" bestFit="1" customWidth="1"/>
    <col min="13578" max="13578" width="10.33203125" style="79" bestFit="1" customWidth="1"/>
    <col min="13579" max="13579" width="12.33203125" style="79" bestFit="1" customWidth="1"/>
    <col min="13580" max="13830" width="9.109375" style="79"/>
    <col min="13831" max="13832" width="9.88671875" style="79" bestFit="1" customWidth="1"/>
    <col min="13833" max="13833" width="12" style="79" bestFit="1" customWidth="1"/>
    <col min="13834" max="13834" width="10.33203125" style="79" bestFit="1" customWidth="1"/>
    <col min="13835" max="13835" width="12.33203125" style="79" bestFit="1" customWidth="1"/>
    <col min="13836" max="14086" width="9.109375" style="79"/>
    <col min="14087" max="14088" width="9.88671875" style="79" bestFit="1" customWidth="1"/>
    <col min="14089" max="14089" width="12" style="79" bestFit="1" customWidth="1"/>
    <col min="14090" max="14090" width="10.33203125" style="79" bestFit="1" customWidth="1"/>
    <col min="14091" max="14091" width="12.33203125" style="79" bestFit="1" customWidth="1"/>
    <col min="14092" max="14342" width="9.109375" style="79"/>
    <col min="14343" max="14344" width="9.88671875" style="79" bestFit="1" customWidth="1"/>
    <col min="14345" max="14345" width="12" style="79" bestFit="1" customWidth="1"/>
    <col min="14346" max="14346" width="10.33203125" style="79" bestFit="1" customWidth="1"/>
    <col min="14347" max="14347" width="12.33203125" style="79" bestFit="1" customWidth="1"/>
    <col min="14348" max="14598" width="9.109375" style="79"/>
    <col min="14599" max="14600" width="9.88671875" style="79" bestFit="1" customWidth="1"/>
    <col min="14601" max="14601" width="12" style="79" bestFit="1" customWidth="1"/>
    <col min="14602" max="14602" width="10.33203125" style="79" bestFit="1" customWidth="1"/>
    <col min="14603" max="14603" width="12.33203125" style="79" bestFit="1" customWidth="1"/>
    <col min="14604" max="14854" width="9.109375" style="79"/>
    <col min="14855" max="14856" width="9.88671875" style="79" bestFit="1" customWidth="1"/>
    <col min="14857" max="14857" width="12" style="79" bestFit="1" customWidth="1"/>
    <col min="14858" max="14858" width="10.33203125" style="79" bestFit="1" customWidth="1"/>
    <col min="14859" max="14859" width="12.33203125" style="79" bestFit="1" customWidth="1"/>
    <col min="14860" max="15110" width="9.109375" style="79"/>
    <col min="15111" max="15112" width="9.88671875" style="79" bestFit="1" customWidth="1"/>
    <col min="15113" max="15113" width="12" style="79" bestFit="1" customWidth="1"/>
    <col min="15114" max="15114" width="10.33203125" style="79" bestFit="1" customWidth="1"/>
    <col min="15115" max="15115" width="12.33203125" style="79" bestFit="1" customWidth="1"/>
    <col min="15116" max="15366" width="9.109375" style="79"/>
    <col min="15367" max="15368" width="9.88671875" style="79" bestFit="1" customWidth="1"/>
    <col min="15369" max="15369" width="12" style="79" bestFit="1" customWidth="1"/>
    <col min="15370" max="15370" width="10.33203125" style="79" bestFit="1" customWidth="1"/>
    <col min="15371" max="15371" width="12.33203125" style="79" bestFit="1" customWidth="1"/>
    <col min="15372" max="15622" width="9.109375" style="79"/>
    <col min="15623" max="15624" width="9.88671875" style="79" bestFit="1" customWidth="1"/>
    <col min="15625" max="15625" width="12" style="79" bestFit="1" customWidth="1"/>
    <col min="15626" max="15626" width="10.33203125" style="79" bestFit="1" customWidth="1"/>
    <col min="15627" max="15627" width="12.33203125" style="79" bestFit="1" customWidth="1"/>
    <col min="15628" max="15878" width="9.109375" style="79"/>
    <col min="15879" max="15880" width="9.88671875" style="79" bestFit="1" customWidth="1"/>
    <col min="15881" max="15881" width="12" style="79" bestFit="1" customWidth="1"/>
    <col min="15882" max="15882" width="10.33203125" style="79" bestFit="1" customWidth="1"/>
    <col min="15883" max="15883" width="12.33203125" style="79" bestFit="1" customWidth="1"/>
    <col min="15884" max="16134" width="9.109375" style="79"/>
    <col min="16135" max="16136" width="9.88671875" style="79" bestFit="1" customWidth="1"/>
    <col min="16137" max="16137" width="12" style="79" bestFit="1" customWidth="1"/>
    <col min="16138" max="16138" width="10.33203125" style="79" bestFit="1" customWidth="1"/>
    <col min="16139" max="16139" width="12.33203125" style="79" bestFit="1" customWidth="1"/>
    <col min="16140" max="16384" width="9.109375" style="79"/>
  </cols>
  <sheetData>
    <row r="1" spans="1:9" ht="12.75" customHeight="1" x14ac:dyDescent="0.25">
      <c r="A1" s="197" t="s">
        <v>172</v>
      </c>
      <c r="B1" s="213"/>
      <c r="C1" s="213"/>
      <c r="D1" s="213"/>
      <c r="E1" s="213"/>
      <c r="F1" s="213"/>
      <c r="G1" s="213"/>
      <c r="H1" s="213"/>
    </row>
    <row r="2" spans="1:9" ht="12.75" customHeight="1" x14ac:dyDescent="0.25">
      <c r="A2" s="198" t="s">
        <v>317</v>
      </c>
      <c r="B2" s="171"/>
      <c r="C2" s="171"/>
      <c r="D2" s="171"/>
      <c r="E2" s="171"/>
      <c r="F2" s="171"/>
      <c r="G2" s="171"/>
      <c r="H2" s="171"/>
    </row>
    <row r="3" spans="1:9" x14ac:dyDescent="0.25">
      <c r="A3" s="214" t="s">
        <v>287</v>
      </c>
      <c r="B3" s="215"/>
      <c r="C3" s="215"/>
      <c r="D3" s="215"/>
      <c r="E3" s="215"/>
      <c r="F3" s="215"/>
      <c r="G3" s="215"/>
      <c r="H3" s="215"/>
      <c r="I3" s="174"/>
    </row>
    <row r="4" spans="1:9" x14ac:dyDescent="0.25">
      <c r="A4" s="216" t="s">
        <v>314</v>
      </c>
      <c r="B4" s="176"/>
      <c r="C4" s="176"/>
      <c r="D4" s="176"/>
      <c r="E4" s="176"/>
      <c r="F4" s="176"/>
      <c r="G4" s="176"/>
      <c r="H4" s="176"/>
      <c r="I4" s="177"/>
    </row>
    <row r="5" spans="1:9" ht="40.799999999999997" x14ac:dyDescent="0.25">
      <c r="A5" s="217" t="s">
        <v>53</v>
      </c>
      <c r="B5" s="212"/>
      <c r="C5" s="212"/>
      <c r="D5" s="212"/>
      <c r="E5" s="212"/>
      <c r="F5" s="212"/>
      <c r="G5" s="88" t="s">
        <v>173</v>
      </c>
      <c r="H5" s="84" t="s">
        <v>174</v>
      </c>
      <c r="I5" s="89" t="s">
        <v>175</v>
      </c>
    </row>
    <row r="6" spans="1:9" x14ac:dyDescent="0.25">
      <c r="A6" s="211">
        <v>1</v>
      </c>
      <c r="B6" s="212"/>
      <c r="C6" s="212"/>
      <c r="D6" s="212"/>
      <c r="E6" s="212"/>
      <c r="F6" s="212"/>
      <c r="G6" s="83">
        <v>2</v>
      </c>
      <c r="H6" s="84" t="s">
        <v>176</v>
      </c>
      <c r="I6" s="84" t="s">
        <v>177</v>
      </c>
    </row>
    <row r="7" spans="1:9" x14ac:dyDescent="0.25">
      <c r="A7" s="219" t="s">
        <v>178</v>
      </c>
      <c r="B7" s="220"/>
      <c r="C7" s="220"/>
      <c r="D7" s="220"/>
      <c r="E7" s="220"/>
      <c r="F7" s="220"/>
      <c r="G7" s="220"/>
      <c r="H7" s="220"/>
      <c r="I7" s="220"/>
    </row>
    <row r="8" spans="1:9" x14ac:dyDescent="0.25">
      <c r="A8" s="218" t="s">
        <v>179</v>
      </c>
      <c r="B8" s="218"/>
      <c r="C8" s="218"/>
      <c r="D8" s="218"/>
      <c r="E8" s="218"/>
      <c r="F8" s="218"/>
      <c r="G8" s="2">
        <v>1</v>
      </c>
      <c r="H8" s="77">
        <v>0</v>
      </c>
      <c r="I8" s="77">
        <v>0</v>
      </c>
    </row>
    <row r="9" spans="1:9" x14ac:dyDescent="0.25">
      <c r="A9" s="218" t="s">
        <v>180</v>
      </c>
      <c r="B9" s="218"/>
      <c r="C9" s="218"/>
      <c r="D9" s="218"/>
      <c r="E9" s="218"/>
      <c r="F9" s="218"/>
      <c r="G9" s="2">
        <v>2</v>
      </c>
      <c r="H9" s="77">
        <v>0</v>
      </c>
      <c r="I9" s="77">
        <v>0</v>
      </c>
    </row>
    <row r="10" spans="1:9" x14ac:dyDescent="0.25">
      <c r="A10" s="218" t="s">
        <v>181</v>
      </c>
      <c r="B10" s="218"/>
      <c r="C10" s="218"/>
      <c r="D10" s="218"/>
      <c r="E10" s="218"/>
      <c r="F10" s="218"/>
      <c r="G10" s="2">
        <v>3</v>
      </c>
      <c r="H10" s="77">
        <v>0</v>
      </c>
      <c r="I10" s="77">
        <v>0</v>
      </c>
    </row>
    <row r="11" spans="1:9" x14ac:dyDescent="0.25">
      <c r="A11" s="218" t="s">
        <v>182</v>
      </c>
      <c r="B11" s="218"/>
      <c r="C11" s="218"/>
      <c r="D11" s="218"/>
      <c r="E11" s="218"/>
      <c r="F11" s="218"/>
      <c r="G11" s="2">
        <v>4</v>
      </c>
      <c r="H11" s="77">
        <v>0</v>
      </c>
      <c r="I11" s="77">
        <v>0</v>
      </c>
    </row>
    <row r="12" spans="1:9" x14ac:dyDescent="0.25">
      <c r="A12" s="218" t="s">
        <v>183</v>
      </c>
      <c r="B12" s="218"/>
      <c r="C12" s="218"/>
      <c r="D12" s="218"/>
      <c r="E12" s="218"/>
      <c r="F12" s="218"/>
      <c r="G12" s="2">
        <v>5</v>
      </c>
      <c r="H12" s="77">
        <v>0</v>
      </c>
      <c r="I12" s="77">
        <v>0</v>
      </c>
    </row>
    <row r="13" spans="1:9" ht="22.5" customHeight="1" x14ac:dyDescent="0.25">
      <c r="A13" s="218" t="s">
        <v>184</v>
      </c>
      <c r="B13" s="218"/>
      <c r="C13" s="218"/>
      <c r="D13" s="218"/>
      <c r="E13" s="218"/>
      <c r="F13" s="218"/>
      <c r="G13" s="2">
        <v>6</v>
      </c>
      <c r="H13" s="77">
        <v>0</v>
      </c>
      <c r="I13" s="77">
        <v>0</v>
      </c>
    </row>
    <row r="14" spans="1:9" x14ac:dyDescent="0.25">
      <c r="A14" s="218" t="s">
        <v>185</v>
      </c>
      <c r="B14" s="218"/>
      <c r="C14" s="218"/>
      <c r="D14" s="218"/>
      <c r="E14" s="218"/>
      <c r="F14" s="218"/>
      <c r="G14" s="2">
        <v>7</v>
      </c>
      <c r="H14" s="77">
        <v>0</v>
      </c>
      <c r="I14" s="77">
        <v>0</v>
      </c>
    </row>
    <row r="15" spans="1:9" x14ac:dyDescent="0.25">
      <c r="A15" s="218" t="s">
        <v>186</v>
      </c>
      <c r="B15" s="218"/>
      <c r="C15" s="218"/>
      <c r="D15" s="218"/>
      <c r="E15" s="218"/>
      <c r="F15" s="218"/>
      <c r="G15" s="2">
        <v>8</v>
      </c>
      <c r="H15" s="77">
        <v>0</v>
      </c>
      <c r="I15" s="77">
        <v>0</v>
      </c>
    </row>
    <row r="16" spans="1:9" x14ac:dyDescent="0.25">
      <c r="A16" s="219" t="s">
        <v>187</v>
      </c>
      <c r="B16" s="220"/>
      <c r="C16" s="220"/>
      <c r="D16" s="220"/>
      <c r="E16" s="220"/>
      <c r="F16" s="220"/>
      <c r="G16" s="220"/>
      <c r="H16" s="220"/>
      <c r="I16" s="220"/>
    </row>
    <row r="17" spans="1:9" x14ac:dyDescent="0.25">
      <c r="A17" s="218" t="s">
        <v>188</v>
      </c>
      <c r="B17" s="218"/>
      <c r="C17" s="218"/>
      <c r="D17" s="218"/>
      <c r="E17" s="218"/>
      <c r="F17" s="218"/>
      <c r="G17" s="2">
        <v>9</v>
      </c>
      <c r="H17" s="77">
        <v>167465647</v>
      </c>
      <c r="I17" s="77">
        <v>166113776</v>
      </c>
    </row>
    <row r="18" spans="1:9" x14ac:dyDescent="0.25">
      <c r="A18" s="218" t="s">
        <v>189</v>
      </c>
      <c r="B18" s="218"/>
      <c r="C18" s="218"/>
      <c r="D18" s="218"/>
      <c r="E18" s="218"/>
      <c r="F18" s="218"/>
      <c r="G18" s="2"/>
      <c r="H18" s="77">
        <v>0</v>
      </c>
      <c r="I18" s="77">
        <v>0</v>
      </c>
    </row>
    <row r="19" spans="1:9" x14ac:dyDescent="0.25">
      <c r="A19" s="218" t="s">
        <v>190</v>
      </c>
      <c r="B19" s="218"/>
      <c r="C19" s="218"/>
      <c r="D19" s="218"/>
      <c r="E19" s="218"/>
      <c r="F19" s="218"/>
      <c r="G19" s="2">
        <v>10</v>
      </c>
      <c r="H19" s="77">
        <v>-15983374</v>
      </c>
      <c r="I19" s="77">
        <v>-13243814</v>
      </c>
    </row>
    <row r="20" spans="1:9" x14ac:dyDescent="0.25">
      <c r="A20" s="218" t="s">
        <v>191</v>
      </c>
      <c r="B20" s="218"/>
      <c r="C20" s="218"/>
      <c r="D20" s="218"/>
      <c r="E20" s="218"/>
      <c r="F20" s="218"/>
      <c r="G20" s="2">
        <v>11</v>
      </c>
      <c r="H20" s="77">
        <v>15266032</v>
      </c>
      <c r="I20" s="77">
        <v>14680355</v>
      </c>
    </row>
    <row r="21" spans="1:9" ht="23.25" customHeight="1" x14ac:dyDescent="0.25">
      <c r="A21" s="218" t="s">
        <v>192</v>
      </c>
      <c r="B21" s="218"/>
      <c r="C21" s="218"/>
      <c r="D21" s="218"/>
      <c r="E21" s="218"/>
      <c r="F21" s="218"/>
      <c r="G21" s="2">
        <v>12</v>
      </c>
      <c r="H21" s="77">
        <v>0</v>
      </c>
      <c r="I21" s="77">
        <v>0</v>
      </c>
    </row>
    <row r="22" spans="1:9" x14ac:dyDescent="0.25">
      <c r="A22" s="218" t="s">
        <v>193</v>
      </c>
      <c r="B22" s="218"/>
      <c r="C22" s="218"/>
      <c r="D22" s="218"/>
      <c r="E22" s="218"/>
      <c r="F22" s="218"/>
      <c r="G22" s="2">
        <v>13</v>
      </c>
      <c r="H22" s="77">
        <v>-394962</v>
      </c>
      <c r="I22" s="77">
        <v>-1327715</v>
      </c>
    </row>
    <row r="23" spans="1:9" x14ac:dyDescent="0.25">
      <c r="A23" s="218" t="s">
        <v>194</v>
      </c>
      <c r="B23" s="218"/>
      <c r="C23" s="218"/>
      <c r="D23" s="218"/>
      <c r="E23" s="218"/>
      <c r="F23" s="218"/>
      <c r="G23" s="2">
        <v>14</v>
      </c>
      <c r="H23" s="77">
        <v>141769</v>
      </c>
      <c r="I23" s="77">
        <v>12343125</v>
      </c>
    </row>
    <row r="24" spans="1:9" x14ac:dyDescent="0.25">
      <c r="A24" s="219" t="s">
        <v>195</v>
      </c>
      <c r="B24" s="220"/>
      <c r="C24" s="220"/>
      <c r="D24" s="220"/>
      <c r="E24" s="220"/>
      <c r="F24" s="220"/>
      <c r="G24" s="220"/>
      <c r="H24" s="220"/>
      <c r="I24" s="220"/>
    </row>
    <row r="25" spans="1:9" x14ac:dyDescent="0.25">
      <c r="A25" s="218" t="s">
        <v>196</v>
      </c>
      <c r="B25" s="218"/>
      <c r="C25" s="218"/>
      <c r="D25" s="218"/>
      <c r="E25" s="218"/>
      <c r="F25" s="218"/>
      <c r="G25" s="2">
        <v>15</v>
      </c>
      <c r="H25" s="77">
        <v>0</v>
      </c>
      <c r="I25" s="77">
        <v>0</v>
      </c>
    </row>
    <row r="26" spans="1:9" x14ac:dyDescent="0.25">
      <c r="A26" s="218" t="s">
        <v>197</v>
      </c>
      <c r="B26" s="218"/>
      <c r="C26" s="218"/>
      <c r="D26" s="218"/>
      <c r="E26" s="218"/>
      <c r="F26" s="218"/>
      <c r="G26" s="2">
        <v>16</v>
      </c>
      <c r="H26" s="77">
        <v>-335254825</v>
      </c>
      <c r="I26" s="77">
        <v>-154831700</v>
      </c>
    </row>
    <row r="27" spans="1:9" x14ac:dyDescent="0.25">
      <c r="A27" s="218" t="s">
        <v>198</v>
      </c>
      <c r="B27" s="218"/>
      <c r="C27" s="218"/>
      <c r="D27" s="218"/>
      <c r="E27" s="218"/>
      <c r="F27" s="218"/>
      <c r="G27" s="2">
        <v>17</v>
      </c>
      <c r="H27" s="77">
        <v>-623950700</v>
      </c>
      <c r="I27" s="77">
        <v>-620630554</v>
      </c>
    </row>
    <row r="28" spans="1:9" ht="25.5" customHeight="1" x14ac:dyDescent="0.25">
      <c r="A28" s="218" t="s">
        <v>199</v>
      </c>
      <c r="B28" s="218"/>
      <c r="C28" s="218"/>
      <c r="D28" s="218"/>
      <c r="E28" s="218"/>
      <c r="F28" s="218"/>
      <c r="G28" s="2">
        <v>18</v>
      </c>
      <c r="H28" s="77">
        <v>115867714</v>
      </c>
      <c r="I28" s="77">
        <v>-73088052</v>
      </c>
    </row>
    <row r="29" spans="1:9" ht="23.25" customHeight="1" x14ac:dyDescent="0.25">
      <c r="A29" s="218" t="s">
        <v>200</v>
      </c>
      <c r="B29" s="218"/>
      <c r="C29" s="218"/>
      <c r="D29" s="218"/>
      <c r="E29" s="218"/>
      <c r="F29" s="218"/>
      <c r="G29" s="2">
        <v>19</v>
      </c>
      <c r="H29" s="77">
        <v>-9817</v>
      </c>
      <c r="I29" s="77">
        <v>-5001202</v>
      </c>
    </row>
    <row r="30" spans="1:9" ht="27.75" customHeight="1" x14ac:dyDescent="0.25">
      <c r="A30" s="218" t="s">
        <v>201</v>
      </c>
      <c r="B30" s="218"/>
      <c r="C30" s="218"/>
      <c r="D30" s="218"/>
      <c r="E30" s="218"/>
      <c r="F30" s="218"/>
      <c r="G30" s="2">
        <v>20</v>
      </c>
      <c r="H30" s="77">
        <v>-589976</v>
      </c>
      <c r="I30" s="77">
        <v>-586961</v>
      </c>
    </row>
    <row r="31" spans="1:9" ht="27.75" customHeight="1" x14ac:dyDescent="0.25">
      <c r="A31" s="218" t="s">
        <v>202</v>
      </c>
      <c r="B31" s="218"/>
      <c r="C31" s="218"/>
      <c r="D31" s="218"/>
      <c r="E31" s="218"/>
      <c r="F31" s="218"/>
      <c r="G31" s="2">
        <v>21</v>
      </c>
      <c r="H31" s="77">
        <v>0</v>
      </c>
      <c r="I31" s="77">
        <v>0</v>
      </c>
    </row>
    <row r="32" spans="1:9" ht="29.25" customHeight="1" x14ac:dyDescent="0.25">
      <c r="A32" s="218" t="s">
        <v>203</v>
      </c>
      <c r="B32" s="218"/>
      <c r="C32" s="218"/>
      <c r="D32" s="218"/>
      <c r="E32" s="218"/>
      <c r="F32" s="218"/>
      <c r="G32" s="2">
        <v>22</v>
      </c>
      <c r="H32" s="77">
        <v>-153801826</v>
      </c>
      <c r="I32" s="77">
        <v>-73022709</v>
      </c>
    </row>
    <row r="33" spans="1:9" x14ac:dyDescent="0.25">
      <c r="A33" s="218" t="s">
        <v>204</v>
      </c>
      <c r="B33" s="218"/>
      <c r="C33" s="218"/>
      <c r="D33" s="218"/>
      <c r="E33" s="218"/>
      <c r="F33" s="218"/>
      <c r="G33" s="2">
        <v>23</v>
      </c>
      <c r="H33" s="77">
        <v>-9302139</v>
      </c>
      <c r="I33" s="77">
        <v>-3951526</v>
      </c>
    </row>
    <row r="34" spans="1:9" x14ac:dyDescent="0.25">
      <c r="A34" s="218" t="s">
        <v>205</v>
      </c>
      <c r="B34" s="218"/>
      <c r="C34" s="218"/>
      <c r="D34" s="218"/>
      <c r="E34" s="218"/>
      <c r="F34" s="218"/>
      <c r="G34" s="2">
        <v>24</v>
      </c>
      <c r="H34" s="77">
        <v>104876370</v>
      </c>
      <c r="I34" s="77">
        <v>116837160</v>
      </c>
    </row>
    <row r="35" spans="1:9" x14ac:dyDescent="0.25">
      <c r="A35" s="218" t="s">
        <v>206</v>
      </c>
      <c r="B35" s="218"/>
      <c r="C35" s="218"/>
      <c r="D35" s="218"/>
      <c r="E35" s="218"/>
      <c r="F35" s="218"/>
      <c r="G35" s="2">
        <v>25</v>
      </c>
      <c r="H35" s="77">
        <v>-217636781</v>
      </c>
      <c r="I35" s="77">
        <v>222737010</v>
      </c>
    </row>
    <row r="36" spans="1:9" x14ac:dyDescent="0.25">
      <c r="A36" s="218" t="s">
        <v>207</v>
      </c>
      <c r="B36" s="218"/>
      <c r="C36" s="218"/>
      <c r="D36" s="218"/>
      <c r="E36" s="218"/>
      <c r="F36" s="218"/>
      <c r="G36" s="2">
        <v>26</v>
      </c>
      <c r="H36" s="77">
        <v>-128625133</v>
      </c>
      <c r="I36" s="77">
        <v>34820361</v>
      </c>
    </row>
    <row r="37" spans="1:9" x14ac:dyDescent="0.25">
      <c r="A37" s="218" t="s">
        <v>208</v>
      </c>
      <c r="B37" s="218"/>
      <c r="C37" s="218"/>
      <c r="D37" s="218"/>
      <c r="E37" s="218"/>
      <c r="F37" s="218"/>
      <c r="G37" s="2">
        <v>27</v>
      </c>
      <c r="H37" s="77">
        <v>4038419</v>
      </c>
      <c r="I37" s="77">
        <v>-60528753</v>
      </c>
    </row>
    <row r="38" spans="1:9" x14ac:dyDescent="0.25">
      <c r="A38" s="218" t="s">
        <v>209</v>
      </c>
      <c r="B38" s="218"/>
      <c r="C38" s="218"/>
      <c r="D38" s="218"/>
      <c r="E38" s="218"/>
      <c r="F38" s="218"/>
      <c r="G38" s="2">
        <v>28</v>
      </c>
      <c r="H38" s="77">
        <v>586918</v>
      </c>
      <c r="I38" s="77">
        <v>-1643286</v>
      </c>
    </row>
    <row r="39" spans="1:9" x14ac:dyDescent="0.25">
      <c r="A39" s="218" t="s">
        <v>210</v>
      </c>
      <c r="B39" s="218"/>
      <c r="C39" s="218"/>
      <c r="D39" s="218"/>
      <c r="E39" s="218"/>
      <c r="F39" s="218"/>
      <c r="G39" s="2">
        <v>29</v>
      </c>
      <c r="H39" s="77">
        <v>330404331</v>
      </c>
      <c r="I39" s="77">
        <v>-3992308</v>
      </c>
    </row>
    <row r="40" spans="1:9" x14ac:dyDescent="0.25">
      <c r="A40" s="218" t="s">
        <v>211</v>
      </c>
      <c r="B40" s="218"/>
      <c r="C40" s="218"/>
      <c r="D40" s="218"/>
      <c r="E40" s="218"/>
      <c r="F40" s="218"/>
      <c r="G40" s="2">
        <v>30</v>
      </c>
      <c r="H40" s="77">
        <v>225406392</v>
      </c>
      <c r="I40" s="77">
        <v>315243413</v>
      </c>
    </row>
    <row r="41" spans="1:9" x14ac:dyDescent="0.25">
      <c r="A41" s="218" t="s">
        <v>212</v>
      </c>
      <c r="B41" s="218"/>
      <c r="C41" s="218"/>
      <c r="D41" s="218"/>
      <c r="E41" s="218"/>
      <c r="F41" s="218"/>
      <c r="G41" s="2">
        <v>31</v>
      </c>
      <c r="H41" s="77">
        <v>16257</v>
      </c>
      <c r="I41" s="77">
        <v>64282</v>
      </c>
    </row>
    <row r="42" spans="1:9" x14ac:dyDescent="0.25">
      <c r="A42" s="218" t="s">
        <v>213</v>
      </c>
      <c r="B42" s="218"/>
      <c r="C42" s="218"/>
      <c r="D42" s="218"/>
      <c r="E42" s="218"/>
      <c r="F42" s="218"/>
      <c r="G42" s="2">
        <v>32</v>
      </c>
      <c r="H42" s="77">
        <v>-55785910</v>
      </c>
      <c r="I42" s="77">
        <v>-103788884</v>
      </c>
    </row>
    <row r="43" spans="1:9" x14ac:dyDescent="0.25">
      <c r="A43" s="218" t="s">
        <v>214</v>
      </c>
      <c r="B43" s="218"/>
      <c r="C43" s="218"/>
      <c r="D43" s="218"/>
      <c r="E43" s="218"/>
      <c r="F43" s="218"/>
      <c r="G43" s="2">
        <v>33</v>
      </c>
      <c r="H43" s="77">
        <v>-37529842</v>
      </c>
      <c r="I43" s="77">
        <v>-19584741</v>
      </c>
    </row>
    <row r="44" spans="1:9" ht="13.5" customHeight="1" x14ac:dyDescent="0.25">
      <c r="A44" s="221" t="s">
        <v>215</v>
      </c>
      <c r="B44" s="221"/>
      <c r="C44" s="221"/>
      <c r="D44" s="221"/>
      <c r="E44" s="221"/>
      <c r="F44" s="221"/>
      <c r="G44" s="2">
        <v>34</v>
      </c>
      <c r="H44" s="90">
        <f>SUM(H25:H43)+SUM(H17:H23)+SUM(H8:H15)</f>
        <v>-614795436</v>
      </c>
      <c r="I44" s="90">
        <f>SUM(I25:I43)+SUM(I17:I23)+SUM(I8:I15)</f>
        <v>-252382723</v>
      </c>
    </row>
    <row r="45" spans="1:9" x14ac:dyDescent="0.25">
      <c r="A45" s="219" t="s">
        <v>216</v>
      </c>
      <c r="B45" s="220"/>
      <c r="C45" s="220"/>
      <c r="D45" s="220"/>
      <c r="E45" s="220"/>
      <c r="F45" s="220"/>
      <c r="G45" s="220"/>
      <c r="H45" s="220"/>
      <c r="I45" s="220"/>
    </row>
    <row r="46" spans="1:9" ht="24.75" customHeight="1" x14ac:dyDescent="0.25">
      <c r="A46" s="218" t="s">
        <v>217</v>
      </c>
      <c r="B46" s="218"/>
      <c r="C46" s="218"/>
      <c r="D46" s="218"/>
      <c r="E46" s="218"/>
      <c r="F46" s="218"/>
      <c r="G46" s="2">
        <v>35</v>
      </c>
      <c r="H46" s="77">
        <v>-13369010</v>
      </c>
      <c r="I46" s="77">
        <v>-13111186</v>
      </c>
    </row>
    <row r="47" spans="1:9" ht="26.25" customHeight="1" x14ac:dyDescent="0.25">
      <c r="A47" s="218" t="s">
        <v>218</v>
      </c>
      <c r="B47" s="218"/>
      <c r="C47" s="218"/>
      <c r="D47" s="218"/>
      <c r="E47" s="218"/>
      <c r="F47" s="218"/>
      <c r="G47" s="2">
        <v>36</v>
      </c>
      <c r="H47" s="77">
        <v>0</v>
      </c>
      <c r="I47" s="77">
        <v>-5003000</v>
      </c>
    </row>
    <row r="48" spans="1:9" ht="24" customHeight="1" x14ac:dyDescent="0.25">
      <c r="A48" s="218" t="s">
        <v>219</v>
      </c>
      <c r="B48" s="218"/>
      <c r="C48" s="218"/>
      <c r="D48" s="218"/>
      <c r="E48" s="218"/>
      <c r="F48" s="218"/>
      <c r="G48" s="2">
        <v>37</v>
      </c>
      <c r="H48" s="77">
        <v>0</v>
      </c>
      <c r="I48" s="77">
        <v>0</v>
      </c>
    </row>
    <row r="49" spans="1:9" x14ac:dyDescent="0.25">
      <c r="A49" s="218" t="s">
        <v>220</v>
      </c>
      <c r="B49" s="218"/>
      <c r="C49" s="218"/>
      <c r="D49" s="218"/>
      <c r="E49" s="218"/>
      <c r="F49" s="218"/>
      <c r="G49" s="2">
        <v>38</v>
      </c>
      <c r="H49" s="77">
        <v>0</v>
      </c>
      <c r="I49" s="77">
        <v>0</v>
      </c>
    </row>
    <row r="50" spans="1:9" x14ac:dyDescent="0.25">
      <c r="A50" s="218" t="s">
        <v>221</v>
      </c>
      <c r="B50" s="218"/>
      <c r="C50" s="218"/>
      <c r="D50" s="218"/>
      <c r="E50" s="218"/>
      <c r="F50" s="218"/>
      <c r="G50" s="2">
        <v>39</v>
      </c>
      <c r="H50" s="77">
        <v>0</v>
      </c>
      <c r="I50" s="77">
        <v>0</v>
      </c>
    </row>
    <row r="51" spans="1:9" x14ac:dyDescent="0.25">
      <c r="A51" s="221" t="s">
        <v>222</v>
      </c>
      <c r="B51" s="221"/>
      <c r="C51" s="221"/>
      <c r="D51" s="221"/>
      <c r="E51" s="221"/>
      <c r="F51" s="221"/>
      <c r="G51" s="2">
        <v>40</v>
      </c>
      <c r="H51" s="90">
        <f>SUM(H46:H50)</f>
        <v>-13369010</v>
      </c>
      <c r="I51" s="90">
        <f>SUM(I46:I50)</f>
        <v>-18114186</v>
      </c>
    </row>
    <row r="52" spans="1:9" x14ac:dyDescent="0.25">
      <c r="A52" s="219" t="s">
        <v>223</v>
      </c>
      <c r="B52" s="220"/>
      <c r="C52" s="220"/>
      <c r="D52" s="220"/>
      <c r="E52" s="220"/>
      <c r="F52" s="220"/>
      <c r="G52" s="220"/>
      <c r="H52" s="220"/>
      <c r="I52" s="220"/>
    </row>
    <row r="53" spans="1:9" ht="23.25" customHeight="1" x14ac:dyDescent="0.25">
      <c r="A53" s="218" t="s">
        <v>224</v>
      </c>
      <c r="B53" s="218"/>
      <c r="C53" s="218"/>
      <c r="D53" s="218"/>
      <c r="E53" s="218"/>
      <c r="F53" s="218"/>
      <c r="G53" s="2">
        <v>41</v>
      </c>
      <c r="H53" s="77">
        <v>0</v>
      </c>
      <c r="I53" s="77">
        <v>0</v>
      </c>
    </row>
    <row r="54" spans="1:9" x14ac:dyDescent="0.25">
      <c r="A54" s="218" t="s">
        <v>225</v>
      </c>
      <c r="B54" s="218"/>
      <c r="C54" s="218"/>
      <c r="D54" s="218"/>
      <c r="E54" s="218"/>
      <c r="F54" s="218"/>
      <c r="G54" s="2">
        <v>42</v>
      </c>
      <c r="H54" s="77">
        <v>0</v>
      </c>
      <c r="I54" s="77">
        <v>150000000</v>
      </c>
    </row>
    <row r="55" spans="1:9" x14ac:dyDescent="0.25">
      <c r="A55" s="223" t="s">
        <v>226</v>
      </c>
      <c r="B55" s="223"/>
      <c r="C55" s="223"/>
      <c r="D55" s="223"/>
      <c r="E55" s="223"/>
      <c r="F55" s="223"/>
      <c r="G55" s="2">
        <v>43</v>
      </c>
      <c r="H55" s="77">
        <v>0</v>
      </c>
      <c r="I55" s="77">
        <v>0</v>
      </c>
    </row>
    <row r="56" spans="1:9" x14ac:dyDescent="0.25">
      <c r="A56" s="223" t="s">
        <v>227</v>
      </c>
      <c r="B56" s="223"/>
      <c r="C56" s="223"/>
      <c r="D56" s="223"/>
      <c r="E56" s="223"/>
      <c r="F56" s="223"/>
      <c r="G56" s="2">
        <v>44</v>
      </c>
      <c r="H56" s="77">
        <v>0</v>
      </c>
      <c r="I56" s="77">
        <v>0</v>
      </c>
    </row>
    <row r="57" spans="1:9" x14ac:dyDescent="0.25">
      <c r="A57" s="218" t="s">
        <v>228</v>
      </c>
      <c r="B57" s="218"/>
      <c r="C57" s="218"/>
      <c r="D57" s="218"/>
      <c r="E57" s="218"/>
      <c r="F57" s="218"/>
      <c r="G57" s="2">
        <v>45</v>
      </c>
      <c r="H57" s="77">
        <v>-120969361</v>
      </c>
      <c r="I57" s="77">
        <v>-123627910</v>
      </c>
    </row>
    <row r="58" spans="1:9" x14ac:dyDescent="0.25">
      <c r="A58" s="218" t="s">
        <v>229</v>
      </c>
      <c r="B58" s="218"/>
      <c r="C58" s="218"/>
      <c r="D58" s="218"/>
      <c r="E58" s="218"/>
      <c r="F58" s="218"/>
      <c r="G58" s="2">
        <v>46</v>
      </c>
      <c r="H58" s="77">
        <v>-1596971</v>
      </c>
      <c r="I58" s="77">
        <v>-1457081</v>
      </c>
    </row>
    <row r="59" spans="1:9" x14ac:dyDescent="0.25">
      <c r="A59" s="221" t="s">
        <v>230</v>
      </c>
      <c r="B59" s="218"/>
      <c r="C59" s="218"/>
      <c r="D59" s="218"/>
      <c r="E59" s="218"/>
      <c r="F59" s="218"/>
      <c r="G59" s="2">
        <v>47</v>
      </c>
      <c r="H59" s="90">
        <f>H53+H54+H55+H56+H57+H58</f>
        <v>-122566332</v>
      </c>
      <c r="I59" s="90">
        <f>I53+I54+I55+I56+I57+I58</f>
        <v>24915009</v>
      </c>
    </row>
    <row r="60" spans="1:9" ht="25.5" customHeight="1" x14ac:dyDescent="0.25">
      <c r="A60" s="221" t="s">
        <v>231</v>
      </c>
      <c r="B60" s="221"/>
      <c r="C60" s="221"/>
      <c r="D60" s="221"/>
      <c r="E60" s="221"/>
      <c r="F60" s="221"/>
      <c r="G60" s="2">
        <v>48</v>
      </c>
      <c r="H60" s="90">
        <f>H44+H51+H59</f>
        <v>-750730778</v>
      </c>
      <c r="I60" s="90">
        <f>I44+I51+I59</f>
        <v>-245581900</v>
      </c>
    </row>
    <row r="61" spans="1:9" x14ac:dyDescent="0.25">
      <c r="A61" s="221" t="s">
        <v>232</v>
      </c>
      <c r="B61" s="218"/>
      <c r="C61" s="218"/>
      <c r="D61" s="218"/>
      <c r="E61" s="218"/>
      <c r="F61" s="218"/>
      <c r="G61" s="2">
        <v>49</v>
      </c>
      <c r="H61" s="91">
        <v>2354453452</v>
      </c>
      <c r="I61" s="91">
        <v>3380246178</v>
      </c>
    </row>
    <row r="62" spans="1:9" x14ac:dyDescent="0.25">
      <c r="A62" s="218" t="s">
        <v>233</v>
      </c>
      <c r="B62" s="218"/>
      <c r="C62" s="218"/>
      <c r="D62" s="218"/>
      <c r="E62" s="218"/>
      <c r="F62" s="218"/>
      <c r="G62" s="2">
        <v>50</v>
      </c>
      <c r="H62" s="91">
        <v>0</v>
      </c>
      <c r="I62" s="91">
        <v>0</v>
      </c>
    </row>
    <row r="63" spans="1:9" x14ac:dyDescent="0.25">
      <c r="A63" s="222" t="s">
        <v>234</v>
      </c>
      <c r="B63" s="223"/>
      <c r="C63" s="223"/>
      <c r="D63" s="223"/>
      <c r="E63" s="223"/>
      <c r="F63" s="223"/>
      <c r="G63" s="2">
        <v>51</v>
      </c>
      <c r="H63" s="90">
        <f>H60+H61+H62</f>
        <v>1603722674</v>
      </c>
      <c r="I63" s="90">
        <f>I60+I61+I62</f>
        <v>3134664278</v>
      </c>
    </row>
  </sheetData>
  <sheetProtection algorithmName="SHA-512" hashValue="fP162fUaPluoJMDENJRcXva7j2VYafui7hvjG/r8JOsn0jzxI0sE8sF9XiSZIEPlUPSX4/de0amruttftHvflQ==" saltValue="Tdp1Mq4xODUKW8mmBKrJV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fitToHeight="0"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110" zoomScaleNormal="100" workbookViewId="0">
      <selection activeCell="J10" sqref="J10"/>
    </sheetView>
  </sheetViews>
  <sheetFormatPr defaultRowHeight="13.2" x14ac:dyDescent="0.25"/>
  <cols>
    <col min="1" max="2" width="9.109375" style="85"/>
    <col min="3" max="3" width="20.88671875" style="85" customWidth="1"/>
    <col min="4" max="4" width="9.109375" style="85"/>
    <col min="5" max="5" width="9.109375" style="93" customWidth="1"/>
    <col min="6" max="6" width="10.109375" style="93" customWidth="1"/>
    <col min="7" max="7" width="9.109375" style="93" customWidth="1"/>
    <col min="8" max="9" width="9.88671875" style="93" customWidth="1"/>
    <col min="10" max="15" width="9.109375" style="93" customWidth="1"/>
    <col min="16" max="16" width="10" style="93" customWidth="1"/>
    <col min="17" max="18" width="9.109375" style="93" customWidth="1"/>
    <col min="19" max="264" width="9.109375" style="85"/>
    <col min="265" max="265" width="10.109375" style="85" bestFit="1" customWidth="1"/>
    <col min="266" max="269" width="9.109375" style="85"/>
    <col min="270" max="271" width="9.88671875" style="85" bestFit="1" customWidth="1"/>
    <col min="272" max="520" width="9.109375" style="85"/>
    <col min="521" max="521" width="10.109375" style="85" bestFit="1" customWidth="1"/>
    <col min="522" max="525" width="9.109375" style="85"/>
    <col min="526" max="527" width="9.88671875" style="85" bestFit="1" customWidth="1"/>
    <col min="528" max="776" width="9.109375" style="85"/>
    <col min="777" max="777" width="10.109375" style="85" bestFit="1" customWidth="1"/>
    <col min="778" max="781" width="9.109375" style="85"/>
    <col min="782" max="783" width="9.88671875" style="85" bestFit="1" customWidth="1"/>
    <col min="784" max="1032" width="9.109375" style="85"/>
    <col min="1033" max="1033" width="10.109375" style="85" bestFit="1" customWidth="1"/>
    <col min="1034" max="1037" width="9.109375" style="85"/>
    <col min="1038" max="1039" width="9.88671875" style="85" bestFit="1" customWidth="1"/>
    <col min="1040" max="1288" width="9.109375" style="85"/>
    <col min="1289" max="1289" width="10.109375" style="85" bestFit="1" customWidth="1"/>
    <col min="1290" max="1293" width="9.109375" style="85"/>
    <col min="1294" max="1295" width="9.88671875" style="85" bestFit="1" customWidth="1"/>
    <col min="1296" max="1544" width="9.109375" style="85"/>
    <col min="1545" max="1545" width="10.109375" style="85" bestFit="1" customWidth="1"/>
    <col min="1546" max="1549" width="9.109375" style="85"/>
    <col min="1550" max="1551" width="9.88671875" style="85" bestFit="1" customWidth="1"/>
    <col min="1552" max="1800" width="9.109375" style="85"/>
    <col min="1801" max="1801" width="10.109375" style="85" bestFit="1" customWidth="1"/>
    <col min="1802" max="1805" width="9.109375" style="85"/>
    <col min="1806" max="1807" width="9.88671875" style="85" bestFit="1" customWidth="1"/>
    <col min="1808" max="2056" width="9.109375" style="85"/>
    <col min="2057" max="2057" width="10.109375" style="85" bestFit="1" customWidth="1"/>
    <col min="2058" max="2061" width="9.109375" style="85"/>
    <col min="2062" max="2063" width="9.88671875" style="85" bestFit="1" customWidth="1"/>
    <col min="2064" max="2312" width="9.109375" style="85"/>
    <col min="2313" max="2313" width="10.109375" style="85" bestFit="1" customWidth="1"/>
    <col min="2314" max="2317" width="9.109375" style="85"/>
    <col min="2318" max="2319" width="9.88671875" style="85" bestFit="1" customWidth="1"/>
    <col min="2320" max="2568" width="9.109375" style="85"/>
    <col min="2569" max="2569" width="10.109375" style="85" bestFit="1" customWidth="1"/>
    <col min="2570" max="2573" width="9.109375" style="85"/>
    <col min="2574" max="2575" width="9.88671875" style="85" bestFit="1" customWidth="1"/>
    <col min="2576" max="2824" width="9.109375" style="85"/>
    <col min="2825" max="2825" width="10.109375" style="85" bestFit="1" customWidth="1"/>
    <col min="2826" max="2829" width="9.109375" style="85"/>
    <col min="2830" max="2831" width="9.88671875" style="85" bestFit="1" customWidth="1"/>
    <col min="2832" max="3080" width="9.109375" style="85"/>
    <col min="3081" max="3081" width="10.109375" style="85" bestFit="1" customWidth="1"/>
    <col min="3082" max="3085" width="9.109375" style="85"/>
    <col min="3086" max="3087" width="9.88671875" style="85" bestFit="1" customWidth="1"/>
    <col min="3088" max="3336" width="9.109375" style="85"/>
    <col min="3337" max="3337" width="10.109375" style="85" bestFit="1" customWidth="1"/>
    <col min="3338" max="3341" width="9.109375" style="85"/>
    <col min="3342" max="3343" width="9.88671875" style="85" bestFit="1" customWidth="1"/>
    <col min="3344" max="3592" width="9.109375" style="85"/>
    <col min="3593" max="3593" width="10.109375" style="85" bestFit="1" customWidth="1"/>
    <col min="3594" max="3597" width="9.109375" style="85"/>
    <col min="3598" max="3599" width="9.88671875" style="85" bestFit="1" customWidth="1"/>
    <col min="3600" max="3848" width="9.109375" style="85"/>
    <col min="3849" max="3849" width="10.109375" style="85" bestFit="1" customWidth="1"/>
    <col min="3850" max="3853" width="9.109375" style="85"/>
    <col min="3854" max="3855" width="9.88671875" style="85" bestFit="1" customWidth="1"/>
    <col min="3856" max="4104" width="9.109375" style="85"/>
    <col min="4105" max="4105" width="10.109375" style="85" bestFit="1" customWidth="1"/>
    <col min="4106" max="4109" width="9.109375" style="85"/>
    <col min="4110" max="4111" width="9.88671875" style="85" bestFit="1" customWidth="1"/>
    <col min="4112" max="4360" width="9.109375" style="85"/>
    <col min="4361" max="4361" width="10.109375" style="85" bestFit="1" customWidth="1"/>
    <col min="4362" max="4365" width="9.109375" style="85"/>
    <col min="4366" max="4367" width="9.88671875" style="85" bestFit="1" customWidth="1"/>
    <col min="4368" max="4616" width="9.109375" style="85"/>
    <col min="4617" max="4617" width="10.109375" style="85" bestFit="1" customWidth="1"/>
    <col min="4618" max="4621" width="9.109375" style="85"/>
    <col min="4622" max="4623" width="9.88671875" style="85" bestFit="1" customWidth="1"/>
    <col min="4624" max="4872" width="9.109375" style="85"/>
    <col min="4873" max="4873" width="10.109375" style="85" bestFit="1" customWidth="1"/>
    <col min="4874" max="4877" width="9.109375" style="85"/>
    <col min="4878" max="4879" width="9.88671875" style="85" bestFit="1" customWidth="1"/>
    <col min="4880" max="5128" width="9.109375" style="85"/>
    <col min="5129" max="5129" width="10.109375" style="85" bestFit="1" customWidth="1"/>
    <col min="5130" max="5133" width="9.109375" style="85"/>
    <col min="5134" max="5135" width="9.88671875" style="85" bestFit="1" customWidth="1"/>
    <col min="5136" max="5384" width="9.109375" style="85"/>
    <col min="5385" max="5385" width="10.109375" style="85" bestFit="1" customWidth="1"/>
    <col min="5386" max="5389" width="9.109375" style="85"/>
    <col min="5390" max="5391" width="9.88671875" style="85" bestFit="1" customWidth="1"/>
    <col min="5392" max="5640" width="9.109375" style="85"/>
    <col min="5641" max="5641" width="10.109375" style="85" bestFit="1" customWidth="1"/>
    <col min="5642" max="5645" width="9.109375" style="85"/>
    <col min="5646" max="5647" width="9.88671875" style="85" bestFit="1" customWidth="1"/>
    <col min="5648" max="5896" width="9.109375" style="85"/>
    <col min="5897" max="5897" width="10.109375" style="85" bestFit="1" customWidth="1"/>
    <col min="5898" max="5901" width="9.109375" style="85"/>
    <col min="5902" max="5903" width="9.88671875" style="85" bestFit="1" customWidth="1"/>
    <col min="5904" max="6152" width="9.109375" style="85"/>
    <col min="6153" max="6153" width="10.109375" style="85" bestFit="1" customWidth="1"/>
    <col min="6154" max="6157" width="9.109375" style="85"/>
    <col min="6158" max="6159" width="9.88671875" style="85" bestFit="1" customWidth="1"/>
    <col min="6160" max="6408" width="9.109375" style="85"/>
    <col min="6409" max="6409" width="10.109375" style="85" bestFit="1" customWidth="1"/>
    <col min="6410" max="6413" width="9.109375" style="85"/>
    <col min="6414" max="6415" width="9.88671875" style="85" bestFit="1" customWidth="1"/>
    <col min="6416" max="6664" width="9.109375" style="85"/>
    <col min="6665" max="6665" width="10.109375" style="85" bestFit="1" customWidth="1"/>
    <col min="6666" max="6669" width="9.109375" style="85"/>
    <col min="6670" max="6671" width="9.88671875" style="85" bestFit="1" customWidth="1"/>
    <col min="6672" max="6920" width="9.109375" style="85"/>
    <col min="6921" max="6921" width="10.109375" style="85" bestFit="1" customWidth="1"/>
    <col min="6922" max="6925" width="9.109375" style="85"/>
    <col min="6926" max="6927" width="9.88671875" style="85" bestFit="1" customWidth="1"/>
    <col min="6928" max="7176" width="9.109375" style="85"/>
    <col min="7177" max="7177" width="10.109375" style="85" bestFit="1" customWidth="1"/>
    <col min="7178" max="7181" width="9.109375" style="85"/>
    <col min="7182" max="7183" width="9.88671875" style="85" bestFit="1" customWidth="1"/>
    <col min="7184" max="7432" width="9.109375" style="85"/>
    <col min="7433" max="7433" width="10.109375" style="85" bestFit="1" customWidth="1"/>
    <col min="7434" max="7437" width="9.109375" style="85"/>
    <col min="7438" max="7439" width="9.88671875" style="85" bestFit="1" customWidth="1"/>
    <col min="7440" max="7688" width="9.109375" style="85"/>
    <col min="7689" max="7689" width="10.109375" style="85" bestFit="1" customWidth="1"/>
    <col min="7690" max="7693" width="9.109375" style="85"/>
    <col min="7694" max="7695" width="9.88671875" style="85" bestFit="1" customWidth="1"/>
    <col min="7696" max="7944" width="9.109375" style="85"/>
    <col min="7945" max="7945" width="10.109375" style="85" bestFit="1" customWidth="1"/>
    <col min="7946" max="7949" width="9.109375" style="85"/>
    <col min="7950" max="7951" width="9.88671875" style="85" bestFit="1" customWidth="1"/>
    <col min="7952" max="8200" width="9.109375" style="85"/>
    <col min="8201" max="8201" width="10.109375" style="85" bestFit="1" customWidth="1"/>
    <col min="8202" max="8205" width="9.109375" style="85"/>
    <col min="8206" max="8207" width="9.88671875" style="85" bestFit="1" customWidth="1"/>
    <col min="8208" max="8456" width="9.109375" style="85"/>
    <col min="8457" max="8457" width="10.109375" style="85" bestFit="1" customWidth="1"/>
    <col min="8458" max="8461" width="9.109375" style="85"/>
    <col min="8462" max="8463" width="9.88671875" style="85" bestFit="1" customWidth="1"/>
    <col min="8464" max="8712" width="9.109375" style="85"/>
    <col min="8713" max="8713" width="10.109375" style="85" bestFit="1" customWidth="1"/>
    <col min="8714" max="8717" width="9.109375" style="85"/>
    <col min="8718" max="8719" width="9.88671875" style="85" bestFit="1" customWidth="1"/>
    <col min="8720" max="8968" width="9.109375" style="85"/>
    <col min="8969" max="8969" width="10.109375" style="85" bestFit="1" customWidth="1"/>
    <col min="8970" max="8973" width="9.109375" style="85"/>
    <col min="8974" max="8975" width="9.88671875" style="85" bestFit="1" customWidth="1"/>
    <col min="8976" max="9224" width="9.109375" style="85"/>
    <col min="9225" max="9225" width="10.109375" style="85" bestFit="1" customWidth="1"/>
    <col min="9226" max="9229" width="9.109375" style="85"/>
    <col min="9230" max="9231" width="9.88671875" style="85" bestFit="1" customWidth="1"/>
    <col min="9232" max="9480" width="9.109375" style="85"/>
    <col min="9481" max="9481" width="10.109375" style="85" bestFit="1" customWidth="1"/>
    <col min="9482" max="9485" width="9.109375" style="85"/>
    <col min="9486" max="9487" width="9.88671875" style="85" bestFit="1" customWidth="1"/>
    <col min="9488" max="9736" width="9.109375" style="85"/>
    <col min="9737" max="9737" width="10.109375" style="85" bestFit="1" customWidth="1"/>
    <col min="9738" max="9741" width="9.109375" style="85"/>
    <col min="9742" max="9743" width="9.88671875" style="85" bestFit="1" customWidth="1"/>
    <col min="9744" max="9992" width="9.109375" style="85"/>
    <col min="9993" max="9993" width="10.109375" style="85" bestFit="1" customWidth="1"/>
    <col min="9994" max="9997" width="9.109375" style="85"/>
    <col min="9998" max="9999" width="9.88671875" style="85" bestFit="1" customWidth="1"/>
    <col min="10000" max="10248" width="9.109375" style="85"/>
    <col min="10249" max="10249" width="10.109375" style="85" bestFit="1" customWidth="1"/>
    <col min="10250" max="10253" width="9.109375" style="85"/>
    <col min="10254" max="10255" width="9.88671875" style="85" bestFit="1" customWidth="1"/>
    <col min="10256" max="10504" width="9.109375" style="85"/>
    <col min="10505" max="10505" width="10.109375" style="85" bestFit="1" customWidth="1"/>
    <col min="10506" max="10509" width="9.109375" style="85"/>
    <col min="10510" max="10511" width="9.88671875" style="85" bestFit="1" customWidth="1"/>
    <col min="10512" max="10760" width="9.109375" style="85"/>
    <col min="10761" max="10761" width="10.109375" style="85" bestFit="1" customWidth="1"/>
    <col min="10762" max="10765" width="9.109375" style="85"/>
    <col min="10766" max="10767" width="9.88671875" style="85" bestFit="1" customWidth="1"/>
    <col min="10768" max="11016" width="9.109375" style="85"/>
    <col min="11017" max="11017" width="10.109375" style="85" bestFit="1" customWidth="1"/>
    <col min="11018" max="11021" width="9.109375" style="85"/>
    <col min="11022" max="11023" width="9.88671875" style="85" bestFit="1" customWidth="1"/>
    <col min="11024" max="11272" width="9.109375" style="85"/>
    <col min="11273" max="11273" width="10.109375" style="85" bestFit="1" customWidth="1"/>
    <col min="11274" max="11277" width="9.109375" style="85"/>
    <col min="11278" max="11279" width="9.88671875" style="85" bestFit="1" customWidth="1"/>
    <col min="11280" max="11528" width="9.109375" style="85"/>
    <col min="11529" max="11529" width="10.109375" style="85" bestFit="1" customWidth="1"/>
    <col min="11530" max="11533" width="9.109375" style="85"/>
    <col min="11534" max="11535" width="9.88671875" style="85" bestFit="1" customWidth="1"/>
    <col min="11536" max="11784" width="9.109375" style="85"/>
    <col min="11785" max="11785" width="10.109375" style="85" bestFit="1" customWidth="1"/>
    <col min="11786" max="11789" width="9.109375" style="85"/>
    <col min="11790" max="11791" width="9.88671875" style="85" bestFit="1" customWidth="1"/>
    <col min="11792" max="12040" width="9.109375" style="85"/>
    <col min="12041" max="12041" width="10.109375" style="85" bestFit="1" customWidth="1"/>
    <col min="12042" max="12045" width="9.109375" style="85"/>
    <col min="12046" max="12047" width="9.88671875" style="85" bestFit="1" customWidth="1"/>
    <col min="12048" max="12296" width="9.109375" style="85"/>
    <col min="12297" max="12297" width="10.109375" style="85" bestFit="1" customWidth="1"/>
    <col min="12298" max="12301" width="9.109375" style="85"/>
    <col min="12302" max="12303" width="9.88671875" style="85" bestFit="1" customWidth="1"/>
    <col min="12304" max="12552" width="9.109375" style="85"/>
    <col min="12553" max="12553" width="10.109375" style="85" bestFit="1" customWidth="1"/>
    <col min="12554" max="12557" width="9.109375" style="85"/>
    <col min="12558" max="12559" width="9.88671875" style="85" bestFit="1" customWidth="1"/>
    <col min="12560" max="12808" width="9.109375" style="85"/>
    <col min="12809" max="12809" width="10.109375" style="85" bestFit="1" customWidth="1"/>
    <col min="12810" max="12813" width="9.109375" style="85"/>
    <col min="12814" max="12815" width="9.88671875" style="85" bestFit="1" customWidth="1"/>
    <col min="12816" max="13064" width="9.109375" style="85"/>
    <col min="13065" max="13065" width="10.109375" style="85" bestFit="1" customWidth="1"/>
    <col min="13066" max="13069" width="9.109375" style="85"/>
    <col min="13070" max="13071" width="9.88671875" style="85" bestFit="1" customWidth="1"/>
    <col min="13072" max="13320" width="9.109375" style="85"/>
    <col min="13321" max="13321" width="10.109375" style="85" bestFit="1" customWidth="1"/>
    <col min="13322" max="13325" width="9.109375" style="85"/>
    <col min="13326" max="13327" width="9.88671875" style="85" bestFit="1" customWidth="1"/>
    <col min="13328" max="13576" width="9.109375" style="85"/>
    <col min="13577" max="13577" width="10.109375" style="85" bestFit="1" customWidth="1"/>
    <col min="13578" max="13581" width="9.109375" style="85"/>
    <col min="13582" max="13583" width="9.88671875" style="85" bestFit="1" customWidth="1"/>
    <col min="13584" max="13832" width="9.109375" style="85"/>
    <col min="13833" max="13833" width="10.109375" style="85" bestFit="1" customWidth="1"/>
    <col min="13834" max="13837" width="9.109375" style="85"/>
    <col min="13838" max="13839" width="9.88671875" style="85" bestFit="1" customWidth="1"/>
    <col min="13840" max="14088" width="9.109375" style="85"/>
    <col min="14089" max="14089" width="10.109375" style="85" bestFit="1" customWidth="1"/>
    <col min="14090" max="14093" width="9.109375" style="85"/>
    <col min="14094" max="14095" width="9.88671875" style="85" bestFit="1" customWidth="1"/>
    <col min="14096" max="14344" width="9.109375" style="85"/>
    <col min="14345" max="14345" width="10.109375" style="85" bestFit="1" customWidth="1"/>
    <col min="14346" max="14349" width="9.109375" style="85"/>
    <col min="14350" max="14351" width="9.88671875" style="85" bestFit="1" customWidth="1"/>
    <col min="14352" max="14600" width="9.109375" style="85"/>
    <col min="14601" max="14601" width="10.109375" style="85" bestFit="1" customWidth="1"/>
    <col min="14602" max="14605" width="9.109375" style="85"/>
    <col min="14606" max="14607" width="9.88671875" style="85" bestFit="1" customWidth="1"/>
    <col min="14608" max="14856" width="9.109375" style="85"/>
    <col min="14857" max="14857" width="10.109375" style="85" bestFit="1" customWidth="1"/>
    <col min="14858" max="14861" width="9.109375" style="85"/>
    <col min="14862" max="14863" width="9.88671875" style="85" bestFit="1" customWidth="1"/>
    <col min="14864" max="15112" width="9.109375" style="85"/>
    <col min="15113" max="15113" width="10.109375" style="85" bestFit="1" customWidth="1"/>
    <col min="15114" max="15117" width="9.109375" style="85"/>
    <col min="15118" max="15119" width="9.88671875" style="85" bestFit="1" customWidth="1"/>
    <col min="15120" max="15368" width="9.109375" style="85"/>
    <col min="15369" max="15369" width="10.109375" style="85" bestFit="1" customWidth="1"/>
    <col min="15370" max="15373" width="9.109375" style="85"/>
    <col min="15374" max="15375" width="9.88671875" style="85" bestFit="1" customWidth="1"/>
    <col min="15376" max="15624" width="9.109375" style="85"/>
    <col min="15625" max="15625" width="10.109375" style="85" bestFit="1" customWidth="1"/>
    <col min="15626" max="15629" width="9.109375" style="85"/>
    <col min="15630" max="15631" width="9.88671875" style="85" bestFit="1" customWidth="1"/>
    <col min="15632" max="15880" width="9.109375" style="85"/>
    <col min="15881" max="15881" width="10.109375" style="85" bestFit="1" customWidth="1"/>
    <col min="15882" max="15885" width="9.109375" style="85"/>
    <col min="15886" max="15887" width="9.88671875" style="85" bestFit="1" customWidth="1"/>
    <col min="15888" max="16136" width="9.109375" style="85"/>
    <col min="16137" max="16137" width="10.109375" style="85" bestFit="1" customWidth="1"/>
    <col min="16138" max="16141" width="9.109375" style="85"/>
    <col min="16142" max="16143" width="9.88671875" style="85" bestFit="1" customWidth="1"/>
    <col min="16144" max="16384" width="9.109375" style="85"/>
  </cols>
  <sheetData>
    <row r="1" spans="1:18" x14ac:dyDescent="0.25">
      <c r="A1" s="225" t="s">
        <v>235</v>
      </c>
      <c r="B1" s="226"/>
      <c r="C1" s="226"/>
      <c r="D1" s="226"/>
      <c r="E1" s="226"/>
      <c r="F1" s="226"/>
      <c r="G1" s="226"/>
      <c r="H1" s="226"/>
      <c r="I1" s="226"/>
      <c r="J1" s="92"/>
      <c r="K1" s="92"/>
      <c r="L1" s="92"/>
      <c r="M1" s="92"/>
      <c r="N1" s="92"/>
      <c r="O1" s="92"/>
    </row>
    <row r="2" spans="1:18" ht="15.6" x14ac:dyDescent="0.25">
      <c r="A2" s="75"/>
      <c r="B2" s="94"/>
      <c r="C2" s="227" t="s">
        <v>236</v>
      </c>
      <c r="D2" s="227"/>
      <c r="E2" s="18" t="s">
        <v>237</v>
      </c>
      <c r="F2" s="95">
        <v>45838</v>
      </c>
      <c r="G2" s="96"/>
      <c r="H2" s="96"/>
      <c r="I2" s="96"/>
      <c r="J2" s="97"/>
      <c r="K2" s="97"/>
      <c r="L2" s="97"/>
      <c r="M2" s="97"/>
      <c r="N2" s="97"/>
      <c r="O2" s="97"/>
      <c r="R2" s="93" t="s">
        <v>287</v>
      </c>
    </row>
    <row r="3" spans="1:18" ht="13.5" customHeight="1" x14ac:dyDescent="0.25">
      <c r="A3" s="228" t="s">
        <v>238</v>
      </c>
      <c r="B3" s="229"/>
      <c r="C3" s="229"/>
      <c r="D3" s="228" t="s">
        <v>239</v>
      </c>
      <c r="E3" s="231" t="s">
        <v>240</v>
      </c>
      <c r="F3" s="232"/>
      <c r="G3" s="232"/>
      <c r="H3" s="232"/>
      <c r="I3" s="232"/>
      <c r="J3" s="232"/>
      <c r="K3" s="232"/>
      <c r="L3" s="232"/>
      <c r="M3" s="232"/>
      <c r="N3" s="232"/>
      <c r="O3" s="232"/>
      <c r="P3" s="233" t="s">
        <v>241</v>
      </c>
      <c r="Q3" s="239"/>
      <c r="R3" s="233" t="s">
        <v>242</v>
      </c>
    </row>
    <row r="4" spans="1:18" ht="51" x14ac:dyDescent="0.25">
      <c r="A4" s="229"/>
      <c r="B4" s="229"/>
      <c r="C4" s="229"/>
      <c r="D4" s="230"/>
      <c r="E4" s="98" t="s">
        <v>97</v>
      </c>
      <c r="F4" s="98" t="s">
        <v>243</v>
      </c>
      <c r="G4" s="98" t="s">
        <v>244</v>
      </c>
      <c r="H4" s="98" t="s">
        <v>245</v>
      </c>
      <c r="I4" s="98" t="s">
        <v>246</v>
      </c>
      <c r="J4" s="99" t="s">
        <v>247</v>
      </c>
      <c r="K4" s="99" t="s">
        <v>248</v>
      </c>
      <c r="L4" s="99" t="s">
        <v>249</v>
      </c>
      <c r="M4" s="99" t="s">
        <v>250</v>
      </c>
      <c r="N4" s="99" t="s">
        <v>251</v>
      </c>
      <c r="O4" s="99" t="s">
        <v>252</v>
      </c>
      <c r="P4" s="76" t="s">
        <v>246</v>
      </c>
      <c r="Q4" s="76" t="s">
        <v>253</v>
      </c>
      <c r="R4" s="233"/>
    </row>
    <row r="5" spans="1:18" x14ac:dyDescent="0.25">
      <c r="A5" s="234">
        <v>1</v>
      </c>
      <c r="B5" s="234"/>
      <c r="C5" s="234"/>
      <c r="D5" s="1">
        <v>2</v>
      </c>
      <c r="E5" s="76" t="s">
        <v>176</v>
      </c>
      <c r="F5" s="19" t="s">
        <v>177</v>
      </c>
      <c r="G5" s="76" t="s">
        <v>254</v>
      </c>
      <c r="H5" s="19" t="s">
        <v>255</v>
      </c>
      <c r="I5" s="76" t="s">
        <v>256</v>
      </c>
      <c r="J5" s="19" t="s">
        <v>257</v>
      </c>
      <c r="K5" s="19" t="s">
        <v>258</v>
      </c>
      <c r="L5" s="19" t="s">
        <v>259</v>
      </c>
      <c r="M5" s="19" t="s">
        <v>260</v>
      </c>
      <c r="N5" s="19" t="s">
        <v>261</v>
      </c>
      <c r="O5" s="19" t="s">
        <v>262</v>
      </c>
      <c r="P5" s="76" t="s">
        <v>263</v>
      </c>
      <c r="Q5" s="76" t="s">
        <v>264</v>
      </c>
      <c r="R5" s="19" t="s">
        <v>265</v>
      </c>
    </row>
    <row r="6" spans="1:18" ht="12.75" customHeight="1" x14ac:dyDescent="0.25">
      <c r="A6" s="235" t="s">
        <v>266</v>
      </c>
      <c r="B6" s="236"/>
      <c r="C6" s="236"/>
      <c r="D6" s="2">
        <v>1</v>
      </c>
      <c r="E6" s="20">
        <v>237778450</v>
      </c>
      <c r="F6" s="20">
        <v>226719600</v>
      </c>
      <c r="G6" s="20">
        <v>0</v>
      </c>
      <c r="H6" s="20">
        <v>0</v>
      </c>
      <c r="I6" s="20">
        <v>-19457673</v>
      </c>
      <c r="J6" s="20">
        <v>1089043220</v>
      </c>
      <c r="K6" s="20">
        <v>0</v>
      </c>
      <c r="L6" s="20">
        <v>11681080</v>
      </c>
      <c r="M6" s="20">
        <v>0</v>
      </c>
      <c r="N6" s="20">
        <v>246607836</v>
      </c>
      <c r="O6" s="20">
        <v>0</v>
      </c>
      <c r="P6" s="20">
        <v>0</v>
      </c>
      <c r="Q6" s="20">
        <v>34242268</v>
      </c>
      <c r="R6" s="21">
        <f>SUM(E6:Q6)</f>
        <v>1826614781</v>
      </c>
    </row>
    <row r="7" spans="1:18" ht="30" customHeight="1" x14ac:dyDescent="0.25">
      <c r="A7" s="237" t="s">
        <v>267</v>
      </c>
      <c r="B7" s="238"/>
      <c r="C7" s="238"/>
      <c r="D7" s="2">
        <v>2</v>
      </c>
      <c r="E7" s="20">
        <v>0</v>
      </c>
      <c r="F7" s="20">
        <v>0</v>
      </c>
      <c r="G7" s="20">
        <v>0</v>
      </c>
      <c r="H7" s="20">
        <v>0</v>
      </c>
      <c r="I7" s="20">
        <v>0</v>
      </c>
      <c r="J7" s="20">
        <v>0</v>
      </c>
      <c r="K7" s="20">
        <v>0</v>
      </c>
      <c r="L7" s="20">
        <v>0</v>
      </c>
      <c r="M7" s="20">
        <v>0</v>
      </c>
      <c r="N7" s="20">
        <v>0</v>
      </c>
      <c r="O7" s="20">
        <v>0</v>
      </c>
      <c r="P7" s="20">
        <v>0</v>
      </c>
      <c r="Q7" s="20">
        <v>0</v>
      </c>
      <c r="R7" s="21">
        <f t="shared" ref="R7:R26" si="0">SUM(E7:Q7)</f>
        <v>0</v>
      </c>
    </row>
    <row r="8" spans="1:18" ht="27" customHeight="1" x14ac:dyDescent="0.25">
      <c r="A8" s="235" t="s">
        <v>268</v>
      </c>
      <c r="B8" s="236"/>
      <c r="C8" s="236"/>
      <c r="D8" s="2">
        <v>3</v>
      </c>
      <c r="E8" s="20">
        <v>0</v>
      </c>
      <c r="F8" s="20">
        <v>0</v>
      </c>
      <c r="G8" s="20">
        <v>0</v>
      </c>
      <c r="H8" s="20">
        <v>0</v>
      </c>
      <c r="I8" s="20">
        <v>0</v>
      </c>
      <c r="J8" s="20">
        <v>0</v>
      </c>
      <c r="K8" s="20">
        <v>0</v>
      </c>
      <c r="L8" s="20">
        <v>0</v>
      </c>
      <c r="M8" s="20">
        <v>0</v>
      </c>
      <c r="N8" s="20">
        <v>0</v>
      </c>
      <c r="O8" s="20">
        <v>0</v>
      </c>
      <c r="P8" s="20">
        <v>0</v>
      </c>
      <c r="Q8" s="20">
        <v>0</v>
      </c>
      <c r="R8" s="21">
        <f t="shared" si="0"/>
        <v>0</v>
      </c>
    </row>
    <row r="9" spans="1:18" ht="18" customHeight="1" x14ac:dyDescent="0.25">
      <c r="A9" s="224" t="s">
        <v>269</v>
      </c>
      <c r="B9" s="224"/>
      <c r="C9" s="224"/>
      <c r="D9" s="3">
        <v>4</v>
      </c>
      <c r="E9" s="22">
        <f>E6+E7+E8</f>
        <v>237778450</v>
      </c>
      <c r="F9" s="22">
        <f t="shared" ref="F9:Q9" si="1">F6+F7+F8</f>
        <v>226719600</v>
      </c>
      <c r="G9" s="22">
        <f t="shared" si="1"/>
        <v>0</v>
      </c>
      <c r="H9" s="22">
        <f t="shared" si="1"/>
        <v>0</v>
      </c>
      <c r="I9" s="22">
        <f t="shared" si="1"/>
        <v>-19457673</v>
      </c>
      <c r="J9" s="22">
        <f t="shared" si="1"/>
        <v>1089043220</v>
      </c>
      <c r="K9" s="22">
        <f t="shared" si="1"/>
        <v>0</v>
      </c>
      <c r="L9" s="22">
        <f t="shared" si="1"/>
        <v>11681080</v>
      </c>
      <c r="M9" s="22">
        <f t="shared" si="1"/>
        <v>0</v>
      </c>
      <c r="N9" s="22">
        <f t="shared" si="1"/>
        <v>246607836</v>
      </c>
      <c r="O9" s="22">
        <f t="shared" si="1"/>
        <v>0</v>
      </c>
      <c r="P9" s="22">
        <f t="shared" si="1"/>
        <v>0</v>
      </c>
      <c r="Q9" s="22">
        <f t="shared" si="1"/>
        <v>34242268</v>
      </c>
      <c r="R9" s="21">
        <f t="shared" si="0"/>
        <v>1826614781</v>
      </c>
    </row>
    <row r="10" spans="1:18" ht="33" customHeight="1" x14ac:dyDescent="0.25">
      <c r="A10" s="237" t="s">
        <v>270</v>
      </c>
      <c r="B10" s="238"/>
      <c r="C10" s="238"/>
      <c r="D10" s="2">
        <v>5</v>
      </c>
      <c r="E10" s="20">
        <v>0</v>
      </c>
      <c r="F10" s="20">
        <v>0</v>
      </c>
      <c r="G10" s="20">
        <v>0</v>
      </c>
      <c r="H10" s="20">
        <v>0</v>
      </c>
      <c r="I10" s="20">
        <v>0</v>
      </c>
      <c r="J10" s="20">
        <v>0</v>
      </c>
      <c r="K10" s="20">
        <v>0</v>
      </c>
      <c r="L10" s="20">
        <v>0</v>
      </c>
      <c r="M10" s="20">
        <v>0</v>
      </c>
      <c r="N10" s="20">
        <v>0</v>
      </c>
      <c r="O10" s="20">
        <v>0</v>
      </c>
      <c r="P10" s="20">
        <v>0</v>
      </c>
      <c r="Q10" s="20">
        <v>0</v>
      </c>
      <c r="R10" s="21">
        <f t="shared" si="0"/>
        <v>0</v>
      </c>
    </row>
    <row r="11" spans="1:18" ht="23.25" customHeight="1" x14ac:dyDescent="0.25">
      <c r="A11" s="237" t="s">
        <v>271</v>
      </c>
      <c r="B11" s="238"/>
      <c r="C11" s="238"/>
      <c r="D11" s="2">
        <v>6</v>
      </c>
      <c r="E11" s="20">
        <v>0</v>
      </c>
      <c r="F11" s="20">
        <v>0</v>
      </c>
      <c r="G11" s="20">
        <v>0</v>
      </c>
      <c r="H11" s="20">
        <v>0</v>
      </c>
      <c r="I11" s="20">
        <v>0</v>
      </c>
      <c r="J11" s="20">
        <v>0</v>
      </c>
      <c r="K11" s="20">
        <v>0</v>
      </c>
      <c r="L11" s="20">
        <v>0</v>
      </c>
      <c r="M11" s="20">
        <v>0</v>
      </c>
      <c r="N11" s="20">
        <v>0</v>
      </c>
      <c r="O11" s="20">
        <v>0</v>
      </c>
      <c r="P11" s="20">
        <v>0</v>
      </c>
      <c r="Q11" s="20">
        <v>0</v>
      </c>
      <c r="R11" s="21">
        <f t="shared" si="0"/>
        <v>0</v>
      </c>
    </row>
    <row r="12" spans="1:18" ht="27" customHeight="1" x14ac:dyDescent="0.25">
      <c r="A12" s="237" t="s">
        <v>272</v>
      </c>
      <c r="B12" s="238"/>
      <c r="C12" s="238"/>
      <c r="D12" s="2">
        <v>7</v>
      </c>
      <c r="E12" s="20">
        <v>0</v>
      </c>
      <c r="F12" s="20">
        <v>0</v>
      </c>
      <c r="G12" s="20">
        <v>0</v>
      </c>
      <c r="H12" s="20">
        <v>0</v>
      </c>
      <c r="I12" s="20">
        <v>0</v>
      </c>
      <c r="J12" s="20">
        <v>0</v>
      </c>
      <c r="K12" s="20">
        <v>0</v>
      </c>
      <c r="L12" s="20">
        <v>0</v>
      </c>
      <c r="M12" s="20">
        <v>0</v>
      </c>
      <c r="N12" s="20">
        <v>0</v>
      </c>
      <c r="O12" s="20">
        <v>0</v>
      </c>
      <c r="P12" s="20">
        <v>0</v>
      </c>
      <c r="Q12" s="20">
        <v>0</v>
      </c>
      <c r="R12" s="21">
        <f t="shared" si="0"/>
        <v>0</v>
      </c>
    </row>
    <row r="13" spans="1:18" ht="24.75" customHeight="1" x14ac:dyDescent="0.25">
      <c r="A13" s="235" t="s">
        <v>273</v>
      </c>
      <c r="B13" s="236"/>
      <c r="C13" s="236"/>
      <c r="D13" s="2">
        <v>8</v>
      </c>
      <c r="E13" s="20">
        <v>0</v>
      </c>
      <c r="F13" s="20">
        <v>0</v>
      </c>
      <c r="G13" s="20">
        <v>0</v>
      </c>
      <c r="H13" s="20">
        <v>0</v>
      </c>
      <c r="I13" s="20">
        <v>0</v>
      </c>
      <c r="J13" s="20">
        <v>0</v>
      </c>
      <c r="K13" s="20">
        <v>0</v>
      </c>
      <c r="L13" s="20">
        <v>0</v>
      </c>
      <c r="M13" s="20">
        <v>0</v>
      </c>
      <c r="N13" s="20">
        <v>0</v>
      </c>
      <c r="O13" s="20">
        <v>0</v>
      </c>
      <c r="P13" s="20">
        <v>0</v>
      </c>
      <c r="Q13" s="20">
        <v>0</v>
      </c>
      <c r="R13" s="21">
        <f t="shared" si="0"/>
        <v>0</v>
      </c>
    </row>
    <row r="14" spans="1:18" ht="12.75" customHeight="1" x14ac:dyDescent="0.25">
      <c r="A14" s="237" t="s">
        <v>274</v>
      </c>
      <c r="B14" s="238"/>
      <c r="C14" s="238"/>
      <c r="D14" s="2">
        <v>9</v>
      </c>
      <c r="E14" s="20">
        <v>0</v>
      </c>
      <c r="F14" s="20">
        <v>0</v>
      </c>
      <c r="G14" s="20">
        <v>0</v>
      </c>
      <c r="H14" s="20">
        <v>0</v>
      </c>
      <c r="I14" s="20">
        <v>0</v>
      </c>
      <c r="J14" s="20">
        <v>0</v>
      </c>
      <c r="K14" s="20">
        <v>0</v>
      </c>
      <c r="L14" s="20">
        <v>0</v>
      </c>
      <c r="M14" s="20">
        <v>0</v>
      </c>
      <c r="N14" s="20">
        <v>0</v>
      </c>
      <c r="O14" s="20">
        <v>0</v>
      </c>
      <c r="P14" s="20">
        <v>0</v>
      </c>
      <c r="Q14" s="20">
        <v>0</v>
      </c>
      <c r="R14" s="21">
        <f t="shared" si="0"/>
        <v>0</v>
      </c>
    </row>
    <row r="15" spans="1:18" ht="24" customHeight="1" x14ac:dyDescent="0.25">
      <c r="A15" s="235" t="s">
        <v>275</v>
      </c>
      <c r="B15" s="236"/>
      <c r="C15" s="236"/>
      <c r="D15" s="2">
        <v>10</v>
      </c>
      <c r="E15" s="20">
        <v>0</v>
      </c>
      <c r="F15" s="20">
        <v>0</v>
      </c>
      <c r="G15" s="20">
        <v>0</v>
      </c>
      <c r="H15" s="20">
        <v>0</v>
      </c>
      <c r="I15" s="20">
        <v>0</v>
      </c>
      <c r="J15" s="20">
        <v>0</v>
      </c>
      <c r="K15" s="20">
        <v>0</v>
      </c>
      <c r="L15" s="20">
        <v>0</v>
      </c>
      <c r="M15" s="20">
        <v>0</v>
      </c>
      <c r="N15" s="20">
        <v>0</v>
      </c>
      <c r="O15" s="20">
        <v>0</v>
      </c>
      <c r="P15" s="20">
        <v>0</v>
      </c>
      <c r="Q15" s="20">
        <v>0</v>
      </c>
      <c r="R15" s="21">
        <f t="shared" si="0"/>
        <v>0</v>
      </c>
    </row>
    <row r="16" spans="1:18" ht="12.75" customHeight="1" x14ac:dyDescent="0.25">
      <c r="A16" s="237" t="s">
        <v>276</v>
      </c>
      <c r="B16" s="238"/>
      <c r="C16" s="238"/>
      <c r="D16" s="2">
        <v>11</v>
      </c>
      <c r="E16" s="20">
        <v>0</v>
      </c>
      <c r="F16" s="20">
        <v>0</v>
      </c>
      <c r="G16" s="20">
        <v>0</v>
      </c>
      <c r="H16" s="20">
        <v>0</v>
      </c>
      <c r="I16" s="20">
        <v>0</v>
      </c>
      <c r="J16" s="20">
        <v>-373312167</v>
      </c>
      <c r="K16" s="20">
        <v>0</v>
      </c>
      <c r="L16" s="20">
        <v>0</v>
      </c>
      <c r="M16" s="20">
        <v>0</v>
      </c>
      <c r="N16" s="20">
        <v>0</v>
      </c>
      <c r="O16" s="20">
        <v>0</v>
      </c>
      <c r="P16" s="20">
        <v>0</v>
      </c>
      <c r="Q16" s="20">
        <v>-322799</v>
      </c>
      <c r="R16" s="21">
        <f t="shared" si="0"/>
        <v>-373634966</v>
      </c>
    </row>
    <row r="17" spans="1:18" ht="12.75" customHeight="1" x14ac:dyDescent="0.25">
      <c r="A17" s="237" t="s">
        <v>277</v>
      </c>
      <c r="B17" s="238"/>
      <c r="C17" s="238"/>
      <c r="D17" s="2">
        <v>12</v>
      </c>
      <c r="E17" s="20">
        <v>0</v>
      </c>
      <c r="F17" s="20">
        <v>0</v>
      </c>
      <c r="G17" s="20">
        <v>0</v>
      </c>
      <c r="H17" s="20">
        <v>0</v>
      </c>
      <c r="I17" s="20">
        <v>0</v>
      </c>
      <c r="J17" s="20">
        <v>0</v>
      </c>
      <c r="K17" s="20">
        <v>0</v>
      </c>
      <c r="L17" s="20">
        <v>0</v>
      </c>
      <c r="M17" s="20">
        <v>0</v>
      </c>
      <c r="N17" s="20">
        <v>0</v>
      </c>
      <c r="O17" s="20">
        <v>0</v>
      </c>
      <c r="P17" s="20">
        <v>0</v>
      </c>
      <c r="Q17" s="20">
        <v>0</v>
      </c>
      <c r="R17" s="21">
        <f t="shared" si="0"/>
        <v>0</v>
      </c>
    </row>
    <row r="18" spans="1:18" ht="12.75" customHeight="1" x14ac:dyDescent="0.25">
      <c r="A18" s="237" t="s">
        <v>278</v>
      </c>
      <c r="B18" s="238"/>
      <c r="C18" s="238"/>
      <c r="D18" s="2">
        <v>13</v>
      </c>
      <c r="E18" s="20">
        <v>0</v>
      </c>
      <c r="F18" s="20">
        <v>0</v>
      </c>
      <c r="G18" s="20">
        <v>0</v>
      </c>
      <c r="H18" s="20">
        <v>0</v>
      </c>
      <c r="I18" s="20">
        <v>0</v>
      </c>
      <c r="J18" s="20">
        <v>0</v>
      </c>
      <c r="K18" s="20">
        <v>0</v>
      </c>
      <c r="L18" s="20">
        <v>0</v>
      </c>
      <c r="M18" s="20">
        <v>0</v>
      </c>
      <c r="N18" s="20">
        <v>0</v>
      </c>
      <c r="O18" s="20">
        <v>0</v>
      </c>
      <c r="P18" s="20">
        <v>0</v>
      </c>
      <c r="Q18" s="20">
        <v>0</v>
      </c>
      <c r="R18" s="21">
        <f t="shared" si="0"/>
        <v>0</v>
      </c>
    </row>
    <row r="19" spans="1:18" ht="24" customHeight="1" x14ac:dyDescent="0.25">
      <c r="A19" s="237" t="s">
        <v>279</v>
      </c>
      <c r="B19" s="238"/>
      <c r="C19" s="238"/>
      <c r="D19" s="2">
        <v>14</v>
      </c>
      <c r="E19" s="20">
        <v>0</v>
      </c>
      <c r="F19" s="20">
        <v>0</v>
      </c>
      <c r="G19" s="20">
        <v>0</v>
      </c>
      <c r="H19" s="20">
        <v>0</v>
      </c>
      <c r="I19" s="20">
        <v>0</v>
      </c>
      <c r="J19" s="20">
        <v>0</v>
      </c>
      <c r="K19" s="20">
        <v>0</v>
      </c>
      <c r="L19" s="20">
        <v>0</v>
      </c>
      <c r="M19" s="20">
        <v>0</v>
      </c>
      <c r="N19" s="20">
        <v>0</v>
      </c>
      <c r="O19" s="20">
        <v>0</v>
      </c>
      <c r="P19" s="20">
        <v>0</v>
      </c>
      <c r="Q19" s="20">
        <v>0</v>
      </c>
      <c r="R19" s="21">
        <f t="shared" si="0"/>
        <v>0</v>
      </c>
    </row>
    <row r="20" spans="1:18" ht="24" customHeight="1" x14ac:dyDescent="0.25">
      <c r="A20" s="237" t="s">
        <v>280</v>
      </c>
      <c r="B20" s="238"/>
      <c r="C20" s="238"/>
      <c r="D20" s="2">
        <v>15</v>
      </c>
      <c r="E20" s="20">
        <v>0</v>
      </c>
      <c r="F20" s="20">
        <v>0</v>
      </c>
      <c r="G20" s="20">
        <v>0</v>
      </c>
      <c r="H20" s="20">
        <v>0</v>
      </c>
      <c r="I20" s="20">
        <v>0</v>
      </c>
      <c r="J20" s="20">
        <v>0</v>
      </c>
      <c r="K20" s="20">
        <v>0</v>
      </c>
      <c r="L20" s="20">
        <v>0</v>
      </c>
      <c r="M20" s="20">
        <v>0</v>
      </c>
      <c r="N20" s="20">
        <v>0</v>
      </c>
      <c r="O20" s="20">
        <v>0</v>
      </c>
      <c r="P20" s="20">
        <v>0</v>
      </c>
      <c r="Q20" s="20">
        <v>0</v>
      </c>
      <c r="R20" s="21">
        <f t="shared" si="0"/>
        <v>0</v>
      </c>
    </row>
    <row r="21" spans="1:18" ht="20.25" customHeight="1" x14ac:dyDescent="0.25">
      <c r="A21" s="235" t="s">
        <v>281</v>
      </c>
      <c r="B21" s="236"/>
      <c r="C21" s="236"/>
      <c r="D21" s="2">
        <v>16</v>
      </c>
      <c r="E21" s="20">
        <v>0</v>
      </c>
      <c r="F21" s="20">
        <v>0</v>
      </c>
      <c r="G21" s="20">
        <v>0</v>
      </c>
      <c r="H21" s="20">
        <v>0</v>
      </c>
      <c r="I21" s="20">
        <v>0</v>
      </c>
      <c r="J21" s="20">
        <v>246607836</v>
      </c>
      <c r="K21" s="20">
        <v>0</v>
      </c>
      <c r="L21" s="20">
        <v>0</v>
      </c>
      <c r="M21" s="20">
        <v>0</v>
      </c>
      <c r="N21" s="20">
        <v>-246607836</v>
      </c>
      <c r="O21" s="20">
        <v>0</v>
      </c>
      <c r="P21" s="20">
        <v>0</v>
      </c>
      <c r="Q21" s="20">
        <v>0</v>
      </c>
      <c r="R21" s="21">
        <f t="shared" si="0"/>
        <v>0</v>
      </c>
    </row>
    <row r="22" spans="1:18" ht="20.25" customHeight="1" x14ac:dyDescent="0.25">
      <c r="A22" s="235" t="s">
        <v>282</v>
      </c>
      <c r="B22" s="236"/>
      <c r="C22" s="236"/>
      <c r="D22" s="2">
        <v>17</v>
      </c>
      <c r="E22" s="20">
        <v>0</v>
      </c>
      <c r="F22" s="20">
        <v>0</v>
      </c>
      <c r="G22" s="20">
        <v>0</v>
      </c>
      <c r="H22" s="20">
        <v>0</v>
      </c>
      <c r="I22" s="20">
        <v>0</v>
      </c>
      <c r="J22" s="20">
        <v>0</v>
      </c>
      <c r="K22" s="20">
        <v>0</v>
      </c>
      <c r="L22" s="20">
        <v>0</v>
      </c>
      <c r="M22" s="20">
        <v>0</v>
      </c>
      <c r="N22" s="20">
        <v>0</v>
      </c>
      <c r="O22" s="20">
        <v>0</v>
      </c>
      <c r="P22" s="20">
        <v>0</v>
      </c>
      <c r="Q22" s="20">
        <v>0</v>
      </c>
      <c r="R22" s="21">
        <f t="shared" si="0"/>
        <v>0</v>
      </c>
    </row>
    <row r="23" spans="1:18" ht="20.25" customHeight="1" x14ac:dyDescent="0.25">
      <c r="A23" s="235" t="s">
        <v>283</v>
      </c>
      <c r="B23" s="236"/>
      <c r="C23" s="236"/>
      <c r="D23" s="2">
        <v>18</v>
      </c>
      <c r="E23" s="20">
        <v>0</v>
      </c>
      <c r="F23" s="20">
        <v>0</v>
      </c>
      <c r="G23" s="20">
        <v>0</v>
      </c>
      <c r="H23" s="20">
        <v>0</v>
      </c>
      <c r="I23" s="20">
        <v>0</v>
      </c>
      <c r="J23" s="20">
        <v>0</v>
      </c>
      <c r="K23" s="20">
        <v>0</v>
      </c>
      <c r="L23" s="20">
        <v>0</v>
      </c>
      <c r="M23" s="20">
        <v>0</v>
      </c>
      <c r="N23" s="20">
        <v>0</v>
      </c>
      <c r="O23" s="20">
        <v>0</v>
      </c>
      <c r="P23" s="20">
        <v>0</v>
      </c>
      <c r="Q23" s="20">
        <v>0</v>
      </c>
      <c r="R23" s="21">
        <f t="shared" si="0"/>
        <v>0</v>
      </c>
    </row>
    <row r="24" spans="1:18" ht="20.25" customHeight="1" x14ac:dyDescent="0.25">
      <c r="A24" s="235" t="s">
        <v>284</v>
      </c>
      <c r="B24" s="236"/>
      <c r="C24" s="236"/>
      <c r="D24" s="2">
        <v>19</v>
      </c>
      <c r="E24" s="20">
        <v>0</v>
      </c>
      <c r="F24" s="20">
        <v>0</v>
      </c>
      <c r="G24" s="20">
        <v>150000000</v>
      </c>
      <c r="H24" s="20">
        <v>0</v>
      </c>
      <c r="I24" s="20">
        <v>-1135</v>
      </c>
      <c r="J24" s="20">
        <v>-7984</v>
      </c>
      <c r="K24" s="20">
        <v>0</v>
      </c>
      <c r="L24" s="20">
        <v>0</v>
      </c>
      <c r="M24" s="20">
        <v>0</v>
      </c>
      <c r="N24" s="20">
        <v>0</v>
      </c>
      <c r="O24" s="20">
        <v>0</v>
      </c>
      <c r="P24" s="20">
        <v>0</v>
      </c>
      <c r="Q24" s="20">
        <v>0</v>
      </c>
      <c r="R24" s="21">
        <f t="shared" si="0"/>
        <v>149990881</v>
      </c>
    </row>
    <row r="25" spans="1:18" ht="20.25" customHeight="1" x14ac:dyDescent="0.25">
      <c r="A25" s="235" t="s">
        <v>285</v>
      </c>
      <c r="B25" s="236"/>
      <c r="C25" s="236"/>
      <c r="D25" s="2">
        <v>20</v>
      </c>
      <c r="E25" s="20">
        <v>0</v>
      </c>
      <c r="F25" s="20">
        <v>0</v>
      </c>
      <c r="G25" s="20">
        <v>0</v>
      </c>
      <c r="H25" s="20">
        <v>0</v>
      </c>
      <c r="I25" s="20">
        <v>10523936</v>
      </c>
      <c r="J25" s="20">
        <v>0</v>
      </c>
      <c r="K25" s="20">
        <v>0</v>
      </c>
      <c r="L25" s="20">
        <v>0</v>
      </c>
      <c r="M25" s="20">
        <v>0</v>
      </c>
      <c r="N25" s="20">
        <v>134848555</v>
      </c>
      <c r="O25" s="20">
        <v>0</v>
      </c>
      <c r="P25" s="20">
        <v>0</v>
      </c>
      <c r="Q25" s="20">
        <v>2119936</v>
      </c>
      <c r="R25" s="21">
        <f t="shared" si="0"/>
        <v>147492427</v>
      </c>
    </row>
    <row r="26" spans="1:18" ht="21" customHeight="1" x14ac:dyDescent="0.25">
      <c r="A26" s="240" t="s">
        <v>286</v>
      </c>
      <c r="B26" s="240"/>
      <c r="C26" s="240"/>
      <c r="D26" s="3">
        <v>21</v>
      </c>
      <c r="E26" s="21">
        <f>SUM(E9:E25)</f>
        <v>237778450</v>
      </c>
      <c r="F26" s="21">
        <f t="shared" ref="F26:Q26" si="2">SUM(F9:F25)</f>
        <v>226719600</v>
      </c>
      <c r="G26" s="21">
        <f t="shared" si="2"/>
        <v>150000000</v>
      </c>
      <c r="H26" s="21">
        <f t="shared" si="2"/>
        <v>0</v>
      </c>
      <c r="I26" s="21">
        <f t="shared" si="2"/>
        <v>-8934872</v>
      </c>
      <c r="J26" s="21">
        <f t="shared" si="2"/>
        <v>962330905</v>
      </c>
      <c r="K26" s="21">
        <f t="shared" si="2"/>
        <v>0</v>
      </c>
      <c r="L26" s="21">
        <f t="shared" si="2"/>
        <v>11681080</v>
      </c>
      <c r="M26" s="21">
        <f t="shared" si="2"/>
        <v>0</v>
      </c>
      <c r="N26" s="21">
        <f t="shared" si="2"/>
        <v>134848555</v>
      </c>
      <c r="O26" s="21">
        <f t="shared" si="2"/>
        <v>0</v>
      </c>
      <c r="P26" s="21">
        <f t="shared" si="2"/>
        <v>0</v>
      </c>
      <c r="Q26" s="21">
        <f t="shared" si="2"/>
        <v>36039405</v>
      </c>
      <c r="R26" s="21">
        <f t="shared" si="0"/>
        <v>1750463123</v>
      </c>
    </row>
    <row r="27" spans="1:18" ht="21" customHeight="1" x14ac:dyDescent="0.25">
      <c r="A27" s="4"/>
      <c r="B27" s="5"/>
      <c r="C27" s="5"/>
      <c r="D27" s="6"/>
      <c r="E27" s="23"/>
      <c r="F27" s="23"/>
      <c r="G27" s="23"/>
      <c r="H27" s="23"/>
      <c r="I27" s="23"/>
      <c r="J27" s="23"/>
      <c r="K27" s="23"/>
      <c r="L27" s="23"/>
      <c r="M27" s="23"/>
      <c r="N27" s="23"/>
      <c r="O27" s="23"/>
      <c r="P27" s="23"/>
      <c r="Q27" s="23"/>
      <c r="R27" s="23"/>
    </row>
  </sheetData>
  <sheetProtection algorithmName="SHA-512" hashValue="Hh5N+44w/mHA/YbmdvX5ApCwzWGZui/IFSA1RjEjrwUsZKhYcEWXXnqcNnBauqRDF0jzNShD3gIl0/COInCRDg==" saltValue="6teNXQ5VoDceeK3zX5pOk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zoomScale="91" zoomScaleNormal="91" workbookViewId="0">
      <selection sqref="A1:G28"/>
    </sheetView>
  </sheetViews>
  <sheetFormatPr defaultRowHeight="13.2" x14ac:dyDescent="0.25"/>
  <cols>
    <col min="1" max="6" width="10.88671875" customWidth="1"/>
    <col min="7" max="7" width="132.88671875" customWidth="1"/>
  </cols>
  <sheetData>
    <row r="1" spans="1:7" x14ac:dyDescent="0.25">
      <c r="A1" s="241" t="s">
        <v>51</v>
      </c>
      <c r="B1" s="242"/>
      <c r="C1" s="242"/>
      <c r="D1" s="242"/>
      <c r="E1" s="242"/>
      <c r="F1" s="242"/>
      <c r="G1" s="242"/>
    </row>
    <row r="2" spans="1:7" x14ac:dyDescent="0.25">
      <c r="A2" s="242"/>
      <c r="B2" s="242"/>
      <c r="C2" s="242"/>
      <c r="D2" s="242"/>
      <c r="E2" s="242"/>
      <c r="F2" s="242"/>
      <c r="G2" s="242"/>
    </row>
    <row r="3" spans="1:7" x14ac:dyDescent="0.25">
      <c r="A3" s="242"/>
      <c r="B3" s="242"/>
      <c r="C3" s="242"/>
      <c r="D3" s="242"/>
      <c r="E3" s="242"/>
      <c r="F3" s="242"/>
      <c r="G3" s="242"/>
    </row>
    <row r="4" spans="1:7" x14ac:dyDescent="0.25">
      <c r="A4" s="242"/>
      <c r="B4" s="242"/>
      <c r="C4" s="242"/>
      <c r="D4" s="242"/>
      <c r="E4" s="242"/>
      <c r="F4" s="242"/>
      <c r="G4" s="242"/>
    </row>
    <row r="5" spans="1:7" x14ac:dyDescent="0.25">
      <c r="A5" s="242"/>
      <c r="B5" s="242"/>
      <c r="C5" s="242"/>
      <c r="D5" s="242"/>
      <c r="E5" s="242"/>
      <c r="F5" s="242"/>
      <c r="G5" s="242"/>
    </row>
    <row r="6" spans="1:7" x14ac:dyDescent="0.25">
      <c r="A6" s="242"/>
      <c r="B6" s="242"/>
      <c r="C6" s="242"/>
      <c r="D6" s="242"/>
      <c r="E6" s="242"/>
      <c r="F6" s="242"/>
      <c r="G6" s="242"/>
    </row>
    <row r="7" spans="1:7" x14ac:dyDescent="0.25">
      <c r="A7" s="242"/>
      <c r="B7" s="242"/>
      <c r="C7" s="242"/>
      <c r="D7" s="242"/>
      <c r="E7" s="242"/>
      <c r="F7" s="242"/>
      <c r="G7" s="242"/>
    </row>
    <row r="8" spans="1:7" x14ac:dyDescent="0.25">
      <c r="A8" s="242"/>
      <c r="B8" s="242"/>
      <c r="C8" s="242"/>
      <c r="D8" s="242"/>
      <c r="E8" s="242"/>
      <c r="F8" s="242"/>
      <c r="G8" s="242"/>
    </row>
    <row r="9" spans="1:7" x14ac:dyDescent="0.25">
      <c r="A9" s="242"/>
      <c r="B9" s="242"/>
      <c r="C9" s="242"/>
      <c r="D9" s="242"/>
      <c r="E9" s="242"/>
      <c r="F9" s="242"/>
      <c r="G9" s="242"/>
    </row>
    <row r="10" spans="1:7" x14ac:dyDescent="0.25">
      <c r="A10" s="242"/>
      <c r="B10" s="242"/>
      <c r="C10" s="242"/>
      <c r="D10" s="242"/>
      <c r="E10" s="242"/>
      <c r="F10" s="242"/>
      <c r="G10" s="242"/>
    </row>
    <row r="11" spans="1:7" x14ac:dyDescent="0.25">
      <c r="A11" s="242"/>
      <c r="B11" s="242"/>
      <c r="C11" s="242"/>
      <c r="D11" s="242"/>
      <c r="E11" s="242"/>
      <c r="F11" s="242"/>
      <c r="G11" s="242"/>
    </row>
    <row r="12" spans="1:7" x14ac:dyDescent="0.25">
      <c r="A12" s="242"/>
      <c r="B12" s="242"/>
      <c r="C12" s="242"/>
      <c r="D12" s="242"/>
      <c r="E12" s="242"/>
      <c r="F12" s="242"/>
      <c r="G12" s="242"/>
    </row>
    <row r="13" spans="1:7" x14ac:dyDescent="0.25">
      <c r="A13" s="242"/>
      <c r="B13" s="242"/>
      <c r="C13" s="242"/>
      <c r="D13" s="242"/>
      <c r="E13" s="242"/>
      <c r="F13" s="242"/>
      <c r="G13" s="242"/>
    </row>
    <row r="14" spans="1:7" x14ac:dyDescent="0.25">
      <c r="A14" s="242"/>
      <c r="B14" s="242"/>
      <c r="C14" s="242"/>
      <c r="D14" s="242"/>
      <c r="E14" s="242"/>
      <c r="F14" s="242"/>
      <c r="G14" s="242"/>
    </row>
    <row r="15" spans="1:7" x14ac:dyDescent="0.25">
      <c r="A15" s="242"/>
      <c r="B15" s="242"/>
      <c r="C15" s="242"/>
      <c r="D15" s="242"/>
      <c r="E15" s="242"/>
      <c r="F15" s="242"/>
      <c r="G15" s="242"/>
    </row>
    <row r="16" spans="1:7" x14ac:dyDescent="0.25">
      <c r="A16" s="242"/>
      <c r="B16" s="242"/>
      <c r="C16" s="242"/>
      <c r="D16" s="242"/>
      <c r="E16" s="242"/>
      <c r="F16" s="242"/>
      <c r="G16" s="242"/>
    </row>
    <row r="17" spans="1:7" x14ac:dyDescent="0.25">
      <c r="A17" s="242"/>
      <c r="B17" s="242"/>
      <c r="C17" s="242"/>
      <c r="D17" s="242"/>
      <c r="E17" s="242"/>
      <c r="F17" s="242"/>
      <c r="G17" s="242"/>
    </row>
    <row r="18" spans="1:7" x14ac:dyDescent="0.25">
      <c r="A18" s="242"/>
      <c r="B18" s="242"/>
      <c r="C18" s="242"/>
      <c r="D18" s="242"/>
      <c r="E18" s="242"/>
      <c r="F18" s="242"/>
      <c r="G18" s="242"/>
    </row>
    <row r="19" spans="1:7" x14ac:dyDescent="0.25">
      <c r="A19" s="242"/>
      <c r="B19" s="242"/>
      <c r="C19" s="242"/>
      <c r="D19" s="242"/>
      <c r="E19" s="242"/>
      <c r="F19" s="242"/>
      <c r="G19" s="242"/>
    </row>
    <row r="20" spans="1:7" x14ac:dyDescent="0.25">
      <c r="A20" s="242"/>
      <c r="B20" s="242"/>
      <c r="C20" s="242"/>
      <c r="D20" s="242"/>
      <c r="E20" s="242"/>
      <c r="F20" s="242"/>
      <c r="G20" s="242"/>
    </row>
    <row r="21" spans="1:7" x14ac:dyDescent="0.25">
      <c r="A21" s="242"/>
      <c r="B21" s="242"/>
      <c r="C21" s="242"/>
      <c r="D21" s="242"/>
      <c r="E21" s="242"/>
      <c r="F21" s="242"/>
      <c r="G21" s="242"/>
    </row>
    <row r="22" spans="1:7" x14ac:dyDescent="0.25">
      <c r="A22" s="242"/>
      <c r="B22" s="242"/>
      <c r="C22" s="242"/>
      <c r="D22" s="242"/>
      <c r="E22" s="242"/>
      <c r="F22" s="242"/>
      <c r="G22" s="242"/>
    </row>
    <row r="23" spans="1:7" x14ac:dyDescent="0.25">
      <c r="A23" s="242"/>
      <c r="B23" s="242"/>
      <c r="C23" s="242"/>
      <c r="D23" s="242"/>
      <c r="E23" s="242"/>
      <c r="F23" s="242"/>
      <c r="G23" s="242"/>
    </row>
    <row r="24" spans="1:7" x14ac:dyDescent="0.25">
      <c r="A24" s="242"/>
      <c r="B24" s="242"/>
      <c r="C24" s="242"/>
      <c r="D24" s="242"/>
      <c r="E24" s="242"/>
      <c r="F24" s="242"/>
      <c r="G24" s="242"/>
    </row>
    <row r="25" spans="1:7" x14ac:dyDescent="0.25">
      <c r="A25" s="242"/>
      <c r="B25" s="242"/>
      <c r="C25" s="242"/>
      <c r="D25" s="242"/>
      <c r="E25" s="242"/>
      <c r="F25" s="242"/>
      <c r="G25" s="242"/>
    </row>
    <row r="26" spans="1:7" x14ac:dyDescent="0.25">
      <c r="A26" s="242"/>
      <c r="B26" s="242"/>
      <c r="C26" s="242"/>
      <c r="D26" s="242"/>
      <c r="E26" s="242"/>
      <c r="F26" s="242"/>
      <c r="G26" s="242"/>
    </row>
    <row r="27" spans="1:7" ht="62.25" customHeight="1" x14ac:dyDescent="0.25">
      <c r="A27" s="242"/>
      <c r="B27" s="242"/>
      <c r="C27" s="242"/>
      <c r="D27" s="242"/>
      <c r="E27" s="242"/>
      <c r="F27" s="242"/>
      <c r="G27" s="242"/>
    </row>
    <row r="28" spans="1:7" ht="309.75" customHeight="1" x14ac:dyDescent="0.25">
      <c r="A28" s="242"/>
      <c r="B28" s="242"/>
      <c r="C28" s="242"/>
      <c r="D28" s="242"/>
      <c r="E28" s="242"/>
      <c r="F28" s="242"/>
      <c r="G28" s="242"/>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2090b57c-2e4d-4ed9-b313-510fc704fe75"/>
  </ds:schemaRefs>
</ds:datastoreItem>
</file>

<file path=customXml/itemProps2.xml><?xml version="1.0" encoding="utf-8"?>
<ds:datastoreItem xmlns:ds="http://schemas.openxmlformats.org/officeDocument/2006/customXml" ds:itemID="{582C6413-A7D8-4FA8-9427-9F3802540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Basic Mateja ES</cp:lastModifiedBy>
  <cp:lastPrinted>2025-07-28T08:07:40Z</cp:lastPrinted>
  <dcterms:created xsi:type="dcterms:W3CDTF">2008-10-17T11:51:54Z</dcterms:created>
  <dcterms:modified xsi:type="dcterms:W3CDTF">2025-07-28T08:07:58Z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38939b85-7e40-4a1d-91e1-0e84c3b219d7_Enabled">
    <vt:lpwstr>true</vt:lpwstr>
  </property>
  <property fmtid="{D5CDD505-2E9C-101B-9397-08002B2CF9AE}" pid="4" name="MSIP_Label_38939b85-7e40-4a1d-91e1-0e84c3b219d7_SetDate">
    <vt:lpwstr>2024-07-21T06:29:07Z</vt:lpwstr>
  </property>
  <property fmtid="{D5CDD505-2E9C-101B-9397-08002B2CF9AE}" pid="5" name="MSIP_Label_38939b85-7e40-4a1d-91e1-0e84c3b219d7_Method">
    <vt:lpwstr>Standard</vt:lpwstr>
  </property>
  <property fmtid="{D5CDD505-2E9C-101B-9397-08002B2CF9AE}" pid="6" name="MSIP_Label_38939b85-7e40-4a1d-91e1-0e84c3b219d7_Name">
    <vt:lpwstr>38939b85-7e40-4a1d-91e1-0e84c3b219d7</vt:lpwstr>
  </property>
  <property fmtid="{D5CDD505-2E9C-101B-9397-08002B2CF9AE}" pid="7" name="MSIP_Label_38939b85-7e40-4a1d-91e1-0e84c3b219d7_SiteId">
    <vt:lpwstr>3ad0376a-54d3-49a6-9e20-52de0a92fc89</vt:lpwstr>
  </property>
  <property fmtid="{D5CDD505-2E9C-101B-9397-08002B2CF9AE}" pid="8" name="MSIP_Label_38939b85-7e40-4a1d-91e1-0e84c3b219d7_ActionId">
    <vt:lpwstr>f99dcdb8-1740-4b21-a9f9-e47d21fe8c08</vt:lpwstr>
  </property>
  <property fmtid="{D5CDD505-2E9C-101B-9397-08002B2CF9AE}" pid="9" name="MSIP_Label_38939b85-7e40-4a1d-91e1-0e84c3b219d7_ContentBits">
    <vt:lpwstr>0</vt:lpwstr>
  </property>
</Properties>
</file>