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saveExternalLinkValues="0" codeName="ThisWorkbook" defaultThemeVersion="124226"/>
  <bookViews>
    <workbookView xWindow="12105" yWindow="-15" windowWidth="11910" windowHeight="10125"/>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6">Notes!$A$42:$A$129</definedName>
    <definedName name="_xlnm.Print_Area" localSheetId="5">SOCE!$A$1:$Y$63</definedName>
  </definedNames>
  <calcPr calcId="14562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W58" i="22" l="1"/>
  <c r="Y58" i="22" s="1"/>
  <c r="W57" i="22"/>
  <c r="Y57" i="22" s="1"/>
  <c r="W56" i="22"/>
  <c r="Y56" i="22" s="1"/>
  <c r="W55" i="22"/>
  <c r="Y55" i="22" s="1"/>
  <c r="W54" i="22"/>
  <c r="Y54" i="22" s="1"/>
  <c r="W53" i="22"/>
  <c r="Y53" i="22" s="1"/>
  <c r="W52" i="22"/>
  <c r="Y52" i="22" s="1"/>
  <c r="W51" i="22"/>
  <c r="W50" i="22"/>
  <c r="Y50" i="22" s="1"/>
  <c r="W49" i="22"/>
  <c r="Y49" i="22" s="1"/>
  <c r="W48" i="22"/>
  <c r="Y48" i="22" s="1"/>
  <c r="W47" i="22"/>
  <c r="Y47" i="22" s="1"/>
  <c r="W46" i="22"/>
  <c r="Y46" i="22" s="1"/>
  <c r="W45" i="22"/>
  <c r="Y45" i="22" s="1"/>
  <c r="W44" i="22"/>
  <c r="Y44" i="22" s="1"/>
  <c r="W43" i="22"/>
  <c r="W42" i="22"/>
  <c r="Y42" i="22" s="1"/>
  <c r="W41" i="22"/>
  <c r="Y41" i="22" s="1"/>
  <c r="W40" i="22"/>
  <c r="Y40" i="22" s="1"/>
  <c r="W38" i="22"/>
  <c r="Y38" i="22" s="1"/>
  <c r="W37" i="22"/>
  <c r="Y37" i="22" s="1"/>
  <c r="W36" i="22"/>
  <c r="W29" i="22"/>
  <c r="Y29" i="22" s="1"/>
  <c r="W28" i="22"/>
  <c r="Y28" i="22" s="1"/>
  <c r="W27" i="22"/>
  <c r="Y27" i="22" s="1"/>
  <c r="W26" i="22"/>
  <c r="Y26" i="22" s="1"/>
  <c r="W25" i="22"/>
  <c r="Y25" i="22" s="1"/>
  <c r="W24" i="22"/>
  <c r="Y24" i="22" s="1"/>
  <c r="W23" i="22"/>
  <c r="Y23" i="22" s="1"/>
  <c r="W22" i="22"/>
  <c r="Y22" i="22" s="1"/>
  <c r="W21" i="22"/>
  <c r="Y21" i="22" s="1"/>
  <c r="W20" i="22"/>
  <c r="Y20" i="22" s="1"/>
  <c r="W19" i="22"/>
  <c r="Y19" i="22" s="1"/>
  <c r="W18" i="22"/>
  <c r="Y18" i="22" s="1"/>
  <c r="W17" i="22"/>
  <c r="Y17" i="22" s="1"/>
  <c r="W16" i="22"/>
  <c r="Y16" i="22" s="1"/>
  <c r="W15" i="22"/>
  <c r="Y15" i="22" s="1"/>
  <c r="W14" i="22"/>
  <c r="Y14" i="22" s="1"/>
  <c r="W13" i="22"/>
  <c r="Y13" i="22" s="1"/>
  <c r="W12" i="22"/>
  <c r="Y12" i="22" s="1"/>
  <c r="W11" i="22"/>
  <c r="Y11" i="22" s="1"/>
  <c r="W9" i="22"/>
  <c r="Y9" i="22" s="1"/>
  <c r="W8" i="22"/>
  <c r="Y8" i="22" s="1"/>
  <c r="W7" i="22"/>
  <c r="Y7" i="22" s="1"/>
  <c r="X63" i="22"/>
  <c r="V63" i="22"/>
  <c r="U63" i="22"/>
  <c r="T63" i="22"/>
  <c r="S63" i="22"/>
  <c r="R63" i="22"/>
  <c r="Q63" i="22"/>
  <c r="P63" i="22"/>
  <c r="O63" i="22"/>
  <c r="N63" i="22"/>
  <c r="M63" i="22"/>
  <c r="L63" i="22"/>
  <c r="K63" i="22"/>
  <c r="J63" i="22"/>
  <c r="I63" i="22"/>
  <c r="H63" i="22"/>
  <c r="X61" i="22"/>
  <c r="X62" i="22" s="1"/>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X39" i="22"/>
  <c r="X59" i="22" s="1"/>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X34" i="22"/>
  <c r="V34" i="22"/>
  <c r="U34" i="22"/>
  <c r="T34" i="22"/>
  <c r="S34" i="22"/>
  <c r="R34" i="22"/>
  <c r="Q34" i="22"/>
  <c r="P34" i="22"/>
  <c r="O34" i="22"/>
  <c r="N34" i="22"/>
  <c r="M34" i="22"/>
  <c r="L34" i="22"/>
  <c r="K34" i="22"/>
  <c r="J34" i="22"/>
  <c r="I34" i="22"/>
  <c r="H34" i="22"/>
  <c r="X32" i="22"/>
  <c r="X33" i="22" s="1"/>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I20" i="21"/>
  <c r="H20" i="21"/>
  <c r="I13" i="21"/>
  <c r="H13" i="21"/>
  <c r="J98" i="19"/>
  <c r="K98" i="19"/>
  <c r="I98" i="19"/>
  <c r="H98" i="19"/>
  <c r="J91" i="19"/>
  <c r="K91" i="19"/>
  <c r="I91" i="19"/>
  <c r="H91" i="19"/>
  <c r="J90" i="19"/>
  <c r="K90" i="19"/>
  <c r="I90" i="19"/>
  <c r="H90" i="19"/>
  <c r="I85" i="18"/>
  <c r="H85" i="18"/>
  <c r="H91" i="18"/>
  <c r="I91" i="18"/>
  <c r="H21" i="21" l="1"/>
  <c r="I21" i="21"/>
  <c r="W61" i="22"/>
  <c r="W62" i="22" s="1"/>
  <c r="W39" i="22"/>
  <c r="W59" i="22" s="1"/>
  <c r="Y10" i="22"/>
  <c r="Y30" i="22" s="1"/>
  <c r="H108" i="19"/>
  <c r="H109" i="19" s="1"/>
  <c r="I108" i="19"/>
  <c r="I109" i="19" s="1"/>
  <c r="K108" i="19"/>
  <c r="K109" i="19" s="1"/>
  <c r="J108" i="19"/>
  <c r="J109" i="19" s="1"/>
  <c r="W63" i="22"/>
  <c r="Y36" i="22"/>
  <c r="Y39" i="22" s="1"/>
  <c r="W10" i="22"/>
  <c r="W30" i="22" s="1"/>
  <c r="Y43" i="22"/>
  <c r="Y51" i="22"/>
  <c r="W32" i="22"/>
  <c r="W33" i="22" s="1"/>
  <c r="W34" i="22"/>
  <c r="I78" i="18"/>
  <c r="H78" i="18"/>
  <c r="H48" i="21" l="1"/>
  <c r="H42" i="21"/>
  <c r="H35" i="21"/>
  <c r="H29" i="21"/>
  <c r="H54" i="20"/>
  <c r="H48" i="20"/>
  <c r="H41" i="20"/>
  <c r="H35" i="20"/>
  <c r="H19" i="20"/>
  <c r="I9" i="20"/>
  <c r="I111" i="19"/>
  <c r="I85" i="19"/>
  <c r="I70" i="19"/>
  <c r="I48" i="19"/>
  <c r="I37" i="19"/>
  <c r="H29" i="19"/>
  <c r="H26" i="19"/>
  <c r="H20" i="19"/>
  <c r="H16" i="19"/>
  <c r="I8" i="19"/>
  <c r="H117" i="18"/>
  <c r="H105" i="18"/>
  <c r="H98" i="18"/>
  <c r="H94" i="18"/>
  <c r="H60" i="18"/>
  <c r="H53" i="18"/>
  <c r="H45" i="18"/>
  <c r="H38" i="18"/>
  <c r="H27" i="18"/>
  <c r="H17" i="18"/>
  <c r="H10" i="18"/>
  <c r="H55" i="20" l="1"/>
  <c r="I60" i="19"/>
  <c r="H49" i="21"/>
  <c r="H36" i="21"/>
  <c r="H75" i="18"/>
  <c r="H133" i="18" s="1"/>
  <c r="H42" i="20"/>
  <c r="H9" i="18"/>
  <c r="H14" i="19"/>
  <c r="H44" i="18"/>
  <c r="Y61" i="22"/>
  <c r="Y62" i="22" s="1"/>
  <c r="Y59" i="22"/>
  <c r="Y34" i="22"/>
  <c r="I48" i="21"/>
  <c r="I42" i="21"/>
  <c r="I35" i="21"/>
  <c r="I29" i="21"/>
  <c r="I54" i="20"/>
  <c r="I48" i="20"/>
  <c r="I41" i="20"/>
  <c r="I35" i="20"/>
  <c r="I19" i="20"/>
  <c r="I18" i="20"/>
  <c r="H9" i="20"/>
  <c r="H18" i="20" s="1"/>
  <c r="H24" i="20" s="1"/>
  <c r="H27" i="20" s="1"/>
  <c r="K111" i="19"/>
  <c r="J111" i="19"/>
  <c r="H111" i="19"/>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7" i="18"/>
  <c r="I105" i="18"/>
  <c r="I98" i="18"/>
  <c r="I94" i="18"/>
  <c r="I75" i="18" s="1"/>
  <c r="I60" i="18"/>
  <c r="I53" i="18"/>
  <c r="I45" i="18"/>
  <c r="I38" i="18"/>
  <c r="I27" i="18"/>
  <c r="I17" i="18"/>
  <c r="I10" i="18"/>
  <c r="H57" i="20" l="1"/>
  <c r="H59" i="20" s="1"/>
  <c r="K60" i="19"/>
  <c r="I24" i="20"/>
  <c r="I27" i="20" s="1"/>
  <c r="H51" i="21"/>
  <c r="H53" i="21" s="1"/>
  <c r="I55" i="20"/>
  <c r="Y63" i="22"/>
  <c r="Y32" i="22"/>
  <c r="Y33" i="22" s="1"/>
  <c r="I36" i="21"/>
  <c r="K14" i="19"/>
  <c r="K61" i="19" s="1"/>
  <c r="J60" i="19"/>
  <c r="I133" i="18"/>
  <c r="I49" i="21"/>
  <c r="I44" i="18"/>
  <c r="H61" i="19"/>
  <c r="I14" i="19"/>
  <c r="I61" i="19" s="1"/>
  <c r="H72" i="18"/>
  <c r="H60" i="19"/>
  <c r="J14" i="19"/>
  <c r="J61" i="19" s="1"/>
  <c r="I9" i="18"/>
  <c r="I42" i="20"/>
  <c r="K62" i="19" l="1"/>
  <c r="K66" i="19" s="1"/>
  <c r="J63" i="19"/>
  <c r="I51" i="21"/>
  <c r="I53" i="21" s="1"/>
  <c r="I57" i="20"/>
  <c r="I59" i="20" s="1"/>
  <c r="K64" i="19"/>
  <c r="K63" i="19"/>
  <c r="H64" i="19"/>
  <c r="I72" i="18"/>
  <c r="I62" i="19"/>
  <c r="I63" i="19"/>
  <c r="I64" i="19"/>
  <c r="H62" i="19"/>
  <c r="H66" i="19" s="1"/>
  <c r="H63" i="19"/>
  <c r="J62" i="19"/>
  <c r="J66" i="19" s="1"/>
  <c r="J64" i="19"/>
  <c r="H67" i="19" l="1"/>
  <c r="K68" i="19"/>
  <c r="K67" i="19"/>
  <c r="H68" i="19"/>
  <c r="I66" i="19"/>
  <c r="I68" i="19"/>
  <c r="I67" i="19"/>
  <c r="J67" i="19"/>
  <c r="J68" i="19"/>
</calcChain>
</file>

<file path=xl/sharedStrings.xml><?xml version="1.0" encoding="utf-8"?>
<sst xmlns="http://schemas.openxmlformats.org/spreadsheetml/2006/main" count="599" uniqueCount="584">
  <si>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</si>
  <si>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</si>
  <si>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</si>
  <si>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</si>
  <si>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</si>
  <si>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</si>
  <si>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</si>
  <si>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</si>
  <si>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</si>
  <si>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</si>
  <si>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</si>
  <si>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</si>
  <si>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</si>
  <si>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</si>
  <si>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</si>
  <si>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</si>
  <si>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</si>
  <si>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</si>
  <si>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</si>
  <si>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</si>
  <si>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</si>
  <si>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</si>
  <si>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</si>
  <si>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</si>
  <si>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</si>
  <si>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</si>
  <si>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</si>
  <si>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</si>
  <si>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</si>
  <si>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</si>
  <si>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</si>
  <si>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</si>
  <si>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</si>
  <si>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</si>
  <si>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</si>
  <si>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</si>
  <si>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</si>
  <si>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</si>
  <si>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</si>
  <si>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</si>
  <si>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</si>
  <si>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</si>
  <si>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</si>
  <si>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</si>
  <si>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</si>
  <si>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</si>
  <si>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</si>
  <si>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</si>
  <si>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</si>
  <si>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</si>
  <si>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</si>
  <si>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</si>
  <si>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</si>
  <si>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</si>
  <si>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</si>
  <si>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</si>
  <si>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</si>
  <si>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</si>
  <si>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</si>
  <si>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</si>
  <si>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</si>
  <si>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</si>
  <si>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</si>
  <si>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</si>
  <si>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</si>
  <si>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</si>
  <si>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</si>
  <si>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</si>
  <si>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</si>
  <si>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</si>
  <si>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</si>
  <si>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</si>
  <si>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</si>
  <si>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</si>
  <si>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</si>
  <si>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</si>
  <si>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</si>
  <si>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</si>
  <si>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</si>
  <si>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</si>
  <si>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</si>
  <si>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</si>
  <si>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</si>
  <si>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</si>
  <si>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</si>
  <si>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</si>
  <si>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</si>
  <si>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</si>
  <si>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</si>
  <si>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</si>
  <si>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</si>
  <si>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</si>
  <si>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</si>
  <si>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</si>
  <si>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</si>
  <si>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</si>
  <si>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</si>
  <si>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</si>
  <si>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</si>
  <si>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</si>
  <si>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</si>
  <si>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</si>
  <si>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</si>
  <si>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</si>
  <si>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</si>
  <si>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</si>
  <si>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</si>
  <si>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</si>
  <si>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</si>
  <si>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</si>
  <si>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</si>
  <si>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</si>
  <si>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</si>
  <si>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</si>
  <si>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family val="2"/>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</si>
  <si>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</si>
  <si>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</si>
  <si>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</si>
  <si>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</si>
  <si>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</si>
  <si>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</si>
  <si>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</si>
  <si>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</si>
  <si>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</si>
  <si>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</si>
  <si>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</si>
  <si>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</si>
  <si>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</si>
  <si>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</si>
  <si>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</si>
  <si>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</si>
  <si>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</si>
  <si>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</si>
  <si>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</si>
  <si>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</si>
  <si>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</si>
  <si>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</si>
  <si>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</si>
  <si>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</si>
  <si>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</si>
  <si>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</si>
  <si>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</si>
  <si>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</si>
  <si>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</si>
  <si>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</si>
  <si>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</si>
  <si>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</si>
  <si>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</si>
  <si>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</si>
  <si>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</si>
  <si>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</si>
  <si>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</si>
  <si>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</si>
  <si>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</si>
  <si>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</si>
  <si>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</si>
  <si>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</si>
  <si>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</si>
  <si>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</si>
  <si>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</si>
  <si>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</si>
  <si>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</si>
  <si>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</si>
  <si>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</si>
  <si>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</si>
  <si>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</si>
  <si>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</si>
  <si>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</si>
  <si>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</si>
  <si>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</si>
  <si>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</si>
  <si>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</si>
  <si>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</si>
  <si>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</si>
  <si>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</si>
  <si>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</si>
  <si>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</si>
  <si>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</si>
  <si>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</si>
  <si>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</si>
  <si>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</si>
  <si>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</si>
  <si>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</si>
  <si>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</si>
  <si>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</si>
  <si>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</si>
  <si>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</si>
  <si>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</si>
  <si>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</si>
  <si>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</si>
  <si>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</si>
  <si>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</si>
  <si>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</si>
  <si>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</si>
  <si>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</si>
  <si>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</si>
  <si>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</si>
  <si>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</si>
  <si>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</si>
  <si>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</si>
  <si>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</si>
  <si>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</si>
  <si>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</si>
  <si>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</si>
  <si>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</si>
  <si>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</si>
  <si>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</si>
  <si>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</si>
  <si>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</si>
  <si>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</si>
  <si>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</si>
  <si>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</si>
  <si>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</si>
  <si>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</si>
  <si>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</si>
  <si>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</si>
  <si>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</si>
  <si>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</si>
  <si>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</si>
  <si>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</si>
  <si>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</si>
  <si>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</si>
  <si>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</si>
  <si>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</si>
  <si>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</si>
  <si>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</si>
  <si>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</si>
  <si>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</si>
  <si>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</si>
  <si>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</si>
  <si>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</si>
  <si>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</si>
  <si>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</si>
  <si>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</si>
  <si>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</si>
  <si>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</si>
  <si>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</si>
  <si>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</si>
  <si>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</si>
  <si>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</si>
  <si>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</si>
  <si>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</si>
  <si>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</si>
  <si>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</si>
  <si>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</si>
  <si>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</si>
  <si>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</si>
  <si>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</si>
  <si>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</si>
  <si>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</si>
  <si>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</si>
  <si>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</si>
  <si>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</si>
  <si>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</si>
  <si>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</si>
  <si>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</si>
  <si>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</si>
  <si>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</si>
  <si>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</si>
  <si>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</si>
  <si>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</si>
  <si>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</si>
  <si>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</si>
  <si>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</si>
  <si>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</si>
  <si>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</si>
  <si>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</si>
  <si>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</si>
  <si>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</si>
  <si>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</si>
  <si>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</si>
  <si>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</si>
  <si>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</si>
  <si>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</si>
  <si>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</si>
  <si>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</si>
  <si>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</si>
  <si>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</si>
  <si>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</si>
  <si>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</si>
  <si>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</si>
  <si>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</si>
  <si>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</si>
  <si>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</si>
  <si>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</si>
  <si>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</si>
  <si>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</si>
  <si>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</si>
  <si>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</si>
  <si>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</si>
  <si>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</si>
  <si>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</si>
  <si>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</si>
  <si>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</si>
  <si>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</si>
  <si>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</si>
  <si>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</si>
  <si>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</si>
  <si>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</si>
  <si>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</si>
  <si>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</si>
  <si>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</si>
  <si>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</si>
  <si>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</si>
  <si>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</si>
  <si>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</si>
  <si>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</si>
  <si>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</si>
  <si>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</si>
  <si>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</si>
  <si>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</si>
  <si>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</si>
  <si>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</si>
  <si>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</si>
  <si>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</si>
  <si>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</si>
  <si>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</si>
  <si>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</si>
  <si>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</si>
  <si>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</si>
  <si>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</si>
  <si>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</si>
  <si>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</si>
  <si>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</si>
  <si>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</si>
  <si>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</si>
  <si>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</si>
  <si>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</si>
  <si>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respect of cash and cash equivalents</t>
    </r>
  </si>
  <si>
    <r>
      <rPr>
        <b/>
        <sz val="9"/>
        <color rgb="FF000080"/>
        <rFont val="Arial"/>
        <family val="2"/>
        <charset val="238"/>
      </rPr>
      <t>E) CASH AND CASH EQUIVALENTS AT THE BEGINNING OF THE PERIOD</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</si>
  <si>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</si>
  <si>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</si>
  <si>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</si>
  <si>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</si>
  <si>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</si>
  <si>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</si>
  <si>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</si>
  <si>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</si>
  <si>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</si>
  <si>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</si>
  <si>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</si>
  <si>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</si>
  <si>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</si>
  <si>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</si>
  <si>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</si>
  <si>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</si>
  <si>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</si>
  <si>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</si>
  <si>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</si>
  <si>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</si>
  <si>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</si>
  <si>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</si>
  <si>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</si>
  <si>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</si>
  <si>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</si>
  <si>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</si>
  <si>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</si>
  <si>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</si>
  <si>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</si>
  <si>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</si>
  <si>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</si>
  <si>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</si>
  <si>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</si>
  <si>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</si>
  <si>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</si>
  <si>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</si>
  <si>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</si>
  <si>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</si>
  <si>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</si>
  <si>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</si>
  <si>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</si>
  <si>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</si>
  <si>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</si>
  <si>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</si>
  <si>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</si>
  <si>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</si>
  <si>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</si>
  <si>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</si>
  <si>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</si>
  <si>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</si>
  <si>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</si>
  <si>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</si>
  <si>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</si>
  <si>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</si>
  <si>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</si>
  <si>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</si>
  <si>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</si>
  <si>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</si>
  <si>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</si>
  <si>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</si>
  <si>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</si>
  <si>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</si>
  <si>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b/>
        <sz val="8"/>
        <color rgb="FF000080"/>
        <rFont val="Arial"/>
        <family val="2"/>
        <charset val="238"/>
      </rPr>
      <t>APPENDIX TO THE STATEMENT OF CHANGES IN EQUITY (to be filled in by undertakings that draw up financial statements in accordance with the IFRS)</t>
    </r>
  </si>
  <si>
    <t>1.</t>
  </si>
  <si>
    <t>2.</t>
  </si>
  <si>
    <t>3.</t>
  </si>
  <si>
    <t>4.</t>
  </si>
  <si>
    <t>for the period __.__.____ to __.__.____</t>
  </si>
  <si>
    <t>Submitter: ____________________________________________________________________</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</si>
  <si>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</si>
  <si>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</si>
  <si>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</si>
  <si>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</si>
  <si>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</si>
  <si>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</si>
  <si>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t xml:space="preserve">B)  PROVISIONS </t>
    </r>
    <r>
      <rPr>
        <sz val="9"/>
        <rFont val="Arial"/>
        <family val="2"/>
        <charset val="238"/>
      </rPr>
      <t>(ADP 091 to 096)</t>
    </r>
  </si>
  <si>
    <r>
      <t xml:space="preserve">C)  LONG-TERM LIABILITIES </t>
    </r>
    <r>
      <rPr>
        <sz val="9"/>
        <rFont val="Arial"/>
        <family val="2"/>
        <charset val="238"/>
      </rPr>
      <t>(ADP 098 to 108)</t>
    </r>
  </si>
  <si>
    <r>
      <t xml:space="preserve">D)  SHORT-TERM LIABILITIES </t>
    </r>
    <r>
      <rPr>
        <sz val="9"/>
        <rFont val="Arial"/>
        <family val="2"/>
        <charset val="238"/>
      </rPr>
      <t>(ADP 110 to 123)</t>
    </r>
  </si>
  <si>
    <t>F)  TOTAL – LIABILITIES (ADP 067+090+097+109+124)</t>
  </si>
  <si>
    <r>
      <t xml:space="preserve">I OPERATING INCOME </t>
    </r>
    <r>
      <rPr>
        <sz val="9"/>
        <color rgb="FF333399"/>
        <rFont val="Arial"/>
        <family val="2"/>
        <charset val="238"/>
      </rPr>
      <t>(ADP 002 to 006)</t>
    </r>
  </si>
  <si>
    <r>
      <rPr>
        <b/>
        <sz val="9"/>
        <color rgb="FF333399"/>
        <rFont val="Arial"/>
        <family val="2"/>
        <charset val="238"/>
      </rPr>
      <t xml:space="preserve">II OPERATING EXPENSES </t>
    </r>
    <r>
      <rPr>
        <sz val="9"/>
        <color rgb="FF333399"/>
        <rFont val="Arial"/>
        <family val="2"/>
        <charset val="238"/>
      </rPr>
      <t>(ADP 08+009+013+017+018+019+022+029)</t>
    </r>
  </si>
  <si>
    <t xml:space="preserve">    2 Material costs (ADP 010 to 012)</t>
  </si>
  <si>
    <t xml:space="preserve">   3 Staff costs (ADP 014 to 016)</t>
  </si>
  <si>
    <t xml:space="preserve">   6 Value adjustments (ADP 020+021)</t>
  </si>
  <si>
    <t xml:space="preserve">   7 Provisions (ADP 023 to 028)</t>
  </si>
  <si>
    <r>
      <rPr>
        <b/>
        <sz val="9"/>
        <color rgb="FF333399"/>
        <rFont val="Arial"/>
        <family val="2"/>
        <charset val="238"/>
      </rPr>
      <t xml:space="preserve">III FINANCIAL INCOME </t>
    </r>
    <r>
      <rPr>
        <sz val="9"/>
        <color rgb="FF333399"/>
        <rFont val="Arial"/>
        <family val="2"/>
        <charset val="238"/>
      </rPr>
      <t>(ADP 031 to 040)</t>
    </r>
  </si>
  <si>
    <r>
      <rPr>
        <b/>
        <sz val="9"/>
        <color rgb="FF333399"/>
        <rFont val="Arial"/>
        <family val="2"/>
        <charset val="238"/>
      </rPr>
      <t xml:space="preserve">IV FINANCIAL EXPENSES </t>
    </r>
    <r>
      <rPr>
        <sz val="9"/>
        <color rgb="FF333399"/>
        <rFont val="Arial"/>
        <family val="2"/>
        <charset val="238"/>
      </rPr>
      <t>(ADP 042 to 048)</t>
    </r>
  </si>
  <si>
    <r>
      <rPr>
        <b/>
        <sz val="9"/>
        <color rgb="FF333399"/>
        <rFont val="Arial"/>
        <family val="2"/>
        <charset val="238"/>
      </rPr>
      <t xml:space="preserve">IX   TOTAL INCOME </t>
    </r>
    <r>
      <rPr>
        <sz val="9"/>
        <color rgb="FF333399"/>
        <rFont val="Arial"/>
        <family val="2"/>
        <charset val="238"/>
      </rPr>
      <t>(ADP 001+030+049 +050)</t>
    </r>
  </si>
  <si>
    <r>
      <rPr>
        <b/>
        <sz val="9"/>
        <color rgb="FF333399"/>
        <rFont val="Arial"/>
        <family val="2"/>
        <charset val="238"/>
      </rPr>
      <t xml:space="preserve">X    TOTAL EXPENDITURE </t>
    </r>
    <r>
      <rPr>
        <sz val="9"/>
        <color rgb="FF333399"/>
        <rFont val="Arial"/>
        <family val="2"/>
        <charset val="238"/>
      </rPr>
      <t>(ADP 007+041+051 + 052)</t>
    </r>
  </si>
  <si>
    <r>
      <rPr>
        <b/>
        <sz val="9"/>
        <color rgb="FF333399"/>
        <rFont val="Arial"/>
        <family val="2"/>
        <charset val="238"/>
      </rPr>
      <t xml:space="preserve">XI   PRE-TAX PROFIT OR LOSS </t>
    </r>
    <r>
      <rPr>
        <sz val="9"/>
        <color rgb="FF333399"/>
        <rFont val="Arial"/>
        <family val="2"/>
        <charset val="238"/>
      </rPr>
      <t>(ADP 053-054)</t>
    </r>
  </si>
  <si>
    <t xml:space="preserve">   2 Pre-tax loss (ADP 054-053)</t>
  </si>
  <si>
    <t xml:space="preserve">   1 Pre-tax profit (ADP 053-054)</t>
  </si>
  <si>
    <t>XIII PROFIT OR LOSS FOR THE PERIOD (ADP 055-059)</t>
  </si>
  <si>
    <t xml:space="preserve">  1 Profit for the period (ADP 055-059)</t>
  </si>
  <si>
    <t xml:space="preserve">  2 Loss for the period  (ADP 059-055)</t>
  </si>
  <si>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063-064)</t>
    </r>
  </si>
  <si>
    <t xml:space="preserve"> 1 Discontinued operations profit for the period (ADP 062-065)</t>
  </si>
  <si>
    <t xml:space="preserve"> 2 Discontinued operations loss for the period (ADP 065-062)</t>
  </si>
  <si>
    <r>
      <rPr>
        <b/>
        <sz val="9"/>
        <color rgb="FF333399"/>
        <rFont val="Arial"/>
        <family val="2"/>
        <charset val="238"/>
      </rPr>
      <t xml:space="preserve">XVI PRE-TAX PROFIT OR LOSS </t>
    </r>
    <r>
      <rPr>
        <sz val="9"/>
        <color rgb="FF333399"/>
        <rFont val="Arial"/>
        <family val="2"/>
        <charset val="238"/>
      </rPr>
      <t>(ADP 055-+062)</t>
    </r>
  </si>
  <si>
    <t xml:space="preserve"> 1 Pre-tax profit (ADP 068)</t>
  </si>
  <si>
    <t xml:space="preserve"> 2 Pre-tax loss (ADP 068)</t>
  </si>
  <si>
    <r>
      <rPr>
        <b/>
        <sz val="9"/>
        <color rgb="FF333399"/>
        <rFont val="Arial"/>
        <family val="2"/>
        <charset val="238"/>
      </rPr>
      <t xml:space="preserve">XVII INCOME TAX </t>
    </r>
    <r>
      <rPr>
        <sz val="9"/>
        <color rgb="FF333399"/>
        <rFont val="Arial"/>
        <family val="2"/>
        <charset val="238"/>
      </rPr>
      <t>(ADP 058+065)</t>
    </r>
  </si>
  <si>
    <r>
      <t xml:space="preserve">XVIII PROFIT OR LOSS FOR THE PERIOD </t>
    </r>
    <r>
      <rPr>
        <sz val="9"/>
        <color rgb="FF333399"/>
        <rFont val="Arial"/>
        <family val="2"/>
        <charset val="238"/>
      </rPr>
      <t>(ADP 068-071)</t>
    </r>
  </si>
  <si>
    <t xml:space="preserve"> 1 Profit for the period (ADP 068-071)</t>
  </si>
  <si>
    <t xml:space="preserve"> 2 Loss for the period (ADP 071-068)</t>
  </si>
  <si>
    <r>
      <rPr>
        <b/>
        <sz val="9"/>
        <color rgb="FF000080"/>
        <rFont val="Arial"/>
        <family val="2"/>
        <charset val="238"/>
      </rPr>
      <t xml:space="preserve">XIX PROFIT OR LOSS FOR THE PERIOD </t>
    </r>
    <r>
      <rPr>
        <sz val="9"/>
        <color rgb="FF000080"/>
        <rFont val="Arial"/>
        <family val="2"/>
        <charset val="238"/>
      </rPr>
      <t xml:space="preserve"> (ADP 076+077)</t>
    </r>
  </si>
  <si>
    <t xml:space="preserve">II OTHER COMPREHENSIVE INCOME/LOSS BEFORE TAX
       (ADP 80+ 87)  </t>
  </si>
  <si>
    <t>III Items that will not be reclassified to profit or loss (ADP 081 to 085)</t>
  </si>
  <si>
    <t>1 Changes in revaluation reserves of fixed tangible and intangible assets</t>
  </si>
  <si>
    <t>2 Gains or losses from subsequent measurement of equity instruments at fair value through other comprehensive income</t>
  </si>
  <si>
    <t>3 Fair value changes of financial liabilities at fair value through statement of profit or loss, attributable to changes in their credit risk</t>
  </si>
  <si>
    <t>4 Actuarial gains/losses on the defined benefit obligation</t>
  </si>
  <si>
    <t>5 Other items that will not be reclassified</t>
  </si>
  <si>
    <t>6 Income tax relating to items that will not be reclassified</t>
  </si>
  <si>
    <t>IV Items that may be reclassified to profit or loss (ADP 088 to 095)</t>
  </si>
  <si>
    <t>1 Exchange rate differences from translation of foreign operations</t>
  </si>
  <si>
    <t>2 Gains or losses from subsequent measurement of debt securities at fair value through other comprehensive income</t>
  </si>
  <si>
    <t>3 Profit or loss arising from effective cash flow hedging</t>
  </si>
  <si>
    <t xml:space="preserve">    4 Profit or loss arising from effective hedge of a net investment in a foreign operation</t>
  </si>
  <si>
    <t xml:space="preserve">    5 Share in other comprehensive income/loss of companies linked by virtue of participating interests</t>
  </si>
  <si>
    <t xml:space="preserve">    6 Changes in fair value of the time value of option</t>
  </si>
  <si>
    <t xml:space="preserve">    7 Changes in fair value of forward elements of forward contracts</t>
  </si>
  <si>
    <t xml:space="preserve">    8 Other items that may be reclassified to profit or loss</t>
  </si>
  <si>
    <t xml:space="preserve">    9 Income tax relating to items that may be reclassified to profit or loss</t>
  </si>
  <si>
    <t>V NET OTHER COMPREHENSIVE INCOME OR LOSS (ADP 080+087- 086 - 096)</t>
  </si>
  <si>
    <t>VI COMPREHENSIVE INCOME OR LOSS FOR THE PERIOD (ADP 078+097)</t>
  </si>
  <si>
    <t>VI COMPREHENSIVE INCOME OR LOSS FOR THE PERIOD (ADP 100+101)</t>
  </si>
  <si>
    <t xml:space="preserve">  5 Other cash receipts from operating activities</t>
  </si>
  <si>
    <t xml:space="preserve">   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</si>
  <si>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</si>
  <si>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</si>
  <si>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</si>
  <si>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</si>
  <si>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</si>
  <si>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</si>
  <si>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</si>
  <si>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</si>
  <si>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B) NET CASH FLOW FROM INVESTMENT ACTIVITIES (ADP 021 + 027)</t>
  </si>
  <si>
    <r>
      <t xml:space="preserve">III Total cash receipts from investment activities </t>
    </r>
    <r>
      <rPr>
        <sz val="9"/>
        <rFont val="Arial"/>
        <family val="2"/>
        <charset val="238"/>
      </rPr>
      <t>(ADP 015 to 020)</t>
    </r>
  </si>
  <si>
    <r>
      <t xml:space="preserve">IV Total cash payments from investment activities </t>
    </r>
    <r>
      <rPr>
        <sz val="9"/>
        <rFont val="Arial"/>
        <family val="2"/>
        <charset val="238"/>
      </rPr>
      <t>(ADP 022 to 026)</t>
    </r>
  </si>
  <si>
    <r>
      <t xml:space="preserve">V Total cash receipts from financing activities </t>
    </r>
    <r>
      <rPr>
        <sz val="9"/>
        <rFont val="Arial"/>
        <family val="2"/>
        <charset val="238"/>
      </rPr>
      <t>(ADP 029 to 032)</t>
    </r>
  </si>
  <si>
    <r>
      <t xml:space="preserve">VI Total cash payments from financing activities </t>
    </r>
    <r>
      <rPr>
        <sz val="9"/>
        <rFont val="Arial"/>
        <family val="2"/>
        <charset val="238"/>
      </rPr>
      <t>(ADP 034 to 038)</t>
    </r>
  </si>
  <si>
    <r>
      <rPr>
        <b/>
        <sz val="9"/>
        <color rgb="FF000080"/>
        <rFont val="Arial"/>
        <family val="2"/>
        <charset val="238"/>
      </rPr>
      <t xml:space="preserve">C) NET CASH FLOW FROM FINANCING ACTIVITIES </t>
    </r>
    <r>
      <rPr>
        <sz val="9"/>
        <color rgb="FF000080"/>
        <rFont val="Arial"/>
        <family val="2"/>
        <charset val="238"/>
      </rPr>
      <t>(ADP 033 +039)</t>
    </r>
  </si>
  <si>
    <r>
      <rPr>
        <b/>
        <sz val="9"/>
        <color rgb="FF000080"/>
        <rFont val="Arial"/>
        <family val="2"/>
        <charset val="238"/>
      </rPr>
      <t xml:space="preserve">D) NET INCREASE OR DECREASE IN CASH FLOWS </t>
    </r>
    <r>
      <rPr>
        <sz val="9"/>
        <color rgb="FF000080"/>
        <rFont val="Arial"/>
        <family val="2"/>
        <charset val="238"/>
      </rPr>
      <t>(ADP 014 + 028 + 040 + 041)</t>
    </r>
  </si>
  <si>
    <r>
      <rPr>
        <b/>
        <sz val="9"/>
        <color rgb="FF000080"/>
        <rFont val="Arial"/>
        <family val="2"/>
        <charset val="238"/>
      </rPr>
      <t>F) CASH AND CASH EQUIVALENTS AT THE END OF THE PERIOD (</t>
    </r>
    <r>
      <rPr>
        <sz val="9"/>
        <color rgb="FF000080"/>
        <rFont val="Arial"/>
        <family val="2"/>
        <charset val="238"/>
      </rPr>
      <t>042+043)</t>
    </r>
  </si>
  <si>
    <t>Fair value of financial assets through other comprehensive income (available for sale)</t>
  </si>
  <si>
    <t>Other fair value reserves</t>
  </si>
  <si>
    <t>Exchange rate differences from translation of foreign operations</t>
  </si>
  <si>
    <t>14</t>
  </si>
  <si>
    <t>15</t>
  </si>
  <si>
    <t>16</t>
  </si>
  <si>
    <t>17</t>
  </si>
  <si>
    <t>18 (3 to 6 - 7
 + 8 to 17)</t>
  </si>
  <si>
    <t>20 (18+19)</t>
  </si>
  <si>
    <t>8 Gains or losses from subsequent measurement of financial assets at fair value through other comprehensive income (available for sale)</t>
  </si>
  <si>
    <t>15 Decrease in initial (subscribed) capital (other than arising from the pre-bankruptcy settlement procedure or from the reinvestment of profit)</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</si>
  <si>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</si>
  <si>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</si>
  <si>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</si>
  <si>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</si>
  <si>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</si>
  <si>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</si>
  <si>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</si>
  <si>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</si>
  <si>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 xml:space="preserve">  II COMPREHENSIVE INCOME OR LOSS FOR THE PREVIOUS PERIOD </t>
    </r>
    <r>
      <rPr>
        <sz val="8"/>
        <color rgb="FF000080"/>
        <rFont val="Arial"/>
        <family val="2"/>
        <charset val="238"/>
      </rPr>
      <t>(ADP 05+25)</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</si>
  <si>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23)</t>
    </r>
  </si>
  <si>
    <r>
      <t xml:space="preserve">4 Balance on the first day of the current business year (restated) </t>
    </r>
    <r>
      <rPr>
        <sz val="8"/>
        <rFont val="Arial"/>
        <family val="2"/>
        <charset val="238"/>
      </rPr>
      <t>(AOP 28 to 30)</t>
    </r>
  </si>
  <si>
    <t>9 Profit or loss arising from effective cash flow hedge</t>
  </si>
  <si>
    <t>18 Redemption of treasury shares/holdings</t>
  </si>
  <si>
    <t>22 Carryforward per annual plane</t>
  </si>
  <si>
    <r>
      <t xml:space="preserve">24 Balance on the last day of the current business year reporting period </t>
    </r>
    <r>
      <rPr>
        <sz val="8"/>
        <rFont val="Arial"/>
        <family val="2"/>
        <charset val="238"/>
      </rPr>
      <t>(ADP 31 to 50)</t>
    </r>
  </si>
  <si>
    <r>
      <rPr>
        <b/>
        <sz val="8"/>
        <color rgb="FF000080"/>
        <rFont val="Arial"/>
        <family val="2"/>
        <charset val="238"/>
      </rPr>
      <t xml:space="preserve">III TRANSACTIONS WITH OWNERS IN THE CURRENT PERIOD RECOGNISED DIRECTLY IN EQUITY  </t>
    </r>
    <r>
      <rPr>
        <sz val="8"/>
        <color rgb="FF000080"/>
        <rFont val="Arial"/>
        <family val="2"/>
        <charset val="238"/>
      </rPr>
      <t xml:space="preserve">  (ADP 42 to 50)</t>
    </r>
  </si>
  <si>
    <t xml:space="preserve">   I OTHER COMPREHENSIVE INCOME FOR THE CURRENT PERIOD, NET OF TAX (ADP 33 to 41)</t>
  </si>
  <si>
    <r>
      <t xml:space="preserve">  II COMPREHENSIVE INCOME OR LOSS FOR THE CURRENT PERIOD </t>
    </r>
    <r>
      <rPr>
        <sz val="8"/>
        <color rgb="FF000080"/>
        <rFont val="Arial"/>
        <family val="2"/>
        <charset val="238"/>
      </rPr>
      <t>(ADP 32 do 52)</t>
    </r>
  </si>
  <si>
    <t xml:space="preserve">    2 Concessions, patents, licences, trademarks, software and other rights</t>
  </si>
  <si>
    <t xml:space="preserve">    1 Research and development </t>
  </si>
  <si>
    <t>NOTES TO FINANCIAL STATEMENTS - TFI
(drawn up for quarterly reporting periods)
Name of the issuer:   _______________________________________________________
Personal identification number (OIB):   ________________________________________________________
Reporting period: _____________________________________________
Notes to financial statements for quarterly periods include:
a) explanation of business events relevant to understanding changes in the statement of financial position and financial performance for the reporting semi-annual period of the issuer with respect to the last business year: information is provided regarding these events and relevant information published in the last annual financial statement is updated (items 15 to 15C IAS 34 - Interim financial reporting)
b) information on the access to the latest annual financial statements, for the purpose of understanding information published in the notes to financial statements drawn up for the semi-annual reporting period 
c) a statement explaining that the same accounting policies are applied while drawing up financial statements for the semi-annual reporting period as in the latest annual financial statements or, in the case where the accounting policies have changed, a description of the nature and effect of the changes (item 16.A (a) IAS 34 - Interim financial reporting)
d) a description of the financial performance in the case of the issuer whose business is seasonal (items 37 and 38 IAS 34 - Interim financial reporting)      
e) other comments prescribed by IAS 34 - Interim financial reporting                                                                                                                                                                                                                                                                                                                                                                                                                    f) in the notes to quarterly periods financial statements, in addition to the information stated above, information in respect of the following matters shall be disclosed:
1. undertaking’s name, registered office (address), legal form, country of establishment, entity’s registration number and, if applicable, the indication whether the undertaking is undergoing liquidation, bankruptcy proceedings, shortened termination proceedings or extraordinary administration
2. adopted accounting policies (only an indication of whether there has been a change from the previous period)
3. the total amount of any financial commitments, guarantees or contingencies that are not included in the balance sheet, and an indication of the nature and form of any valuable security which has been provided; any commitments concerning pensions of the undertaking within the group or company linked by virtue of participating interest shall be disclosed separately
4.  the amount and nature of individual items of income or expenditure which are of exceptional size or incidence
5. amounts owed by the undertaking and falling due after more than five years, as well as the total debts of the undertaking covered by valuable security furnished by the undertaking, specifying the type and form of security
6. average number of employees during the financial year
7. where, in accordance with the regulations, the undertaking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salaries                                                                                                                                                                                                                                                                                                                                                           8. where a provision for deferred tax is recognised in the balance sheet, the deferred tax balances at the end of the financial year, and the movement in those balances during the financial year                                                                                                                           
9. the name and registered office of each of the undertakings in which the undertaking, either itself or through a person acting in their own name but on the undertaking's behalf, holds a participating interest, showing the proportion of the capital held, the amount of capital and reserves, and the profit or loss for the latest financial year of the undertaking concerned for which financial statements have been adopted; the information concerning capital and reserves and the profit or loss may be omitted where the undertaking concerned does not publish its balance sheet and is not controlled by another undertaking
10. the number and the nominal value or, in the absence of a nominal value, the accounting par value of the shares subscribed during the financial year within the limits of the authorised capital                                                                                                                                                                                                     11. the existence of any participation certificates, convertible debentures, warrants, options or similar securities or rights, with an indication of their number and the rights they confer                                                                                                                                                                                                                      12. the name, registered office and legal form of each of the undertakings of which the undertaking is a member having unlimited liability                                                                                                                                                                                                                                                                                                   13. the name and registered office of the undertaking which draws up the consolidated financial statements of the largest group of undertakings of which the undertaking forms part as a controlled group member                                                                                                                                                                                                                                                                                            14. the name and registered office of the undertaking which draws up the consolidated financial statements of the smallest group of undertakings of which the undertaking forms part as a controlled group member and which is also included in the group of undertakings referred to in point 13 
15. the place where copies of the consolidated financial statements referred to in points 13 and 14 may be obtained, provided that they are available
16. the nature and business purpose of the undertaking's arrangements that are not included in the balance sheet and the financial impact on the undertaking of those arrangements, provided that the risks or benefits arising from such arrangements are material and in so far as the disclosure of such risks or benefits is necessary for the purposes of assessing the financial position of the undertaking
17. the nature and the financial effect of material events arising after the balance sheet date which are not reflected in the profit and loss account or balance sheet</t>
  </si>
  <si>
    <t>03674223</t>
  </si>
  <si>
    <t>080004355</t>
  </si>
  <si>
    <t>24503685008</t>
  </si>
  <si>
    <t>74780000U0FHQRSAX069</t>
  </si>
  <si>
    <t>ALEJA VUKOVAR 4</t>
  </si>
  <si>
    <t>PETROKEMIJA, Plc.</t>
  </si>
  <si>
    <t>REPUBLIC OF CROATIA</t>
  </si>
  <si>
    <t>KUTINA</t>
  </si>
  <si>
    <t>fin@petrokemija.hr</t>
  </si>
  <si>
    <t>www.petrokemija.hr</t>
  </si>
  <si>
    <t>KN</t>
  </si>
  <si>
    <t>No</t>
  </si>
  <si>
    <t>PEROŠEVIĆ-GALOVIĆ ANTONIJA</t>
  </si>
  <si>
    <t>044-647-801</t>
  </si>
  <si>
    <t>antonija.galovic@petrokemija.hr</t>
  </si>
  <si>
    <t>KPMG Croatia, Ltd.</t>
  </si>
  <si>
    <t>Igor Gošek</t>
  </si>
  <si>
    <t>Submitter: Petrokemija d.d.</t>
  </si>
  <si>
    <t>Luka Šibenik d.o.o., Obala hrvatske mornarice 4, Šibenik</t>
  </si>
  <si>
    <t>Tvornica gline Kutina d.o.o., Vinkovačka ulica 1c, Kutina</t>
  </si>
  <si>
    <t>Tvornica paleta Kutina d.o.o., Gojilac 1, Gojlo, Kutina</t>
  </si>
  <si>
    <t>NOTES TO FINANCIAL STATEMENTS - TFI</t>
  </si>
  <si>
    <t>Personal identification number (OIB):   24503685008</t>
  </si>
  <si>
    <t>Notes to financial statements for quarterly periods include:</t>
  </si>
  <si>
    <t>a) explanation of business events relevant to understanding changes in the statement of financial position and financial performance for the reporting semi-annual period of the issuer with respect to the last business year: information is provided regarding these events and relevant information published in the last annual financial statement is updated (items 15 to 15C IAS 34 - Interim financial reporting)</t>
  </si>
  <si>
    <t xml:space="preserve">b) information on the access to the latest annual financial statements, for the purpose of understanding information published in the notes to financial statements drawn up for the semi-annual reporting period </t>
  </si>
  <si>
    <t>c) a statement explaining that the same accounting policies are applied while drawing up financial statements for the semi-annual reporting period as in the latest annual financial statements or, in the case where the accounting policies have changed, a description of the nature and effect of the changes (item 16.A (a) IAS 34 - Interim financial reporting)</t>
  </si>
  <si>
    <t xml:space="preserve">e) other comments prescribed by IAS 34 - Interim financial reporting                   </t>
  </si>
  <si>
    <t xml:space="preserve">d) a description of the financial performance in the case of the issuer whose business is seasonal (items 37 and 38 IAS 34 - Interim financial reporting)      </t>
  </si>
  <si>
    <t>1. undertaking’s name, registered office (address), legal form, country of establishment, entity’s registration number and, if applicable, the indication whether the undertaking is undergoing liquidation, bankruptcy proceedings, shortened termination proceedings or extraordinary administration</t>
  </si>
  <si>
    <t>Name: PETROKEMIJA, d.d.</t>
  </si>
  <si>
    <t>Registered office (address): Aleja Vukovar 4, 44320 Kutina</t>
  </si>
  <si>
    <t>Country of establishment: Republic of Croatia</t>
  </si>
  <si>
    <t>2. adopted accounting policies (only an indication of whether there has been a change from the previous period)</t>
  </si>
  <si>
    <t>3. the total amount of any financial commitments, guarantees or contingencies that are not included in the balance sheet, and an indication of the nature and form of any valuable security which has been provided; any commitments concerning pensions of the undertaking within the group or company linked by virtue of participating interest shall be disclosed separately</t>
  </si>
  <si>
    <t>4.  the amount and nature of individual items of income or expenditure which are of exceptional size or incidence</t>
  </si>
  <si>
    <t>5. amounts owed by the undertaking and falling due after more than five years, as well as the total debts of the undertaking covered by valuable security furnished by the undertaking, specifying the type and form of security</t>
  </si>
  <si>
    <t>6. average number of employees during the financial year</t>
  </si>
  <si>
    <t>7. where, in accordance with the regulations, the undertaking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t>
  </si>
  <si>
    <t xml:space="preserve">8. where a provision for deferred tax is recognised in the balance sheet, the deferred tax balances at the end of the financial year, and the movement in those balances during the financial year                                                                                                                           </t>
  </si>
  <si>
    <t>9. the name and registered office of each of the undertakings in which the undertaking, either itself or through a person acting in their own name but on the undertaking's behalf, holds a participating interest, showing the proportion of the capital held, the amount of capital and reserves, and the profit or loss for the latest financial year of the undertaking concerned for which financial statements have been adopted; the information concerning capital and reserves and the profit or loss may be omitted where the undertaking concerned does not publish its balance sheet and is not controlled by another undertaking</t>
  </si>
  <si>
    <t xml:space="preserve">10. the number and the nominal value or, in the absence of a nominal value, the accounting par value of the shares subscribed during the financial year within the limits of the authorised capital   </t>
  </si>
  <si>
    <t xml:space="preserve">11. the existence of any participation certificates, convertible debentures, warrants, options or similar securities or rights, with an indication of their number and the rights they confer       </t>
  </si>
  <si>
    <t xml:space="preserve">12. the name, registered office and legal form of each of the undertakings of which the undertaking is a member having unlimited liability  </t>
  </si>
  <si>
    <t xml:space="preserve">13. the name and registered office of the undertaking which draws up the consolidated financial statements of the largest group of undertakings of which the undertaking forms part as a controlled group member   </t>
  </si>
  <si>
    <t xml:space="preserve">14. the name and registered office of the undertaking which draws up the consolidated financial statements of the smallest group of undertakings of which the undertaking forms part as a controlled group member and which is also included in the group of undertakings referred to in point 13 </t>
  </si>
  <si>
    <t>15. the place where copies of the consolidated financial statements referred to in points 13 and 14 may be obtained, provided that they are available</t>
  </si>
  <si>
    <t>16. the nature and business purpose of the undertaking's arrangements that are not included in the balance sheet and the financial impact on the undertaking of those arrangements, provided that the risks or benefits arising from such arrangements are material and in so far as the disclosure of such risks or benefits is necessary for the purposes of assessing the financial position of the undertaking</t>
  </si>
  <si>
    <t>17. the nature and the financial effect of material events arising after the balance sheet date which are not reflected in the profit and loss account or balance sheet</t>
  </si>
  <si>
    <t>f) in the notes to quarterly periods financial statements, in addition to the information stated above, information in respect of the following matters shall be disclosed:</t>
  </si>
  <si>
    <t>Registration number (MB): 03674223</t>
  </si>
  <si>
    <t>Personal identification number (OIB): 24503685008</t>
  </si>
  <si>
    <t>Legal form: Public Limited Company</t>
  </si>
  <si>
    <t>Name of the issuer::   PETROKEMIJA, Plc</t>
  </si>
  <si>
    <t>This is not applicable to the financial statements of Petrokemija Group and Petrokemija Plc.</t>
  </si>
  <si>
    <t>Shareholders’ equity of Petrokemija Plc consists of 55,028,701 ordinary shares with a nominal value of HRK 10 per share.</t>
  </si>
  <si>
    <t>This is not applicable to the quarterly financial statements of Petrokemija Group.</t>
  </si>
  <si>
    <t>RN</t>
  </si>
  <si>
    <t>1141</t>
  </si>
  <si>
    <t>Individual items of income or expenditure which are of exceptional size or incidence, such as sales revenue, the cost of raw material and supplies, depreciation, staff costs and other expenses are shown in the Statement accompanying the notes (Notes 1-6).</t>
  </si>
  <si>
    <t>for the period 1.1.2021 to 31.12.2021</t>
  </si>
  <si>
    <t>balance as at 31.12.2021</t>
  </si>
  <si>
    <t>for the period 1.1.2021 . to 31.12.2021.</t>
  </si>
  <si>
    <t>Reporting period: 1.1.2021. do 31.12.2021.</t>
  </si>
  <si>
    <t xml:space="preserve">The 2020 audited annual financial statements and the Q1-Q4 2021 unaudited quarterly financial statements are available at www.petrokemija.hr. </t>
  </si>
  <si>
    <t>Capitalised internal labour represents all hours of work that can be properly allocated to the construction, alteration or installation of certain items of capital assets. The items, as such, are depreciated. In 2021, Petrokemija Plc capitalised internal labour in the amount of HRK 3,9 million.</t>
  </si>
  <si>
    <t>Petrokemija Plc has no recognised provisions for deferred tax, whereas Petrokemija Group has deferred tax assets in the amount of HRK 134,000.00.</t>
  </si>
  <si>
    <t xml:space="preserve">There were no material events arising after the balance sheet date of 31 December 2021. </t>
  </si>
  <si>
    <t>As at 31 December 2021, Petrokemija Plc has 2 long-term loans totalling HRK 93,4 million. The loans concerned are maturing after more than five years and they are collateralized with a pledge of real estate and a pledge of shares of the companies owned by the Republic of Croatia, in the amount of the debt.</t>
  </si>
  <si>
    <t>The total value of debt securities (debentures, bills of exchange, guarantees) under contracts issued to third parties amounts to about HRK 1.402,24 million, which is the maximum exposure of the Group. Based on the expectations at the end of the reporting period, it is considered that the Group does not expect any increase in liabilities. Contractual maturity is based on the earliest date on which the Group may be required to settle the debt.</t>
  </si>
  <si>
    <t>There was one change in the accounting policies since the previous period.</t>
  </si>
  <si>
    <t>Luka Šibenik d.o.o., Šibenik, participating interest held by Petrokemija Plc is 79.72%, the proportion of the capital held by Petrokemija Plc is HRK 3,975,958, total capital and reserves amount to HRK 4,987,402, the loss of Luka Šibenik for 2021 amounts to HRK 4,373,515.</t>
  </si>
  <si>
    <t>Tvornica gline Kutina d.o.o., Kutina, participating interest held by Petrokemija Plc is 100%, the proportion of the capital held by Petrokemija Plc is HRK 11,860,591, total capital and reserves amount to HRK 40,285,722, the profit of Tvornica gline Kutina for 2021 amounts to HRK 342,263.</t>
  </si>
  <si>
    <t>Tvornica paleta Kutina d.o.o., Kutina, participating interest held by Petrokemija Plc is 100%, the proportion of the capital held by Petrokemija Plc is HRK 2,259,002, total capital and reserves amount to HRK 6,181,724, the loss of Tvornica paleta amounts to HRK 391,559.</t>
  </si>
  <si>
    <t>In Q4 2021, the accounting policy related to the value adjustment of inventories was changed. Based on this policy, the inventories of spare parts that have a useful life longer than two years are considered noncurrent if they have no turnover for three years, and are written off gradually (30% in the 1st and 2nd year, 40% in the 3rd year). Prior to this change, all inventories of spare parts that had no turnover for two years were written off at 100%.</t>
  </si>
  <si>
    <t>All business events relevant to the reporting period 1-12.2021 are described in the Statement accompanying the notes.</t>
  </si>
  <si>
    <t>During the current period the average number of employees in Petrokemija Plc was 1,237 and in Petrokemija Group 1,383.</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</si>
</sst>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47" x14ac:knownFonts="1">
    <font>
      <sz val="10"/>
      <name val="Arial"/>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
      <sz val="10"/>
      <color rgb="FFFF0000"/>
      <name val="Arial"/>
      <family val="2"/>
      <charset val="238"/>
    </font>
    <font>
      <u/>
      <sz val="10"/>
      <color theme="10"/>
      <name val="Arial"/>
      <family val="2"/>
      <charset val="238"/>
    </font>
    <font>
      <sz val="9"/>
      <name val="Calibri"/>
      <family val="2"/>
      <charset val="238"/>
    </font>
    <font>
      <sz val="10"/>
      <color theme="1"/>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4">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22"/>
      </bottom>
      <diagonal/>
    </border>
  </borders>
  <cellStyleXfs count="36">
    <xf numFmtId="0" fontId="0" fillId="0" borderId="0"/>
    <xf numFmtId="0" fontId="10" fillId="0" borderId="0">
      <alignment vertical="top"/>
    </xf>
    <xf numFmtId="0" fontId="13" fillId="0" borderId="0" applyNumberFormat="0" applyFill="0" applyBorder="0" applyAlignment="0" applyProtection="0">
      <alignment vertical="top"/>
      <protection locked="0"/>
    </xf>
    <xf numFmtId="0" fontId="14" fillId="0" borderId="0"/>
    <xf numFmtId="0" fontId="4" fillId="0" borderId="0"/>
    <xf numFmtId="0" fontId="5" fillId="0" borderId="0"/>
    <xf numFmtId="0" fontId="3" fillId="0" borderId="0"/>
    <xf numFmtId="0" fontId="3" fillId="0" borderId="0"/>
    <xf numFmtId="0" fontId="5" fillId="0" borderId="0"/>
    <xf numFmtId="0" fontId="3" fillId="0" borderId="0"/>
    <xf numFmtId="0" fontId="5" fillId="0" borderId="0"/>
    <xf numFmtId="0" fontId="3" fillId="0" borderId="0"/>
    <xf numFmtId="0" fontId="3" fillId="0" borderId="0"/>
    <xf numFmtId="0" fontId="3" fillId="0" borderId="0"/>
    <xf numFmtId="0" fontId="5" fillId="0" borderId="0"/>
    <xf numFmtId="0" fontId="3" fillId="0" borderId="0"/>
    <xf numFmtId="0" fontId="3" fillId="0" borderId="0"/>
    <xf numFmtId="0" fontId="3" fillId="0" borderId="0"/>
    <xf numFmtId="0" fontId="3" fillId="0" borderId="0"/>
    <xf numFmtId="0" fontId="5" fillId="0" borderId="0"/>
    <xf numFmtId="0" fontId="3" fillId="0" borderId="0"/>
    <xf numFmtId="0" fontId="3" fillId="0" borderId="0"/>
    <xf numFmtId="0" fontId="44" fillId="0" borderId="0" applyNumberFormat="0" applyFill="0" applyBorder="0" applyAlignment="0" applyProtection="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353">
    <xf numFmtId="0" fontId="0" fillId="0" borderId="0" xfId="0"/>
    <xf numFmtId="0" fontId="14" fillId="0" borderId="0" xfId="3" applyFont="1" applyProtection="1"/>
    <xf numFmtId="0" fontId="11" fillId="0" borderId="0" xfId="1" applyFont="1" applyFill="1" applyBorder="1" applyAlignment="1" applyProtection="1">
      <alignment horizontal="center" vertical="center" wrapText="1"/>
    </xf>
    <xf numFmtId="0" fontId="14" fillId="0" borderId="0" xfId="3" applyFont="1" applyBorder="1" applyAlignment="1" applyProtection="1">
      <alignment horizontal="center" vertical="center" wrapText="1"/>
    </xf>
    <xf numFmtId="0" fontId="9" fillId="0" borderId="0" xfId="1" applyFont="1" applyFill="1" applyBorder="1" applyAlignment="1" applyProtection="1">
      <alignment horizontal="center" vertical="center"/>
    </xf>
    <xf numFmtId="49" fontId="12" fillId="3" borderId="11" xfId="0" applyNumberFormat="1" applyFont="1" applyFill="1" applyBorder="1" applyAlignment="1" applyProtection="1">
      <alignment horizontal="center" vertical="center"/>
    </xf>
    <xf numFmtId="165" fontId="19" fillId="0" borderId="38" xfId="0" applyNumberFormat="1" applyFont="1" applyFill="1" applyBorder="1" applyAlignment="1" applyProtection="1">
      <alignment horizontal="center" vertical="center"/>
    </xf>
    <xf numFmtId="165" fontId="19" fillId="9" borderId="38" xfId="0" applyNumberFormat="1" applyFont="1" applyFill="1" applyBorder="1" applyAlignment="1" applyProtection="1">
      <alignment horizontal="center" vertical="center"/>
    </xf>
    <xf numFmtId="165" fontId="19" fillId="9" borderId="39" xfId="0" applyNumberFormat="1" applyFont="1" applyFill="1" applyBorder="1" applyAlignment="1" applyProtection="1">
      <alignment horizontal="center" vertical="center"/>
    </xf>
    <xf numFmtId="14" fontId="9" fillId="2" borderId="0" xfId="1" applyNumberFormat="1" applyFont="1" applyFill="1" applyBorder="1" applyAlignment="1" applyProtection="1">
      <alignment horizontal="center" vertical="center"/>
      <protection locked="0"/>
    </xf>
    <xf numFmtId="0" fontId="0" fillId="0" borderId="0" xfId="0" applyProtection="1"/>
    <xf numFmtId="0" fontId="7" fillId="3" borderId="41" xfId="0" applyFont="1" applyFill="1" applyBorder="1" applyAlignment="1" applyProtection="1">
      <alignment horizontal="center" vertical="center" wrapText="1"/>
    </xf>
    <xf numFmtId="0" fontId="19" fillId="3" borderId="41" xfId="0" applyFont="1" applyFill="1" applyBorder="1" applyAlignment="1" applyProtection="1">
      <alignment horizontal="center" vertical="center"/>
    </xf>
    <xf numFmtId="3" fontId="19" fillId="3" borderId="41" xfId="0" applyNumberFormat="1" applyFont="1" applyFill="1" applyBorder="1" applyAlignment="1" applyProtection="1">
      <alignment horizontal="center" vertical="center" wrapText="1"/>
    </xf>
    <xf numFmtId="164" fontId="7" fillId="0" borderId="41" xfId="0" applyNumberFormat="1" applyFont="1" applyFill="1" applyBorder="1" applyAlignment="1" applyProtection="1">
      <alignment horizontal="center" vertical="center"/>
    </xf>
    <xf numFmtId="164" fontId="7" fillId="9" borderId="41" xfId="0" applyNumberFormat="1" applyFont="1" applyFill="1" applyBorder="1" applyAlignment="1" applyProtection="1">
      <alignment horizontal="center" vertical="center"/>
    </xf>
    <xf numFmtId="0" fontId="14" fillId="0" borderId="0" xfId="3" applyProtection="1"/>
    <xf numFmtId="0" fontId="19" fillId="3" borderId="41" xfId="3" applyFont="1" applyFill="1" applyBorder="1" applyAlignment="1" applyProtection="1">
      <alignment horizontal="center" vertical="center"/>
    </xf>
    <xf numFmtId="3" fontId="19" fillId="3" borderId="41" xfId="3" applyNumberFormat="1" applyFont="1" applyFill="1" applyBorder="1" applyAlignment="1" applyProtection="1">
      <alignment horizontal="center" vertical="center" wrapText="1"/>
    </xf>
    <xf numFmtId="0" fontId="14" fillId="0" borderId="0" xfId="3" applyAlignment="1" applyProtection="1">
      <alignment wrapText="1"/>
    </xf>
    <xf numFmtId="0" fontId="7" fillId="3" borderId="15" xfId="3" applyFont="1" applyFill="1" applyBorder="1" applyAlignment="1" applyProtection="1">
      <alignment horizontal="center" vertical="center" wrapText="1"/>
    </xf>
    <xf numFmtId="0" fontId="19" fillId="3" borderId="14" xfId="3" applyFont="1" applyFill="1" applyBorder="1" applyAlignment="1" applyProtection="1">
      <alignment horizontal="center" vertical="center" wrapText="1"/>
    </xf>
    <xf numFmtId="164" fontId="7" fillId="0" borderId="27" xfId="0" applyNumberFormat="1" applyFont="1" applyFill="1" applyBorder="1" applyAlignment="1" applyProtection="1">
      <alignment horizontal="center" vertical="center" wrapText="1"/>
    </xf>
    <xf numFmtId="164" fontId="7" fillId="10" borderId="12" xfId="0" applyNumberFormat="1" applyFont="1" applyFill="1" applyBorder="1" applyAlignment="1" applyProtection="1">
      <alignment horizontal="center" vertical="center" wrapText="1"/>
    </xf>
    <xf numFmtId="164" fontId="7" fillId="0" borderId="12" xfId="0" applyNumberFormat="1" applyFont="1" applyFill="1" applyBorder="1" applyAlignment="1" applyProtection="1">
      <alignment horizontal="center" vertical="center" wrapText="1"/>
    </xf>
    <xf numFmtId="164" fontId="7" fillId="10" borderId="13" xfId="0" applyNumberFormat="1" applyFont="1" applyFill="1" applyBorder="1" applyAlignment="1" applyProtection="1">
      <alignment horizontal="center" vertical="center" wrapText="1"/>
    </xf>
    <xf numFmtId="0" fontId="19" fillId="3" borderId="14" xfId="3" applyFont="1" applyFill="1" applyBorder="1" applyAlignment="1" applyProtection="1">
      <alignment horizontal="center" vertical="center"/>
    </xf>
    <xf numFmtId="164" fontId="7" fillId="0" borderId="27" xfId="0" applyNumberFormat="1" applyFont="1" applyFill="1" applyBorder="1" applyAlignment="1" applyProtection="1">
      <alignment horizontal="center" vertical="center"/>
    </xf>
    <xf numFmtId="164" fontId="7" fillId="0" borderId="12" xfId="0" applyNumberFormat="1" applyFont="1" applyFill="1" applyBorder="1" applyAlignment="1" applyProtection="1">
      <alignment horizontal="center" vertical="center"/>
    </xf>
    <xf numFmtId="164" fontId="7" fillId="10" borderId="12" xfId="0" applyNumberFormat="1" applyFont="1" applyFill="1" applyBorder="1" applyAlignment="1" applyProtection="1">
      <alignment horizontal="center" vertical="center"/>
    </xf>
    <xf numFmtId="164" fontId="7" fillId="10" borderId="13" xfId="0" applyNumberFormat="1" applyFont="1" applyFill="1" applyBorder="1" applyAlignment="1" applyProtection="1">
      <alignment horizontal="center" vertical="center"/>
    </xf>
    <xf numFmtId="3" fontId="8" fillId="0" borderId="41" xfId="0" applyNumberFormat="1" applyFont="1" applyFill="1" applyBorder="1" applyAlignment="1" applyProtection="1">
      <alignment horizontal="right" vertical="center" shrinkToFit="1"/>
      <protection locked="0"/>
    </xf>
    <xf numFmtId="3" fontId="24" fillId="9" borderId="41" xfId="0" applyNumberFormat="1" applyFont="1" applyFill="1" applyBorder="1" applyAlignment="1" applyProtection="1">
      <alignment horizontal="right" vertical="center" shrinkToFit="1"/>
    </xf>
    <xf numFmtId="3" fontId="0" fillId="0" borderId="0" xfId="0" applyNumberFormat="1" applyProtection="1"/>
    <xf numFmtId="3" fontId="14" fillId="0" borderId="0" xfId="3" applyNumberFormat="1" applyProtection="1"/>
    <xf numFmtId="3" fontId="18" fillId="0" borderId="41" xfId="0" applyNumberFormat="1" applyFont="1" applyFill="1" applyBorder="1" applyAlignment="1" applyProtection="1">
      <alignment horizontal="right" vertical="center" shrinkToFit="1"/>
      <protection locked="0"/>
    </xf>
    <xf numFmtId="3" fontId="8" fillId="0" borderId="41" xfId="0" applyNumberFormat="1" applyFont="1" applyFill="1" applyBorder="1" applyAlignment="1" applyProtection="1">
      <alignment vertical="center"/>
      <protection locked="0"/>
    </xf>
    <xf numFmtId="3" fontId="19" fillId="3" borderId="15" xfId="3" applyNumberFormat="1" applyFont="1" applyFill="1" applyBorder="1" applyAlignment="1" applyProtection="1">
      <alignment horizontal="center" vertical="center" wrapText="1"/>
    </xf>
    <xf numFmtId="3" fontId="19" fillId="3" borderId="14" xfId="3" applyNumberFormat="1" applyFont="1" applyFill="1" applyBorder="1" applyAlignment="1" applyProtection="1">
      <alignment horizontal="center" vertical="center" wrapText="1"/>
    </xf>
    <xf numFmtId="3" fontId="8" fillId="0" borderId="27" xfId="0" applyNumberFormat="1" applyFont="1" applyFill="1" applyBorder="1" applyAlignment="1" applyProtection="1">
      <alignment horizontal="right" vertical="center" wrapText="1"/>
      <protection locked="0"/>
    </xf>
    <xf numFmtId="3" fontId="18" fillId="10" borderId="12" xfId="0" applyNumberFormat="1" applyFont="1" applyFill="1" applyBorder="1" applyAlignment="1" applyProtection="1">
      <alignment horizontal="right" vertical="center" wrapText="1"/>
    </xf>
    <xf numFmtId="3" fontId="8" fillId="0" borderId="12" xfId="0" applyNumberFormat="1" applyFont="1" applyFill="1" applyBorder="1" applyAlignment="1" applyProtection="1">
      <alignment horizontal="right" vertical="center" wrapText="1"/>
      <protection locked="0"/>
    </xf>
    <xf numFmtId="3" fontId="18" fillId="10" borderId="13" xfId="0" applyNumberFormat="1" applyFont="1" applyFill="1" applyBorder="1" applyAlignment="1" applyProtection="1">
      <alignment horizontal="right" vertical="center" wrapText="1"/>
    </xf>
    <xf numFmtId="3" fontId="8" fillId="0" borderId="12" xfId="0" applyNumberFormat="1" applyFont="1" applyFill="1" applyBorder="1" applyAlignment="1" applyProtection="1">
      <alignment vertical="center" wrapText="1"/>
      <protection locked="0"/>
    </xf>
    <xf numFmtId="3" fontId="18" fillId="10" borderId="12" xfId="0" applyNumberFormat="1" applyFont="1" applyFill="1" applyBorder="1" applyAlignment="1" applyProtection="1">
      <alignment vertical="center" wrapText="1"/>
    </xf>
    <xf numFmtId="3" fontId="18" fillId="10" borderId="13" xfId="0" applyNumberFormat="1" applyFont="1" applyFill="1" applyBorder="1" applyAlignment="1" applyProtection="1">
      <alignment vertical="center" wrapText="1"/>
    </xf>
    <xf numFmtId="3" fontId="14" fillId="0" borderId="0" xfId="3" applyNumberFormat="1" applyAlignment="1" applyProtection="1">
      <alignment wrapText="1"/>
    </xf>
    <xf numFmtId="3" fontId="8" fillId="0" borderId="27" xfId="0" applyNumberFormat="1" applyFont="1" applyFill="1" applyBorder="1" applyAlignment="1" applyProtection="1">
      <alignment vertical="center"/>
      <protection locked="0"/>
    </xf>
    <xf numFmtId="3" fontId="18" fillId="10" borderId="12" xfId="0" applyNumberFormat="1" applyFont="1" applyFill="1" applyBorder="1" applyAlignment="1" applyProtection="1">
      <alignment vertical="center"/>
    </xf>
    <xf numFmtId="3" fontId="18" fillId="10" borderId="13" xfId="0" applyNumberFormat="1" applyFont="1" applyFill="1" applyBorder="1" applyAlignment="1" applyProtection="1">
      <alignment vertical="center"/>
    </xf>
    <xf numFmtId="3" fontId="14" fillId="0" borderId="0" xfId="1" applyNumberFormat="1" applyFont="1" applyAlignment="1" applyProtection="1">
      <alignment wrapText="1"/>
    </xf>
    <xf numFmtId="3" fontId="14" fillId="0" borderId="0" xfId="3" applyNumberFormat="1" applyFont="1" applyProtection="1"/>
    <xf numFmtId="3" fontId="14" fillId="0" borderId="0" xfId="3" applyNumberFormat="1" applyFont="1" applyBorder="1" applyAlignment="1" applyProtection="1">
      <alignment horizontal="center" vertical="center" wrapText="1"/>
    </xf>
    <xf numFmtId="3" fontId="14" fillId="0" borderId="0" xfId="1" applyNumberFormat="1" applyFont="1" applyBorder="1" applyAlignment="1" applyProtection="1">
      <alignment wrapText="1"/>
    </xf>
    <xf numFmtId="3" fontId="5" fillId="0" borderId="0" xfId="3" applyNumberFormat="1" applyFont="1" applyProtection="1"/>
    <xf numFmtId="3" fontId="12" fillId="3" borderId="35" xfId="0" applyNumberFormat="1" applyFont="1" applyFill="1" applyBorder="1" applyAlignment="1" applyProtection="1">
      <alignment horizontal="center" vertical="center" wrapText="1"/>
    </xf>
    <xf numFmtId="3" fontId="12" fillId="3" borderId="11" xfId="0" applyNumberFormat="1" applyFont="1" applyFill="1" applyBorder="1" applyAlignment="1" applyProtection="1">
      <alignment horizontal="center" vertical="center" wrapText="1"/>
    </xf>
    <xf numFmtId="3" fontId="12" fillId="3" borderId="11" xfId="0" applyNumberFormat="1" applyFont="1" applyFill="1" applyBorder="1" applyAlignment="1" applyProtection="1">
      <alignment horizontal="center" vertical="center"/>
    </xf>
    <xf numFmtId="3" fontId="6" fillId="0" borderId="38" xfId="0" applyNumberFormat="1" applyFont="1" applyFill="1" applyBorder="1" applyAlignment="1" applyProtection="1">
      <alignment vertical="center" shrinkToFit="1"/>
      <protection locked="0"/>
    </xf>
    <xf numFmtId="3" fontId="23" fillId="9" borderId="38" xfId="0" applyNumberFormat="1" applyFont="1" applyFill="1" applyBorder="1" applyAlignment="1" applyProtection="1">
      <alignment vertical="center" shrinkToFit="1"/>
    </xf>
    <xf numFmtId="3" fontId="6" fillId="8" borderId="38" xfId="0" applyNumberFormat="1" applyFont="1" applyFill="1" applyBorder="1" applyAlignment="1" applyProtection="1">
      <alignment vertical="center" shrinkToFit="1"/>
    </xf>
    <xf numFmtId="3" fontId="23" fillId="9" borderId="39" xfId="0" applyNumberFormat="1" applyFont="1" applyFill="1" applyBorder="1" applyAlignment="1" applyProtection="1">
      <alignment vertical="center" shrinkToFit="1"/>
    </xf>
    <xf numFmtId="0" fontId="26" fillId="11" borderId="1" xfId="4" applyFont="1" applyFill="1" applyBorder="1"/>
    <xf numFmtId="0" fontId="4" fillId="11" borderId="26" xfId="4" applyFill="1" applyBorder="1"/>
    <xf numFmtId="0" fontId="4" fillId="0" borderId="0" xfId="4"/>
    <xf numFmtId="0" fontId="28" fillId="11" borderId="42"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3" xfId="4" applyFont="1" applyFill="1" applyBorder="1" applyAlignment="1">
      <alignment horizontal="center" vertical="center"/>
    </xf>
    <xf numFmtId="0" fontId="8" fillId="11" borderId="0" xfId="4" applyFont="1" applyFill="1" applyBorder="1" applyAlignment="1">
      <alignment horizontal="center" vertical="center"/>
    </xf>
    <xf numFmtId="0" fontId="8" fillId="11" borderId="45" xfId="4" applyFont="1" applyFill="1" applyBorder="1" applyAlignment="1">
      <alignment vertical="center"/>
    </xf>
    <xf numFmtId="0" fontId="31" fillId="0" borderId="0" xfId="4" applyFont="1" applyFill="1"/>
    <xf numFmtId="0" fontId="7" fillId="11" borderId="42" xfId="4" applyFont="1" applyFill="1" applyBorder="1" applyAlignment="1">
      <alignment vertical="center" wrapText="1"/>
    </xf>
    <xf numFmtId="0" fontId="7" fillId="11" borderId="0" xfId="4" applyFont="1" applyFill="1" applyBorder="1" applyAlignment="1">
      <alignment horizontal="right" vertical="center" wrapText="1"/>
    </xf>
    <xf numFmtId="0" fontId="7" fillId="11" borderId="0" xfId="4" applyFont="1" applyFill="1" applyBorder="1" applyAlignment="1">
      <alignment vertical="center" wrapText="1"/>
    </xf>
    <xf numFmtId="14" fontId="7" fillId="13" borderId="0" xfId="4" applyNumberFormat="1" applyFont="1" applyFill="1" applyBorder="1" applyAlignment="1" applyProtection="1">
      <alignment horizontal="center" vertical="center"/>
      <protection locked="0"/>
    </xf>
    <xf numFmtId="1" fontId="7" fillId="13" borderId="0" xfId="4" applyNumberFormat="1" applyFont="1" applyFill="1" applyBorder="1" applyAlignment="1" applyProtection="1">
      <alignment horizontal="center" vertical="center"/>
      <protection locked="0"/>
    </xf>
    <xf numFmtId="0" fontId="8" fillId="11" borderId="43" xfId="4" applyFont="1" applyFill="1" applyBorder="1" applyAlignment="1">
      <alignment vertical="center"/>
    </xf>
    <xf numFmtId="14" fontId="7" fillId="14" borderId="0" xfId="4" applyNumberFormat="1" applyFont="1" applyFill="1" applyBorder="1" applyAlignment="1" applyProtection="1">
      <alignment horizontal="center" vertical="center"/>
      <protection locked="0"/>
    </xf>
    <xf numFmtId="0" fontId="4" fillId="15" borderId="0" xfId="4" applyFill="1"/>
    <xf numFmtId="1" fontId="7" fillId="12" borderId="46" xfId="4" applyNumberFormat="1" applyFont="1" applyFill="1" applyBorder="1" applyAlignment="1" applyProtection="1">
      <alignment horizontal="center" vertical="center"/>
      <protection locked="0"/>
    </xf>
    <xf numFmtId="1" fontId="7" fillId="14" borderId="0" xfId="4" applyNumberFormat="1" applyFont="1" applyFill="1" applyBorder="1" applyAlignment="1" applyProtection="1">
      <alignment horizontal="center" vertical="center"/>
      <protection locked="0"/>
    </xf>
    <xf numFmtId="0" fontId="4" fillId="11" borderId="43" xfId="4" applyFill="1" applyBorder="1"/>
    <xf numFmtId="0" fontId="29" fillId="11" borderId="42" xfId="4" applyFont="1" applyFill="1" applyBorder="1" applyAlignment="1">
      <alignment wrapText="1"/>
    </xf>
    <xf numFmtId="0" fontId="29" fillId="11" borderId="43" xfId="4" applyFont="1" applyFill="1" applyBorder="1" applyAlignment="1">
      <alignment wrapText="1"/>
    </xf>
    <xf numFmtId="0" fontId="29" fillId="11" borderId="42"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3" xfId="4" applyFont="1" applyFill="1" applyBorder="1"/>
    <xf numFmtId="0" fontId="8" fillId="11" borderId="0" xfId="4" applyFont="1" applyFill="1" applyBorder="1" applyAlignment="1">
      <alignment horizontal="right" vertical="center" wrapText="1"/>
    </xf>
    <xf numFmtId="0" fontId="30" fillId="11" borderId="43" xfId="4" applyFont="1" applyFill="1" applyBorder="1" applyAlignment="1">
      <alignment vertical="center"/>
    </xf>
    <xf numFmtId="0" fontId="8" fillId="11" borderId="42"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7" fillId="12" borderId="46" xfId="4" applyFont="1" applyFill="1" applyBorder="1" applyAlignment="1" applyProtection="1">
      <alignment horizontal="center" vertical="center"/>
      <protection locked="0"/>
    </xf>
    <xf numFmtId="0" fontId="7" fillId="11" borderId="0" xfId="4" applyFont="1" applyFill="1" applyBorder="1" applyAlignment="1">
      <alignment vertical="center"/>
    </xf>
    <xf numFmtId="0" fontId="29" fillId="11" borderId="0" xfId="4" applyFont="1" applyFill="1" applyBorder="1" applyAlignment="1">
      <alignment vertical="center"/>
    </xf>
    <xf numFmtId="0" fontId="29" fillId="11" borderId="43"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3" xfId="4" applyFont="1" applyFill="1" applyBorder="1" applyAlignment="1">
      <alignment vertical="center"/>
    </xf>
    <xf numFmtId="0" fontId="7" fillId="11" borderId="0" xfId="4" applyFont="1" applyFill="1" applyBorder="1" applyAlignment="1">
      <alignment horizontal="center" vertical="center"/>
    </xf>
    <xf numFmtId="0" fontId="8" fillId="11" borderId="43" xfId="4" applyFont="1" applyFill="1" applyBorder="1" applyAlignment="1">
      <alignment horizontal="center" vertical="center"/>
    </xf>
    <xf numFmtId="0" fontId="7" fillId="12" borderId="44"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42" xfId="4" applyFont="1" applyFill="1" applyBorder="1" applyAlignment="1">
      <alignment vertical="top"/>
    </xf>
    <xf numFmtId="0" fontId="32" fillId="11" borderId="43" xfId="4" applyFont="1" applyFill="1" applyBorder="1"/>
    <xf numFmtId="0" fontId="4" fillId="11" borderId="3" xfId="4" applyFill="1" applyBorder="1"/>
    <xf numFmtId="0" fontId="4" fillId="11" borderId="2" xfId="4" applyFill="1" applyBorder="1"/>
    <xf numFmtId="0" fontId="4" fillId="11" borderId="44" xfId="4" applyFill="1" applyBorder="1"/>
    <xf numFmtId="49" fontId="7" fillId="12" borderId="46" xfId="4" applyNumberFormat="1" applyFont="1" applyFill="1" applyBorder="1" applyAlignment="1" applyProtection="1">
      <alignment horizontal="center" vertical="center"/>
      <protection locked="0"/>
    </xf>
    <xf numFmtId="164" fontId="7" fillId="11" borderId="41" xfId="0" applyNumberFormat="1" applyFont="1" applyFill="1" applyBorder="1" applyAlignment="1" applyProtection="1">
      <alignment horizontal="center" vertical="center"/>
    </xf>
    <xf numFmtId="3" fontId="8" fillId="11" borderId="41" xfId="0" applyNumberFormat="1" applyFont="1" applyFill="1" applyBorder="1" applyAlignment="1" applyProtection="1">
      <alignment horizontal="right" vertical="center" shrinkToFit="1"/>
      <protection locked="0"/>
    </xf>
    <xf numFmtId="0" fontId="42" fillId="0" borderId="0" xfId="4" applyFont="1"/>
    <xf numFmtId="0" fontId="42" fillId="0" borderId="0" xfId="4" applyFont="1" applyFill="1"/>
    <xf numFmtId="3" fontId="14" fillId="0" borderId="0" xfId="3" applyNumberFormat="1" applyProtection="1">
      <protection locked="0"/>
    </xf>
    <xf numFmtId="3" fontId="18" fillId="9" borderId="41" xfId="0" applyNumberFormat="1" applyFont="1" applyFill="1" applyBorder="1" applyAlignment="1" applyProtection="1">
      <alignment horizontal="right" vertical="center" shrinkToFit="1"/>
    </xf>
    <xf numFmtId="3" fontId="18" fillId="9" borderId="41" xfId="0" applyNumberFormat="1" applyFont="1" applyFill="1" applyBorder="1" applyAlignment="1" applyProtection="1">
      <alignment horizontal="right" vertical="center" shrinkToFit="1"/>
      <protection locked="0"/>
    </xf>
    <xf numFmtId="3" fontId="18" fillId="9" borderId="41" xfId="0" applyNumberFormat="1" applyFont="1" applyFill="1" applyBorder="1" applyAlignment="1" applyProtection="1">
      <alignment vertical="center"/>
    </xf>
    <xf numFmtId="3" fontId="8" fillId="9" borderId="41" xfId="0" applyNumberFormat="1" applyFont="1" applyFill="1" applyBorder="1" applyAlignment="1" applyProtection="1">
      <alignment vertical="center"/>
      <protection locked="0"/>
    </xf>
    <xf numFmtId="164" fontId="7" fillId="9" borderId="12" xfId="0" applyNumberFormat="1" applyFont="1" applyFill="1" applyBorder="1" applyAlignment="1" applyProtection="1">
      <alignment horizontal="center" vertical="center"/>
    </xf>
    <xf numFmtId="3" fontId="8" fillId="9" borderId="12" xfId="0" applyNumberFormat="1" applyFont="1" applyFill="1" applyBorder="1" applyAlignment="1" applyProtection="1">
      <alignment vertical="center"/>
      <protection locked="0"/>
    </xf>
    <xf numFmtId="3" fontId="38" fillId="3" borderId="35" xfId="0" applyNumberFormat="1" applyFont="1" applyFill="1" applyBorder="1" applyAlignment="1" applyProtection="1">
      <alignment horizontal="center" vertical="center" wrapText="1"/>
    </xf>
    <xf numFmtId="3" fontId="12" fillId="3" borderId="41" xfId="0" applyNumberFormat="1" applyFont="1" applyFill="1" applyBorder="1" applyAlignment="1" applyProtection="1">
      <alignment horizontal="center" vertical="center" wrapText="1"/>
    </xf>
    <xf numFmtId="3" fontId="12" fillId="3" borderId="41" xfId="0" applyNumberFormat="1" applyFont="1" applyFill="1" applyBorder="1" applyAlignment="1" applyProtection="1">
      <alignment horizontal="center" vertical="center"/>
    </xf>
    <xf numFmtId="3" fontId="6" fillId="0" borderId="48" xfId="0" applyNumberFormat="1" applyFont="1" applyFill="1" applyBorder="1" applyAlignment="1" applyProtection="1">
      <alignment vertical="center" shrinkToFit="1"/>
      <protection locked="0"/>
    </xf>
    <xf numFmtId="3" fontId="23" fillId="9" borderId="48" xfId="0" applyNumberFormat="1" applyFont="1" applyFill="1" applyBorder="1" applyAlignment="1" applyProtection="1">
      <alignment vertical="center" shrinkToFit="1"/>
    </xf>
    <xf numFmtId="3" fontId="8" fillId="0" borderId="41" xfId="5" applyNumberFormat="1" applyFont="1" applyBorder="1" applyAlignment="1" applyProtection="1">
      <alignment horizontal="right" vertical="center" shrinkToFit="1"/>
      <protection locked="0"/>
    </xf>
    <xf numFmtId="3" fontId="8" fillId="0" borderId="41" xfId="5" applyNumberFormat="1" applyFont="1" applyBorder="1" applyAlignment="1" applyProtection="1">
      <alignment vertical="center"/>
      <protection locked="0"/>
    </xf>
    <xf numFmtId="3" fontId="8" fillId="0" borderId="53" xfId="0" applyNumberFormat="1" applyFont="1" applyFill="1" applyBorder="1" applyAlignment="1" applyProtection="1">
      <alignment vertical="center" wrapText="1"/>
      <protection locked="0"/>
    </xf>
    <xf numFmtId="0" fontId="9" fillId="0" borderId="0" xfId="0" applyFont="1" applyAlignment="1">
      <alignment horizontal="justify" vertical="center"/>
    </xf>
    <xf numFmtId="0" fontId="5" fillId="0" borderId="0" xfId="0" applyFont="1" applyAlignment="1">
      <alignment horizontal="justify" vertical="center"/>
    </xf>
    <xf numFmtId="0" fontId="9" fillId="0" borderId="0" xfId="0" applyFont="1" applyFill="1" applyAlignment="1">
      <alignment horizontal="justify" vertical="center"/>
    </xf>
    <xf numFmtId="0" fontId="43" fillId="0" borderId="0" xfId="0" applyFont="1" applyFill="1" applyAlignment="1">
      <alignment horizontal="justify" vertical="center"/>
    </xf>
    <xf numFmtId="0" fontId="5" fillId="0" borderId="0" xfId="0" applyFont="1" applyAlignment="1">
      <alignment vertical="center"/>
    </xf>
    <xf numFmtId="0" fontId="5" fillId="0" borderId="0" xfId="0" applyFont="1" applyFill="1" applyAlignment="1">
      <alignment horizontal="justify" vertical="center"/>
    </xf>
    <xf numFmtId="0" fontId="43" fillId="0" borderId="0" xfId="0" applyFont="1" applyAlignment="1">
      <alignment horizontal="justify" vertical="center"/>
    </xf>
    <xf numFmtId="0" fontId="45" fillId="0" borderId="0" xfId="0" applyFont="1" applyAlignment="1">
      <alignment horizontal="justify" vertical="center"/>
    </xf>
    <xf numFmtId="0" fontId="5" fillId="0" borderId="0" xfId="23" applyFont="1" applyFill="1" applyAlignment="1">
      <alignment horizontal="justify" vertical="center"/>
    </xf>
    <xf numFmtId="0" fontId="5" fillId="0" borderId="0" xfId="22" applyFont="1" applyFill="1" applyAlignment="1">
      <alignment horizontal="justify" vertical="center"/>
    </xf>
    <xf numFmtId="0" fontId="0" fillId="0" borderId="0" xfId="0" applyFill="1"/>
    <xf numFmtId="0" fontId="5" fillId="0" borderId="0" xfId="23" applyFont="1" applyFill="1" applyAlignment="1">
      <alignment horizontal="left" vertical="center" wrapText="1"/>
    </xf>
    <xf numFmtId="0" fontId="46" fillId="0" borderId="0" xfId="23" applyFont="1" applyFill="1" applyAlignment="1">
      <alignment vertical="center"/>
    </xf>
    <xf numFmtId="3" fontId="8" fillId="0" borderId="41" xfId="5" applyNumberFormat="1" applyFont="1" applyFill="1" applyBorder="1" applyAlignment="1" applyProtection="1">
      <alignment horizontal="right" vertical="center" shrinkToFit="1"/>
      <protection locked="0"/>
    </xf>
    <xf numFmtId="3" fontId="8" fillId="0" borderId="41" xfId="5" applyNumberFormat="1" applyFont="1" applyFill="1" applyBorder="1" applyAlignment="1" applyProtection="1">
      <alignment horizontal="right" vertical="center" shrinkToFit="1"/>
      <protection locked="0"/>
    </xf>
    <xf numFmtId="0" fontId="25" fillId="11" borderId="25" xfId="4" applyFont="1" applyFill="1" applyBorder="1" applyAlignment="1">
      <alignment vertical="center"/>
    </xf>
    <xf numFmtId="0" fontId="25" fillId="11" borderId="1" xfId="4" applyFont="1" applyFill="1" applyBorder="1" applyAlignment="1">
      <alignment vertical="center"/>
    </xf>
    <xf numFmtId="0" fontId="28" fillId="11" borderId="42"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3" xfId="4" applyFont="1" applyFill="1" applyBorder="1" applyAlignment="1">
      <alignment horizontal="center" vertical="center"/>
    </xf>
    <xf numFmtId="0" fontId="7" fillId="11" borderId="42" xfId="4" applyFont="1" applyFill="1" applyBorder="1" applyAlignment="1">
      <alignment vertical="center" wrapText="1"/>
    </xf>
    <xf numFmtId="0" fontId="7" fillId="11" borderId="0" xfId="4" applyFont="1" applyFill="1" applyBorder="1" applyAlignment="1">
      <alignment vertical="center" wrapText="1"/>
    </xf>
    <xf numFmtId="14" fontId="7" fillId="12" borderId="3" xfId="4" applyNumberFormat="1" applyFont="1" applyFill="1" applyBorder="1" applyAlignment="1" applyProtection="1">
      <alignment horizontal="center" vertical="center"/>
      <protection locked="0"/>
    </xf>
    <xf numFmtId="14" fontId="7" fillId="12" borderId="44" xfId="4" applyNumberFormat="1" applyFont="1" applyFill="1" applyBorder="1" applyAlignment="1" applyProtection="1">
      <alignment horizontal="center" vertical="center"/>
      <protection locked="0"/>
    </xf>
    <xf numFmtId="0" fontId="7" fillId="0" borderId="42" xfId="4" applyFont="1" applyFill="1" applyBorder="1" applyAlignment="1">
      <alignment horizontal="center" vertical="center" wrapText="1"/>
    </xf>
    <xf numFmtId="0" fontId="7" fillId="0" borderId="0" xfId="4" applyFont="1" applyFill="1" applyBorder="1" applyAlignment="1">
      <alignment horizontal="center" vertical="center" wrapText="1"/>
    </xf>
    <xf numFmtId="0" fontId="7" fillId="0" borderId="43" xfId="4" applyFont="1" applyFill="1" applyBorder="1" applyAlignment="1">
      <alignment horizontal="center" vertical="center" wrapText="1"/>
    </xf>
    <xf numFmtId="0" fontId="8" fillId="11" borderId="42" xfId="4" applyFont="1" applyFill="1" applyBorder="1" applyAlignment="1">
      <alignment horizontal="right" vertical="center" wrapText="1"/>
    </xf>
    <xf numFmtId="0" fontId="8" fillId="11" borderId="43" xfId="4" applyFont="1" applyFill="1" applyBorder="1" applyAlignment="1">
      <alignment horizontal="right" vertical="center" wrapText="1"/>
    </xf>
    <xf numFmtId="0" fontId="29" fillId="11" borderId="42" xfId="4" applyFont="1" applyFill="1" applyBorder="1" applyAlignment="1">
      <alignment wrapText="1"/>
    </xf>
    <xf numFmtId="0" fontId="29" fillId="11" borderId="0" xfId="4" applyFont="1" applyFill="1" applyBorder="1" applyAlignment="1">
      <alignment wrapText="1"/>
    </xf>
    <xf numFmtId="49" fontId="7" fillId="12" borderId="50" xfId="0" applyNumberFormat="1" applyFont="1" applyFill="1" applyBorder="1" applyAlignment="1" applyProtection="1">
      <alignment horizontal="center" vertical="center"/>
      <protection locked="0"/>
    </xf>
    <xf numFmtId="49" fontId="7" fillId="12" borderId="51" xfId="0" applyNumberFormat="1" applyFont="1" applyFill="1" applyBorder="1" applyAlignment="1" applyProtection="1">
      <alignment horizontal="center" vertical="center"/>
      <protection locked="0"/>
    </xf>
    <xf numFmtId="0" fontId="29" fillId="11" borderId="0" xfId="4" applyFont="1" applyFill="1" applyBorder="1"/>
    <xf numFmtId="0" fontId="27" fillId="11" borderId="42"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8" fillId="11" borderId="42" xfId="4" applyFont="1" applyFill="1" applyBorder="1" applyAlignment="1">
      <alignment horizontal="right" vertical="center"/>
    </xf>
    <xf numFmtId="0" fontId="8" fillId="11" borderId="43" xfId="4" applyFont="1" applyFill="1" applyBorder="1" applyAlignment="1">
      <alignment horizontal="right" vertical="center"/>
    </xf>
    <xf numFmtId="0" fontId="8" fillId="11" borderId="0" xfId="4" applyFont="1" applyFill="1" applyBorder="1" applyAlignment="1">
      <alignment horizontal="right" vertical="center" wrapText="1"/>
    </xf>
    <xf numFmtId="0" fontId="7" fillId="12" borderId="3" xfId="4" applyFont="1" applyFill="1" applyBorder="1" applyAlignment="1" applyProtection="1">
      <alignment horizontal="center" vertical="center"/>
      <protection locked="0"/>
    </xf>
    <xf numFmtId="0" fontId="7" fillId="12" borderId="44" xfId="4" applyFont="1" applyFill="1" applyBorder="1" applyAlignment="1" applyProtection="1">
      <alignment horizontal="center" vertical="center"/>
      <protection locked="0"/>
    </xf>
    <xf numFmtId="49" fontId="7" fillId="12" borderId="3" xfId="4" applyNumberFormat="1" applyFont="1" applyFill="1" applyBorder="1" applyAlignment="1" applyProtection="1">
      <alignment horizontal="center" vertical="center"/>
      <protection locked="0"/>
    </xf>
    <xf numFmtId="49" fontId="7" fillId="12" borderId="44" xfId="4" applyNumberFormat="1" applyFont="1" applyFill="1" applyBorder="1" applyAlignment="1" applyProtection="1">
      <alignment horizontal="center" vertical="center"/>
      <protection locked="0"/>
    </xf>
    <xf numFmtId="0" fontId="29" fillId="11" borderId="42" xfId="4" applyFont="1" applyFill="1" applyBorder="1" applyAlignment="1">
      <alignment vertical="center" wrapText="1"/>
    </xf>
    <xf numFmtId="0" fontId="29" fillId="11" borderId="0" xfId="4" applyFont="1" applyFill="1" applyBorder="1" applyAlignment="1">
      <alignment vertical="center" wrapText="1"/>
    </xf>
    <xf numFmtId="0" fontId="8" fillId="11" borderId="0" xfId="4" applyFont="1" applyFill="1" applyBorder="1" applyAlignment="1">
      <alignment horizontal="right" vertical="center"/>
    </xf>
    <xf numFmtId="0" fontId="7" fillId="12" borderId="3" xfId="4" applyFont="1" applyFill="1" applyBorder="1" applyAlignment="1" applyProtection="1">
      <alignment vertical="center"/>
      <protection locked="0"/>
    </xf>
    <xf numFmtId="0" fontId="7" fillId="12" borderId="2" xfId="4" applyFont="1" applyFill="1" applyBorder="1" applyAlignment="1" applyProtection="1">
      <alignment vertical="center"/>
      <protection locked="0"/>
    </xf>
    <xf numFmtId="0" fontId="7" fillId="12" borderId="44" xfId="4" applyFont="1" applyFill="1" applyBorder="1" applyAlignment="1" applyProtection="1">
      <alignment vertical="center"/>
      <protection locked="0"/>
    </xf>
    <xf numFmtId="0" fontId="30" fillId="11" borderId="42" xfId="4" applyFont="1" applyFill="1" applyBorder="1" applyAlignment="1">
      <alignment vertical="center"/>
    </xf>
    <xf numFmtId="0" fontId="30" fillId="11" borderId="0" xfId="4" applyFont="1" applyFill="1" applyBorder="1" applyAlignment="1">
      <alignment vertical="center"/>
    </xf>
    <xf numFmtId="0" fontId="7" fillId="12" borderId="50" xfId="0" applyFont="1" applyFill="1" applyBorder="1" applyAlignment="1" applyProtection="1">
      <alignment horizontal="center" vertical="center"/>
      <protection locked="0"/>
    </xf>
    <xf numFmtId="0" fontId="7" fillId="12" borderId="51" xfId="0" applyFont="1" applyFill="1" applyBorder="1" applyAlignment="1" applyProtection="1">
      <alignment horizontal="center" vertical="center"/>
      <protection locked="0"/>
    </xf>
    <xf numFmtId="0" fontId="7" fillId="12" borderId="50" xfId="0" applyFont="1" applyFill="1" applyBorder="1" applyAlignment="1" applyProtection="1">
      <alignment vertical="center"/>
      <protection locked="0"/>
    </xf>
    <xf numFmtId="0" fontId="7" fillId="12" borderId="49" xfId="0" applyFont="1" applyFill="1" applyBorder="1" applyAlignment="1" applyProtection="1">
      <alignment vertical="center"/>
      <protection locked="0"/>
    </xf>
    <xf numFmtId="0" fontId="7" fillId="12" borderId="51" xfId="0" applyFont="1" applyFill="1" applyBorder="1" applyAlignment="1" applyProtection="1">
      <alignment vertical="center"/>
      <protection locked="0"/>
    </xf>
    <xf numFmtId="0" fontId="8" fillId="11" borderId="0" xfId="4" applyFont="1" applyFill="1" applyBorder="1" applyAlignment="1">
      <alignment vertical="center"/>
    </xf>
    <xf numFmtId="0" fontId="29" fillId="12" borderId="50" xfId="0" applyFont="1" applyFill="1" applyBorder="1" applyProtection="1">
      <protection locked="0"/>
    </xf>
    <xf numFmtId="0" fontId="29" fillId="12" borderId="49" xfId="0" applyFont="1" applyFill="1" applyBorder="1" applyProtection="1">
      <protection locked="0"/>
    </xf>
    <xf numFmtId="0" fontId="29" fillId="12" borderId="51" xfId="0" applyFont="1" applyFill="1" applyBorder="1" applyProtection="1">
      <protection locked="0"/>
    </xf>
    <xf numFmtId="0" fontId="8" fillId="11" borderId="42" xfId="4" applyFont="1" applyFill="1" applyBorder="1" applyAlignment="1">
      <alignment horizontal="center" vertical="center"/>
    </xf>
    <xf numFmtId="0" fontId="8" fillId="11" borderId="0" xfId="4" applyFont="1" applyFill="1" applyBorder="1" applyAlignment="1">
      <alignment horizontal="center" vertical="center"/>
    </xf>
    <xf numFmtId="0" fontId="7" fillId="12" borderId="3" xfId="4" applyFont="1" applyFill="1" applyBorder="1" applyAlignment="1" applyProtection="1">
      <alignment horizontal="right" vertical="center"/>
      <protection locked="0"/>
    </xf>
    <xf numFmtId="0" fontId="7" fillId="12" borderId="2" xfId="4" applyFont="1" applyFill="1" applyBorder="1" applyAlignment="1" applyProtection="1">
      <alignment horizontal="right" vertical="center"/>
      <protection locked="0"/>
    </xf>
    <xf numFmtId="0" fontId="7" fillId="12" borderId="44" xfId="4"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29" fillId="11" borderId="0" xfId="4" applyFont="1" applyFill="1" applyBorder="1" applyAlignment="1">
      <alignment vertical="top"/>
    </xf>
    <xf numFmtId="0" fontId="29" fillId="11" borderId="0" xfId="4" applyFont="1" applyFill="1" applyBorder="1" applyProtection="1">
      <protection locked="0"/>
    </xf>
    <xf numFmtId="0" fontId="8" fillId="11" borderId="43" xfId="4" applyFont="1" applyFill="1" applyBorder="1" applyAlignment="1">
      <alignment horizontal="center" vertical="center"/>
    </xf>
    <xf numFmtId="0" fontId="8" fillId="11" borderId="42" xfId="4" applyFont="1" applyFill="1" applyBorder="1" applyAlignment="1">
      <alignment horizontal="left" vertical="center"/>
    </xf>
    <xf numFmtId="0" fontId="8" fillId="11" borderId="0" xfId="4" applyFont="1" applyFill="1" applyBorder="1" applyAlignment="1">
      <alignment horizontal="left" vertical="center"/>
    </xf>
    <xf numFmtId="0" fontId="8" fillId="11" borderId="0" xfId="4" applyFont="1" applyFill="1" applyBorder="1" applyAlignment="1">
      <alignment vertical="top"/>
    </xf>
    <xf numFmtId="0" fontId="7" fillId="12" borderId="52" xfId="0" applyFont="1" applyFill="1" applyBorder="1" applyAlignment="1" applyProtection="1">
      <alignment vertical="center"/>
      <protection locked="0"/>
    </xf>
    <xf numFmtId="49" fontId="7" fillId="12" borderId="52" xfId="0" applyNumberFormat="1" applyFont="1" applyFill="1" applyBorder="1" applyAlignment="1" applyProtection="1">
      <alignment vertical="center"/>
      <protection locked="0"/>
    </xf>
    <xf numFmtId="49" fontId="7" fillId="12" borderId="49" xfId="0" applyNumberFormat="1" applyFont="1" applyFill="1" applyBorder="1" applyAlignment="1" applyProtection="1">
      <alignment vertical="center"/>
      <protection locked="0"/>
    </xf>
    <xf numFmtId="49" fontId="7" fillId="12" borderId="51" xfId="0" applyNumberFormat="1" applyFont="1" applyFill="1" applyBorder="1" applyAlignment="1" applyProtection="1">
      <alignment vertical="center"/>
      <protection locked="0"/>
    </xf>
    <xf numFmtId="0" fontId="8" fillId="11" borderId="1" xfId="4" applyFont="1" applyFill="1" applyBorder="1" applyAlignment="1">
      <alignment horizontal="lef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4" xfId="4" applyFont="1" applyFill="1" applyBorder="1" applyAlignment="1" applyProtection="1">
      <alignment vertical="center"/>
      <protection locked="0"/>
    </xf>
    <xf numFmtId="0" fontId="8" fillId="11" borderId="5" xfId="4" applyFont="1" applyFill="1" applyBorder="1" applyAlignment="1">
      <alignment horizontal="left" vertical="center" wrapText="1"/>
    </xf>
    <xf numFmtId="0" fontId="29" fillId="12" borderId="52" xfId="0" applyFont="1" applyFill="1" applyBorder="1" applyAlignment="1" applyProtection="1">
      <alignment vertical="center"/>
      <protection locked="0"/>
    </xf>
    <xf numFmtId="0" fontId="29" fillId="12" borderId="49" xfId="0" applyFont="1" applyFill="1" applyBorder="1" applyAlignment="1" applyProtection="1">
      <alignment vertical="center"/>
      <protection locked="0"/>
    </xf>
    <xf numFmtId="0" fontId="29" fillId="12" borderId="51" xfId="0" applyFont="1" applyFill="1" applyBorder="1" applyAlignment="1" applyProtection="1">
      <alignment vertical="center"/>
      <protection locked="0"/>
    </xf>
    <xf numFmtId="0" fontId="29" fillId="12" borderId="52" xfId="11" applyFont="1" applyFill="1" applyBorder="1" applyAlignment="1" applyProtection="1">
      <alignment vertical="center"/>
      <protection locked="0"/>
    </xf>
    <xf numFmtId="0" fontId="29" fillId="12" borderId="49" xfId="11" applyFont="1" applyFill="1" applyBorder="1" applyAlignment="1" applyProtection="1">
      <alignment vertical="center"/>
      <protection locked="0"/>
    </xf>
    <xf numFmtId="0" fontId="29" fillId="12" borderId="51" xfId="11" applyFont="1" applyFill="1" applyBorder="1" applyAlignment="1" applyProtection="1">
      <alignment vertical="center"/>
      <protection locked="0"/>
    </xf>
    <xf numFmtId="0" fontId="8" fillId="0" borderId="41" xfId="0" applyFont="1" applyFill="1" applyBorder="1" applyAlignment="1" applyProtection="1">
      <alignment horizontal="left" vertical="center" wrapText="1"/>
    </xf>
    <xf numFmtId="0" fontId="8" fillId="9" borderId="41" xfId="0" applyFont="1" applyFill="1" applyBorder="1" applyAlignment="1" applyProtection="1">
      <alignment horizontal="left" vertical="center" wrapText="1"/>
    </xf>
    <xf numFmtId="0" fontId="7" fillId="9" borderId="41" xfId="0" applyFont="1" applyFill="1" applyBorder="1" applyAlignment="1" applyProtection="1">
      <alignment horizontal="left" vertical="center" wrapText="1"/>
    </xf>
    <xf numFmtId="0" fontId="11"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9"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5" fillId="0" borderId="2" xfId="0" applyFont="1" applyFill="1" applyBorder="1" applyAlignment="1" applyProtection="1">
      <alignment horizontal="right" vertical="top" wrapText="1"/>
    </xf>
    <xf numFmtId="0" fontId="5" fillId="0" borderId="2" xfId="0" applyFont="1" applyBorder="1" applyAlignment="1" applyProtection="1">
      <alignment horizontal="right" vertical="top" wrapText="1"/>
    </xf>
    <xf numFmtId="0" fontId="9"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9" fillId="3" borderId="41" xfId="0" applyFont="1" applyFill="1" applyBorder="1" applyAlignment="1" applyProtection="1">
      <alignment horizontal="center" vertical="center"/>
    </xf>
    <xf numFmtId="0" fontId="0" fillId="0" borderId="41" xfId="0" applyBorder="1" applyAlignment="1" applyProtection="1">
      <alignment horizontal="center" vertical="center"/>
    </xf>
    <xf numFmtId="0" fontId="7" fillId="3" borderId="41" xfId="0" applyFont="1" applyFill="1" applyBorder="1" applyAlignment="1" applyProtection="1">
      <alignment horizontal="center" vertical="center" wrapText="1"/>
    </xf>
    <xf numFmtId="0" fontId="0" fillId="0" borderId="41" xfId="0" applyBorder="1" applyAlignment="1" applyProtection="1">
      <alignment horizontal="center" vertical="center" wrapText="1"/>
    </xf>
    <xf numFmtId="0" fontId="14" fillId="4" borderId="41" xfId="0" applyFont="1" applyFill="1" applyBorder="1" applyAlignment="1" applyProtection="1">
      <alignment horizontal="left" vertical="center" wrapText="1"/>
    </xf>
    <xf numFmtId="0" fontId="7" fillId="0" borderId="41" xfId="0" applyFont="1" applyFill="1" applyBorder="1" applyAlignment="1" applyProtection="1">
      <alignment horizontal="left" vertical="center" wrapText="1"/>
    </xf>
    <xf numFmtId="0" fontId="8" fillId="11" borderId="41" xfId="0" applyFont="1" applyFill="1" applyBorder="1" applyAlignment="1" applyProtection="1">
      <alignment horizontal="left" vertical="center" wrapText="1"/>
    </xf>
    <xf numFmtId="0" fontId="15" fillId="4" borderId="41" xfId="0" applyFont="1" applyFill="1" applyBorder="1" applyAlignment="1" applyProtection="1">
      <alignment horizontal="left" vertical="center" wrapText="1"/>
    </xf>
    <xf numFmtId="0" fontId="16" fillId="4" borderId="41" xfId="0" applyFont="1" applyFill="1" applyBorder="1" applyAlignment="1" applyProtection="1">
      <alignment vertical="center"/>
    </xf>
    <xf numFmtId="0" fontId="34" fillId="9" borderId="41" xfId="0" applyFont="1" applyFill="1" applyBorder="1" applyAlignment="1" applyProtection="1">
      <alignment horizontal="left" vertical="center" wrapText="1"/>
    </xf>
    <xf numFmtId="0" fontId="15" fillId="9" borderId="41" xfId="0" applyFont="1" applyFill="1" applyBorder="1" applyAlignment="1" applyProtection="1">
      <alignment horizontal="left" vertical="center" wrapText="1"/>
    </xf>
    <xf numFmtId="0" fontId="15" fillId="0" borderId="41" xfId="0" applyFont="1" applyFill="1" applyBorder="1" applyAlignment="1" applyProtection="1">
      <alignment horizontal="left" vertical="center" wrapText="1" indent="1"/>
    </xf>
    <xf numFmtId="0" fontId="8" fillId="9" borderId="41" xfId="0" applyFont="1" applyFill="1" applyBorder="1" applyAlignment="1" applyProtection="1">
      <alignment horizontal="left" vertical="center" wrapText="1" indent="1"/>
    </xf>
    <xf numFmtId="0" fontId="7" fillId="3" borderId="41" xfId="3" applyFont="1" applyFill="1" applyBorder="1" applyAlignment="1" applyProtection="1">
      <alignment horizontal="center" vertical="center" wrapText="1"/>
    </xf>
    <xf numFmtId="3" fontId="19" fillId="3" borderId="41" xfId="3" applyNumberFormat="1" applyFont="1" applyFill="1" applyBorder="1" applyAlignment="1" applyProtection="1">
      <alignment horizontal="center" vertical="center" wrapText="1"/>
    </xf>
    <xf numFmtId="3" fontId="0" fillId="0" borderId="41" xfId="0" applyNumberFormat="1" applyBorder="1" applyAlignment="1" applyProtection="1">
      <alignment horizontal="center" vertical="center" wrapText="1"/>
    </xf>
    <xf numFmtId="0" fontId="5"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9"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5" fillId="4" borderId="41" xfId="0" applyFont="1" applyFill="1" applyBorder="1" applyAlignment="1" applyProtection="1">
      <alignment vertical="center" wrapText="1"/>
    </xf>
    <xf numFmtId="0" fontId="0" fillId="0" borderId="41" xfId="0" applyBorder="1" applyAlignment="1" applyProtection="1"/>
    <xf numFmtId="0" fontId="19" fillId="3" borderId="41" xfId="3" applyFont="1" applyFill="1" applyBorder="1" applyAlignment="1" applyProtection="1">
      <alignment horizontal="center" vertical="center"/>
    </xf>
    <xf numFmtId="0" fontId="35" fillId="9" borderId="41" xfId="0" applyFont="1" applyFill="1" applyBorder="1" applyAlignment="1" applyProtection="1">
      <alignment horizontal="left" vertical="center" wrapText="1"/>
    </xf>
    <xf numFmtId="0" fontId="17" fillId="9" borderId="41" xfId="0" applyFont="1" applyFill="1" applyBorder="1" applyAlignment="1" applyProtection="1">
      <alignment horizontal="left" vertical="center" wrapText="1"/>
    </xf>
    <xf numFmtId="0" fontId="8" fillId="0" borderId="41" xfId="0" applyFont="1" applyFill="1" applyBorder="1" applyAlignment="1" applyProtection="1">
      <alignment horizontal="left" vertical="center" wrapText="1" indent="1"/>
    </xf>
    <xf numFmtId="0" fontId="17" fillId="0" borderId="41" xfId="0" applyFont="1" applyFill="1" applyBorder="1" applyAlignment="1" applyProtection="1">
      <alignment horizontal="left" vertical="center" wrapText="1"/>
    </xf>
    <xf numFmtId="0" fontId="9" fillId="0" borderId="0" xfId="3" applyFont="1" applyFill="1" applyBorder="1" applyAlignment="1" applyProtection="1">
      <alignment horizontal="center" vertical="top" wrapText="1"/>
      <protection locked="0"/>
    </xf>
    <xf numFmtId="0" fontId="11" fillId="0" borderId="0" xfId="3" applyFont="1" applyFill="1" applyBorder="1" applyAlignment="1" applyProtection="1">
      <alignment horizontal="center" vertical="center" wrapText="1"/>
    </xf>
    <xf numFmtId="0" fontId="21" fillId="0" borderId="41" xfId="0" applyFont="1" applyFill="1" applyBorder="1" applyAlignment="1" applyProtection="1">
      <alignment horizontal="left" vertical="center" wrapText="1"/>
    </xf>
    <xf numFmtId="0" fontId="7" fillId="4" borderId="41" xfId="0" applyFont="1" applyFill="1" applyBorder="1" applyAlignment="1" applyProtection="1">
      <alignment horizontal="left" vertical="center" wrapText="1"/>
    </xf>
    <xf numFmtId="0" fontId="7" fillId="4" borderId="41" xfId="0" applyFont="1" applyFill="1" applyBorder="1" applyAlignment="1" applyProtection="1">
      <alignment vertical="center" wrapText="1"/>
    </xf>
    <xf numFmtId="0" fontId="8" fillId="0" borderId="4" xfId="0" applyFont="1" applyFill="1" applyBorder="1" applyAlignment="1" applyProtection="1">
      <alignment horizontal="left" vertical="center" wrapText="1" indent="1"/>
    </xf>
    <xf numFmtId="0" fontId="8" fillId="0" borderId="5" xfId="0" applyFont="1" applyFill="1" applyBorder="1" applyAlignment="1" applyProtection="1">
      <alignment horizontal="left" vertical="center" wrapText="1" indent="1"/>
    </xf>
    <xf numFmtId="0" fontId="8" fillId="0" borderId="6" xfId="0" applyFont="1" applyFill="1" applyBorder="1" applyAlignment="1" applyProtection="1">
      <alignment horizontal="left" vertical="center" wrapText="1" indent="1"/>
    </xf>
    <xf numFmtId="0" fontId="0" fillId="0" borderId="0" xfId="0" applyAlignment="1" applyProtection="1">
      <alignment horizontal="center" wrapText="1"/>
    </xf>
    <xf numFmtId="0" fontId="8" fillId="0" borderId="22" xfId="0" applyFont="1" applyFill="1" applyBorder="1" applyAlignment="1" applyProtection="1">
      <alignment horizontal="left" vertical="center" wrapText="1"/>
    </xf>
    <xf numFmtId="0" fontId="8" fillId="0" borderId="23" xfId="0" applyFont="1" applyFill="1" applyBorder="1" applyAlignment="1" applyProtection="1">
      <alignment horizontal="left" vertical="center" wrapText="1"/>
    </xf>
    <xf numFmtId="0" fontId="8" fillId="0" borderId="24" xfId="0" applyFont="1" applyFill="1" applyBorder="1" applyAlignment="1" applyProtection="1">
      <alignment horizontal="left" vertical="center" wrapText="1"/>
    </xf>
    <xf numFmtId="0" fontId="19" fillId="2" borderId="4" xfId="3" applyFont="1" applyFill="1" applyBorder="1" applyAlignment="1" applyProtection="1">
      <alignment vertical="center" wrapText="1"/>
      <protection locked="0"/>
    </xf>
    <xf numFmtId="0" fontId="21" fillId="0" borderId="22" xfId="0" applyFont="1" applyFill="1" applyBorder="1" applyAlignment="1" applyProtection="1">
      <alignment horizontal="left" vertical="center" wrapText="1"/>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5"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7" fillId="10" borderId="22" xfId="0" applyFont="1" applyFill="1" applyBorder="1" applyAlignment="1" applyProtection="1">
      <alignment horizontal="left" vertical="center" wrapText="1"/>
    </xf>
    <xf numFmtId="0" fontId="7" fillId="10" borderId="23" xfId="0" applyFont="1" applyFill="1" applyBorder="1" applyAlignment="1" applyProtection="1">
      <alignment horizontal="left" vertical="center" wrapText="1"/>
    </xf>
    <xf numFmtId="0" fontId="7" fillId="10" borderId="24" xfId="0" applyFont="1" applyFill="1" applyBorder="1" applyAlignment="1" applyProtection="1">
      <alignment horizontal="left" vertical="center" wrapText="1"/>
    </xf>
    <xf numFmtId="0" fontId="8" fillId="10" borderId="22" xfId="0" applyFont="1" applyFill="1" applyBorder="1" applyAlignment="1" applyProtection="1">
      <alignment horizontal="left" vertical="center" wrapText="1"/>
    </xf>
    <xf numFmtId="0" fontId="8" fillId="10" borderId="23" xfId="0" applyFont="1" applyFill="1" applyBorder="1" applyAlignment="1" applyProtection="1">
      <alignment horizontal="left" vertical="center" wrapText="1"/>
    </xf>
    <xf numFmtId="0" fontId="8" fillId="10" borderId="24" xfId="0" applyFont="1" applyFill="1" applyBorder="1" applyAlignment="1" applyProtection="1">
      <alignment horizontal="left" vertical="center" wrapText="1"/>
    </xf>
    <xf numFmtId="0" fontId="7" fillId="3" borderId="16" xfId="3" applyFont="1" applyFill="1" applyBorder="1" applyAlignment="1" applyProtection="1">
      <alignment horizontal="center" vertical="center" wrapText="1"/>
    </xf>
    <xf numFmtId="0" fontId="0" fillId="0" borderId="18" xfId="0" applyBorder="1" applyAlignment="1" applyProtection="1">
      <alignment horizontal="center" vertical="center" wrapText="1"/>
    </xf>
    <xf numFmtId="0" fontId="0" fillId="0" borderId="17" xfId="0" applyBorder="1" applyAlignment="1" applyProtection="1">
      <alignment horizontal="center" vertical="center" wrapText="1"/>
    </xf>
    <xf numFmtId="0" fontId="19" fillId="3" borderId="28" xfId="3" applyFont="1" applyFill="1" applyBorder="1" applyAlignment="1" applyProtection="1">
      <alignment horizontal="center" vertical="center" wrapText="1"/>
    </xf>
    <xf numFmtId="0" fontId="0" fillId="0" borderId="29" xfId="0" applyBorder="1" applyAlignment="1" applyProtection="1">
      <alignment horizontal="center" vertical="center" wrapText="1"/>
    </xf>
    <xf numFmtId="0" fontId="0" fillId="0" borderId="30" xfId="0" applyBorder="1" applyAlignment="1" applyProtection="1">
      <alignment horizontal="center" vertical="center" wrapText="1"/>
    </xf>
    <xf numFmtId="0" fontId="15" fillId="7" borderId="25" xfId="0" applyFont="1" applyFill="1" applyBorder="1" applyAlignment="1" applyProtection="1">
      <alignment horizontal="left" vertical="center" wrapText="1" shrinkToFit="1"/>
    </xf>
    <xf numFmtId="0" fontId="15" fillId="7" borderId="1" xfId="0" applyFont="1" applyFill="1" applyBorder="1" applyAlignment="1" applyProtection="1">
      <alignment horizontal="left" vertical="center" wrapText="1" shrinkToFit="1"/>
    </xf>
    <xf numFmtId="0" fontId="15" fillId="7" borderId="26" xfId="0" applyFont="1" applyFill="1" applyBorder="1" applyAlignment="1" applyProtection="1">
      <alignment horizontal="left" vertical="center" wrapText="1" shrinkToFit="1"/>
    </xf>
    <xf numFmtId="0" fontId="8" fillId="0" borderId="31" xfId="0" applyFont="1" applyFill="1" applyBorder="1" applyAlignment="1" applyProtection="1">
      <alignment horizontal="left" vertical="center" wrapText="1"/>
    </xf>
    <xf numFmtId="0" fontId="8" fillId="0" borderId="32" xfId="0" applyFont="1" applyFill="1" applyBorder="1" applyAlignment="1" applyProtection="1">
      <alignment horizontal="left" vertical="center" wrapText="1"/>
    </xf>
    <xf numFmtId="0" fontId="8" fillId="0" borderId="33" xfId="0" applyFont="1" applyFill="1" applyBorder="1" applyAlignment="1" applyProtection="1">
      <alignment horizontal="left" vertical="center" wrapText="1"/>
    </xf>
    <xf numFmtId="0" fontId="15" fillId="10" borderId="19" xfId="0" applyFont="1" applyFill="1" applyBorder="1" applyAlignment="1" applyProtection="1">
      <alignment horizontal="left" vertical="center" wrapText="1"/>
    </xf>
    <xf numFmtId="0" fontId="15" fillId="10" borderId="20" xfId="0" applyFont="1" applyFill="1" applyBorder="1" applyAlignment="1" applyProtection="1">
      <alignment horizontal="left" vertical="center" wrapText="1"/>
    </xf>
    <xf numFmtId="0" fontId="15" fillId="10" borderId="21" xfId="0" applyFont="1" applyFill="1" applyBorder="1" applyAlignment="1" applyProtection="1">
      <alignment horizontal="left" vertical="center" wrapText="1"/>
    </xf>
    <xf numFmtId="0" fontId="15" fillId="10" borderId="22" xfId="0" applyFont="1" applyFill="1" applyBorder="1" applyAlignment="1" applyProtection="1">
      <alignment horizontal="left" vertical="center" wrapText="1"/>
    </xf>
    <xf numFmtId="0" fontId="15" fillId="10" borderId="23" xfId="0" applyFont="1" applyFill="1" applyBorder="1" applyAlignment="1" applyProtection="1">
      <alignment horizontal="left" vertical="center" wrapText="1"/>
    </xf>
    <xf numFmtId="0" fontId="15" fillId="10" borderId="24" xfId="0" applyFont="1" applyFill="1" applyBorder="1" applyAlignment="1" applyProtection="1">
      <alignment horizontal="left" vertical="center" wrapText="1"/>
    </xf>
    <xf numFmtId="0" fontId="15" fillId="0" borderId="22" xfId="0" applyFont="1" applyFill="1" applyBorder="1" applyAlignment="1" applyProtection="1">
      <alignment horizontal="left" vertical="center" wrapText="1"/>
    </xf>
    <xf numFmtId="0" fontId="15" fillId="0" borderId="23" xfId="0" applyFont="1" applyFill="1" applyBorder="1" applyAlignment="1" applyProtection="1">
      <alignment horizontal="left" vertical="center" wrapText="1"/>
    </xf>
    <xf numFmtId="0" fontId="15" fillId="0" borderId="24" xfId="0" applyFont="1" applyFill="1" applyBorder="1" applyAlignment="1" applyProtection="1">
      <alignment horizontal="left" vertical="center" wrapText="1"/>
    </xf>
    <xf numFmtId="0" fontId="8" fillId="0" borderId="12" xfId="0" applyFont="1" applyFill="1" applyBorder="1" applyAlignment="1" applyProtection="1">
      <alignment horizontal="left" vertical="center" wrapText="1"/>
    </xf>
    <xf numFmtId="0" fontId="8" fillId="0" borderId="12" xfId="0" applyFont="1" applyFill="1" applyBorder="1" applyAlignment="1" applyProtection="1">
      <alignment horizontal="left" vertical="center" wrapText="1" indent="1"/>
    </xf>
    <xf numFmtId="0" fontId="7" fillId="10" borderId="12" xfId="0" applyFont="1" applyFill="1" applyBorder="1" applyAlignment="1" applyProtection="1">
      <alignment horizontal="left" vertical="center" wrapText="1"/>
    </xf>
    <xf numFmtId="0" fontId="8" fillId="0" borderId="27" xfId="0" applyFont="1" applyFill="1" applyBorder="1" applyAlignment="1" applyProtection="1">
      <alignment horizontal="left" vertical="center" wrapText="1"/>
    </xf>
    <xf numFmtId="0" fontId="15" fillId="7" borderId="25" xfId="0" applyFont="1" applyFill="1" applyBorder="1" applyAlignment="1" applyProtection="1">
      <alignment horizontal="left" vertical="center" shrinkToFit="1"/>
    </xf>
    <xf numFmtId="0" fontId="8" fillId="7" borderId="1" xfId="0" applyFont="1" applyFill="1" applyBorder="1" applyAlignment="1" applyProtection="1">
      <alignment horizontal="left" vertical="center" shrinkToFit="1"/>
    </xf>
    <xf numFmtId="0" fontId="8" fillId="7" borderId="26" xfId="0" applyFont="1" applyFill="1" applyBorder="1" applyAlignment="1" applyProtection="1">
      <alignment horizontal="left" vertical="center" shrinkToFit="1"/>
    </xf>
    <xf numFmtId="0" fontId="34" fillId="10" borderId="13" xfId="0" applyFont="1" applyFill="1" applyBorder="1" applyAlignment="1" applyProtection="1">
      <alignment horizontal="left" vertical="center" wrapText="1"/>
    </xf>
    <xf numFmtId="0" fontId="15" fillId="10" borderId="13" xfId="0" applyFont="1" applyFill="1" applyBorder="1" applyAlignment="1" applyProtection="1">
      <alignment horizontal="left" vertical="center" wrapText="1"/>
    </xf>
    <xf numFmtId="0" fontId="8" fillId="0" borderId="27" xfId="0" applyFont="1" applyFill="1" applyBorder="1" applyAlignment="1" applyProtection="1">
      <alignment horizontal="left" vertical="center" wrapText="1" indent="1"/>
    </xf>
    <xf numFmtId="0" fontId="8" fillId="9" borderId="22" xfId="0" applyFont="1" applyFill="1" applyBorder="1" applyAlignment="1" applyProtection="1">
      <alignment horizontal="left" vertical="center" wrapText="1" indent="1"/>
    </xf>
    <xf numFmtId="0" fontId="8" fillId="9" borderId="23" xfId="0" applyFont="1" applyFill="1" applyBorder="1" applyAlignment="1" applyProtection="1">
      <alignment horizontal="left" vertical="center" wrapText="1" indent="1"/>
    </xf>
    <xf numFmtId="0" fontId="8" fillId="9" borderId="24" xfId="0" applyFont="1" applyFill="1" applyBorder="1" applyAlignment="1" applyProtection="1">
      <alignment horizontal="left" vertical="center" wrapText="1" indent="1"/>
    </xf>
    <xf numFmtId="0" fontId="8" fillId="9" borderId="12" xfId="0" applyFont="1" applyFill="1" applyBorder="1" applyAlignment="1" applyProtection="1">
      <alignment horizontal="left" vertical="center" wrapText="1" indent="1"/>
    </xf>
    <xf numFmtId="0" fontId="5" fillId="0" borderId="2" xfId="3" applyFont="1" applyBorder="1" applyAlignment="1" applyProtection="1">
      <alignment horizontal="right" vertical="top" wrapText="1"/>
      <protection locked="0"/>
    </xf>
    <xf numFmtId="0" fontId="5" fillId="0" borderId="2" xfId="0" applyFont="1" applyBorder="1" applyAlignment="1" applyProtection="1">
      <alignment horizontal="right"/>
      <protection locked="0"/>
    </xf>
    <xf numFmtId="0" fontId="34" fillId="10" borderId="12" xfId="0" applyFont="1" applyFill="1" applyBorder="1" applyAlignment="1" applyProtection="1">
      <alignment horizontal="left" vertical="center" wrapText="1"/>
    </xf>
    <xf numFmtId="0" fontId="15" fillId="10" borderId="12" xfId="0" applyFont="1" applyFill="1" applyBorder="1" applyAlignment="1" applyProtection="1">
      <alignment horizontal="left" vertical="center" wrapText="1"/>
    </xf>
    <xf numFmtId="0" fontId="15" fillId="0" borderId="12" xfId="0" applyFont="1" applyFill="1" applyBorder="1" applyAlignment="1" applyProtection="1">
      <alignment horizontal="left" vertical="center" wrapText="1"/>
    </xf>
    <xf numFmtId="0" fontId="11" fillId="0" borderId="0" xfId="1" applyFont="1" applyFill="1" applyBorder="1" applyAlignment="1" applyProtection="1">
      <alignment horizontal="center" vertical="center" wrapText="1"/>
    </xf>
    <xf numFmtId="0" fontId="14" fillId="0" borderId="0" xfId="3" applyFont="1" applyBorder="1" applyAlignment="1" applyProtection="1">
      <alignment horizontal="center" vertical="center" wrapText="1"/>
    </xf>
    <xf numFmtId="0" fontId="9" fillId="0" borderId="0" xfId="1" applyFont="1" applyFill="1" applyBorder="1" applyAlignment="1" applyProtection="1">
      <alignment horizontal="center" vertical="center"/>
    </xf>
    <xf numFmtId="0" fontId="6" fillId="0" borderId="38" xfId="0" applyFont="1" applyBorder="1" applyAlignment="1" applyProtection="1">
      <alignment horizontal="left" vertical="center" wrapText="1"/>
    </xf>
    <xf numFmtId="0" fontId="19" fillId="9" borderId="38" xfId="0" applyFont="1" applyFill="1" applyBorder="1" applyAlignment="1" applyProtection="1">
      <alignment horizontal="left" vertical="center" wrapText="1"/>
    </xf>
    <xf numFmtId="0" fontId="12" fillId="3" borderId="7" xfId="0" applyFont="1" applyFill="1" applyBorder="1" applyAlignment="1" applyProtection="1">
      <alignment horizontal="center" vertical="center" wrapText="1"/>
    </xf>
    <xf numFmtId="0" fontId="6" fillId="0" borderId="8" xfId="0" applyFont="1" applyBorder="1" applyAlignment="1" applyProtection="1">
      <alignment horizontal="center" vertical="center" wrapText="1"/>
    </xf>
    <xf numFmtId="0" fontId="6" fillId="0" borderId="34" xfId="0" applyFont="1" applyBorder="1" applyAlignment="1" applyProtection="1">
      <alignment horizontal="center" vertical="center" wrapText="1"/>
    </xf>
    <xf numFmtId="0" fontId="6" fillId="0" borderId="35" xfId="0" applyFont="1" applyBorder="1" applyAlignment="1" applyProtection="1">
      <alignment horizontal="center" vertical="center" wrapText="1"/>
    </xf>
    <xf numFmtId="0" fontId="12" fillId="3" borderId="8" xfId="0" applyFont="1" applyFill="1" applyBorder="1" applyAlignment="1" applyProtection="1">
      <alignment horizontal="center" vertical="center" wrapText="1"/>
    </xf>
    <xf numFmtId="0" fontId="6" fillId="0" borderId="35" xfId="0" applyFont="1" applyBorder="1" applyProtection="1"/>
    <xf numFmtId="3" fontId="12" fillId="3" borderId="8" xfId="0" applyNumberFormat="1" applyFont="1" applyFill="1" applyBorder="1" applyAlignment="1" applyProtection="1">
      <alignment horizontal="center" vertical="center" wrapText="1"/>
    </xf>
    <xf numFmtId="3" fontId="6" fillId="0" borderId="35" xfId="0" applyNumberFormat="1" applyFont="1" applyBorder="1" applyProtection="1"/>
    <xf numFmtId="3" fontId="12" fillId="3" borderId="9" xfId="0" applyNumberFormat="1" applyFont="1" applyFill="1" applyBorder="1" applyAlignment="1" applyProtection="1">
      <alignment horizontal="center" vertical="center" wrapText="1"/>
    </xf>
    <xf numFmtId="3" fontId="6" fillId="0" borderId="36" xfId="0" applyNumberFormat="1" applyFont="1" applyBorder="1" applyProtection="1"/>
    <xf numFmtId="49" fontId="12" fillId="3" borderId="10" xfId="0" applyNumberFormat="1" applyFont="1" applyFill="1" applyBorder="1" applyAlignment="1" applyProtection="1">
      <alignment horizontal="center" vertical="center" wrapText="1"/>
    </xf>
    <xf numFmtId="49" fontId="12" fillId="3" borderId="11" xfId="0" applyNumberFormat="1" applyFont="1" applyFill="1" applyBorder="1" applyAlignment="1" applyProtection="1">
      <alignment horizontal="center" vertical="center" wrapText="1"/>
    </xf>
    <xf numFmtId="0" fontId="20" fillId="6" borderId="37" xfId="0" applyFont="1" applyFill="1" applyBorder="1" applyAlignment="1" applyProtection="1">
      <alignment horizontal="left" vertical="center"/>
    </xf>
    <xf numFmtId="0" fontId="22" fillId="6" borderId="37" xfId="0" applyFont="1" applyFill="1" applyBorder="1" applyAlignment="1" applyProtection="1">
      <alignment vertical="center"/>
    </xf>
    <xf numFmtId="0" fontId="22" fillId="6" borderId="47" xfId="0" applyFont="1" applyFill="1" applyBorder="1" applyAlignment="1" applyProtection="1">
      <alignment vertical="center"/>
    </xf>
    <xf numFmtId="0" fontId="6" fillId="0" borderId="37" xfId="0" applyFont="1" applyBorder="1" applyAlignment="1" applyProtection="1">
      <alignment vertical="center"/>
    </xf>
    <xf numFmtId="0" fontId="19" fillId="0" borderId="38" xfId="0" applyFont="1" applyBorder="1" applyAlignment="1" applyProtection="1">
      <alignment horizontal="left" vertical="center" wrapText="1"/>
    </xf>
    <xf numFmtId="0" fontId="19" fillId="9" borderId="39" xfId="0" applyFont="1" applyFill="1" applyBorder="1" applyAlignment="1" applyProtection="1">
      <alignment horizontal="left" vertical="center" wrapText="1"/>
    </xf>
    <xf numFmtId="0" fontId="20" fillId="6" borderId="40" xfId="0" applyFont="1" applyFill="1" applyBorder="1" applyAlignment="1" applyProtection="1">
      <alignment horizontal="left" vertical="center"/>
    </xf>
    <xf numFmtId="0" fontId="6" fillId="0" borderId="40" xfId="0" applyFont="1" applyBorder="1" applyAlignment="1" applyProtection="1">
      <alignment vertical="center"/>
    </xf>
    <xf numFmtId="0" fontId="40" fillId="9" borderId="38" xfId="0" applyFont="1" applyFill="1" applyBorder="1" applyAlignment="1" applyProtection="1">
      <alignment horizontal="left" vertical="center" wrapText="1"/>
    </xf>
    <xf numFmtId="0" fontId="20" fillId="9" borderId="38" xfId="0" applyFont="1" applyFill="1" applyBorder="1" applyAlignment="1" applyProtection="1">
      <alignment horizontal="left" vertical="center" wrapText="1"/>
    </xf>
    <xf numFmtId="0" fontId="40" fillId="9" borderId="39" xfId="0" applyFont="1" applyFill="1" applyBorder="1" applyAlignment="1" applyProtection="1">
      <alignment horizontal="left" vertical="center" wrapText="1"/>
    </xf>
    <xf numFmtId="0" fontId="20" fillId="9" borderId="39" xfId="0" applyFont="1" applyFill="1" applyBorder="1" applyAlignment="1" applyProtection="1">
      <alignment horizontal="left" vertical="center" wrapText="1"/>
    </xf>
    <xf numFmtId="0" fontId="6" fillId="0" borderId="40" xfId="0" applyFont="1" applyBorder="1" applyProtection="1"/>
    <xf numFmtId="0" fontId="6" fillId="0" borderId="0" xfId="0" applyFont="1" applyAlignment="1">
      <alignment horizontal="left" vertical="top" wrapText="1"/>
    </xf>
    <xf numFmtId="0" fontId="6" fillId="0" borderId="0" xfId="0" applyFont="1" applyAlignment="1">
      <alignment horizontal="left" vertical="top"/>
    </xf>
  </cellXfs>
  <cellStyles count="36">
    <cellStyle name="Hyperlink" xfId="22" builtinId="8"/>
    <cellStyle name="Hyperlink 2" xfId="2"/>
    <cellStyle name="Normal" xfId="0" builtinId="0"/>
    <cellStyle name="Normal 2" xfId="3"/>
    <cellStyle name="Normal 2 2" xfId="5"/>
    <cellStyle name="Normal 2 3" xfId="10"/>
    <cellStyle name="Normal 2 4" xfId="8"/>
    <cellStyle name="Normal 2 5" xfId="13"/>
    <cellStyle name="Normal 2 5 2" xfId="21"/>
    <cellStyle name="Normal 2 5 2 2" xfId="35"/>
    <cellStyle name="Normal 2 5 3" xfId="29"/>
    <cellStyle name="Normal 3" xfId="4"/>
    <cellStyle name="Normal 3 2" xfId="11"/>
    <cellStyle name="Normal 3 2 2" xfId="17"/>
    <cellStyle name="Normal 3 2 2 2" xfId="32"/>
    <cellStyle name="Normal 3 2 3" xfId="27"/>
    <cellStyle name="Normal 3 3" xfId="12"/>
    <cellStyle name="Normal 3 3 2" xfId="18"/>
    <cellStyle name="Normal 3 3 2 2" xfId="33"/>
    <cellStyle name="Normal 3 3 3" xfId="28"/>
    <cellStyle name="Normal 3 4" xfId="9"/>
    <cellStyle name="Normal 3 4 2" xfId="20"/>
    <cellStyle name="Normal 3 4 2 2" xfId="34"/>
    <cellStyle name="Normal 3 4 3" xfId="26"/>
    <cellStyle name="Normal 3 5" xfId="16"/>
    <cellStyle name="Normal 3 5 2" xfId="31"/>
    <cellStyle name="Normal 3 6" xfId="7"/>
    <cellStyle name="Normal 3 6 2" xfId="25"/>
    <cellStyle name="Normal 3 7" xfId="6"/>
    <cellStyle name="Normal 3 8" xfId="24"/>
    <cellStyle name="Normal 4" xfId="19"/>
    <cellStyle name="Normal 5" xfId="14"/>
    <cellStyle name="Normal 6" xfId="15"/>
    <cellStyle name="Normal 6 2" xfId="30"/>
    <cellStyle name="Normal 7" xfId="23"/>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91" connectionId="0">
    <xmlCellPr id="1" uniqueName="P1075256">
      <xmlPr mapId="1" xpath="/TFI-IZD-POD/IFP-GFI-IZD-POD_1000374/P1075256" xmlDataType="decimal"/>
    </xmlCellPr>
  </singleXmlCell>
  <singleXmlCell id="170" r="I91" connectionId="0">
    <xmlCellPr id="1" uniqueName="P1075257">
      <xmlPr mapId="1" xpath="/TFI-IZD-POD/IFP-GFI-IZD-POD_1000374/P1075257" xmlDataType="decimal"/>
    </xmlCellPr>
  </singleXmlCell>
  <singleXmlCell id="171" r="H92" connectionId="0">
    <xmlCellPr id="1" uniqueName="P1075258">
      <xmlPr mapId="1" xpath="/TFI-IZD-POD/IFP-GFI-IZD-POD_1000374/P1075258" xmlDataType="decimal"/>
    </xmlCellPr>
  </singleXmlCell>
  <singleXmlCell id="172" r="I92" connectionId="0">
    <xmlCellPr id="1" uniqueName="P1075259">
      <xmlPr mapId="1" xpath="/TFI-IZD-POD/IFP-GFI-IZD-POD_1000374/P1075259" xmlDataType="decimal"/>
    </xmlCellPr>
  </singleXmlCell>
  <singleXmlCell id="173" r="H93" connectionId="0">
    <xmlCellPr id="1" uniqueName="P1075260">
      <xmlPr mapId="1" xpath="/TFI-IZD-POD/IFP-GFI-IZD-POD_1000374/P1075260" xmlDataType="decimal"/>
    </xmlCellPr>
  </singleXmlCell>
  <singleXmlCell id="174" r="I93" connectionId="0">
    <xmlCellPr id="1" uniqueName="P1075261">
      <xmlPr mapId="1" xpath="/TFI-IZD-POD/IFP-GFI-IZD-POD_1000374/P1075261" xmlDataType="decimal"/>
    </xmlCellPr>
  </singleXmlCell>
  <singleXmlCell id="175" r="H94" connectionId="0">
    <xmlCellPr id="1" uniqueName="P1075262">
      <xmlPr mapId="1" xpath="/TFI-IZD-POD/IFP-GFI-IZD-POD_1000374/P1075262" xmlDataType="decimal"/>
    </xmlCellPr>
  </singleXmlCell>
  <singleXmlCell id="176" r="I94" connectionId="0">
    <xmlCellPr id="1" uniqueName="P1075263">
      <xmlPr mapId="1" xpath="/TFI-IZD-POD/IFP-GFI-IZD-POD_1000374/P1075263" xmlDataType="decimal"/>
    </xmlCellPr>
  </singleXmlCell>
  <singleXmlCell id="177" r="H95" connectionId="0">
    <xmlCellPr id="1" uniqueName="P1075264">
      <xmlPr mapId="1" xpath="/TFI-IZD-POD/IFP-GFI-IZD-POD_1000374/P1075264" xmlDataType="decimal"/>
    </xmlCellPr>
  </singleXmlCell>
  <singleXmlCell id="178" r="I95" connectionId="0">
    <xmlCellPr id="1" uniqueName="P1075265">
      <xmlPr mapId="1" xpath="/TFI-IZD-POD/IFP-GFI-IZD-POD_1000374/P1075265" xmlDataType="decimal"/>
    </xmlCellPr>
  </singleXmlCell>
  <singleXmlCell id="179" r="H96" connectionId="0">
    <xmlCellPr id="1" uniqueName="P1075266">
      <xmlPr mapId="1" xpath="/TFI-IZD-POD/IFP-GFI-IZD-POD_1000374/P1075266" xmlDataType="decimal"/>
    </xmlCellPr>
  </singleXmlCell>
  <singleXmlCell id="180" r="I96" connectionId="0">
    <xmlCellPr id="1" uniqueName="P1075267">
      <xmlPr mapId="1" xpath="/TFI-IZD-POD/IFP-GFI-IZD-POD_1000374/P1075267" xmlDataType="decimal"/>
    </xmlCellPr>
  </singleXmlCell>
  <singleXmlCell id="181" r="H97" connectionId="0">
    <xmlCellPr id="1" uniqueName="P1075268">
      <xmlPr mapId="1" xpath="/TFI-IZD-POD/IFP-GFI-IZD-POD_1000374/P1075268" xmlDataType="decimal"/>
    </xmlCellPr>
  </singleXmlCell>
  <singleXmlCell id="182" r="I97" connectionId="0">
    <xmlCellPr id="1" uniqueName="P1075269">
      <xmlPr mapId="1" xpath="/TFI-IZD-POD/IFP-GFI-IZD-POD_1000374/P1075269" xmlDataType="decimal"/>
    </xmlCellPr>
  </singleXmlCell>
  <singleXmlCell id="183" r="H98" connectionId="0">
    <xmlCellPr id="1" uniqueName="P1075270">
      <xmlPr mapId="1" xpath="/TFI-IZD-POD/IFP-GFI-IZD-POD_1000374/P1075270" xmlDataType="decimal"/>
    </xmlCellPr>
  </singleXmlCell>
  <singleXmlCell id="184" r="I98" connectionId="0">
    <xmlCellPr id="1" uniqueName="P1075271">
      <xmlPr mapId="1" xpath="/TFI-IZD-POD/IFP-GFI-IZD-POD_1000374/P1075271" xmlDataType="decimal"/>
    </xmlCellPr>
  </singleXmlCell>
  <singleXmlCell id="185" r="H99" connectionId="0">
    <xmlCellPr id="1" uniqueName="P1075272">
      <xmlPr mapId="1" xpath="/TFI-IZD-POD/IFP-GFI-IZD-POD_1000374/P1075272" xmlDataType="decimal"/>
    </xmlCellPr>
  </singleXmlCell>
  <singleXmlCell id="186" r="I99" connectionId="0">
    <xmlCellPr id="1" uniqueName="P1075273">
      <xmlPr mapId="1" xpath="/TFI-IZD-POD/IFP-GFI-IZD-POD_1000374/P1075273" xmlDataType="decimal"/>
    </xmlCellPr>
  </singleXmlCell>
  <singleXmlCell id="187" r="H100" connectionId="0">
    <xmlCellPr id="1" uniqueName="P1075274">
      <xmlPr mapId="1" xpath="/TFI-IZD-POD/IFP-GFI-IZD-POD_1000374/P1075274" xmlDataType="decimal"/>
    </xmlCellPr>
  </singleXmlCell>
  <singleXmlCell id="188" r="I100" connectionId="0">
    <xmlCellPr id="1" uniqueName="P1075275">
      <xmlPr mapId="1" xpath="/TFI-IZD-POD/IFP-GFI-IZD-POD_1000374/P1075275" xmlDataType="decimal"/>
    </xmlCellPr>
  </singleXmlCell>
  <singleXmlCell id="189" r="H101" connectionId="0">
    <xmlCellPr id="1" uniqueName="P1075276">
      <xmlPr mapId="1" xpath="/TFI-IZD-POD/IFP-GFI-IZD-POD_1000374/P1075276" xmlDataType="decimal"/>
    </xmlCellPr>
  </singleXmlCell>
  <singleXmlCell id="190" r="I101" connectionId="0">
    <xmlCellPr id="1" uniqueName="P1075277">
      <xmlPr mapId="1" xpath="/TFI-IZD-POD/IFP-GFI-IZD-POD_1000374/P1075277" xmlDataType="decimal"/>
    </xmlCellPr>
  </singleXmlCell>
  <singleXmlCell id="191" r="H102" connectionId="0">
    <xmlCellPr id="1" uniqueName="P1075278">
      <xmlPr mapId="1" xpath="/TFI-IZD-POD/IFP-GFI-IZD-POD_1000374/P1075278" xmlDataType="decimal"/>
    </xmlCellPr>
  </singleXmlCell>
  <singleXmlCell id="192" r="I102" connectionId="0">
    <xmlCellPr id="1" uniqueName="P1075279">
      <xmlPr mapId="1" xpath="/TFI-IZD-POD/IFP-GFI-IZD-POD_1000374/P1075279" xmlDataType="decimal"/>
    </xmlCellPr>
  </singleXmlCell>
  <singleXmlCell id="193" r="H103" connectionId="0">
    <xmlCellPr id="1" uniqueName="P1075280">
      <xmlPr mapId="1" xpath="/TFI-IZD-POD/IFP-GFI-IZD-POD_1000374/P1075280" xmlDataType="decimal"/>
    </xmlCellPr>
  </singleXmlCell>
  <singleXmlCell id="194" r="I103" connectionId="0">
    <xmlCellPr id="1" uniqueName="P1075281">
      <xmlPr mapId="1" xpath="/TFI-IZD-POD/IFP-GFI-IZD-POD_1000374/P1075281" xmlDataType="decimal"/>
    </xmlCellPr>
  </singleXmlCell>
  <singleXmlCell id="195" r="H104" connectionId="0">
    <xmlCellPr id="1" uniqueName="P1075282">
      <xmlPr mapId="1" xpath="/TFI-IZD-POD/IFP-GFI-IZD-POD_1000374/P1075282" xmlDataType="decimal"/>
    </xmlCellPr>
  </singleXmlCell>
  <singleXmlCell id="196" r="I104" connectionId="0">
    <xmlCellPr id="1" uniqueName="P1075283">
      <xmlPr mapId="1" xpath="/TFI-IZD-POD/IFP-GFI-IZD-POD_1000374/P1075283" xmlDataType="decimal"/>
    </xmlCellPr>
  </singleXmlCell>
  <singleXmlCell id="197" r="H105" connectionId="0">
    <xmlCellPr id="1" uniqueName="P1075284">
      <xmlPr mapId="1" xpath="/TFI-IZD-POD/IFP-GFI-IZD-POD_1000374/P1075284" xmlDataType="decimal"/>
    </xmlCellPr>
  </singleXmlCell>
  <singleXmlCell id="198" r="I105" connectionId="0">
    <xmlCellPr id="1" uniqueName="P1075285">
      <xmlPr mapId="1" xpath="/TFI-IZD-POD/IFP-GFI-IZD-POD_1000374/P1075285" xmlDataType="decimal"/>
    </xmlCellPr>
  </singleXmlCell>
  <singleXmlCell id="199" r="H106" connectionId="0">
    <xmlCellPr id="1" uniqueName="P1075286">
      <xmlPr mapId="1" xpath="/TFI-IZD-POD/IFP-GFI-IZD-POD_1000374/P1075286" xmlDataType="decimal"/>
    </xmlCellPr>
  </singleXmlCell>
  <singleXmlCell id="200" r="I106" connectionId="0">
    <xmlCellPr id="1" uniqueName="P1075287">
      <xmlPr mapId="1" xpath="/TFI-IZD-POD/IFP-GFI-IZD-POD_1000374/P1075287" xmlDataType="decimal"/>
    </xmlCellPr>
  </singleXmlCell>
  <singleXmlCell id="201" r="H107" connectionId="0">
    <xmlCellPr id="1" uniqueName="P1075288">
      <xmlPr mapId="1" xpath="/TFI-IZD-POD/IFP-GFI-IZD-POD_1000374/P1075288" xmlDataType="decimal"/>
    </xmlCellPr>
  </singleXmlCell>
  <singleXmlCell id="202" r="I107" connectionId="0">
    <xmlCellPr id="1" uniqueName="P1075289">
      <xmlPr mapId="1" xpath="/TFI-IZD-POD/IFP-GFI-IZD-POD_1000374/P1075289" xmlDataType="decimal"/>
    </xmlCellPr>
  </singleXmlCell>
  <singleXmlCell id="203" r="H108" connectionId="0">
    <xmlCellPr id="1" uniqueName="P1075290">
      <xmlPr mapId="1" xpath="/TFI-IZD-POD/IFP-GFI-IZD-POD_1000374/P1075290" xmlDataType="decimal"/>
    </xmlCellPr>
  </singleXmlCell>
  <singleXmlCell id="204" r="I108" connectionId="0">
    <xmlCellPr id="1" uniqueName="P1075291">
      <xmlPr mapId="1" xpath="/TFI-IZD-POD/IFP-GFI-IZD-POD_1000374/P1075291" xmlDataType="decimal"/>
    </xmlCellPr>
  </singleXmlCell>
  <singleXmlCell id="205" r="H109" connectionId="0">
    <xmlCellPr id="1" uniqueName="P1075292">
      <xmlPr mapId="1" xpath="/TFI-IZD-POD/IFP-GFI-IZD-POD_1000374/P1075292" xmlDataType="decimal"/>
    </xmlCellPr>
  </singleXmlCell>
  <singleXmlCell id="206" r="I109" connectionId="0">
    <xmlCellPr id="1" uniqueName="P1075293">
      <xmlPr mapId="1" xpath="/TFI-IZD-POD/IFP-GFI-IZD-POD_1000374/P1075293" xmlDataType="decimal"/>
    </xmlCellPr>
  </singleXmlCell>
  <singleXmlCell id="207" r="H110" connectionId="0">
    <xmlCellPr id="1" uniqueName="P1075294">
      <xmlPr mapId="1" xpath="/TFI-IZD-POD/IFP-GFI-IZD-POD_1000374/P1075294" xmlDataType="decimal"/>
    </xmlCellPr>
  </singleXmlCell>
  <singleXmlCell id="208" r="I110" connectionId="0">
    <xmlCellPr id="1" uniqueName="P1075295">
      <xmlPr mapId="1" xpath="/TFI-IZD-POD/IFP-GFI-IZD-POD_1000374/P1075295" xmlDataType="decimal"/>
    </xmlCellPr>
  </singleXmlCell>
  <singleXmlCell id="209" r="H111" connectionId="0">
    <xmlCellPr id="1" uniqueName="P1075296">
      <xmlPr mapId="1" xpath="/TFI-IZD-POD/IFP-GFI-IZD-POD_1000374/P1075296" xmlDataType="decimal"/>
    </xmlCellPr>
  </singleXmlCell>
  <singleXmlCell id="210" r="I111" connectionId="0">
    <xmlCellPr id="1" uniqueName="P1075297">
      <xmlPr mapId="1" xpath="/TFI-IZD-POD/IFP-GFI-IZD-POD_1000374/P1075297" xmlDataType="decimal"/>
    </xmlCellPr>
  </singleXmlCell>
  <singleXmlCell id="211" r="H112" connectionId="0">
    <xmlCellPr id="1" uniqueName="P1075298">
      <xmlPr mapId="1" xpath="/TFI-IZD-POD/IFP-GFI-IZD-POD_1000374/P1075298" xmlDataType="decimal"/>
    </xmlCellPr>
  </singleXmlCell>
  <singleXmlCell id="212" r="I112" connectionId="0">
    <xmlCellPr id="1" uniqueName="P1075299">
      <xmlPr mapId="1" xpath="/TFI-IZD-POD/IFP-GFI-IZD-POD_1000374/P1075299" xmlDataType="decimal"/>
    </xmlCellPr>
  </singleXmlCell>
  <singleXmlCell id="213" r="H113" connectionId="0">
    <xmlCellPr id="1" uniqueName="P1075300">
      <xmlPr mapId="1" xpath="/TFI-IZD-POD/IFP-GFI-IZD-POD_1000374/P1075300" xmlDataType="decimal"/>
    </xmlCellPr>
  </singleXmlCell>
  <singleXmlCell id="214" r="I113" connectionId="0">
    <xmlCellPr id="1" uniqueName="P1075301">
      <xmlPr mapId="1" xpath="/TFI-IZD-POD/IFP-GFI-IZD-POD_1000374/P1075301" xmlDataType="decimal"/>
    </xmlCellPr>
  </singleXmlCell>
  <singleXmlCell id="215" r="H114" connectionId="0">
    <xmlCellPr id="1" uniqueName="P1075302">
      <xmlPr mapId="1" xpath="/TFI-IZD-POD/IFP-GFI-IZD-POD_1000374/P1075302" xmlDataType="decimal"/>
    </xmlCellPr>
  </singleXmlCell>
  <singleXmlCell id="216" r="I114" connectionId="0">
    <xmlCellPr id="1" uniqueName="P1075303">
      <xmlPr mapId="1" xpath="/TFI-IZD-POD/IFP-GFI-IZD-POD_1000374/P1075303" xmlDataType="decimal"/>
    </xmlCellPr>
  </singleXmlCell>
  <singleXmlCell id="217" r="H115" connectionId="0">
    <xmlCellPr id="1" uniqueName="P1075304">
      <xmlPr mapId="1" xpath="/TFI-IZD-POD/IFP-GFI-IZD-POD_1000374/P1075304" xmlDataType="decimal"/>
    </xmlCellPr>
  </singleXmlCell>
  <singleXmlCell id="218" r="I115" connectionId="0">
    <xmlCellPr id="1" uniqueName="P1075305">
      <xmlPr mapId="1" xpath="/TFI-IZD-POD/IFP-GFI-IZD-POD_1000374/P1075305" xmlDataType="decimal"/>
    </xmlCellPr>
  </singleXmlCell>
  <singleXmlCell id="219" r="H116" connectionId="0">
    <xmlCellPr id="1" uniqueName="P1075306">
      <xmlPr mapId="1" xpath="/TFI-IZD-POD/IFP-GFI-IZD-POD_1000374/P1075306" xmlDataType="decimal"/>
    </xmlCellPr>
  </singleXmlCell>
  <singleXmlCell id="220" r="I116" connectionId="0">
    <xmlCellPr id="1" uniqueName="P1075307">
      <xmlPr mapId="1" xpath="/TFI-IZD-POD/IFP-GFI-IZD-POD_1000374/P1075307" xmlDataType="decimal"/>
    </xmlCellPr>
  </singleXmlCell>
  <singleXmlCell id="221" r="H117" connectionId="0">
    <xmlCellPr id="1" uniqueName="P1075308">
      <xmlPr mapId="1" xpath="/TFI-IZD-POD/IFP-GFI-IZD-POD_1000374/P1075308" xmlDataType="decimal"/>
    </xmlCellPr>
  </singleXmlCell>
  <singleXmlCell id="222" r="I117" connectionId="0">
    <xmlCellPr id="1" uniqueName="P1075309">
      <xmlPr mapId="1" xpath="/TFI-IZD-POD/IFP-GFI-IZD-POD_1000374/P1075309" xmlDataType="decimal"/>
    </xmlCellPr>
  </singleXmlCell>
  <singleXmlCell id="223" r="H118" connectionId="0">
    <xmlCellPr id="1" uniqueName="P1075310">
      <xmlPr mapId="1" xpath="/TFI-IZD-POD/IFP-GFI-IZD-POD_1000374/P1075310" xmlDataType="decimal"/>
    </xmlCellPr>
  </singleXmlCell>
  <singleXmlCell id="224" r="I118" connectionId="0">
    <xmlCellPr id="1" uniqueName="P1075311">
      <xmlPr mapId="1" xpath="/TFI-IZD-POD/IFP-GFI-IZD-POD_1000374/P1075311" xmlDataType="decimal"/>
    </xmlCellPr>
  </singleXmlCell>
  <singleXmlCell id="225" r="H119" connectionId="0">
    <xmlCellPr id="1" uniqueName="P1075312">
      <xmlPr mapId="1" xpath="/TFI-IZD-POD/IFP-GFI-IZD-POD_1000374/P1075312" xmlDataType="decimal"/>
    </xmlCellPr>
  </singleXmlCell>
  <singleXmlCell id="226" r="I119" connectionId="0">
    <xmlCellPr id="1" uniqueName="P1075313">
      <xmlPr mapId="1" xpath="/TFI-IZD-POD/IFP-GFI-IZD-POD_1000374/P1075313" xmlDataType="decimal"/>
    </xmlCellPr>
  </singleXmlCell>
  <singleXmlCell id="227" r="H120" connectionId="0">
    <xmlCellPr id="1" uniqueName="P1075314">
      <xmlPr mapId="1" xpath="/TFI-IZD-POD/IFP-GFI-IZD-POD_1000374/P1075314" xmlDataType="decimal"/>
    </xmlCellPr>
  </singleXmlCell>
  <singleXmlCell id="228" r="I120" connectionId="0">
    <xmlCellPr id="1" uniqueName="P1075315">
      <xmlPr mapId="1" xpath="/TFI-IZD-POD/IFP-GFI-IZD-POD_1000374/P1075315" xmlDataType="decimal"/>
    </xmlCellPr>
  </singleXmlCell>
  <singleXmlCell id="229" r="H121" connectionId="0">
    <xmlCellPr id="1" uniqueName="P1075316">
      <xmlPr mapId="1" xpath="/TFI-IZD-POD/IFP-GFI-IZD-POD_1000374/P1075316" xmlDataType="decimal"/>
    </xmlCellPr>
  </singleXmlCell>
  <singleXmlCell id="230" r="I121" connectionId="0">
    <xmlCellPr id="1" uniqueName="P1075317">
      <xmlPr mapId="1" xpath="/TFI-IZD-POD/IFP-GFI-IZD-POD_1000374/P1075317" xmlDataType="decimal"/>
    </xmlCellPr>
  </singleXmlCell>
  <singleXmlCell id="231" r="H122" connectionId="0">
    <xmlCellPr id="1" uniqueName="P1075318">
      <xmlPr mapId="1" xpath="/TFI-IZD-POD/IFP-GFI-IZD-POD_1000374/P1075318" xmlDataType="decimal"/>
    </xmlCellPr>
  </singleXmlCell>
  <singleXmlCell id="232" r="I122" connectionId="0">
    <xmlCellPr id="1" uniqueName="P1075319">
      <xmlPr mapId="1" xpath="/TFI-IZD-POD/IFP-GFI-IZD-POD_1000374/P1075319" xmlDataType="decimal"/>
    </xmlCellPr>
  </singleXmlCell>
  <singleXmlCell id="233" r="H123" connectionId="0">
    <xmlCellPr id="1" uniqueName="P1075320">
      <xmlPr mapId="1" xpath="/TFI-IZD-POD/IFP-GFI-IZD-POD_1000374/P1075320" xmlDataType="decimal"/>
    </xmlCellPr>
  </singleXmlCell>
  <singleXmlCell id="234" r="I123" connectionId="0">
    <xmlCellPr id="1" uniqueName="P1075321">
      <xmlPr mapId="1" xpath="/TFI-IZD-POD/IFP-GFI-IZD-POD_1000374/P1075321" xmlDataType="decimal"/>
    </xmlCellPr>
  </singleXmlCell>
  <singleXmlCell id="235" r="H124" connectionId="0">
    <xmlCellPr id="1" uniqueName="P1075322">
      <xmlPr mapId="1" xpath="/TFI-IZD-POD/IFP-GFI-IZD-POD_1000374/P1075322" xmlDataType="decimal"/>
    </xmlCellPr>
  </singleXmlCell>
  <singleXmlCell id="236" r="I124" connectionId="0">
    <xmlCellPr id="1" uniqueName="P1075323">
      <xmlPr mapId="1" xpath="/TFI-IZD-POD/IFP-GFI-IZD-POD_1000374/P1075323" xmlDataType="decimal"/>
    </xmlCellPr>
  </singleXmlCell>
  <singleXmlCell id="237" r="H125" connectionId="0">
    <xmlCellPr id="1" uniqueName="P1075324">
      <xmlPr mapId="1" xpath="/TFI-IZD-POD/IFP-GFI-IZD-POD_1000374/P1075324" xmlDataType="decimal"/>
    </xmlCellPr>
  </singleXmlCell>
  <singleXmlCell id="238" r="I125" connectionId="0">
    <xmlCellPr id="1" uniqueName="P1075325">
      <xmlPr mapId="1" xpath="/TFI-IZD-POD/IFP-GFI-IZD-POD_1000374/P1075325" xmlDataType="decimal"/>
    </xmlCellPr>
  </singleXmlCell>
  <singleXmlCell id="239" r="H126" connectionId="0">
    <xmlCellPr id="1" uniqueName="P1075326">
      <xmlPr mapId="1" xpath="/TFI-IZD-POD/IFP-GFI-IZD-POD_1000374/P1075326" xmlDataType="decimal"/>
    </xmlCellPr>
  </singleXmlCell>
  <singleXmlCell id="240" r="I126" connectionId="0">
    <xmlCellPr id="1" uniqueName="P1075327">
      <xmlPr mapId="1" xpath="/TFI-IZD-POD/IFP-GFI-IZD-POD_1000374/P1075327" xmlDataType="decimal"/>
    </xmlCellPr>
  </singleXmlCell>
  <singleXmlCell id="241" r="H127" connectionId="0">
    <xmlCellPr id="1" uniqueName="P1075328">
      <xmlPr mapId="1" xpath="/TFI-IZD-POD/IFP-GFI-IZD-POD_1000374/P1075328" xmlDataType="decimal"/>
    </xmlCellPr>
  </singleXmlCell>
  <singleXmlCell id="242" r="I127" connectionId="0">
    <xmlCellPr id="1" uniqueName="P1075329">
      <xmlPr mapId="1" xpath="/TFI-IZD-POD/IFP-GFI-IZD-POD_1000374/P1075329" xmlDataType="decimal"/>
    </xmlCellPr>
  </singleXmlCell>
  <singleXmlCell id="243" r="H128" connectionId="0">
    <xmlCellPr id="1" uniqueName="P1075330">
      <xmlPr mapId="1" xpath="/TFI-IZD-POD/IFP-GFI-IZD-POD_1000374/P1075330" xmlDataType="decimal"/>
    </xmlCellPr>
  </singleXmlCell>
  <singleXmlCell id="244" r="I128" connectionId="0">
    <xmlCellPr id="1" uniqueName="P1075331">
      <xmlPr mapId="1" xpath="/TFI-IZD-POD/IFP-GFI-IZD-POD_1000374/P1075331" xmlDataType="decimal"/>
    </xmlCellPr>
  </singleXmlCell>
  <singleXmlCell id="245" r="H129" connectionId="0">
    <xmlCellPr id="1" uniqueName="P1075332">
      <xmlPr mapId="1" xpath="/TFI-IZD-POD/IFP-GFI-IZD-POD_1000374/P1075332" xmlDataType="decimal"/>
    </xmlCellPr>
  </singleXmlCell>
  <singleXmlCell id="246" r="I129" connectionId="0">
    <xmlCellPr id="1" uniqueName="P1075333">
      <xmlPr mapId="1" xpath="/TFI-IZD-POD/IFP-GFI-IZD-POD_1000374/P1075333" xmlDataType="decimal"/>
    </xmlCellPr>
  </singleXmlCell>
  <singleXmlCell id="247" r="H130" connectionId="0">
    <xmlCellPr id="1" uniqueName="P1075334">
      <xmlPr mapId="1" xpath="/TFI-IZD-POD/IFP-GFI-IZD-POD_1000374/P1075334" xmlDataType="decimal"/>
    </xmlCellPr>
  </singleXmlCell>
  <singleXmlCell id="248" r="I130" connectionId="0">
    <xmlCellPr id="1" uniqueName="P1075335">
      <xmlPr mapId="1" xpath="/TFI-IZD-POD/IFP-GFI-IZD-POD_1000374/P1075335" xmlDataType="decimal"/>
    </xmlCellPr>
  </singleXmlCell>
  <singleXmlCell id="249" r="H131" connectionId="0">
    <xmlCellPr id="1" uniqueName="P1075336">
      <xmlPr mapId="1" xpath="/TFI-IZD-POD/IFP-GFI-IZD-POD_1000374/P1075336" xmlDataType="decimal"/>
    </xmlCellPr>
  </singleXmlCell>
  <singleXmlCell id="250" r="I131" connectionId="0">
    <xmlCellPr id="1" uniqueName="P1075337">
      <xmlPr mapId="1" xpath="/TFI-IZD-POD/IFP-GFI-IZD-POD_1000374/P1075337" xmlDataType="decimal"/>
    </xmlCellPr>
  </singleXmlCell>
  <singleXmlCell id="251" r="H132" connectionId="0">
    <xmlCellPr id="1" uniqueName="P1075338">
      <xmlPr mapId="1" xpath="/TFI-IZD-POD/IFP-GFI-IZD-POD_1000374/P1075338" xmlDataType="decimal"/>
    </xmlCellPr>
  </singleXmlCell>
  <singleXmlCell id="252" r="I132" connectionId="0">
    <xmlCellPr id="1" uniqueName="P1075339">
      <xmlPr mapId="1" xpath="/TFI-IZD-POD/IFP-GFI-IZD-POD_1000374/P1075339" xmlDataType="decimal"/>
    </xmlCellPr>
  </singleXmlCell>
  <singleXmlCell id="253" r="H133" connectionId="0">
    <xmlCellPr id="1" uniqueName="P1075340">
      <xmlPr mapId="1" xpath="/TFI-IZD-POD/IFP-GFI-IZD-POD_1000374/P1075340" xmlDataType="decimal"/>
    </xmlCellPr>
  </singleXmlCell>
  <singleXmlCell id="254" r="I133" connectionId="0">
    <xmlCellPr id="1" uniqueName="P1075341">
      <xmlPr mapId="1" xpath="/TFI-IZD-POD/IFP-GFI-IZD-POD_1000374/P1075341" xmlDataType="decimal"/>
    </xmlCellPr>
  </singleXmlCell>
  <singleXmlCell id="255" r="H134" connectionId="0">
    <xmlCellPr id="1" uniqueName="P1075342">
      <xmlPr mapId="1" xpath="/TFI-IZD-POD/IFP-GFI-IZD-POD_1000374/P1075342" xmlDataType="decimal"/>
    </xmlCellPr>
  </singleXmlCell>
  <singleXmlCell id="256" r="I134"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7" r="H93" connectionId="0">
    <xmlCellPr id="1" uniqueName="P1076387">
      <xmlPr mapId="1" xpath="/TFI-IZD-POD/ISD-GFI-IZD-POD_1000375/P1076387" xmlDataType="decimal"/>
    </xmlCellPr>
  </singleXmlCell>
  <singleXmlCell id="578" r="I93" connectionId="0">
    <xmlCellPr id="1" uniqueName="P1082591">
      <xmlPr mapId="1" xpath="/TFI-IZD-POD/ISD-GFI-IZD-POD_1000375/P1082591" xmlDataType="decimal"/>
    </xmlCellPr>
  </singleXmlCell>
  <singleXmlCell id="579" r="J93" connectionId="0">
    <xmlCellPr id="1" uniqueName="P1076388">
      <xmlPr mapId="1" xpath="/TFI-IZD-POD/ISD-GFI-IZD-POD_1000375/P1076388" xmlDataType="decimal"/>
    </xmlCellPr>
  </singleXmlCell>
  <singleXmlCell id="580" r="K93" connectionId="0">
    <xmlCellPr id="1" uniqueName="P1082592">
      <xmlPr mapId="1" xpath="/TFI-IZD-POD/ISD-GFI-IZD-POD_1000375/P1082592" xmlDataType="decimal"/>
    </xmlCellPr>
  </singleXmlCell>
  <singleXmlCell id="581" r="H94" connectionId="0">
    <xmlCellPr id="1" uniqueName="P1076389">
      <xmlPr mapId="1" xpath="/TFI-IZD-POD/ISD-GFI-IZD-POD_1000375/P1076389" xmlDataType="decimal"/>
    </xmlCellPr>
  </singleXmlCell>
  <singleXmlCell id="582" r="I94" connectionId="0">
    <xmlCellPr id="1" uniqueName="P1082593">
      <xmlPr mapId="1" xpath="/TFI-IZD-POD/ISD-GFI-IZD-POD_1000375/P1082593" xmlDataType="decimal"/>
    </xmlCellPr>
  </singleXmlCell>
  <singleXmlCell id="583" r="J94" connectionId="0">
    <xmlCellPr id="1" uniqueName="P1076390">
      <xmlPr mapId="1" xpath="/TFI-IZD-POD/ISD-GFI-IZD-POD_1000375/P1076390" xmlDataType="decimal"/>
    </xmlCellPr>
  </singleXmlCell>
  <singleXmlCell id="584" r="K94" connectionId="0">
    <xmlCellPr id="1" uniqueName="P1082594">
      <xmlPr mapId="1" xpath="/TFI-IZD-POD/ISD-GFI-IZD-POD_1000375/P1082594" xmlDataType="decimal"/>
    </xmlCellPr>
  </singleXmlCell>
  <singleXmlCell id="585" r="H95" connectionId="0">
    <xmlCellPr id="1" uniqueName="P1076391">
      <xmlPr mapId="1" xpath="/TFI-IZD-POD/ISD-GFI-IZD-POD_1000375/P1076391" xmlDataType="decimal"/>
    </xmlCellPr>
  </singleXmlCell>
  <singleXmlCell id="586" r="I95" connectionId="0">
    <xmlCellPr id="1" uniqueName="P1082595">
      <xmlPr mapId="1" xpath="/TFI-IZD-POD/ISD-GFI-IZD-POD_1000375/P1082595" xmlDataType="decimal"/>
    </xmlCellPr>
  </singleXmlCell>
  <singleXmlCell id="587" r="J95" connectionId="0">
    <xmlCellPr id="1" uniqueName="P1076392">
      <xmlPr mapId="1" xpath="/TFI-IZD-POD/ISD-GFI-IZD-POD_1000375/P1076392" xmlDataType="decimal"/>
    </xmlCellPr>
  </singleXmlCell>
  <singleXmlCell id="588" r="K95" connectionId="0">
    <xmlCellPr id="1" uniqueName="P1082596">
      <xmlPr mapId="1" xpath="/TFI-IZD-POD/ISD-GFI-IZD-POD_1000375/P1082596" xmlDataType="decimal"/>
    </xmlCellPr>
  </singleXmlCell>
  <singleXmlCell id="589" r="H96" connectionId="0">
    <xmlCellPr id="1" uniqueName="P1076393">
      <xmlPr mapId="1" xpath="/TFI-IZD-POD/ISD-GFI-IZD-POD_1000375/P1076393" xmlDataType="decimal"/>
    </xmlCellPr>
  </singleXmlCell>
  <singleXmlCell id="590" r="I96" connectionId="0">
    <xmlCellPr id="1" uniqueName="P1082597">
      <xmlPr mapId="1" xpath="/TFI-IZD-POD/ISD-GFI-IZD-POD_1000375/P1082597" xmlDataType="decimal"/>
    </xmlCellPr>
  </singleXmlCell>
  <singleXmlCell id="591" r="J96" connectionId="0">
    <xmlCellPr id="1" uniqueName="P1076394">
      <xmlPr mapId="1" xpath="/TFI-IZD-POD/ISD-GFI-IZD-POD_1000375/P1076394" xmlDataType="decimal"/>
    </xmlCellPr>
  </singleXmlCell>
  <singleXmlCell id="592" r="K96" connectionId="0">
    <xmlCellPr id="1" uniqueName="P1082598">
      <xmlPr mapId="1" xpath="/TFI-IZD-POD/ISD-GFI-IZD-POD_1000375/P1082598" xmlDataType="decimal"/>
    </xmlCellPr>
  </singleXmlCell>
  <singleXmlCell id="593" r="H97" connectionId="0">
    <xmlCellPr id="1" uniqueName="P1076395">
      <xmlPr mapId="1" xpath="/TFI-IZD-POD/ISD-GFI-IZD-POD_1000375/P1076395" xmlDataType="decimal"/>
    </xmlCellPr>
  </singleXmlCell>
  <singleXmlCell id="594" r="I97" connectionId="0">
    <xmlCellPr id="1" uniqueName="P1082599">
      <xmlPr mapId="1" xpath="/TFI-IZD-POD/ISD-GFI-IZD-POD_1000375/P1082599" xmlDataType="decimal"/>
    </xmlCellPr>
  </singleXmlCell>
  <singleXmlCell id="595" r="J97" connectionId="0">
    <xmlCellPr id="1" uniqueName="P1076396">
      <xmlPr mapId="1" xpath="/TFI-IZD-POD/ISD-GFI-IZD-POD_1000375/P1076396" xmlDataType="decimal"/>
    </xmlCellPr>
  </singleXmlCell>
  <singleXmlCell id="596" r="K97" connectionId="0">
    <xmlCellPr id="1" uniqueName="P1082600">
      <xmlPr mapId="1" xpath="/TFI-IZD-POD/ISD-GFI-IZD-POD_1000375/P1082600" xmlDataType="decimal"/>
    </xmlCellPr>
  </singleXmlCell>
  <singleXmlCell id="597" r="H100" connectionId="0">
    <xmlCellPr id="1" uniqueName="P1076397">
      <xmlPr mapId="1" xpath="/TFI-IZD-POD/ISD-GFI-IZD-POD_1000375/P1076397" xmlDataType="decimal"/>
    </xmlCellPr>
  </singleXmlCell>
  <singleXmlCell id="598" r="I100" connectionId="0">
    <xmlCellPr id="1" uniqueName="P1082601">
      <xmlPr mapId="1" xpath="/TFI-IZD-POD/ISD-GFI-IZD-POD_1000375/P1082601" xmlDataType="decimal"/>
    </xmlCellPr>
  </singleXmlCell>
  <singleXmlCell id="599" r="J100" connectionId="0">
    <xmlCellPr id="1" uniqueName="P1076398">
      <xmlPr mapId="1" xpath="/TFI-IZD-POD/ISD-GFI-IZD-POD_1000375/P1076398" xmlDataType="decimal"/>
    </xmlCellPr>
  </singleXmlCell>
  <singleXmlCell id="600" r="K100" connectionId="0">
    <xmlCellPr id="1" uniqueName="P1082602">
      <xmlPr mapId="1" xpath="/TFI-IZD-POD/ISD-GFI-IZD-POD_1000375/P1082602" xmlDataType="decimal"/>
    </xmlCellPr>
  </singleXmlCell>
  <singleXmlCell id="601" r="H101" connectionId="0">
    <xmlCellPr id="1" uniqueName="P1076399">
      <xmlPr mapId="1" xpath="/TFI-IZD-POD/ISD-GFI-IZD-POD_1000375/P1076399" xmlDataType="decimal"/>
    </xmlCellPr>
  </singleXmlCell>
  <singleXmlCell id="602" r="I101" connectionId="0">
    <xmlCellPr id="1" uniqueName="P1082603">
      <xmlPr mapId="1" xpath="/TFI-IZD-POD/ISD-GFI-IZD-POD_1000375/P1082603" xmlDataType="decimal"/>
    </xmlCellPr>
  </singleXmlCell>
  <singleXmlCell id="603" r="J101" connectionId="0">
    <xmlCellPr id="1" uniqueName="P1076400">
      <xmlPr mapId="1" xpath="/TFI-IZD-POD/ISD-GFI-IZD-POD_1000375/P1076400" xmlDataType="decimal"/>
    </xmlCellPr>
  </singleXmlCell>
  <singleXmlCell id="604" r="K101" connectionId="0">
    <xmlCellPr id="1" uniqueName="P1082604">
      <xmlPr mapId="1" xpath="/TFI-IZD-POD/ISD-GFI-IZD-POD_1000375/P1082604" xmlDataType="decimal"/>
    </xmlCellPr>
  </singleXmlCell>
  <singleXmlCell id="605" r="H102" connectionId="0">
    <xmlCellPr id="1" uniqueName="P1076401">
      <xmlPr mapId="1" xpath="/TFI-IZD-POD/ISD-GFI-IZD-POD_1000375/P1076401" xmlDataType="decimal"/>
    </xmlCellPr>
  </singleXmlCell>
  <singleXmlCell id="606" r="I102" connectionId="0">
    <xmlCellPr id="1" uniqueName="P1082605">
      <xmlPr mapId="1" xpath="/TFI-IZD-POD/ISD-GFI-IZD-POD_1000375/P1082605" xmlDataType="decimal"/>
    </xmlCellPr>
  </singleXmlCell>
  <singleXmlCell id="607" r="J102" connectionId="0">
    <xmlCellPr id="1" uniqueName="P1076402">
      <xmlPr mapId="1" xpath="/TFI-IZD-POD/ISD-GFI-IZD-POD_1000375/P1076402" xmlDataType="decimal"/>
    </xmlCellPr>
  </singleXmlCell>
  <singleXmlCell id="608" r="K102" connectionId="0">
    <xmlCellPr id="1" uniqueName="P1082606">
      <xmlPr mapId="1" xpath="/TFI-IZD-POD/ISD-GFI-IZD-POD_1000375/P1082606" xmlDataType="decimal"/>
    </xmlCellPr>
  </singleXmlCell>
  <singleXmlCell id="609" r="H108" connectionId="0">
    <xmlCellPr id="1" uniqueName="P1076403">
      <xmlPr mapId="1" xpath="/TFI-IZD-POD/ISD-GFI-IZD-POD_1000375/P1076403" xmlDataType="decimal"/>
    </xmlCellPr>
  </singleXmlCell>
  <singleXmlCell id="610" r="I108" connectionId="0">
    <xmlCellPr id="1" uniqueName="P1082607">
      <xmlPr mapId="1" xpath="/TFI-IZD-POD/ISD-GFI-IZD-POD_1000375/P1082607" xmlDataType="decimal"/>
    </xmlCellPr>
  </singleXmlCell>
  <singleXmlCell id="611" r="J108" connectionId="0">
    <xmlCellPr id="1" uniqueName="P1076404">
      <xmlPr mapId="1" xpath="/TFI-IZD-POD/ISD-GFI-IZD-POD_1000375/P1076404" xmlDataType="decimal"/>
    </xmlCellPr>
  </singleXmlCell>
  <singleXmlCell id="612" r="K108" connectionId="0">
    <xmlCellPr id="1" uniqueName="P1082608">
      <xmlPr mapId="1" xpath="/TFI-IZD-POD/ISD-GFI-IZD-POD_1000375/P1082608" xmlDataType="decimal"/>
    </xmlCellPr>
  </singleXmlCell>
  <singleXmlCell id="613" r="H109" connectionId="0">
    <xmlCellPr id="1" uniqueName="P1076405">
      <xmlPr mapId="1" xpath="/TFI-IZD-POD/ISD-GFI-IZD-POD_1000375/P1076405" xmlDataType="decimal"/>
    </xmlCellPr>
  </singleXmlCell>
  <singleXmlCell id="614" r="I109" connectionId="0">
    <xmlCellPr id="1" uniqueName="P1082609">
      <xmlPr mapId="1" xpath="/TFI-IZD-POD/ISD-GFI-IZD-POD_1000375/P1082609" xmlDataType="decimal"/>
    </xmlCellPr>
  </singleXmlCell>
  <singleXmlCell id="615" r="J109" connectionId="0">
    <xmlCellPr id="1" uniqueName="P1076406">
      <xmlPr mapId="1" xpath="/TFI-IZD-POD/ISD-GFI-IZD-POD_1000375/P1076406" xmlDataType="decimal"/>
    </xmlCellPr>
  </singleXmlCell>
  <singleXmlCell id="616" r="K109" connectionId="0">
    <xmlCellPr id="1" uniqueName="P1082610">
      <xmlPr mapId="1" xpath="/TFI-IZD-POD/ISD-GFI-IZD-POD_1000375/P1082610" xmlDataType="decimal"/>
    </xmlCellPr>
  </singleXmlCell>
  <singleXmlCell id="617" r="H111" connectionId="0">
    <xmlCellPr id="1" uniqueName="P1076407">
      <xmlPr mapId="1" xpath="/TFI-IZD-POD/ISD-GFI-IZD-POD_1000375/P1076407" xmlDataType="decimal"/>
    </xmlCellPr>
  </singleXmlCell>
  <singleXmlCell id="618" r="I111" connectionId="0">
    <xmlCellPr id="1" uniqueName="P1082611">
      <xmlPr mapId="1" xpath="/TFI-IZD-POD/ISD-GFI-IZD-POD_1000375/P1082611" xmlDataType="decimal"/>
    </xmlCellPr>
  </singleXmlCell>
  <singleXmlCell id="619" r="J111" connectionId="0">
    <xmlCellPr id="1" uniqueName="P1076408">
      <xmlPr mapId="1" xpath="/TFI-IZD-POD/ISD-GFI-IZD-POD_1000375/P1076408" xmlDataType="decimal"/>
    </xmlCellPr>
  </singleXmlCell>
  <singleXmlCell id="620" r="K111" connectionId="0">
    <xmlCellPr id="1" uniqueName="P1082612">
      <xmlPr mapId="1" xpath="/TFI-IZD-POD/ISD-GFI-IZD-POD_1000375/P1082612" xmlDataType="decimal"/>
    </xmlCellPr>
  </singleXmlCell>
  <singleXmlCell id="621" r="H112" connectionId="0">
    <xmlCellPr id="1" uniqueName="P1076409">
      <xmlPr mapId="1" xpath="/TFI-IZD-POD/ISD-GFI-IZD-POD_1000375/P1076409" xmlDataType="decimal"/>
    </xmlCellPr>
  </singleXmlCell>
  <singleXmlCell id="622" r="I112" connectionId="0">
    <xmlCellPr id="1" uniqueName="P1082613">
      <xmlPr mapId="1" xpath="/TFI-IZD-POD/ISD-GFI-IZD-POD_1000375/P1082613" xmlDataType="decimal"/>
    </xmlCellPr>
  </singleXmlCell>
  <singleXmlCell id="623" r="J112" connectionId="0">
    <xmlCellPr id="1" uniqueName="P1076410">
      <xmlPr mapId="1" xpath="/TFI-IZD-POD/ISD-GFI-IZD-POD_1000375/P1076410" xmlDataType="decimal"/>
    </xmlCellPr>
  </singleXmlCell>
  <singleXmlCell id="624" r="K112" connectionId="0">
    <xmlCellPr id="1" uniqueName="P1082614">
      <xmlPr mapId="1" xpath="/TFI-IZD-POD/ISD-GFI-IZD-POD_1000375/P1082614" xmlDataType="decimal"/>
    </xmlCellPr>
  </singleXmlCell>
  <singleXmlCell id="625" r="H113" connectionId="0">
    <xmlCellPr id="1" uniqueName="P1076411">
      <xmlPr mapId="1" xpath="/TFI-IZD-POD/ISD-GFI-IZD-POD_1000375/P1076411" xmlDataType="decimal"/>
    </xmlCellPr>
  </singleXmlCell>
  <singleXmlCell id="626" r="I113" connectionId="0">
    <xmlCellPr id="1" uniqueName="P1082615">
      <xmlPr mapId="1" xpath="/TFI-IZD-POD/ISD-GFI-IZD-POD_1000375/P1082615" xmlDataType="decimal"/>
    </xmlCellPr>
  </singleXmlCell>
  <singleXmlCell id="627" r="J113" connectionId="0">
    <xmlCellPr id="1" uniqueName="P1076412">
      <xmlPr mapId="1" xpath="/TFI-IZD-POD/ISD-GFI-IZD-POD_1000375/P1076412" xmlDataType="decimal"/>
    </xmlCellPr>
  </singleXmlCell>
  <singleXmlCell id="628" r="K113" connectionId="0">
    <xmlCellPr id="1" uniqueName="P1082616">
      <xmlPr mapId="1" xpath="/TFI-IZD-POD/ISD-GFI-IZD-POD_1000375/P1082616" xmlDataType="decimal"/>
    </xmlCellPr>
  </singleXmlCell>
  <singleXmlCell id="576" r="K92" connectionId="0">
    <xmlCellPr id="1" uniqueName="P1082590">
      <xmlPr mapId="1" xpath="/TFI-IZD-POD/ISD-GFI-IZD-POD_1000375/P1082590" xmlDataType="decimal"/>
    </xmlCellPr>
  </singleXmlCell>
  <singleXmlCell id="575" r="J92" connectionId="0">
    <xmlCellPr id="1" uniqueName="P1076386">
      <xmlPr mapId="1" xpath="/TFI-IZD-POD/ISD-GFI-IZD-POD_1000375/P1076386" xmlDataType="decimal"/>
    </xmlCellPr>
  </singleXmlCell>
  <singleXmlCell id="574" r="I92" connectionId="0">
    <xmlCellPr id="1" uniqueName="P1082589">
      <xmlPr mapId="1" xpath="/TFI-IZD-POD/ISD-GFI-IZD-POD_1000375/P1082589" xmlDataType="decimal"/>
    </xmlCellPr>
  </singleXmlCell>
  <singleXmlCell id="573" r="H92" connectionId="0">
    <xmlCellPr id="1" uniqueName="P1076385">
      <xmlPr mapId="1" xpath="/TFI-IZD-POD/ISD-GFI-IZD-POD_1000375/P1076385"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4" connectionId="0">
    <xmlCellPr id="1" uniqueName="P1078107">
      <xmlPr mapId="1" xpath="/TFI-IZD-POD/NTD-GFI-IZD-POD_1000378/P1078107" xmlDataType="decimal"/>
    </xmlCellPr>
  </singleXmlCell>
  <singleXmlCell id="740" r="I14" connectionId="0">
    <xmlCellPr id="1" uniqueName="P1078108">
      <xmlPr mapId="1" xpath="/TFI-IZD-POD/NTD-GFI-IZD-POD_1000378/P1078108" xmlDataType="decimal"/>
    </xmlCellPr>
  </singleXmlCell>
  <singleXmlCell id="741" r="H15" connectionId="0">
    <xmlCellPr id="1" uniqueName="P1078109">
      <xmlPr mapId="1" xpath="/TFI-IZD-POD/NTD-GFI-IZD-POD_1000378/P1078109" xmlDataType="decimal"/>
    </xmlCellPr>
  </singleXmlCell>
  <singleXmlCell id="742" r="I15" connectionId="0">
    <xmlCellPr id="1" uniqueName="P1078110">
      <xmlPr mapId="1" xpath="/TFI-IZD-POD/NTD-GFI-IZD-POD_1000378/P1078110" xmlDataType="decimal"/>
    </xmlCellPr>
  </singleXmlCell>
  <singleXmlCell id="743" r="H16" connectionId="0">
    <xmlCellPr id="1" uniqueName="P1078111">
      <xmlPr mapId="1" xpath="/TFI-IZD-POD/NTD-GFI-IZD-POD_1000378/P1078111" xmlDataType="decimal"/>
    </xmlCellPr>
  </singleXmlCell>
  <singleXmlCell id="744" r="I16" connectionId="0">
    <xmlCellPr id="1" uniqueName="P1078112">
      <xmlPr mapId="1" xpath="/TFI-IZD-POD/NTD-GFI-IZD-POD_1000378/P1078112" xmlDataType="decimal"/>
    </xmlCellPr>
  </singleXmlCell>
  <singleXmlCell id="745" r="H17" connectionId="0">
    <xmlCellPr id="1" uniqueName="P1078113">
      <xmlPr mapId="1" xpath="/TFI-IZD-POD/NTD-GFI-IZD-POD_1000378/P1078113" xmlDataType="decimal"/>
    </xmlCellPr>
  </singleXmlCell>
  <singleXmlCell id="746" r="I17" connectionId="0">
    <xmlCellPr id="1" uniqueName="P1078114">
      <xmlPr mapId="1" xpath="/TFI-IZD-POD/NTD-GFI-IZD-POD_1000378/P1078114" xmlDataType="decimal"/>
    </xmlCellPr>
  </singleXmlCell>
  <singleXmlCell id="751" r="H19" connectionId="0">
    <xmlCellPr id="1" uniqueName="P1078117">
      <xmlPr mapId="1" xpath="/TFI-IZD-POD/NTD-GFI-IZD-POD_1000378/P1078117" xmlDataType="decimal"/>
    </xmlCellPr>
  </singleXmlCell>
  <singleXmlCell id="752" r="I19" connectionId="0">
    <xmlCellPr id="1" uniqueName="P1078118">
      <xmlPr mapId="1" xpath="/TFI-IZD-POD/NTD-GFI-IZD-POD_1000378/P1078118" xmlDataType="decimal"/>
    </xmlCellPr>
  </singleXmlCell>
  <singleXmlCell id="755" r="H21" connectionId="0">
    <xmlCellPr id="1" uniqueName="P1078121">
      <xmlPr mapId="1" xpath="/TFI-IZD-POD/NTD-GFI-IZD-POD_1000378/P1078121" xmlDataType="decimal"/>
    </xmlCellPr>
  </singleXmlCell>
  <singleXmlCell id="756" r="I21" connectionId="0">
    <xmlCellPr id="1" uniqueName="P1078122">
      <xmlPr mapId="1" xpath="/TFI-IZD-POD/NTD-GFI-IZD-POD_1000378/P1078122" xmlDataType="decimal"/>
    </xmlCellPr>
  </singleXmlCell>
  <singleXmlCell id="757" r="H23" connectionId="0">
    <xmlCellPr id="1" uniqueName="P1078123">
      <xmlPr mapId="1" xpath="/TFI-IZD-POD/NTD-GFI-IZD-POD_1000378/P1078123" xmlDataType="decimal"/>
    </xmlCellPr>
  </singleXmlCell>
  <singleXmlCell id="758" r="I23" connectionId="0">
    <xmlCellPr id="1" uniqueName="P1078124">
      <xmlPr mapId="1" xpath="/TFI-IZD-POD/NTD-GFI-IZD-POD_1000378/P1078124" xmlDataType="decimal"/>
    </xmlCellPr>
  </singleXmlCell>
  <singleXmlCell id="759" r="H24" connectionId="0">
    <xmlCellPr id="1" uniqueName="P1078125">
      <xmlPr mapId="1" xpath="/TFI-IZD-POD/NTD-GFI-IZD-POD_1000378/P1078125" xmlDataType="decimal"/>
    </xmlCellPr>
  </singleXmlCell>
  <singleXmlCell id="760" r="I24" connectionId="0">
    <xmlCellPr id="1" uniqueName="P1078126">
      <xmlPr mapId="1" xpath="/TFI-IZD-POD/NTD-GFI-IZD-POD_1000378/P1078126" xmlDataType="decimal"/>
    </xmlCellPr>
  </singleXmlCell>
  <singleXmlCell id="761" r="H25" connectionId="0">
    <xmlCellPr id="1" uniqueName="P1078127">
      <xmlPr mapId="1" xpath="/TFI-IZD-POD/NTD-GFI-IZD-POD_1000378/P1078127" xmlDataType="decimal"/>
    </xmlCellPr>
  </singleXmlCell>
  <singleXmlCell id="762" r="I25" connectionId="0">
    <xmlCellPr id="1" uniqueName="P1078128">
      <xmlPr mapId="1" xpath="/TFI-IZD-POD/NTD-GFI-IZD-POD_1000378/P1078128" xmlDataType="decimal"/>
    </xmlCellPr>
  </singleXmlCell>
  <singleXmlCell id="763" r="H26" connectionId="0">
    <xmlCellPr id="1" uniqueName="P1078129">
      <xmlPr mapId="1" xpath="/TFI-IZD-POD/NTD-GFI-IZD-POD_1000378/P1078129" xmlDataType="decimal"/>
    </xmlCellPr>
  </singleXmlCell>
  <singleXmlCell id="764" r="I26" connectionId="0">
    <xmlCellPr id="1" uniqueName="P1078130">
      <xmlPr mapId="1" xpath="/TFI-IZD-POD/NTD-GFI-IZD-POD_1000378/P1078130" xmlDataType="decimal"/>
    </xmlCellPr>
  </singleXmlCell>
  <singleXmlCell id="765" r="H27" connectionId="0">
    <xmlCellPr id="1" uniqueName="P1078131">
      <xmlPr mapId="1" xpath="/TFI-IZD-POD/NTD-GFI-IZD-POD_1000378/P1078131" xmlDataType="decimal"/>
    </xmlCellPr>
  </singleXmlCell>
  <singleXmlCell id="766" r="I27" connectionId="0">
    <xmlCellPr id="1" uniqueName="P1078132">
      <xmlPr mapId="1" xpath="/TFI-IZD-POD/NTD-GFI-IZD-POD_1000378/P1078132" xmlDataType="decimal"/>
    </xmlCellPr>
  </singleXmlCell>
  <singleXmlCell id="767" r="H28" connectionId="0">
    <xmlCellPr id="1" uniqueName="P1078133">
      <xmlPr mapId="1" xpath="/TFI-IZD-POD/NTD-GFI-IZD-POD_1000378/P1078133" xmlDataType="decimal"/>
    </xmlCellPr>
  </singleXmlCell>
  <singleXmlCell id="768" r="I28" connectionId="0">
    <xmlCellPr id="1" uniqueName="P1078134">
      <xmlPr mapId="1" xpath="/TFI-IZD-POD/NTD-GFI-IZD-POD_1000378/P1078134" xmlDataType="decimal"/>
    </xmlCellPr>
  </singleXmlCell>
  <singleXmlCell id="769" r="H29" connectionId="0">
    <xmlCellPr id="1" uniqueName="P1078135">
      <xmlPr mapId="1" xpath="/TFI-IZD-POD/NTD-GFI-IZD-POD_1000378/P1078135" xmlDataType="decimal"/>
    </xmlCellPr>
  </singleXmlCell>
  <singleXmlCell id="770" r="I29" connectionId="0">
    <xmlCellPr id="1" uniqueName="P1078136">
      <xmlPr mapId="1" xpath="/TFI-IZD-POD/NTD-GFI-IZD-POD_1000378/P1078136" xmlDataType="decimal"/>
    </xmlCellPr>
  </singleXmlCell>
  <singleXmlCell id="771" r="H30" connectionId="0">
    <xmlCellPr id="1" uniqueName="P1078137">
      <xmlPr mapId="1" xpath="/TFI-IZD-POD/NTD-GFI-IZD-POD_1000378/P1078137" xmlDataType="decimal"/>
    </xmlCellPr>
  </singleXmlCell>
  <singleXmlCell id="772" r="I30" connectionId="0">
    <xmlCellPr id="1" uniqueName="P1078138">
      <xmlPr mapId="1" xpath="/TFI-IZD-POD/NTD-GFI-IZD-POD_1000378/P1078138" xmlDataType="decimal"/>
    </xmlCellPr>
  </singleXmlCell>
  <singleXmlCell id="773" r="H31" connectionId="0">
    <xmlCellPr id="1" uniqueName="P1078139">
      <xmlPr mapId="1" xpath="/TFI-IZD-POD/NTD-GFI-IZD-POD_1000378/P1078139" xmlDataType="decimal"/>
    </xmlCellPr>
  </singleXmlCell>
  <singleXmlCell id="774" r="I31" connectionId="0">
    <xmlCellPr id="1" uniqueName="P1078140">
      <xmlPr mapId="1" xpath="/TFI-IZD-POD/NTD-GFI-IZD-POD_1000378/P1078140" xmlDataType="decimal"/>
    </xmlCellPr>
  </singleXmlCell>
  <singleXmlCell id="775" r="H32" connectionId="0">
    <xmlCellPr id="1" uniqueName="P1078141">
      <xmlPr mapId="1" xpath="/TFI-IZD-POD/NTD-GFI-IZD-POD_1000378/P1078141" xmlDataType="decimal"/>
    </xmlCellPr>
  </singleXmlCell>
  <singleXmlCell id="776" r="I32" connectionId="0">
    <xmlCellPr id="1" uniqueName="P1078142">
      <xmlPr mapId="1" xpath="/TFI-IZD-POD/NTD-GFI-IZD-POD_1000378/P1078142" xmlDataType="decimal"/>
    </xmlCellPr>
  </singleXmlCell>
  <singleXmlCell id="777" r="H33" connectionId="0">
    <xmlCellPr id="1" uniqueName="P1078143">
      <xmlPr mapId="1" xpath="/TFI-IZD-POD/NTD-GFI-IZD-POD_1000378/P1078143" xmlDataType="decimal"/>
    </xmlCellPr>
  </singleXmlCell>
  <singleXmlCell id="778" r="I33" connectionId="0">
    <xmlCellPr id="1" uniqueName="P1078144">
      <xmlPr mapId="1" xpath="/TFI-IZD-POD/NTD-GFI-IZD-POD_1000378/P1078144" xmlDataType="decimal"/>
    </xmlCellPr>
  </singleXmlCell>
  <singleXmlCell id="779" r="H34" connectionId="0">
    <xmlCellPr id="1" uniqueName="P1078145">
      <xmlPr mapId="1" xpath="/TFI-IZD-POD/NTD-GFI-IZD-POD_1000378/P1078145" xmlDataType="decimal"/>
    </xmlCellPr>
  </singleXmlCell>
  <singleXmlCell id="780" r="I34" connectionId="0">
    <xmlCellPr id="1" uniqueName="P1078146">
      <xmlPr mapId="1" xpath="/TFI-IZD-POD/NTD-GFI-IZD-POD_1000378/P1078146" xmlDataType="decimal"/>
    </xmlCellPr>
  </singleXmlCell>
  <singleXmlCell id="781" r="H35" connectionId="0">
    <xmlCellPr id="1" uniqueName="P1078147">
      <xmlPr mapId="1" xpath="/TFI-IZD-POD/NTD-GFI-IZD-POD_1000378/P1078147" xmlDataType="decimal"/>
    </xmlCellPr>
  </singleXmlCell>
  <singleXmlCell id="782" r="I35" connectionId="0">
    <xmlCellPr id="1" uniqueName="P1078148">
      <xmlPr mapId="1" xpath="/TFI-IZD-POD/NTD-GFI-IZD-POD_1000378/P1078148" xmlDataType="decimal"/>
    </xmlCellPr>
  </singleXmlCell>
  <singleXmlCell id="783" r="H36" connectionId="0">
    <xmlCellPr id="1" uniqueName="P1078149">
      <xmlPr mapId="1" xpath="/TFI-IZD-POD/NTD-GFI-IZD-POD_1000378/P1078149" xmlDataType="decimal"/>
    </xmlCellPr>
  </singleXmlCell>
  <singleXmlCell id="784" r="I36" connectionId="0">
    <xmlCellPr id="1" uniqueName="P1078150">
      <xmlPr mapId="1" xpath="/TFI-IZD-POD/NTD-GFI-IZD-POD_1000378/P1078150" xmlDataType="decimal"/>
    </xmlCellPr>
  </singleXmlCell>
  <singleXmlCell id="785" r="H38" connectionId="0">
    <xmlCellPr id="1" uniqueName="P1078151">
      <xmlPr mapId="1" xpath="/TFI-IZD-POD/NTD-GFI-IZD-POD_1000378/P1078151" xmlDataType="decimal"/>
    </xmlCellPr>
  </singleXmlCell>
  <singleXmlCell id="786" r="I38" connectionId="0">
    <xmlCellPr id="1" uniqueName="P1078152">
      <xmlPr mapId="1" xpath="/TFI-IZD-POD/NTD-GFI-IZD-POD_1000378/P1078152" xmlDataType="decimal"/>
    </xmlCellPr>
  </singleXmlCell>
  <singleXmlCell id="787" r="H39" connectionId="0">
    <xmlCellPr id="1" uniqueName="P1078153">
      <xmlPr mapId="1" xpath="/TFI-IZD-POD/NTD-GFI-IZD-POD_1000378/P1078153" xmlDataType="decimal"/>
    </xmlCellPr>
  </singleXmlCell>
  <singleXmlCell id="788" r="I39" connectionId="0">
    <xmlCellPr id="1" uniqueName="P1078154">
      <xmlPr mapId="1" xpath="/TFI-IZD-POD/NTD-GFI-IZD-POD_1000378/P1078154" xmlDataType="decimal"/>
    </xmlCellPr>
  </singleXmlCell>
  <singleXmlCell id="789" r="H40" connectionId="0">
    <xmlCellPr id="1" uniqueName="P1078155">
      <xmlPr mapId="1" xpath="/TFI-IZD-POD/NTD-GFI-IZD-POD_1000378/P1078155" xmlDataType="decimal"/>
    </xmlCellPr>
  </singleXmlCell>
  <singleXmlCell id="790" r="I40" connectionId="0">
    <xmlCellPr id="1" uniqueName="P1078156">
      <xmlPr mapId="1" xpath="/TFI-IZD-POD/NTD-GFI-IZD-POD_1000378/P1078156" xmlDataType="decimal"/>
    </xmlCellPr>
  </singleXmlCell>
  <singleXmlCell id="791" r="H41" connectionId="0">
    <xmlCellPr id="1" uniqueName="P1078157">
      <xmlPr mapId="1" xpath="/TFI-IZD-POD/NTD-GFI-IZD-POD_1000378/P1078157" xmlDataType="decimal"/>
    </xmlCellPr>
  </singleXmlCell>
  <singleXmlCell id="792" r="I41" connectionId="0">
    <xmlCellPr id="1" uniqueName="P1078158">
      <xmlPr mapId="1" xpath="/TFI-IZD-POD/NTD-GFI-IZD-POD_1000378/P1078158" xmlDataType="decimal"/>
    </xmlCellPr>
  </singleXmlCell>
  <singleXmlCell id="793" r="H42" connectionId="0">
    <xmlCellPr id="1" uniqueName="P1078159">
      <xmlPr mapId="1" xpath="/TFI-IZD-POD/NTD-GFI-IZD-POD_1000378/P1078159" xmlDataType="decimal"/>
    </xmlCellPr>
  </singleXmlCell>
  <singleXmlCell id="794" r="I42" connectionId="0">
    <xmlCellPr id="1" uniqueName="P1078160">
      <xmlPr mapId="1" xpath="/TFI-IZD-POD/NTD-GFI-IZD-POD_1000378/P1078160" xmlDataType="decimal"/>
    </xmlCellPr>
  </singleXmlCell>
  <singleXmlCell id="795" r="H43" connectionId="0">
    <xmlCellPr id="1" uniqueName="P1078161">
      <xmlPr mapId="1" xpath="/TFI-IZD-POD/NTD-GFI-IZD-POD_1000378/P1078161" xmlDataType="decimal"/>
    </xmlCellPr>
  </singleXmlCell>
  <singleXmlCell id="796" r="I43" connectionId="0">
    <xmlCellPr id="1" uniqueName="P1078162">
      <xmlPr mapId="1" xpath="/TFI-IZD-POD/NTD-GFI-IZD-POD_1000378/P1078162" xmlDataType="decimal"/>
    </xmlCellPr>
  </singleXmlCell>
  <singleXmlCell id="797" r="H44" connectionId="0">
    <xmlCellPr id="1" uniqueName="P1078163">
      <xmlPr mapId="1" xpath="/TFI-IZD-POD/NTD-GFI-IZD-POD_1000378/P1078163" xmlDataType="decimal"/>
    </xmlCellPr>
  </singleXmlCell>
  <singleXmlCell id="798" r="I44" connectionId="0">
    <xmlCellPr id="1" uniqueName="P1078164">
      <xmlPr mapId="1" xpath="/TFI-IZD-POD/NTD-GFI-IZD-POD_1000378/P1078164" xmlDataType="decimal"/>
    </xmlCellPr>
  </singleXmlCell>
  <singleXmlCell id="799" r="H45" connectionId="0">
    <xmlCellPr id="1" uniqueName="P1078165">
      <xmlPr mapId="1" xpath="/TFI-IZD-POD/NTD-GFI-IZD-POD_1000378/P1078165" xmlDataType="decimal"/>
    </xmlCellPr>
  </singleXmlCell>
  <singleXmlCell id="800" r="I45" connectionId="0">
    <xmlCellPr id="1" uniqueName="P1078166">
      <xmlPr mapId="1" xpath="/TFI-IZD-POD/NTD-GFI-IZD-POD_1000378/P1078166" xmlDataType="decimal"/>
    </xmlCellPr>
  </singleXmlCell>
  <singleXmlCell id="801" r="H46" connectionId="0">
    <xmlCellPr id="1" uniqueName="P1078167">
      <xmlPr mapId="1" xpath="/TFI-IZD-POD/NTD-GFI-IZD-POD_1000378/P1078167" xmlDataType="decimal"/>
    </xmlCellPr>
  </singleXmlCell>
  <singleXmlCell id="802" r="I46" connectionId="0">
    <xmlCellPr id="1" uniqueName="P1078168">
      <xmlPr mapId="1" xpath="/TFI-IZD-POD/NTD-GFI-IZD-POD_1000378/P1078168" xmlDataType="decimal"/>
    </xmlCellPr>
  </singleXmlCell>
  <singleXmlCell id="803" r="H47" connectionId="0">
    <xmlCellPr id="1" uniqueName="P1078169">
      <xmlPr mapId="1" xpath="/TFI-IZD-POD/NTD-GFI-IZD-POD_1000378/P1078169" xmlDataType="decimal"/>
    </xmlCellPr>
  </singleXmlCell>
  <singleXmlCell id="804" r="I47" connectionId="0">
    <xmlCellPr id="1" uniqueName="P1078170">
      <xmlPr mapId="1" xpath="/TFI-IZD-POD/NTD-GFI-IZD-POD_1000378/P1078170" xmlDataType="decimal"/>
    </xmlCellPr>
  </singleXmlCell>
  <singleXmlCell id="805" r="H48" connectionId="0">
    <xmlCellPr id="1" uniqueName="P1078171">
      <xmlPr mapId="1" xpath="/TFI-IZD-POD/NTD-GFI-IZD-POD_1000378/P1078171" xmlDataType="decimal"/>
    </xmlCellPr>
  </singleXmlCell>
  <singleXmlCell id="806" r="I48" connectionId="0">
    <xmlCellPr id="1" uniqueName="P1078172">
      <xmlPr mapId="1" xpath="/TFI-IZD-POD/NTD-GFI-IZD-POD_1000378/P1078172" xmlDataType="decimal"/>
    </xmlCellPr>
  </singleXmlCell>
  <singleXmlCell id="807" r="H49" connectionId="0">
    <xmlCellPr id="1" uniqueName="P1078173">
      <xmlPr mapId="1" xpath="/TFI-IZD-POD/NTD-GFI-IZD-POD_1000378/P1078173" xmlDataType="decimal"/>
    </xmlCellPr>
  </singleXmlCell>
  <singleXmlCell id="808" r="I49" connectionId="0">
    <xmlCellPr id="1" uniqueName="P1078174">
      <xmlPr mapId="1" xpath="/TFI-IZD-POD/NTD-GFI-IZD-POD_1000378/P1078174" xmlDataType="decimal"/>
    </xmlCellPr>
  </singleXmlCell>
  <singleXmlCell id="809" r="H50" connectionId="0">
    <xmlCellPr id="1" uniqueName="P1078175">
      <xmlPr mapId="1" xpath="/TFI-IZD-POD/NTD-GFI-IZD-POD_1000378/P1078175" xmlDataType="decimal"/>
    </xmlCellPr>
  </singleXmlCell>
  <singleXmlCell id="810" r="I50" connectionId="0">
    <xmlCellPr id="1" uniqueName="P1078176">
      <xmlPr mapId="1" xpath="/TFI-IZD-POD/NTD-GFI-IZD-POD_1000378/P1078176" xmlDataType="decimal"/>
    </xmlCellPr>
  </singleXmlCell>
  <singleXmlCell id="811" r="H51" connectionId="0">
    <xmlCellPr id="1" uniqueName="P1078177">
      <xmlPr mapId="1" xpath="/TFI-IZD-POD/NTD-GFI-IZD-POD_1000378/P1078177" xmlDataType="decimal"/>
    </xmlCellPr>
  </singleXmlCell>
  <singleXmlCell id="812" r="I51" connectionId="0">
    <xmlCellPr id="1" uniqueName="P1078178">
      <xmlPr mapId="1" xpath="/TFI-IZD-POD/NTD-GFI-IZD-POD_1000378/P1078178" xmlDataType="decimal"/>
    </xmlCellPr>
  </singleXmlCell>
  <singleXmlCell id="813" r="H52" connectionId="0">
    <xmlCellPr id="1" uniqueName="P1078179">
      <xmlPr mapId="1" xpath="/TFI-IZD-POD/NTD-GFI-IZD-POD_1000378/P1078179" xmlDataType="decimal"/>
    </xmlCellPr>
  </singleXmlCell>
  <singleXmlCell id="814" r="I52" connectionId="0">
    <xmlCellPr id="1" uniqueName="P1078180">
      <xmlPr mapId="1" xpath="/TFI-IZD-POD/NTD-GFI-IZD-POD_1000378/P1078180" xmlDataType="decimal"/>
    </xmlCellPr>
  </singleXmlCell>
  <singleXmlCell id="815" r="H53" connectionId="0">
    <xmlCellPr id="1" uniqueName="P1078181">
      <xmlPr mapId="1" xpath="/TFI-IZD-POD/NTD-GFI-IZD-POD_1000378/P1078181" xmlDataType="decimal"/>
    </xmlCellPr>
  </singleXmlCell>
  <singleXmlCell id="816" r="I53" connectionId="0">
    <xmlCellPr id="1" uniqueName="P1078182">
      <xmlPr mapId="1" xpath="/TFI-IZD-POD/NTD-GFI-IZD-POD_1000378/P1078182" xmlDataType="decimal"/>
    </xmlCellPr>
  </singleXmlCell>
  <singleXmlCell id="750" r="I18" connectionId="0">
    <xmlCellPr id="1" uniqueName="P1078116">
      <xmlPr mapId="1" xpath="/TFI-IZD-POD/NTD-GFI-IZD-POD_1000378/P1078116" xmlDataType="decimal"/>
    </xmlCellPr>
  </singleXmlCell>
  <singleXmlCell id="749" r="H18" connectionId="0">
    <xmlCellPr id="1" uniqueName="P1078115">
      <xmlPr mapId="1" xpath="/TFI-IZD-POD/NTD-GFI-IZD-POD_1000378/P1078115" xmlDataType="decimal"/>
    </xmlCellPr>
  </singleXmlCell>
  <singleXmlCell id="754" r="I20" connectionId="0">
    <xmlCellPr id="1" uniqueName="P1078120">
      <xmlPr mapId="1" xpath="/TFI-IZD-POD/NTD-GFI-IZD-POD_1000378/P1078120" xmlDataType="decimal"/>
    </xmlCellPr>
  </singleXmlCell>
  <singleXmlCell id="753" r="H20" connectionId="0">
    <xmlCellPr id="1" uniqueName="P1078119">
      <xmlPr mapId="1" xpath="/TFI-IZD-POD/NTD-GFI-IZD-POD_1000378/P1078119"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U7" connectionId="0">
    <xmlCellPr id="1" uniqueName="P1081535">
      <xmlPr mapId="1" xpath="/TFI-IZD-POD/IPK-GFI-IZD-POD_1000380/P1081535" xmlDataType="decimal"/>
    </xmlCellPr>
  </singleXmlCell>
  <singleXmlCell id="845" r="V7" connectionId="0">
    <xmlCellPr id="1" uniqueName="P1081536">
      <xmlPr mapId="1" xpath="/TFI-IZD-POD/IPK-GFI-IZD-POD_1000380/P1081536" xmlDataType="decimal"/>
    </xmlCellPr>
  </singleXmlCell>
  <singleXmlCell id="846" r="W7" connectionId="0">
    <xmlCellPr id="1" uniqueName="P1081537">
      <xmlPr mapId="1" xpath="/TFI-IZD-POD/IPK-GFI-IZD-POD_1000380/P1081537" xmlDataType="decimal"/>
    </xmlCellPr>
  </singleXmlCell>
  <singleXmlCell id="847" r="X7" connectionId="0">
    <xmlCellPr id="1" uniqueName="P1081538">
      <xmlPr mapId="1" xpath="/TFI-IZD-POD/IPK-GFI-IZD-POD_1000380/P1081538" xmlDataType="decimal"/>
    </xmlCellPr>
  </singleXmlCell>
  <singleXmlCell id="848" r="Y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U8" connectionId="0">
    <xmlCellPr id="1" uniqueName="P1081649">
      <xmlPr mapId="1" xpath="/TFI-IZD-POD/IPK-GFI-IZD-POD_1000380/P1081649" xmlDataType="decimal"/>
    </xmlCellPr>
  </singleXmlCell>
  <singleXmlCell id="861" r="V8" connectionId="0">
    <xmlCellPr id="1" uniqueName="P1081651">
      <xmlPr mapId="1" xpath="/TFI-IZD-POD/IPK-GFI-IZD-POD_1000380/P1081651" xmlDataType="decimal"/>
    </xmlCellPr>
  </singleXmlCell>
  <singleXmlCell id="862" r="W8" connectionId="0">
    <xmlCellPr id="1" uniqueName="P1081656">
      <xmlPr mapId="1" xpath="/TFI-IZD-POD/IPK-GFI-IZD-POD_1000380/P1081656" xmlDataType="decimal"/>
    </xmlCellPr>
  </singleXmlCell>
  <singleXmlCell id="863" r="X8" connectionId="0">
    <xmlCellPr id="1" uniqueName="P1081658">
      <xmlPr mapId="1" xpath="/TFI-IZD-POD/IPK-GFI-IZD-POD_1000380/P1081658" xmlDataType="decimal"/>
    </xmlCellPr>
  </singleXmlCell>
  <singleXmlCell id="864" r="Y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U9" connectionId="0">
    <xmlCellPr id="1" uniqueName="P1081664">
      <xmlPr mapId="1" xpath="/TFI-IZD-POD/IPK-GFI-IZD-POD_1000380/P1081664" xmlDataType="decimal"/>
    </xmlCellPr>
  </singleXmlCell>
  <singleXmlCell id="877" r="V9" connectionId="0">
    <xmlCellPr id="1" uniqueName="P1081666">
      <xmlPr mapId="1" xpath="/TFI-IZD-POD/IPK-GFI-IZD-POD_1000380/P1081666" xmlDataType="decimal"/>
    </xmlCellPr>
  </singleXmlCell>
  <singleXmlCell id="878" r="W9" connectionId="0">
    <xmlCellPr id="1" uniqueName="P1081668">
      <xmlPr mapId="1" xpath="/TFI-IZD-POD/IPK-GFI-IZD-POD_1000380/P1081668" xmlDataType="decimal"/>
    </xmlCellPr>
  </singleXmlCell>
  <singleXmlCell id="879" r="X9" connectionId="0">
    <xmlCellPr id="1" uniqueName="P1081670">
      <xmlPr mapId="1" xpath="/TFI-IZD-POD/IPK-GFI-IZD-POD_1000380/P1081670" xmlDataType="decimal"/>
    </xmlCellPr>
  </singleXmlCell>
  <singleXmlCell id="880" r="Y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U10" connectionId="0">
    <xmlCellPr id="1" uniqueName="P1081676">
      <xmlPr mapId="1" xpath="/TFI-IZD-POD/IPK-GFI-IZD-POD_1000380/P1081676" xmlDataType="decimal"/>
    </xmlCellPr>
  </singleXmlCell>
  <singleXmlCell id="909" r="V10" connectionId="0">
    <xmlCellPr id="1" uniqueName="P1081678">
      <xmlPr mapId="1" xpath="/TFI-IZD-POD/IPK-GFI-IZD-POD_1000380/P1081678" xmlDataType="decimal"/>
    </xmlCellPr>
  </singleXmlCell>
  <singleXmlCell id="910" r="W10" connectionId="0">
    <xmlCellPr id="1" uniqueName="P1081680">
      <xmlPr mapId="1" xpath="/TFI-IZD-POD/IPK-GFI-IZD-POD_1000380/P1081680" xmlDataType="decimal"/>
    </xmlCellPr>
  </singleXmlCell>
  <singleXmlCell id="911" r="X10" connectionId="0">
    <xmlCellPr id="1" uniqueName="P1081682">
      <xmlPr mapId="1" xpath="/TFI-IZD-POD/IPK-GFI-IZD-POD_1000380/P1081682" xmlDataType="decimal"/>
    </xmlCellPr>
  </singleXmlCell>
  <singleXmlCell id="912" r="Y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U11" connectionId="0">
    <xmlCellPr id="1" uniqueName="P1081687">
      <xmlPr mapId="1" xpath="/TFI-IZD-POD/IPK-GFI-IZD-POD_1000380/P1081687" xmlDataType="decimal"/>
    </xmlCellPr>
  </singleXmlCell>
  <singleXmlCell id="925" r="V11" connectionId="0">
    <xmlCellPr id="1" uniqueName="P1081688">
      <xmlPr mapId="1" xpath="/TFI-IZD-POD/IPK-GFI-IZD-POD_1000380/P1081688" xmlDataType="decimal"/>
    </xmlCellPr>
  </singleXmlCell>
  <singleXmlCell id="926" r="W11" connectionId="0">
    <xmlCellPr id="1" uniqueName="P1081689">
      <xmlPr mapId="1" xpath="/TFI-IZD-POD/IPK-GFI-IZD-POD_1000380/P1081689" xmlDataType="decimal"/>
    </xmlCellPr>
  </singleXmlCell>
  <singleXmlCell id="927" r="X11" connectionId="0">
    <xmlCellPr id="1" uniqueName="P1081690">
      <xmlPr mapId="1" xpath="/TFI-IZD-POD/IPK-GFI-IZD-POD_1000380/P1081690" xmlDataType="decimal"/>
    </xmlCellPr>
  </singleXmlCell>
  <singleXmlCell id="928" r="Y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U12" connectionId="0">
    <xmlCellPr id="1" uniqueName="P1081699">
      <xmlPr mapId="1" xpath="/TFI-IZD-POD/IPK-GFI-IZD-POD_1000380/P1081699" xmlDataType="decimal"/>
    </xmlCellPr>
  </singleXmlCell>
  <singleXmlCell id="941" r="V12" connectionId="0">
    <xmlCellPr id="1" uniqueName="P1081700">
      <xmlPr mapId="1" xpath="/TFI-IZD-POD/IPK-GFI-IZD-POD_1000380/P1081700" xmlDataType="decimal"/>
    </xmlCellPr>
  </singleXmlCell>
  <singleXmlCell id="942" r="W12" connectionId="0">
    <xmlCellPr id="1" uniqueName="P1081701">
      <xmlPr mapId="1" xpath="/TFI-IZD-POD/IPK-GFI-IZD-POD_1000380/P1081701" xmlDataType="decimal"/>
    </xmlCellPr>
  </singleXmlCell>
  <singleXmlCell id="943" r="X12" connectionId="0">
    <xmlCellPr id="1" uniqueName="P1081702">
      <xmlPr mapId="1" xpath="/TFI-IZD-POD/IPK-GFI-IZD-POD_1000380/P1081702" xmlDataType="decimal"/>
    </xmlCellPr>
  </singleXmlCell>
  <singleXmlCell id="944" r="Y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U13" connectionId="0">
    <xmlCellPr id="1" uniqueName="P1081706">
      <xmlPr mapId="1" xpath="/TFI-IZD-POD/IPK-GFI-IZD-POD_1000380/P1081706" xmlDataType="decimal"/>
    </xmlCellPr>
  </singleXmlCell>
  <singleXmlCell id="957" r="V13" connectionId="0">
    <xmlCellPr id="1" uniqueName="P1081707">
      <xmlPr mapId="1" xpath="/TFI-IZD-POD/IPK-GFI-IZD-POD_1000380/P1081707" xmlDataType="decimal"/>
    </xmlCellPr>
  </singleXmlCell>
  <singleXmlCell id="958" r="W13" connectionId="0">
    <xmlCellPr id="1" uniqueName="P1081708">
      <xmlPr mapId="1" xpath="/TFI-IZD-POD/IPK-GFI-IZD-POD_1000380/P1081708" xmlDataType="decimal"/>
    </xmlCellPr>
  </singleXmlCell>
  <singleXmlCell id="959" r="X13" connectionId="0">
    <xmlCellPr id="1" uniqueName="P1081709">
      <xmlPr mapId="1" xpath="/TFI-IZD-POD/IPK-GFI-IZD-POD_1000380/P1081709" xmlDataType="decimal"/>
    </xmlCellPr>
  </singleXmlCell>
  <singleXmlCell id="960" r="Y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U14" connectionId="0">
    <xmlCellPr id="1" uniqueName="P1081714">
      <xmlPr mapId="1" xpath="/TFI-IZD-POD/IPK-GFI-IZD-POD_1000380/P1081714" xmlDataType="decimal"/>
    </xmlCellPr>
  </singleXmlCell>
  <singleXmlCell id="973" r="V14" connectionId="0">
    <xmlCellPr id="1" uniqueName="P1081715">
      <xmlPr mapId="1" xpath="/TFI-IZD-POD/IPK-GFI-IZD-POD_1000380/P1081715" xmlDataType="decimal"/>
    </xmlCellPr>
  </singleXmlCell>
  <singleXmlCell id="974" r="W14" connectionId="0">
    <xmlCellPr id="1" uniqueName="P1081716">
      <xmlPr mapId="1" xpath="/TFI-IZD-POD/IPK-GFI-IZD-POD_1000380/P1081716" xmlDataType="decimal"/>
    </xmlCellPr>
  </singleXmlCell>
  <singleXmlCell id="975" r="X14" connectionId="0">
    <xmlCellPr id="1" uniqueName="P1081717">
      <xmlPr mapId="1" xpath="/TFI-IZD-POD/IPK-GFI-IZD-POD_1000380/P1081717" xmlDataType="decimal"/>
    </xmlCellPr>
  </singleXmlCell>
  <singleXmlCell id="976" r="Y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U15" connectionId="0">
    <xmlCellPr id="1" uniqueName="P1081882">
      <xmlPr mapId="1" xpath="/TFI-IZD-POD/IPK-GFI-IZD-POD_1000380/P1081882" xmlDataType="decimal"/>
    </xmlCellPr>
  </singleXmlCell>
  <singleXmlCell id="989" r="V15" connectionId="0">
    <xmlCellPr id="1" uniqueName="P1081888">
      <xmlPr mapId="1" xpath="/TFI-IZD-POD/IPK-GFI-IZD-POD_1000380/P1081888" xmlDataType="decimal"/>
    </xmlCellPr>
  </singleXmlCell>
  <singleXmlCell id="990" r="W15" connectionId="0">
    <xmlCellPr id="1" uniqueName="P1081891">
      <xmlPr mapId="1" xpath="/TFI-IZD-POD/IPK-GFI-IZD-POD_1000380/P1081891" xmlDataType="decimal"/>
    </xmlCellPr>
  </singleXmlCell>
  <singleXmlCell id="991" r="X15" connectionId="0">
    <xmlCellPr id="1" uniqueName="P1081893">
      <xmlPr mapId="1" xpath="/TFI-IZD-POD/IPK-GFI-IZD-POD_1000380/P1081893" xmlDataType="decimal"/>
    </xmlCellPr>
  </singleXmlCell>
  <singleXmlCell id="992" r="Y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U16" connectionId="0">
    <xmlCellPr id="1" uniqueName="P1081903">
      <xmlPr mapId="1" xpath="/TFI-IZD-POD/IPK-GFI-IZD-POD_1000380/P1081903" xmlDataType="decimal"/>
    </xmlCellPr>
  </singleXmlCell>
  <singleXmlCell id="1005" r="V16" connectionId="0">
    <xmlCellPr id="1" uniqueName="P1081906">
      <xmlPr mapId="1" xpath="/TFI-IZD-POD/IPK-GFI-IZD-POD_1000380/P1081906" xmlDataType="decimal"/>
    </xmlCellPr>
  </singleXmlCell>
  <singleXmlCell id="1006" r="W16" connectionId="0">
    <xmlCellPr id="1" uniqueName="P1081908">
      <xmlPr mapId="1" xpath="/TFI-IZD-POD/IPK-GFI-IZD-POD_1000380/P1081908" xmlDataType="decimal"/>
    </xmlCellPr>
  </singleXmlCell>
  <singleXmlCell id="1007" r="X16" connectionId="0">
    <xmlCellPr id="1" uniqueName="P1081915">
      <xmlPr mapId="1" xpath="/TFI-IZD-POD/IPK-GFI-IZD-POD_1000380/P1081915" xmlDataType="decimal"/>
    </xmlCellPr>
  </singleXmlCell>
  <singleXmlCell id="1008" r="Y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U17" connectionId="0">
    <xmlCellPr id="1" uniqueName="P1081927">
      <xmlPr mapId="1" xpath="/TFI-IZD-POD/IPK-GFI-IZD-POD_1000380/P1081927" xmlDataType="decimal"/>
    </xmlCellPr>
  </singleXmlCell>
  <singleXmlCell id="1021" r="V17" connectionId="0">
    <xmlCellPr id="1" uniqueName="P1081929">
      <xmlPr mapId="1" xpath="/TFI-IZD-POD/IPK-GFI-IZD-POD_1000380/P1081929" xmlDataType="decimal"/>
    </xmlCellPr>
  </singleXmlCell>
  <singleXmlCell id="1022" r="W17" connectionId="0">
    <xmlCellPr id="1" uniqueName="P1081930">
      <xmlPr mapId="1" xpath="/TFI-IZD-POD/IPK-GFI-IZD-POD_1000380/P1081930" xmlDataType="decimal"/>
    </xmlCellPr>
  </singleXmlCell>
  <singleXmlCell id="1023" r="X17" connectionId="0">
    <xmlCellPr id="1" uniqueName="P1081932">
      <xmlPr mapId="1" xpath="/TFI-IZD-POD/IPK-GFI-IZD-POD_1000380/P1081932" xmlDataType="decimal"/>
    </xmlCellPr>
  </singleXmlCell>
  <singleXmlCell id="1024" r="Y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U18" connectionId="0">
    <xmlCellPr id="1" uniqueName="P1081942">
      <xmlPr mapId="1" xpath="/TFI-IZD-POD/IPK-GFI-IZD-POD_1000380/P1081942" xmlDataType="decimal"/>
    </xmlCellPr>
  </singleXmlCell>
  <singleXmlCell id="1037" r="V18" connectionId="0">
    <xmlCellPr id="1" uniqueName="P1081944">
      <xmlPr mapId="1" xpath="/TFI-IZD-POD/IPK-GFI-IZD-POD_1000380/P1081944" xmlDataType="decimal"/>
    </xmlCellPr>
  </singleXmlCell>
  <singleXmlCell id="1038" r="W18" connectionId="0">
    <xmlCellPr id="1" uniqueName="P1081946">
      <xmlPr mapId="1" xpath="/TFI-IZD-POD/IPK-GFI-IZD-POD_1000380/P1081946" xmlDataType="decimal"/>
    </xmlCellPr>
  </singleXmlCell>
  <singleXmlCell id="1039" r="X18" connectionId="0">
    <xmlCellPr id="1" uniqueName="P1081948">
      <xmlPr mapId="1" xpath="/TFI-IZD-POD/IPK-GFI-IZD-POD_1000380/P1081948" xmlDataType="decimal"/>
    </xmlCellPr>
  </singleXmlCell>
  <singleXmlCell id="1040" r="Y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U19" connectionId="0">
    <xmlCellPr id="1" uniqueName="P1081962">
      <xmlPr mapId="1" xpath="/TFI-IZD-POD/IPK-GFI-IZD-POD_1000380/P1081962" xmlDataType="decimal"/>
    </xmlCellPr>
  </singleXmlCell>
  <singleXmlCell id="1053" r="V19" connectionId="0">
    <xmlCellPr id="1" uniqueName="P1081964">
      <xmlPr mapId="1" xpath="/TFI-IZD-POD/IPK-GFI-IZD-POD_1000380/P1081964" xmlDataType="decimal"/>
    </xmlCellPr>
  </singleXmlCell>
  <singleXmlCell id="1054" r="W19" connectionId="0">
    <xmlCellPr id="1" uniqueName="P1081966">
      <xmlPr mapId="1" xpath="/TFI-IZD-POD/IPK-GFI-IZD-POD_1000380/P1081966" xmlDataType="decimal"/>
    </xmlCellPr>
  </singleXmlCell>
  <singleXmlCell id="1055" r="X19" connectionId="0">
    <xmlCellPr id="1" uniqueName="P1081968">
      <xmlPr mapId="1" xpath="/TFI-IZD-POD/IPK-GFI-IZD-POD_1000380/P1081968" xmlDataType="decimal"/>
    </xmlCellPr>
  </singleXmlCell>
  <singleXmlCell id="1056" r="Y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U20" connectionId="0">
    <xmlCellPr id="1" uniqueName="P1081977">
      <xmlPr mapId="1" xpath="/TFI-IZD-POD/IPK-GFI-IZD-POD_1000380/P1081977" xmlDataType="decimal"/>
    </xmlCellPr>
  </singleXmlCell>
  <singleXmlCell id="1069" r="V20" connectionId="0">
    <xmlCellPr id="1" uniqueName="P1081978">
      <xmlPr mapId="1" xpath="/TFI-IZD-POD/IPK-GFI-IZD-POD_1000380/P1081978" xmlDataType="decimal"/>
    </xmlCellPr>
  </singleXmlCell>
  <singleXmlCell id="1070" r="W20" connectionId="0">
    <xmlCellPr id="1" uniqueName="P1081980">
      <xmlPr mapId="1" xpath="/TFI-IZD-POD/IPK-GFI-IZD-POD_1000380/P1081980" xmlDataType="decimal"/>
    </xmlCellPr>
  </singleXmlCell>
  <singleXmlCell id="1071" r="X20" connectionId="0">
    <xmlCellPr id="1" uniqueName="P1081982">
      <xmlPr mapId="1" xpath="/TFI-IZD-POD/IPK-GFI-IZD-POD_1000380/P1081982" xmlDataType="decimal"/>
    </xmlCellPr>
  </singleXmlCell>
  <singleXmlCell id="1072" r="Y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U21" connectionId="0">
    <xmlCellPr id="1" uniqueName="P1081993">
      <xmlPr mapId="1" xpath="/TFI-IZD-POD/IPK-GFI-IZD-POD_1000380/P1081993" xmlDataType="decimal"/>
    </xmlCellPr>
  </singleXmlCell>
  <singleXmlCell id="1085" r="V21" connectionId="0">
    <xmlCellPr id="1" uniqueName="P1081995">
      <xmlPr mapId="1" xpath="/TFI-IZD-POD/IPK-GFI-IZD-POD_1000380/P1081995" xmlDataType="decimal"/>
    </xmlCellPr>
  </singleXmlCell>
  <singleXmlCell id="1086" r="W21" connectionId="0">
    <xmlCellPr id="1" uniqueName="P1081997">
      <xmlPr mapId="1" xpath="/TFI-IZD-POD/IPK-GFI-IZD-POD_1000380/P1081997" xmlDataType="decimal"/>
    </xmlCellPr>
  </singleXmlCell>
  <singleXmlCell id="1087" r="X21" connectionId="0">
    <xmlCellPr id="1" uniqueName="P1081999">
      <xmlPr mapId="1" xpath="/TFI-IZD-POD/IPK-GFI-IZD-POD_1000380/P1081999" xmlDataType="decimal"/>
    </xmlCellPr>
  </singleXmlCell>
  <singleXmlCell id="1088" r="Y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U22" connectionId="0">
    <xmlCellPr id="1" uniqueName="P1082007">
      <xmlPr mapId="1" xpath="/TFI-IZD-POD/IPK-GFI-IZD-POD_1000380/P1082007" xmlDataType="decimal"/>
    </xmlCellPr>
  </singleXmlCell>
  <singleXmlCell id="1101" r="V22" connectionId="0">
    <xmlCellPr id="1" uniqueName="P1082008">
      <xmlPr mapId="1" xpath="/TFI-IZD-POD/IPK-GFI-IZD-POD_1000380/P1082008" xmlDataType="decimal"/>
    </xmlCellPr>
  </singleXmlCell>
  <singleXmlCell id="1102" r="W22" connectionId="0">
    <xmlCellPr id="1" uniqueName="P1082010">
      <xmlPr mapId="1" xpath="/TFI-IZD-POD/IPK-GFI-IZD-POD_1000380/P1082010" xmlDataType="decimal"/>
    </xmlCellPr>
  </singleXmlCell>
  <singleXmlCell id="1103" r="X22" connectionId="0">
    <xmlCellPr id="1" uniqueName="P1082011">
      <xmlPr mapId="1" xpath="/TFI-IZD-POD/IPK-GFI-IZD-POD_1000380/P1082011" xmlDataType="decimal"/>
    </xmlCellPr>
  </singleXmlCell>
  <singleXmlCell id="1104" r="Y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U23" connectionId="0">
    <xmlCellPr id="1" uniqueName="P1082019">
      <xmlPr mapId="1" xpath="/TFI-IZD-POD/IPK-GFI-IZD-POD_1000380/P1082019" xmlDataType="decimal"/>
    </xmlCellPr>
  </singleXmlCell>
  <singleXmlCell id="1117" r="V23" connectionId="0">
    <xmlCellPr id="1" uniqueName="P1082029">
      <xmlPr mapId="1" xpath="/TFI-IZD-POD/IPK-GFI-IZD-POD_1000380/P1082029" xmlDataType="decimal"/>
    </xmlCellPr>
  </singleXmlCell>
  <singleXmlCell id="1118" r="W23" connectionId="0">
    <xmlCellPr id="1" uniqueName="P1082032">
      <xmlPr mapId="1" xpath="/TFI-IZD-POD/IPK-GFI-IZD-POD_1000380/P1082032" xmlDataType="decimal"/>
    </xmlCellPr>
  </singleXmlCell>
  <singleXmlCell id="1119" r="X23" connectionId="0">
    <xmlCellPr id="1" uniqueName="P1082034">
      <xmlPr mapId="1" xpath="/TFI-IZD-POD/IPK-GFI-IZD-POD_1000380/P1082034" xmlDataType="decimal"/>
    </xmlCellPr>
  </singleXmlCell>
  <singleXmlCell id="1120" r="Y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U24" connectionId="0">
    <xmlCellPr id="1" uniqueName="P1082048">
      <xmlPr mapId="1" xpath="/TFI-IZD-POD/IPK-GFI-IZD-POD_1000380/P1082048" xmlDataType="decimal"/>
    </xmlCellPr>
  </singleXmlCell>
  <singleXmlCell id="1133" r="V24" connectionId="0">
    <xmlCellPr id="1" uniqueName="P1082075">
      <xmlPr mapId="1" xpath="/TFI-IZD-POD/IPK-GFI-IZD-POD_1000380/P1082075" xmlDataType="decimal"/>
    </xmlCellPr>
  </singleXmlCell>
  <singleXmlCell id="1134" r="W24" connectionId="0">
    <xmlCellPr id="1" uniqueName="P1082077">
      <xmlPr mapId="1" xpath="/TFI-IZD-POD/IPK-GFI-IZD-POD_1000380/P1082077" xmlDataType="decimal"/>
    </xmlCellPr>
  </singleXmlCell>
  <singleXmlCell id="1135" r="X24" connectionId="0">
    <xmlCellPr id="1" uniqueName="P1082092">
      <xmlPr mapId="1" xpath="/TFI-IZD-POD/IPK-GFI-IZD-POD_1000380/P1082092" xmlDataType="decimal"/>
    </xmlCellPr>
  </singleXmlCell>
  <singleXmlCell id="1136" r="Y24" connectionId="0">
    <xmlCellPr id="1" uniqueName="P1082094">
      <xmlPr mapId="1" xpath="/TFI-IZD-POD/IPK-GFI-IZD-POD_1000380/P1082094" xmlDataType="decimal"/>
    </xmlCellPr>
  </singleXmlCell>
  <singleXmlCell id="1137" r="H26" connectionId="0">
    <xmlCellPr id="1" uniqueName="P1079944">
      <xmlPr mapId="1" xpath="/TFI-IZD-POD/IPK-GFI-IZD-POD_1000380/P1079944" xmlDataType="decimal"/>
    </xmlCellPr>
  </singleXmlCell>
  <singleXmlCell id="1138" r="I26" connectionId="0">
    <xmlCellPr id="1" uniqueName="P1079945">
      <xmlPr mapId="1" xpath="/TFI-IZD-POD/IPK-GFI-IZD-POD_1000380/P1079945" xmlDataType="decimal"/>
    </xmlCellPr>
  </singleXmlCell>
  <singleXmlCell id="1139" r="J26" connectionId="0">
    <xmlCellPr id="1" uniqueName="P1079946">
      <xmlPr mapId="1" xpath="/TFI-IZD-POD/IPK-GFI-IZD-POD_1000380/P1079946" xmlDataType="decimal"/>
    </xmlCellPr>
  </singleXmlCell>
  <singleXmlCell id="1140" r="K26" connectionId="0">
    <xmlCellPr id="1" uniqueName="P1079947">
      <xmlPr mapId="1" xpath="/TFI-IZD-POD/IPK-GFI-IZD-POD_1000380/P1079947" xmlDataType="decimal"/>
    </xmlCellPr>
  </singleXmlCell>
  <singleXmlCell id="1141" r="L26" connectionId="0">
    <xmlCellPr id="1" uniqueName="P1079948">
      <xmlPr mapId="1" xpath="/TFI-IZD-POD/IPK-GFI-IZD-POD_1000380/P1079948" xmlDataType="decimal"/>
    </xmlCellPr>
  </singleXmlCell>
  <singleXmlCell id="1142" r="M26" connectionId="0">
    <xmlCellPr id="1" uniqueName="P1079949">
      <xmlPr mapId="1" xpath="/TFI-IZD-POD/IPK-GFI-IZD-POD_1000380/P1079949" xmlDataType="decimal"/>
    </xmlCellPr>
  </singleXmlCell>
  <singleXmlCell id="1143" r="N26" connectionId="0">
    <xmlCellPr id="1" uniqueName="P1079950">
      <xmlPr mapId="1" xpath="/TFI-IZD-POD/IPK-GFI-IZD-POD_1000380/P1079950" xmlDataType="decimal"/>
    </xmlCellPr>
  </singleXmlCell>
  <singleXmlCell id="1144" r="O26" connectionId="0">
    <xmlCellPr id="1" uniqueName="P1079951">
      <xmlPr mapId="1" xpath="/TFI-IZD-POD/IPK-GFI-IZD-POD_1000380/P1079951" xmlDataType="decimal"/>
    </xmlCellPr>
  </singleXmlCell>
  <singleXmlCell id="1145" r="P26" connectionId="0">
    <xmlCellPr id="1" uniqueName="P1082096">
      <xmlPr mapId="1" xpath="/TFI-IZD-POD/IPK-GFI-IZD-POD_1000380/P1082096" xmlDataType="decimal"/>
    </xmlCellPr>
  </singleXmlCell>
  <singleXmlCell id="1146" r="Q26" connectionId="0">
    <xmlCellPr id="1" uniqueName="P1082098">
      <xmlPr mapId="1" xpath="/TFI-IZD-POD/IPK-GFI-IZD-POD_1000380/P1082098" xmlDataType="decimal"/>
    </xmlCellPr>
  </singleXmlCell>
  <singleXmlCell id="1147" r="R26" connectionId="0">
    <xmlCellPr id="1" uniqueName="P1082100">
      <xmlPr mapId="1" xpath="/TFI-IZD-POD/IPK-GFI-IZD-POD_1000380/P1082100" xmlDataType="decimal"/>
    </xmlCellPr>
  </singleXmlCell>
  <singleXmlCell id="1148" r="U26" connectionId="0">
    <xmlCellPr id="1" uniqueName="P1082102">
      <xmlPr mapId="1" xpath="/TFI-IZD-POD/IPK-GFI-IZD-POD_1000380/P1082102" xmlDataType="decimal"/>
    </xmlCellPr>
  </singleXmlCell>
  <singleXmlCell id="1149" r="V26" connectionId="0">
    <xmlCellPr id="1" uniqueName="P1082104">
      <xmlPr mapId="1" xpath="/TFI-IZD-POD/IPK-GFI-IZD-POD_1000380/P1082104" xmlDataType="decimal"/>
    </xmlCellPr>
  </singleXmlCell>
  <singleXmlCell id="1150" r="W26" connectionId="0">
    <xmlCellPr id="1" uniqueName="P1082105">
      <xmlPr mapId="1" xpath="/TFI-IZD-POD/IPK-GFI-IZD-POD_1000380/P1082105" xmlDataType="decimal"/>
    </xmlCellPr>
  </singleXmlCell>
  <singleXmlCell id="1151" r="X26" connectionId="0">
    <xmlCellPr id="1" uniqueName="P1082106">
      <xmlPr mapId="1" xpath="/TFI-IZD-POD/IPK-GFI-IZD-POD_1000380/P1082106" xmlDataType="decimal"/>
    </xmlCellPr>
  </singleXmlCell>
  <singleXmlCell id="1152" r="Y26" connectionId="0">
    <xmlCellPr id="1" uniqueName="P1082108">
      <xmlPr mapId="1" xpath="/TFI-IZD-POD/IPK-GFI-IZD-POD_1000380/P1082108" xmlDataType="decimal"/>
    </xmlCellPr>
  </singleXmlCell>
  <singleXmlCell id="1153" r="H27" connectionId="0">
    <xmlCellPr id="1" uniqueName="P1079952">
      <xmlPr mapId="1" xpath="/TFI-IZD-POD/IPK-GFI-IZD-POD_1000380/P1079952" xmlDataType="decimal"/>
    </xmlCellPr>
  </singleXmlCell>
  <singleXmlCell id="1154" r="I27" connectionId="0">
    <xmlCellPr id="1" uniqueName="P1079953">
      <xmlPr mapId="1" xpath="/TFI-IZD-POD/IPK-GFI-IZD-POD_1000380/P1079953" xmlDataType="decimal"/>
    </xmlCellPr>
  </singleXmlCell>
  <singleXmlCell id="1155" r="J27" connectionId="0">
    <xmlCellPr id="1" uniqueName="P1079954">
      <xmlPr mapId="1" xpath="/TFI-IZD-POD/IPK-GFI-IZD-POD_1000380/P1079954" xmlDataType="decimal"/>
    </xmlCellPr>
  </singleXmlCell>
  <singleXmlCell id="1156" r="K27" connectionId="0">
    <xmlCellPr id="1" uniqueName="P1079955">
      <xmlPr mapId="1" xpath="/TFI-IZD-POD/IPK-GFI-IZD-POD_1000380/P1079955" xmlDataType="decimal"/>
    </xmlCellPr>
  </singleXmlCell>
  <singleXmlCell id="1157" r="L27" connectionId="0">
    <xmlCellPr id="1" uniqueName="P1079956">
      <xmlPr mapId="1" xpath="/TFI-IZD-POD/IPK-GFI-IZD-POD_1000380/P1079956" xmlDataType="decimal"/>
    </xmlCellPr>
  </singleXmlCell>
  <singleXmlCell id="1158" r="M27" connectionId="0">
    <xmlCellPr id="1" uniqueName="P1079957">
      <xmlPr mapId="1" xpath="/TFI-IZD-POD/IPK-GFI-IZD-POD_1000380/P1079957" xmlDataType="decimal"/>
    </xmlCellPr>
  </singleXmlCell>
  <singleXmlCell id="1159" r="N27" connectionId="0">
    <xmlCellPr id="1" uniqueName="P1079958">
      <xmlPr mapId="1" xpath="/TFI-IZD-POD/IPK-GFI-IZD-POD_1000380/P1079958" xmlDataType="decimal"/>
    </xmlCellPr>
  </singleXmlCell>
  <singleXmlCell id="1160" r="O27" connectionId="0">
    <xmlCellPr id="1" uniqueName="P1079959">
      <xmlPr mapId="1" xpath="/TFI-IZD-POD/IPK-GFI-IZD-POD_1000380/P1079959" xmlDataType="decimal"/>
    </xmlCellPr>
  </singleXmlCell>
  <singleXmlCell id="1161" r="P27" connectionId="0">
    <xmlCellPr id="1" uniqueName="P1082110">
      <xmlPr mapId="1" xpath="/TFI-IZD-POD/IPK-GFI-IZD-POD_1000380/P1082110" xmlDataType="decimal"/>
    </xmlCellPr>
  </singleXmlCell>
  <singleXmlCell id="1162" r="Q27" connectionId="0">
    <xmlCellPr id="1" uniqueName="P1082112">
      <xmlPr mapId="1" xpath="/TFI-IZD-POD/IPK-GFI-IZD-POD_1000380/P1082112" xmlDataType="decimal"/>
    </xmlCellPr>
  </singleXmlCell>
  <singleXmlCell id="1163" r="R27" connectionId="0">
    <xmlCellPr id="1" uniqueName="P1082115">
      <xmlPr mapId="1" xpath="/TFI-IZD-POD/IPK-GFI-IZD-POD_1000380/P1082115" xmlDataType="decimal"/>
    </xmlCellPr>
  </singleXmlCell>
  <singleXmlCell id="1164" r="U27" connectionId="0">
    <xmlCellPr id="1" uniqueName="P1082118">
      <xmlPr mapId="1" xpath="/TFI-IZD-POD/IPK-GFI-IZD-POD_1000380/P1082118" xmlDataType="decimal"/>
    </xmlCellPr>
  </singleXmlCell>
  <singleXmlCell id="1165" r="V27" connectionId="0">
    <xmlCellPr id="1" uniqueName="P1082121">
      <xmlPr mapId="1" xpath="/TFI-IZD-POD/IPK-GFI-IZD-POD_1000380/P1082121" xmlDataType="decimal"/>
    </xmlCellPr>
  </singleXmlCell>
  <singleXmlCell id="1166" r="W27" connectionId="0">
    <xmlCellPr id="1" uniqueName="P1082125">
      <xmlPr mapId="1" xpath="/TFI-IZD-POD/IPK-GFI-IZD-POD_1000380/P1082125" xmlDataType="decimal"/>
    </xmlCellPr>
  </singleXmlCell>
  <singleXmlCell id="1167" r="X27" connectionId="0">
    <xmlCellPr id="1" uniqueName="P1082133">
      <xmlPr mapId="1" xpath="/TFI-IZD-POD/IPK-GFI-IZD-POD_1000380/P1082133" xmlDataType="decimal"/>
    </xmlCellPr>
  </singleXmlCell>
  <singleXmlCell id="1168" r="Y27" connectionId="0">
    <xmlCellPr id="1" uniqueName="P1082135">
      <xmlPr mapId="1" xpath="/TFI-IZD-POD/IPK-GFI-IZD-POD_1000380/P1082135" xmlDataType="decimal"/>
    </xmlCellPr>
  </singleXmlCell>
  <singleXmlCell id="1169" r="H28" connectionId="0">
    <xmlCellPr id="1" uniqueName="P1079960">
      <xmlPr mapId="1" xpath="/TFI-IZD-POD/IPK-GFI-IZD-POD_1000380/P1079960" xmlDataType="decimal"/>
    </xmlCellPr>
  </singleXmlCell>
  <singleXmlCell id="1170" r="I28" connectionId="0">
    <xmlCellPr id="1" uniqueName="P1079961">
      <xmlPr mapId="1" xpath="/TFI-IZD-POD/IPK-GFI-IZD-POD_1000380/P1079961" xmlDataType="decimal"/>
    </xmlCellPr>
  </singleXmlCell>
  <singleXmlCell id="1171" r="J28" connectionId="0">
    <xmlCellPr id="1" uniqueName="P1079962">
      <xmlPr mapId="1" xpath="/TFI-IZD-POD/IPK-GFI-IZD-POD_1000380/P1079962" xmlDataType="decimal"/>
    </xmlCellPr>
  </singleXmlCell>
  <singleXmlCell id="1172" r="K28" connectionId="0">
    <xmlCellPr id="1" uniqueName="P1079963">
      <xmlPr mapId="1" xpath="/TFI-IZD-POD/IPK-GFI-IZD-POD_1000380/P1079963" xmlDataType="decimal"/>
    </xmlCellPr>
  </singleXmlCell>
  <singleXmlCell id="1173" r="L28" connectionId="0">
    <xmlCellPr id="1" uniqueName="P1079964">
      <xmlPr mapId="1" xpath="/TFI-IZD-POD/IPK-GFI-IZD-POD_1000380/P1079964" xmlDataType="decimal"/>
    </xmlCellPr>
  </singleXmlCell>
  <singleXmlCell id="1174" r="M28" connectionId="0">
    <xmlCellPr id="1" uniqueName="P1079965">
      <xmlPr mapId="1" xpath="/TFI-IZD-POD/IPK-GFI-IZD-POD_1000380/P1079965" xmlDataType="decimal"/>
    </xmlCellPr>
  </singleXmlCell>
  <singleXmlCell id="1175" r="N28" connectionId="0">
    <xmlCellPr id="1" uniqueName="P1079966">
      <xmlPr mapId="1" xpath="/TFI-IZD-POD/IPK-GFI-IZD-POD_1000380/P1079966" xmlDataType="decimal"/>
    </xmlCellPr>
  </singleXmlCell>
  <singleXmlCell id="1176" r="O28" connectionId="0">
    <xmlCellPr id="1" uniqueName="P1079967">
      <xmlPr mapId="1" xpath="/TFI-IZD-POD/IPK-GFI-IZD-POD_1000380/P1079967" xmlDataType="decimal"/>
    </xmlCellPr>
  </singleXmlCell>
  <singleXmlCell id="1177" r="P28" connectionId="0">
    <xmlCellPr id="1" uniqueName="P1082136">
      <xmlPr mapId="1" xpath="/TFI-IZD-POD/IPK-GFI-IZD-POD_1000380/P1082136" xmlDataType="decimal"/>
    </xmlCellPr>
  </singleXmlCell>
  <singleXmlCell id="1178" r="Q28" connectionId="0">
    <xmlCellPr id="1" uniqueName="P1082139">
      <xmlPr mapId="1" xpath="/TFI-IZD-POD/IPK-GFI-IZD-POD_1000380/P1082139" xmlDataType="decimal"/>
    </xmlCellPr>
  </singleXmlCell>
  <singleXmlCell id="1179" r="R28" connectionId="0">
    <xmlCellPr id="1" uniqueName="P1082147">
      <xmlPr mapId="1" xpath="/TFI-IZD-POD/IPK-GFI-IZD-POD_1000380/P1082147" xmlDataType="decimal"/>
    </xmlCellPr>
  </singleXmlCell>
  <singleXmlCell id="1180" r="U28" connectionId="0">
    <xmlCellPr id="1" uniqueName="P1082148">
      <xmlPr mapId="1" xpath="/TFI-IZD-POD/IPK-GFI-IZD-POD_1000380/P1082148" xmlDataType="decimal"/>
    </xmlCellPr>
  </singleXmlCell>
  <singleXmlCell id="1181" r="V28" connectionId="0">
    <xmlCellPr id="1" uniqueName="P1082149">
      <xmlPr mapId="1" xpath="/TFI-IZD-POD/IPK-GFI-IZD-POD_1000380/P1082149" xmlDataType="decimal"/>
    </xmlCellPr>
  </singleXmlCell>
  <singleXmlCell id="1182" r="W28" connectionId="0">
    <xmlCellPr id="1" uniqueName="P1082150">
      <xmlPr mapId="1" xpath="/TFI-IZD-POD/IPK-GFI-IZD-POD_1000380/P1082150" xmlDataType="decimal"/>
    </xmlCellPr>
  </singleXmlCell>
  <singleXmlCell id="1183" r="X28" connectionId="0">
    <xmlCellPr id="1" uniqueName="P1082151">
      <xmlPr mapId="1" xpath="/TFI-IZD-POD/IPK-GFI-IZD-POD_1000380/P1082151" xmlDataType="decimal"/>
    </xmlCellPr>
  </singleXmlCell>
  <singleXmlCell id="1184" r="Y28" connectionId="0">
    <xmlCellPr id="1" uniqueName="P1082152">
      <xmlPr mapId="1" xpath="/TFI-IZD-POD/IPK-GFI-IZD-POD_1000380/P1082152" xmlDataType="decimal"/>
    </xmlCellPr>
  </singleXmlCell>
  <singleXmlCell id="1185" r="H29" connectionId="0">
    <xmlCellPr id="1" uniqueName="P1079968">
      <xmlPr mapId="1" xpath="/TFI-IZD-POD/IPK-GFI-IZD-POD_1000380/P1079968" xmlDataType="decimal"/>
    </xmlCellPr>
  </singleXmlCell>
  <singleXmlCell id="1186" r="I29" connectionId="0">
    <xmlCellPr id="1" uniqueName="P1079969">
      <xmlPr mapId="1" xpath="/TFI-IZD-POD/IPK-GFI-IZD-POD_1000380/P1079969" xmlDataType="decimal"/>
    </xmlCellPr>
  </singleXmlCell>
  <singleXmlCell id="1187" r="J29" connectionId="0">
    <xmlCellPr id="1" uniqueName="P1079970">
      <xmlPr mapId="1" xpath="/TFI-IZD-POD/IPK-GFI-IZD-POD_1000380/P1079970" xmlDataType="decimal"/>
    </xmlCellPr>
  </singleXmlCell>
  <singleXmlCell id="1188" r="K29" connectionId="0">
    <xmlCellPr id="1" uniqueName="P1079971">
      <xmlPr mapId="1" xpath="/TFI-IZD-POD/IPK-GFI-IZD-POD_1000380/P1079971" xmlDataType="decimal"/>
    </xmlCellPr>
  </singleXmlCell>
  <singleXmlCell id="1189" r="L29" connectionId="0">
    <xmlCellPr id="1" uniqueName="P1079972">
      <xmlPr mapId="1" xpath="/TFI-IZD-POD/IPK-GFI-IZD-POD_1000380/P1079972" xmlDataType="decimal"/>
    </xmlCellPr>
  </singleXmlCell>
  <singleXmlCell id="1190" r="M29" connectionId="0">
    <xmlCellPr id="1" uniqueName="P1079973">
      <xmlPr mapId="1" xpath="/TFI-IZD-POD/IPK-GFI-IZD-POD_1000380/P1079973" xmlDataType="decimal"/>
    </xmlCellPr>
  </singleXmlCell>
  <singleXmlCell id="1191" r="N29" connectionId="0">
    <xmlCellPr id="1" uniqueName="P1079974">
      <xmlPr mapId="1" xpath="/TFI-IZD-POD/IPK-GFI-IZD-POD_1000380/P1079974" xmlDataType="decimal"/>
    </xmlCellPr>
  </singleXmlCell>
  <singleXmlCell id="1192" r="O29" connectionId="0">
    <xmlCellPr id="1" uniqueName="P1079975">
      <xmlPr mapId="1" xpath="/TFI-IZD-POD/IPK-GFI-IZD-POD_1000380/P1079975" xmlDataType="decimal"/>
    </xmlCellPr>
  </singleXmlCell>
  <singleXmlCell id="1193" r="P29" connectionId="0">
    <xmlCellPr id="1" uniqueName="P1082153">
      <xmlPr mapId="1" xpath="/TFI-IZD-POD/IPK-GFI-IZD-POD_1000380/P1082153" xmlDataType="decimal"/>
    </xmlCellPr>
  </singleXmlCell>
  <singleXmlCell id="1194" r="Q29" connectionId="0">
    <xmlCellPr id="1" uniqueName="P1082155">
      <xmlPr mapId="1" xpath="/TFI-IZD-POD/IPK-GFI-IZD-POD_1000380/P1082155" xmlDataType="decimal"/>
    </xmlCellPr>
  </singleXmlCell>
  <singleXmlCell id="1195" r="R29" connectionId="0">
    <xmlCellPr id="1" uniqueName="P1082156">
      <xmlPr mapId="1" xpath="/TFI-IZD-POD/IPK-GFI-IZD-POD_1000380/P1082156" xmlDataType="decimal"/>
    </xmlCellPr>
  </singleXmlCell>
  <singleXmlCell id="1196" r="U29" connectionId="0">
    <xmlCellPr id="1" uniqueName="P1082157">
      <xmlPr mapId="1" xpath="/TFI-IZD-POD/IPK-GFI-IZD-POD_1000380/P1082157" xmlDataType="decimal"/>
    </xmlCellPr>
  </singleXmlCell>
  <singleXmlCell id="1197" r="V29" connectionId="0">
    <xmlCellPr id="1" uniqueName="P1082158">
      <xmlPr mapId="1" xpath="/TFI-IZD-POD/IPK-GFI-IZD-POD_1000380/P1082158" xmlDataType="decimal"/>
    </xmlCellPr>
  </singleXmlCell>
  <singleXmlCell id="1198" r="W29" connectionId="0">
    <xmlCellPr id="1" uniqueName="P1082159">
      <xmlPr mapId="1" xpath="/TFI-IZD-POD/IPK-GFI-IZD-POD_1000380/P1082159" xmlDataType="decimal"/>
    </xmlCellPr>
  </singleXmlCell>
  <singleXmlCell id="1199" r="X29" connectionId="0">
    <xmlCellPr id="1" uniqueName="P1082160">
      <xmlPr mapId="1" xpath="/TFI-IZD-POD/IPK-GFI-IZD-POD_1000380/P1082160" xmlDataType="decimal"/>
    </xmlCellPr>
  </singleXmlCell>
  <singleXmlCell id="1200" r="Y29" connectionId="0">
    <xmlCellPr id="1" uniqueName="P1082161">
      <xmlPr mapId="1" xpath="/TFI-IZD-POD/IPK-GFI-IZD-POD_1000380/P1082161" xmlDataType="decimal"/>
    </xmlCellPr>
  </singleXmlCell>
  <singleXmlCell id="1201" r="H30" connectionId="0">
    <xmlCellPr id="1" uniqueName="P1079976">
      <xmlPr mapId="1" xpath="/TFI-IZD-POD/IPK-GFI-IZD-POD_1000380/P1079976" xmlDataType="decimal"/>
    </xmlCellPr>
  </singleXmlCell>
  <singleXmlCell id="1202" r="I30" connectionId="0">
    <xmlCellPr id="1" uniqueName="P1079977">
      <xmlPr mapId="1" xpath="/TFI-IZD-POD/IPK-GFI-IZD-POD_1000380/P1079977" xmlDataType="decimal"/>
    </xmlCellPr>
  </singleXmlCell>
  <singleXmlCell id="1203" r="J30" connectionId="0">
    <xmlCellPr id="1" uniqueName="P1079978">
      <xmlPr mapId="1" xpath="/TFI-IZD-POD/IPK-GFI-IZD-POD_1000380/P1079978" xmlDataType="decimal"/>
    </xmlCellPr>
  </singleXmlCell>
  <singleXmlCell id="1204" r="K30" connectionId="0">
    <xmlCellPr id="1" uniqueName="P1079979">
      <xmlPr mapId="1" xpath="/TFI-IZD-POD/IPK-GFI-IZD-POD_1000380/P1079979" xmlDataType="decimal"/>
    </xmlCellPr>
  </singleXmlCell>
  <singleXmlCell id="1205" r="L30" connectionId="0">
    <xmlCellPr id="1" uniqueName="P1079980">
      <xmlPr mapId="1" xpath="/TFI-IZD-POD/IPK-GFI-IZD-POD_1000380/P1079980" xmlDataType="decimal"/>
    </xmlCellPr>
  </singleXmlCell>
  <singleXmlCell id="1206" r="M30" connectionId="0">
    <xmlCellPr id="1" uniqueName="P1079981">
      <xmlPr mapId="1" xpath="/TFI-IZD-POD/IPK-GFI-IZD-POD_1000380/P1079981" xmlDataType="decimal"/>
    </xmlCellPr>
  </singleXmlCell>
  <singleXmlCell id="1207" r="N30" connectionId="0">
    <xmlCellPr id="1" uniqueName="P1079982">
      <xmlPr mapId="1" xpath="/TFI-IZD-POD/IPK-GFI-IZD-POD_1000380/P1079982" xmlDataType="decimal"/>
    </xmlCellPr>
  </singleXmlCell>
  <singleXmlCell id="1208" r="O30" connectionId="0">
    <xmlCellPr id="1" uniqueName="P1079983">
      <xmlPr mapId="1" xpath="/TFI-IZD-POD/IPK-GFI-IZD-POD_1000380/P1079983" xmlDataType="decimal"/>
    </xmlCellPr>
  </singleXmlCell>
  <singleXmlCell id="1209" r="P30" connectionId="0">
    <xmlCellPr id="1" uniqueName="P1082162">
      <xmlPr mapId="1" xpath="/TFI-IZD-POD/IPK-GFI-IZD-POD_1000380/P1082162" xmlDataType="decimal"/>
    </xmlCellPr>
  </singleXmlCell>
  <singleXmlCell id="1210" r="Q30" connectionId="0">
    <xmlCellPr id="1" uniqueName="P1082163">
      <xmlPr mapId="1" xpath="/TFI-IZD-POD/IPK-GFI-IZD-POD_1000380/P1082163" xmlDataType="decimal"/>
    </xmlCellPr>
  </singleXmlCell>
  <singleXmlCell id="1211" r="R30" connectionId="0">
    <xmlCellPr id="1" uniqueName="P1082164">
      <xmlPr mapId="1" xpath="/TFI-IZD-POD/IPK-GFI-IZD-POD_1000380/P1082164" xmlDataType="decimal"/>
    </xmlCellPr>
  </singleXmlCell>
  <singleXmlCell id="1212" r="U30" connectionId="0">
    <xmlCellPr id="1" uniqueName="P1082165">
      <xmlPr mapId="1" xpath="/TFI-IZD-POD/IPK-GFI-IZD-POD_1000380/P1082165" xmlDataType="decimal"/>
    </xmlCellPr>
  </singleXmlCell>
  <singleXmlCell id="1213" r="V30" connectionId="0">
    <xmlCellPr id="1" uniqueName="P1082166">
      <xmlPr mapId="1" xpath="/TFI-IZD-POD/IPK-GFI-IZD-POD_1000380/P1082166" xmlDataType="decimal"/>
    </xmlCellPr>
  </singleXmlCell>
  <singleXmlCell id="1214" r="W30" connectionId="0">
    <xmlCellPr id="1" uniqueName="P1082167">
      <xmlPr mapId="1" xpath="/TFI-IZD-POD/IPK-GFI-IZD-POD_1000380/P1082167" xmlDataType="decimal"/>
    </xmlCellPr>
  </singleXmlCell>
  <singleXmlCell id="1215" r="X30" connectionId="0">
    <xmlCellPr id="1" uniqueName="P1082168">
      <xmlPr mapId="1" xpath="/TFI-IZD-POD/IPK-GFI-IZD-POD_1000380/P1082168" xmlDataType="decimal"/>
    </xmlCellPr>
  </singleXmlCell>
  <singleXmlCell id="1216" r="Y30" connectionId="0">
    <xmlCellPr id="1" uniqueName="P1082169">
      <xmlPr mapId="1" xpath="/TFI-IZD-POD/IPK-GFI-IZD-POD_1000380/P1082169" xmlDataType="decimal"/>
    </xmlCellPr>
  </singleXmlCell>
  <singleXmlCell id="1217" r="H32" connectionId="0">
    <xmlCellPr id="1" uniqueName="P1079984">
      <xmlPr mapId="1" xpath="/TFI-IZD-POD/IPK-GFI-IZD-POD_1000380/P1079984" xmlDataType="decimal"/>
    </xmlCellPr>
  </singleXmlCell>
  <singleXmlCell id="1218" r="I32" connectionId="0">
    <xmlCellPr id="1" uniqueName="P1079985">
      <xmlPr mapId="1" xpath="/TFI-IZD-POD/IPK-GFI-IZD-POD_1000380/P1079985" xmlDataType="decimal"/>
    </xmlCellPr>
  </singleXmlCell>
  <singleXmlCell id="1219" r="J32" connectionId="0">
    <xmlCellPr id="1" uniqueName="P1079986">
      <xmlPr mapId="1" xpath="/TFI-IZD-POD/IPK-GFI-IZD-POD_1000380/P1079986" xmlDataType="decimal"/>
    </xmlCellPr>
  </singleXmlCell>
  <singleXmlCell id="1220" r="K32" connectionId="0">
    <xmlCellPr id="1" uniqueName="P1079987">
      <xmlPr mapId="1" xpath="/TFI-IZD-POD/IPK-GFI-IZD-POD_1000380/P1079987" xmlDataType="decimal"/>
    </xmlCellPr>
  </singleXmlCell>
  <singleXmlCell id="1221" r="L32" connectionId="0">
    <xmlCellPr id="1" uniqueName="P1079988">
      <xmlPr mapId="1" xpath="/TFI-IZD-POD/IPK-GFI-IZD-POD_1000380/P1079988" xmlDataType="decimal"/>
    </xmlCellPr>
  </singleXmlCell>
  <singleXmlCell id="1222" r="M32" connectionId="0">
    <xmlCellPr id="1" uniqueName="P1079989">
      <xmlPr mapId="1" xpath="/TFI-IZD-POD/IPK-GFI-IZD-POD_1000380/P1079989" xmlDataType="decimal"/>
    </xmlCellPr>
  </singleXmlCell>
  <singleXmlCell id="1223" r="N32" connectionId="0">
    <xmlCellPr id="1" uniqueName="P1079990">
      <xmlPr mapId="1" xpath="/TFI-IZD-POD/IPK-GFI-IZD-POD_1000380/P1079990" xmlDataType="decimal"/>
    </xmlCellPr>
  </singleXmlCell>
  <singleXmlCell id="1224" r="O32" connectionId="0">
    <xmlCellPr id="1" uniqueName="P1079991">
      <xmlPr mapId="1" xpath="/TFI-IZD-POD/IPK-GFI-IZD-POD_1000380/P1079991" xmlDataType="decimal"/>
    </xmlCellPr>
  </singleXmlCell>
  <singleXmlCell id="1225" r="P32" connectionId="0">
    <xmlCellPr id="1" uniqueName="P1082170">
      <xmlPr mapId="1" xpath="/TFI-IZD-POD/IPK-GFI-IZD-POD_1000380/P1082170" xmlDataType="decimal"/>
    </xmlCellPr>
  </singleXmlCell>
  <singleXmlCell id="1226" r="Q32" connectionId="0">
    <xmlCellPr id="1" uniqueName="P1082171">
      <xmlPr mapId="1" xpath="/TFI-IZD-POD/IPK-GFI-IZD-POD_1000380/P1082171" xmlDataType="decimal"/>
    </xmlCellPr>
  </singleXmlCell>
  <singleXmlCell id="1227" r="R32" connectionId="0">
    <xmlCellPr id="1" uniqueName="P1082172">
      <xmlPr mapId="1" xpath="/TFI-IZD-POD/IPK-GFI-IZD-POD_1000380/P1082172" xmlDataType="decimal"/>
    </xmlCellPr>
  </singleXmlCell>
  <singleXmlCell id="1228" r="U32" connectionId="0">
    <xmlCellPr id="1" uniqueName="P1082173">
      <xmlPr mapId="1" xpath="/TFI-IZD-POD/IPK-GFI-IZD-POD_1000380/P1082173" xmlDataType="decimal"/>
    </xmlCellPr>
  </singleXmlCell>
  <singleXmlCell id="1229" r="V32" connectionId="0">
    <xmlCellPr id="1" uniqueName="P1082174">
      <xmlPr mapId="1" xpath="/TFI-IZD-POD/IPK-GFI-IZD-POD_1000380/P1082174" xmlDataType="decimal"/>
    </xmlCellPr>
  </singleXmlCell>
  <singleXmlCell id="1230" r="W32" connectionId="0">
    <xmlCellPr id="1" uniqueName="P1082175">
      <xmlPr mapId="1" xpath="/TFI-IZD-POD/IPK-GFI-IZD-POD_1000380/P1082175" xmlDataType="decimal"/>
    </xmlCellPr>
  </singleXmlCell>
  <singleXmlCell id="1231" r="X32" connectionId="0">
    <xmlCellPr id="1" uniqueName="P1082176">
      <xmlPr mapId="1" xpath="/TFI-IZD-POD/IPK-GFI-IZD-POD_1000380/P1082176" xmlDataType="decimal"/>
    </xmlCellPr>
  </singleXmlCell>
  <singleXmlCell id="1232" r="Y32" connectionId="0">
    <xmlCellPr id="1" uniqueName="P1082177">
      <xmlPr mapId="1" xpath="/TFI-IZD-POD/IPK-GFI-IZD-POD_1000380/P1082177" xmlDataType="decimal"/>
    </xmlCellPr>
  </singleXmlCell>
  <singleXmlCell id="1233" r="H33" connectionId="0">
    <xmlCellPr id="1" uniqueName="P1079992">
      <xmlPr mapId="1" xpath="/TFI-IZD-POD/IPK-GFI-IZD-POD_1000380/P1079992" xmlDataType="decimal"/>
    </xmlCellPr>
  </singleXmlCell>
  <singleXmlCell id="1234" r="I33" connectionId="0">
    <xmlCellPr id="1" uniqueName="P1079993">
      <xmlPr mapId="1" xpath="/TFI-IZD-POD/IPK-GFI-IZD-POD_1000380/P1079993" xmlDataType="decimal"/>
    </xmlCellPr>
  </singleXmlCell>
  <singleXmlCell id="1235" r="J33" connectionId="0">
    <xmlCellPr id="1" uniqueName="P1079994">
      <xmlPr mapId="1" xpath="/TFI-IZD-POD/IPK-GFI-IZD-POD_1000380/P1079994" xmlDataType="decimal"/>
    </xmlCellPr>
  </singleXmlCell>
  <singleXmlCell id="1236" r="K33" connectionId="0">
    <xmlCellPr id="1" uniqueName="P1079995">
      <xmlPr mapId="1" xpath="/TFI-IZD-POD/IPK-GFI-IZD-POD_1000380/P1079995" xmlDataType="decimal"/>
    </xmlCellPr>
  </singleXmlCell>
  <singleXmlCell id="1237" r="L33" connectionId="0">
    <xmlCellPr id="1" uniqueName="P1079996">
      <xmlPr mapId="1" xpath="/TFI-IZD-POD/IPK-GFI-IZD-POD_1000380/P1079996" xmlDataType="decimal"/>
    </xmlCellPr>
  </singleXmlCell>
  <singleXmlCell id="1238" r="M33" connectionId="0">
    <xmlCellPr id="1" uniqueName="P1079997">
      <xmlPr mapId="1" xpath="/TFI-IZD-POD/IPK-GFI-IZD-POD_1000380/P1079997" xmlDataType="decimal"/>
    </xmlCellPr>
  </singleXmlCell>
  <singleXmlCell id="1239" r="N33" connectionId="0">
    <xmlCellPr id="1" uniqueName="P1079998">
      <xmlPr mapId="1" xpath="/TFI-IZD-POD/IPK-GFI-IZD-POD_1000380/P1079998" xmlDataType="decimal"/>
    </xmlCellPr>
  </singleXmlCell>
  <singleXmlCell id="1240" r="O33" connectionId="0">
    <xmlCellPr id="1" uniqueName="P1079999">
      <xmlPr mapId="1" xpath="/TFI-IZD-POD/IPK-GFI-IZD-POD_1000380/P1079999" xmlDataType="decimal"/>
    </xmlCellPr>
  </singleXmlCell>
  <singleXmlCell id="1241" r="P33" connectionId="0">
    <xmlCellPr id="1" uniqueName="P1082178">
      <xmlPr mapId="1" xpath="/TFI-IZD-POD/IPK-GFI-IZD-POD_1000380/P1082178" xmlDataType="decimal"/>
    </xmlCellPr>
  </singleXmlCell>
  <singleXmlCell id="1242" r="Q33" connectionId="0">
    <xmlCellPr id="1" uniqueName="P1082179">
      <xmlPr mapId="1" xpath="/TFI-IZD-POD/IPK-GFI-IZD-POD_1000380/P1082179" xmlDataType="decimal"/>
    </xmlCellPr>
  </singleXmlCell>
  <singleXmlCell id="1243" r="R33" connectionId="0">
    <xmlCellPr id="1" uniqueName="P1082180">
      <xmlPr mapId="1" xpath="/TFI-IZD-POD/IPK-GFI-IZD-POD_1000380/P1082180" xmlDataType="decimal"/>
    </xmlCellPr>
  </singleXmlCell>
  <singleXmlCell id="1244" r="U33" connectionId="0">
    <xmlCellPr id="1" uniqueName="P1082181">
      <xmlPr mapId="1" xpath="/TFI-IZD-POD/IPK-GFI-IZD-POD_1000380/P1082181" xmlDataType="decimal"/>
    </xmlCellPr>
  </singleXmlCell>
  <singleXmlCell id="1245" r="V33" connectionId="0">
    <xmlCellPr id="1" uniqueName="P1082182">
      <xmlPr mapId="1" xpath="/TFI-IZD-POD/IPK-GFI-IZD-POD_1000380/P1082182" xmlDataType="decimal"/>
    </xmlCellPr>
  </singleXmlCell>
  <singleXmlCell id="1246" r="W33" connectionId="0">
    <xmlCellPr id="1" uniqueName="P1082183">
      <xmlPr mapId="1" xpath="/TFI-IZD-POD/IPK-GFI-IZD-POD_1000380/P1082183" xmlDataType="decimal"/>
    </xmlCellPr>
  </singleXmlCell>
  <singleXmlCell id="1247" r="X33" connectionId="0">
    <xmlCellPr id="1" uniqueName="P1082184">
      <xmlPr mapId="1" xpath="/TFI-IZD-POD/IPK-GFI-IZD-POD_1000380/P1082184" xmlDataType="decimal"/>
    </xmlCellPr>
  </singleXmlCell>
  <singleXmlCell id="1248" r="Y33" connectionId="0">
    <xmlCellPr id="1" uniqueName="P1082185">
      <xmlPr mapId="1" xpath="/TFI-IZD-POD/IPK-GFI-IZD-POD_1000380/P1082185" xmlDataType="decimal"/>
    </xmlCellPr>
  </singleXmlCell>
  <singleXmlCell id="1249" r="H34" connectionId="0">
    <xmlCellPr id="1" uniqueName="P1080000">
      <xmlPr mapId="1" xpath="/TFI-IZD-POD/IPK-GFI-IZD-POD_1000380/P1080000" xmlDataType="decimal"/>
    </xmlCellPr>
  </singleXmlCell>
  <singleXmlCell id="1250" r="I34" connectionId="0">
    <xmlCellPr id="1" uniqueName="P1080001">
      <xmlPr mapId="1" xpath="/TFI-IZD-POD/IPK-GFI-IZD-POD_1000380/P1080001" xmlDataType="decimal"/>
    </xmlCellPr>
  </singleXmlCell>
  <singleXmlCell id="1251" r="J34" connectionId="0">
    <xmlCellPr id="1" uniqueName="P1080002">
      <xmlPr mapId="1" xpath="/TFI-IZD-POD/IPK-GFI-IZD-POD_1000380/P1080002" xmlDataType="decimal"/>
    </xmlCellPr>
  </singleXmlCell>
  <singleXmlCell id="1252" r="K34" connectionId="0">
    <xmlCellPr id="1" uniqueName="P1080003">
      <xmlPr mapId="1" xpath="/TFI-IZD-POD/IPK-GFI-IZD-POD_1000380/P1080003" xmlDataType="decimal"/>
    </xmlCellPr>
  </singleXmlCell>
  <singleXmlCell id="1253" r="L34" connectionId="0">
    <xmlCellPr id="1" uniqueName="P1080004">
      <xmlPr mapId="1" xpath="/TFI-IZD-POD/IPK-GFI-IZD-POD_1000380/P1080004" xmlDataType="decimal"/>
    </xmlCellPr>
  </singleXmlCell>
  <singleXmlCell id="1254" r="M34" connectionId="0">
    <xmlCellPr id="1" uniqueName="P1080005">
      <xmlPr mapId="1" xpath="/TFI-IZD-POD/IPK-GFI-IZD-POD_1000380/P1080005" xmlDataType="decimal"/>
    </xmlCellPr>
  </singleXmlCell>
  <singleXmlCell id="1255" r="N34" connectionId="0">
    <xmlCellPr id="1" uniqueName="P1080006">
      <xmlPr mapId="1" xpath="/TFI-IZD-POD/IPK-GFI-IZD-POD_1000380/P1080006" xmlDataType="decimal"/>
    </xmlCellPr>
  </singleXmlCell>
  <singleXmlCell id="1256" r="O34" connectionId="0">
    <xmlCellPr id="1" uniqueName="P1080007">
      <xmlPr mapId="1" xpath="/TFI-IZD-POD/IPK-GFI-IZD-POD_1000380/P1080007" xmlDataType="decimal"/>
    </xmlCellPr>
  </singleXmlCell>
  <singleXmlCell id="1257" r="P34" connectionId="0">
    <xmlCellPr id="1" uniqueName="P1082186">
      <xmlPr mapId="1" xpath="/TFI-IZD-POD/IPK-GFI-IZD-POD_1000380/P1082186" xmlDataType="decimal"/>
    </xmlCellPr>
  </singleXmlCell>
  <singleXmlCell id="1258" r="Q34" connectionId="0">
    <xmlCellPr id="1" uniqueName="P1082187">
      <xmlPr mapId="1" xpath="/TFI-IZD-POD/IPK-GFI-IZD-POD_1000380/P1082187" xmlDataType="decimal"/>
    </xmlCellPr>
  </singleXmlCell>
  <singleXmlCell id="1259" r="R34" connectionId="0">
    <xmlCellPr id="1" uniqueName="P1082188">
      <xmlPr mapId="1" xpath="/TFI-IZD-POD/IPK-GFI-IZD-POD_1000380/P1082188" xmlDataType="decimal"/>
    </xmlCellPr>
  </singleXmlCell>
  <singleXmlCell id="1260" r="U34" connectionId="0">
    <xmlCellPr id="1" uniqueName="P1082189">
      <xmlPr mapId="1" xpath="/TFI-IZD-POD/IPK-GFI-IZD-POD_1000380/P1082189" xmlDataType="decimal"/>
    </xmlCellPr>
  </singleXmlCell>
  <singleXmlCell id="1261" r="V34" connectionId="0">
    <xmlCellPr id="1" uniqueName="P1082190">
      <xmlPr mapId="1" xpath="/TFI-IZD-POD/IPK-GFI-IZD-POD_1000380/P1082190" xmlDataType="decimal"/>
    </xmlCellPr>
  </singleXmlCell>
  <singleXmlCell id="1262" r="W34" connectionId="0">
    <xmlCellPr id="1" uniqueName="P1082191">
      <xmlPr mapId="1" xpath="/TFI-IZD-POD/IPK-GFI-IZD-POD_1000380/P1082191" xmlDataType="decimal"/>
    </xmlCellPr>
  </singleXmlCell>
  <singleXmlCell id="1263" r="X34" connectionId="0">
    <xmlCellPr id="1" uniqueName="P1082192">
      <xmlPr mapId="1" xpath="/TFI-IZD-POD/IPK-GFI-IZD-POD_1000380/P1082192" xmlDataType="decimal"/>
    </xmlCellPr>
  </singleXmlCell>
  <singleXmlCell id="1264" r="Y34" connectionId="0">
    <xmlCellPr id="1" uniqueName="P1082193">
      <xmlPr mapId="1" xpath="/TFI-IZD-POD/IPK-GFI-IZD-POD_1000380/P1082193" xmlDataType="decimal"/>
    </xmlCellPr>
  </singleXmlCell>
  <singleXmlCell id="1265" r="H36" connectionId="0">
    <xmlCellPr id="1" uniqueName="P1080008">
      <xmlPr mapId="1" xpath="/TFI-IZD-POD/IPK-GFI-IZD-POD_1000380/P1080008" xmlDataType="decimal"/>
    </xmlCellPr>
  </singleXmlCell>
  <singleXmlCell id="1266" r="I36" connectionId="0">
    <xmlCellPr id="1" uniqueName="P1080009">
      <xmlPr mapId="1" xpath="/TFI-IZD-POD/IPK-GFI-IZD-POD_1000380/P1080009" xmlDataType="decimal"/>
    </xmlCellPr>
  </singleXmlCell>
  <singleXmlCell id="1267" r="J36" connectionId="0">
    <xmlCellPr id="1" uniqueName="P1080010">
      <xmlPr mapId="1" xpath="/TFI-IZD-POD/IPK-GFI-IZD-POD_1000380/P1080010" xmlDataType="decimal"/>
    </xmlCellPr>
  </singleXmlCell>
  <singleXmlCell id="1268" r="K36" connectionId="0">
    <xmlCellPr id="1" uniqueName="P1080011">
      <xmlPr mapId="1" xpath="/TFI-IZD-POD/IPK-GFI-IZD-POD_1000380/P1080011" xmlDataType="decimal"/>
    </xmlCellPr>
  </singleXmlCell>
  <singleXmlCell id="1269" r="L36" connectionId="0">
    <xmlCellPr id="1" uniqueName="P1080012">
      <xmlPr mapId="1" xpath="/TFI-IZD-POD/IPK-GFI-IZD-POD_1000380/P1080012" xmlDataType="decimal"/>
    </xmlCellPr>
  </singleXmlCell>
  <singleXmlCell id="1270" r="M36" connectionId="0">
    <xmlCellPr id="1" uniqueName="P1080013">
      <xmlPr mapId="1" xpath="/TFI-IZD-POD/IPK-GFI-IZD-POD_1000380/P1080013" xmlDataType="decimal"/>
    </xmlCellPr>
  </singleXmlCell>
  <singleXmlCell id="1271" r="N36" connectionId="0">
    <xmlCellPr id="1" uniqueName="P1080014">
      <xmlPr mapId="1" xpath="/TFI-IZD-POD/IPK-GFI-IZD-POD_1000380/P1080014" xmlDataType="decimal"/>
    </xmlCellPr>
  </singleXmlCell>
  <singleXmlCell id="1272" r="O36" connectionId="0">
    <xmlCellPr id="1" uniqueName="P1080015">
      <xmlPr mapId="1" xpath="/TFI-IZD-POD/IPK-GFI-IZD-POD_1000380/P1080015" xmlDataType="decimal"/>
    </xmlCellPr>
  </singleXmlCell>
  <singleXmlCell id="1273" r="P36" connectionId="0">
    <xmlCellPr id="1" uniqueName="P1082194">
      <xmlPr mapId="1" xpath="/TFI-IZD-POD/IPK-GFI-IZD-POD_1000380/P1082194" xmlDataType="decimal"/>
    </xmlCellPr>
  </singleXmlCell>
  <singleXmlCell id="1274" r="Q36" connectionId="0">
    <xmlCellPr id="1" uniqueName="P1082195">
      <xmlPr mapId="1" xpath="/TFI-IZD-POD/IPK-GFI-IZD-POD_1000380/P1082195" xmlDataType="decimal"/>
    </xmlCellPr>
  </singleXmlCell>
  <singleXmlCell id="1275" r="R36" connectionId="0">
    <xmlCellPr id="1" uniqueName="P1082196">
      <xmlPr mapId="1" xpath="/TFI-IZD-POD/IPK-GFI-IZD-POD_1000380/P1082196" xmlDataType="decimal"/>
    </xmlCellPr>
  </singleXmlCell>
  <singleXmlCell id="1276" r="U36" connectionId="0">
    <xmlCellPr id="1" uniqueName="P1082197">
      <xmlPr mapId="1" xpath="/TFI-IZD-POD/IPK-GFI-IZD-POD_1000380/P1082197" xmlDataType="decimal"/>
    </xmlCellPr>
  </singleXmlCell>
  <singleXmlCell id="1277" r="V36" connectionId="0">
    <xmlCellPr id="1" uniqueName="P1082198">
      <xmlPr mapId="1" xpath="/TFI-IZD-POD/IPK-GFI-IZD-POD_1000380/P1082198" xmlDataType="decimal"/>
    </xmlCellPr>
  </singleXmlCell>
  <singleXmlCell id="1278" r="W36" connectionId="0">
    <xmlCellPr id="1" uniqueName="P1082199">
      <xmlPr mapId="1" xpath="/TFI-IZD-POD/IPK-GFI-IZD-POD_1000380/P1082199" xmlDataType="decimal"/>
    </xmlCellPr>
  </singleXmlCell>
  <singleXmlCell id="1279" r="X36" connectionId="0">
    <xmlCellPr id="1" uniqueName="P1082200">
      <xmlPr mapId="1" xpath="/TFI-IZD-POD/IPK-GFI-IZD-POD_1000380/P1082200" xmlDataType="decimal"/>
    </xmlCellPr>
  </singleXmlCell>
  <singleXmlCell id="1280" r="Y36" connectionId="0">
    <xmlCellPr id="1" uniqueName="P1082201">
      <xmlPr mapId="1" xpath="/TFI-IZD-POD/IPK-GFI-IZD-POD_1000380/P1082201" xmlDataType="decimal"/>
    </xmlCellPr>
  </singleXmlCell>
  <singleXmlCell id="1281" r="H37" connectionId="0">
    <xmlCellPr id="1" uniqueName="P1080016">
      <xmlPr mapId="1" xpath="/TFI-IZD-POD/IPK-GFI-IZD-POD_1000380/P1080016" xmlDataType="decimal"/>
    </xmlCellPr>
  </singleXmlCell>
  <singleXmlCell id="1282" r="I37" connectionId="0">
    <xmlCellPr id="1" uniqueName="P1080017">
      <xmlPr mapId="1" xpath="/TFI-IZD-POD/IPK-GFI-IZD-POD_1000380/P1080017" xmlDataType="decimal"/>
    </xmlCellPr>
  </singleXmlCell>
  <singleXmlCell id="1283" r="J37" connectionId="0">
    <xmlCellPr id="1" uniqueName="P1080018">
      <xmlPr mapId="1" xpath="/TFI-IZD-POD/IPK-GFI-IZD-POD_1000380/P1080018" xmlDataType="decimal"/>
    </xmlCellPr>
  </singleXmlCell>
  <singleXmlCell id="1284" r="K37" connectionId="0">
    <xmlCellPr id="1" uniqueName="P1080019">
      <xmlPr mapId="1" xpath="/TFI-IZD-POD/IPK-GFI-IZD-POD_1000380/P1080019" xmlDataType="decimal"/>
    </xmlCellPr>
  </singleXmlCell>
  <singleXmlCell id="1285" r="L37" connectionId="0">
    <xmlCellPr id="1" uniqueName="P1080020">
      <xmlPr mapId="1" xpath="/TFI-IZD-POD/IPK-GFI-IZD-POD_1000380/P1080020" xmlDataType="decimal"/>
    </xmlCellPr>
  </singleXmlCell>
  <singleXmlCell id="1286" r="M37" connectionId="0">
    <xmlCellPr id="1" uniqueName="P1080021">
      <xmlPr mapId="1" xpath="/TFI-IZD-POD/IPK-GFI-IZD-POD_1000380/P1080021" xmlDataType="decimal"/>
    </xmlCellPr>
  </singleXmlCell>
  <singleXmlCell id="1287" r="N37" connectionId="0">
    <xmlCellPr id="1" uniqueName="P1080022">
      <xmlPr mapId="1" xpath="/TFI-IZD-POD/IPK-GFI-IZD-POD_1000380/P1080022" xmlDataType="decimal"/>
    </xmlCellPr>
  </singleXmlCell>
  <singleXmlCell id="1288" r="O37" connectionId="0">
    <xmlCellPr id="1" uniqueName="P1080023">
      <xmlPr mapId="1" xpath="/TFI-IZD-POD/IPK-GFI-IZD-POD_1000380/P1080023" xmlDataType="decimal"/>
    </xmlCellPr>
  </singleXmlCell>
  <singleXmlCell id="1289" r="P37" connectionId="0">
    <xmlCellPr id="1" uniqueName="P1082202">
      <xmlPr mapId="1" xpath="/TFI-IZD-POD/IPK-GFI-IZD-POD_1000380/P1082202" xmlDataType="decimal"/>
    </xmlCellPr>
  </singleXmlCell>
  <singleXmlCell id="1290" r="Q37" connectionId="0">
    <xmlCellPr id="1" uniqueName="P1082203">
      <xmlPr mapId="1" xpath="/TFI-IZD-POD/IPK-GFI-IZD-POD_1000380/P1082203" xmlDataType="decimal"/>
    </xmlCellPr>
  </singleXmlCell>
  <singleXmlCell id="1291" r="R37" connectionId="0">
    <xmlCellPr id="1" uniqueName="P1082204">
      <xmlPr mapId="1" xpath="/TFI-IZD-POD/IPK-GFI-IZD-POD_1000380/P1082204" xmlDataType="decimal"/>
    </xmlCellPr>
  </singleXmlCell>
  <singleXmlCell id="1292" r="U37" connectionId="0">
    <xmlCellPr id="1" uniqueName="P1082205">
      <xmlPr mapId="1" xpath="/TFI-IZD-POD/IPK-GFI-IZD-POD_1000380/P1082205" xmlDataType="decimal"/>
    </xmlCellPr>
  </singleXmlCell>
  <singleXmlCell id="1293" r="V37" connectionId="0">
    <xmlCellPr id="1" uniqueName="P1082206">
      <xmlPr mapId="1" xpath="/TFI-IZD-POD/IPK-GFI-IZD-POD_1000380/P1082206" xmlDataType="decimal"/>
    </xmlCellPr>
  </singleXmlCell>
  <singleXmlCell id="1294" r="W37" connectionId="0">
    <xmlCellPr id="1" uniqueName="P1082207">
      <xmlPr mapId="1" xpath="/TFI-IZD-POD/IPK-GFI-IZD-POD_1000380/P1082207" xmlDataType="decimal"/>
    </xmlCellPr>
  </singleXmlCell>
  <singleXmlCell id="1295" r="X37" connectionId="0">
    <xmlCellPr id="1" uniqueName="P1082208">
      <xmlPr mapId="1" xpath="/TFI-IZD-POD/IPK-GFI-IZD-POD_1000380/P1082208" xmlDataType="decimal"/>
    </xmlCellPr>
  </singleXmlCell>
  <singleXmlCell id="1296" r="Y37" connectionId="0">
    <xmlCellPr id="1" uniqueName="P1082209">
      <xmlPr mapId="1" xpath="/TFI-IZD-POD/IPK-GFI-IZD-POD_1000380/P1082209" xmlDataType="decimal"/>
    </xmlCellPr>
  </singleXmlCell>
  <singleXmlCell id="1297" r="H38" connectionId="0">
    <xmlCellPr id="1" uniqueName="P1080024">
      <xmlPr mapId="1" xpath="/TFI-IZD-POD/IPK-GFI-IZD-POD_1000380/P1080024" xmlDataType="decimal"/>
    </xmlCellPr>
  </singleXmlCell>
  <singleXmlCell id="1298" r="I38" connectionId="0">
    <xmlCellPr id="1" uniqueName="P1080025">
      <xmlPr mapId="1" xpath="/TFI-IZD-POD/IPK-GFI-IZD-POD_1000380/P1080025" xmlDataType="decimal"/>
    </xmlCellPr>
  </singleXmlCell>
  <singleXmlCell id="1299" r="J38" connectionId="0">
    <xmlCellPr id="1" uniqueName="P1080026">
      <xmlPr mapId="1" xpath="/TFI-IZD-POD/IPK-GFI-IZD-POD_1000380/P1080026" xmlDataType="decimal"/>
    </xmlCellPr>
  </singleXmlCell>
  <singleXmlCell id="1300" r="K38" connectionId="0">
    <xmlCellPr id="1" uniqueName="P1080027">
      <xmlPr mapId="1" xpath="/TFI-IZD-POD/IPK-GFI-IZD-POD_1000380/P1080027" xmlDataType="decimal"/>
    </xmlCellPr>
  </singleXmlCell>
  <singleXmlCell id="1301" r="L38" connectionId="0">
    <xmlCellPr id="1" uniqueName="P1080028">
      <xmlPr mapId="1" xpath="/TFI-IZD-POD/IPK-GFI-IZD-POD_1000380/P1080028" xmlDataType="decimal"/>
    </xmlCellPr>
  </singleXmlCell>
  <singleXmlCell id="1302" r="M38" connectionId="0">
    <xmlCellPr id="1" uniqueName="P1080029">
      <xmlPr mapId="1" xpath="/TFI-IZD-POD/IPK-GFI-IZD-POD_1000380/P1080029" xmlDataType="decimal"/>
    </xmlCellPr>
  </singleXmlCell>
  <singleXmlCell id="1303" r="N38" connectionId="0">
    <xmlCellPr id="1" uniqueName="P1080030">
      <xmlPr mapId="1" xpath="/TFI-IZD-POD/IPK-GFI-IZD-POD_1000380/P1080030" xmlDataType="decimal"/>
    </xmlCellPr>
  </singleXmlCell>
  <singleXmlCell id="1304" r="O38" connectionId="0">
    <xmlCellPr id="1" uniqueName="P1080031">
      <xmlPr mapId="1" xpath="/TFI-IZD-POD/IPK-GFI-IZD-POD_1000380/P1080031" xmlDataType="decimal"/>
    </xmlCellPr>
  </singleXmlCell>
  <singleXmlCell id="1305" r="P38" connectionId="0">
    <xmlCellPr id="1" uniqueName="P1082210">
      <xmlPr mapId="1" xpath="/TFI-IZD-POD/IPK-GFI-IZD-POD_1000380/P1082210" xmlDataType="decimal"/>
    </xmlCellPr>
  </singleXmlCell>
  <singleXmlCell id="1306" r="Q38" connectionId="0">
    <xmlCellPr id="1" uniqueName="P1082211">
      <xmlPr mapId="1" xpath="/TFI-IZD-POD/IPK-GFI-IZD-POD_1000380/P1082211" xmlDataType="decimal"/>
    </xmlCellPr>
  </singleXmlCell>
  <singleXmlCell id="1307" r="R38" connectionId="0">
    <xmlCellPr id="1" uniqueName="P1082212">
      <xmlPr mapId="1" xpath="/TFI-IZD-POD/IPK-GFI-IZD-POD_1000380/P1082212" xmlDataType="decimal"/>
    </xmlCellPr>
  </singleXmlCell>
  <singleXmlCell id="1308" r="U38" connectionId="0">
    <xmlCellPr id="1" uniqueName="P1082213">
      <xmlPr mapId="1" xpath="/TFI-IZD-POD/IPK-GFI-IZD-POD_1000380/P1082213" xmlDataType="decimal"/>
    </xmlCellPr>
  </singleXmlCell>
  <singleXmlCell id="1309" r="V38" connectionId="0">
    <xmlCellPr id="1" uniqueName="P1082214">
      <xmlPr mapId="1" xpath="/TFI-IZD-POD/IPK-GFI-IZD-POD_1000380/P1082214" xmlDataType="decimal"/>
    </xmlCellPr>
  </singleXmlCell>
  <singleXmlCell id="1310" r="W38" connectionId="0">
    <xmlCellPr id="1" uniqueName="P1082215">
      <xmlPr mapId="1" xpath="/TFI-IZD-POD/IPK-GFI-IZD-POD_1000380/P1082215" xmlDataType="decimal"/>
    </xmlCellPr>
  </singleXmlCell>
  <singleXmlCell id="1311" r="X38" connectionId="0">
    <xmlCellPr id="1" uniqueName="P1082216">
      <xmlPr mapId="1" xpath="/TFI-IZD-POD/IPK-GFI-IZD-POD_1000380/P1082216" xmlDataType="decimal"/>
    </xmlCellPr>
  </singleXmlCell>
  <singleXmlCell id="1312" r="Y38" connectionId="0">
    <xmlCellPr id="1" uniqueName="P1082217">
      <xmlPr mapId="1" xpath="/TFI-IZD-POD/IPK-GFI-IZD-POD_1000380/P1082217" xmlDataType="decimal"/>
    </xmlCellPr>
  </singleXmlCell>
  <singleXmlCell id="1313" r="H39" connectionId="0">
    <xmlCellPr id="1" uniqueName="P1080032">
      <xmlPr mapId="1" xpath="/TFI-IZD-POD/IPK-GFI-IZD-POD_1000380/P1080032" xmlDataType="decimal"/>
    </xmlCellPr>
  </singleXmlCell>
  <singleXmlCell id="1314" r="I39" connectionId="0">
    <xmlCellPr id="1" uniqueName="P1080033">
      <xmlPr mapId="1" xpath="/TFI-IZD-POD/IPK-GFI-IZD-POD_1000380/P1080033" xmlDataType="decimal"/>
    </xmlCellPr>
  </singleXmlCell>
  <singleXmlCell id="1315" r="J39" connectionId="0">
    <xmlCellPr id="1" uniqueName="P1080034">
      <xmlPr mapId="1" xpath="/TFI-IZD-POD/IPK-GFI-IZD-POD_1000380/P1080034" xmlDataType="decimal"/>
    </xmlCellPr>
  </singleXmlCell>
  <singleXmlCell id="1316" r="K39" connectionId="0">
    <xmlCellPr id="1" uniqueName="P1080035">
      <xmlPr mapId="1" xpath="/TFI-IZD-POD/IPK-GFI-IZD-POD_1000380/P1080035" xmlDataType="decimal"/>
    </xmlCellPr>
  </singleXmlCell>
  <singleXmlCell id="1317" r="L39" connectionId="0">
    <xmlCellPr id="1" uniqueName="P1080036">
      <xmlPr mapId="1" xpath="/TFI-IZD-POD/IPK-GFI-IZD-POD_1000380/P1080036" xmlDataType="decimal"/>
    </xmlCellPr>
  </singleXmlCell>
  <singleXmlCell id="1318" r="M39" connectionId="0">
    <xmlCellPr id="1" uniqueName="P1080037">
      <xmlPr mapId="1" xpath="/TFI-IZD-POD/IPK-GFI-IZD-POD_1000380/P1080037" xmlDataType="decimal"/>
    </xmlCellPr>
  </singleXmlCell>
  <singleXmlCell id="1319" r="N39" connectionId="0">
    <xmlCellPr id="1" uniqueName="P1080038">
      <xmlPr mapId="1" xpath="/TFI-IZD-POD/IPK-GFI-IZD-POD_1000380/P1080038" xmlDataType="decimal"/>
    </xmlCellPr>
  </singleXmlCell>
  <singleXmlCell id="1320" r="O39" connectionId="0">
    <xmlCellPr id="1" uniqueName="P1080039">
      <xmlPr mapId="1" xpath="/TFI-IZD-POD/IPK-GFI-IZD-POD_1000380/P1080039" xmlDataType="decimal"/>
    </xmlCellPr>
  </singleXmlCell>
  <singleXmlCell id="1321" r="P39" connectionId="0">
    <xmlCellPr id="1" uniqueName="P1082220">
      <xmlPr mapId="1" xpath="/TFI-IZD-POD/IPK-GFI-IZD-POD_1000380/P1082220" xmlDataType="decimal"/>
    </xmlCellPr>
  </singleXmlCell>
  <singleXmlCell id="1322" r="Q39" connectionId="0">
    <xmlCellPr id="1" uniqueName="P1082222">
      <xmlPr mapId="1" xpath="/TFI-IZD-POD/IPK-GFI-IZD-POD_1000380/P1082222" xmlDataType="decimal"/>
    </xmlCellPr>
  </singleXmlCell>
  <singleXmlCell id="1323" r="R39" connectionId="0">
    <xmlCellPr id="1" uniqueName="P1082224">
      <xmlPr mapId="1" xpath="/TFI-IZD-POD/IPK-GFI-IZD-POD_1000380/P1082224" xmlDataType="decimal"/>
    </xmlCellPr>
  </singleXmlCell>
  <singleXmlCell id="1324" r="U39" connectionId="0">
    <xmlCellPr id="1" uniqueName="P1082225">
      <xmlPr mapId="1" xpath="/TFI-IZD-POD/IPK-GFI-IZD-POD_1000380/P1082225" xmlDataType="decimal"/>
    </xmlCellPr>
  </singleXmlCell>
  <singleXmlCell id="1325" r="V39" connectionId="0">
    <xmlCellPr id="1" uniqueName="P1082227">
      <xmlPr mapId="1" xpath="/TFI-IZD-POD/IPK-GFI-IZD-POD_1000380/P1082227" xmlDataType="decimal"/>
    </xmlCellPr>
  </singleXmlCell>
  <singleXmlCell id="1326" r="W39" connectionId="0">
    <xmlCellPr id="1" uniqueName="P1082229">
      <xmlPr mapId="1" xpath="/TFI-IZD-POD/IPK-GFI-IZD-POD_1000380/P1082229" xmlDataType="decimal"/>
    </xmlCellPr>
  </singleXmlCell>
  <singleXmlCell id="1327" r="X39" connectionId="0">
    <xmlCellPr id="1" uniqueName="P1082232">
      <xmlPr mapId="1" xpath="/TFI-IZD-POD/IPK-GFI-IZD-POD_1000380/P1082232" xmlDataType="decimal"/>
    </xmlCellPr>
  </singleXmlCell>
  <singleXmlCell id="1328" r="Y39" connectionId="0">
    <xmlCellPr id="1" uniqueName="P1082234">
      <xmlPr mapId="1" xpath="/TFI-IZD-POD/IPK-GFI-IZD-POD_1000380/P1082234" xmlDataType="decimal"/>
    </xmlCellPr>
  </singleXmlCell>
  <singleXmlCell id="1329" r="H40" connectionId="0">
    <xmlCellPr id="1" uniqueName="P1080040">
      <xmlPr mapId="1" xpath="/TFI-IZD-POD/IPK-GFI-IZD-POD_1000380/P1080040" xmlDataType="decimal"/>
    </xmlCellPr>
  </singleXmlCell>
  <singleXmlCell id="1330" r="I40" connectionId="0">
    <xmlCellPr id="1" uniqueName="P1080041">
      <xmlPr mapId="1" xpath="/TFI-IZD-POD/IPK-GFI-IZD-POD_1000380/P1080041" xmlDataType="decimal"/>
    </xmlCellPr>
  </singleXmlCell>
  <singleXmlCell id="1331" r="J40" connectionId="0">
    <xmlCellPr id="1" uniqueName="P1080042">
      <xmlPr mapId="1" xpath="/TFI-IZD-POD/IPK-GFI-IZD-POD_1000380/P1080042" xmlDataType="decimal"/>
    </xmlCellPr>
  </singleXmlCell>
  <singleXmlCell id="1332" r="K40" connectionId="0">
    <xmlCellPr id="1" uniqueName="P1080043">
      <xmlPr mapId="1" xpath="/TFI-IZD-POD/IPK-GFI-IZD-POD_1000380/P1080043" xmlDataType="decimal"/>
    </xmlCellPr>
  </singleXmlCell>
  <singleXmlCell id="1333" r="L40" connectionId="0">
    <xmlCellPr id="1" uniqueName="P1080044">
      <xmlPr mapId="1" xpath="/TFI-IZD-POD/IPK-GFI-IZD-POD_1000380/P1080044" xmlDataType="decimal"/>
    </xmlCellPr>
  </singleXmlCell>
  <singleXmlCell id="1334" r="M40" connectionId="0">
    <xmlCellPr id="1" uniqueName="P1080045">
      <xmlPr mapId="1" xpath="/TFI-IZD-POD/IPK-GFI-IZD-POD_1000380/P1080045" xmlDataType="decimal"/>
    </xmlCellPr>
  </singleXmlCell>
  <singleXmlCell id="1335" r="N40" connectionId="0">
    <xmlCellPr id="1" uniqueName="P1080046">
      <xmlPr mapId="1" xpath="/TFI-IZD-POD/IPK-GFI-IZD-POD_1000380/P1080046" xmlDataType="decimal"/>
    </xmlCellPr>
  </singleXmlCell>
  <singleXmlCell id="1336" r="O40" connectionId="0">
    <xmlCellPr id="1" uniqueName="P1080047">
      <xmlPr mapId="1" xpath="/TFI-IZD-POD/IPK-GFI-IZD-POD_1000380/P1080047" xmlDataType="decimal"/>
    </xmlCellPr>
  </singleXmlCell>
  <singleXmlCell id="1337" r="P40" connectionId="0">
    <xmlCellPr id="1" uniqueName="P1082236">
      <xmlPr mapId="1" xpath="/TFI-IZD-POD/IPK-GFI-IZD-POD_1000380/P1082236" xmlDataType="decimal"/>
    </xmlCellPr>
  </singleXmlCell>
  <singleXmlCell id="1338" r="Q40" connectionId="0">
    <xmlCellPr id="1" uniqueName="P1082248">
      <xmlPr mapId="1" xpath="/TFI-IZD-POD/IPK-GFI-IZD-POD_1000380/P1082248" xmlDataType="decimal"/>
    </xmlCellPr>
  </singleXmlCell>
  <singleXmlCell id="1339" r="R40" connectionId="0">
    <xmlCellPr id="1" uniqueName="P1082250">
      <xmlPr mapId="1" xpath="/TFI-IZD-POD/IPK-GFI-IZD-POD_1000380/P1082250" xmlDataType="decimal"/>
    </xmlCellPr>
  </singleXmlCell>
  <singleXmlCell id="1340" r="U40" connectionId="0">
    <xmlCellPr id="1" uniqueName="P1082252">
      <xmlPr mapId="1" xpath="/TFI-IZD-POD/IPK-GFI-IZD-POD_1000380/P1082252" xmlDataType="decimal"/>
    </xmlCellPr>
  </singleXmlCell>
  <singleXmlCell id="1341" r="V40" connectionId="0">
    <xmlCellPr id="1" uniqueName="P1082254">
      <xmlPr mapId="1" xpath="/TFI-IZD-POD/IPK-GFI-IZD-POD_1000380/P1082254" xmlDataType="decimal"/>
    </xmlCellPr>
  </singleXmlCell>
  <singleXmlCell id="1342" r="W40" connectionId="0">
    <xmlCellPr id="1" uniqueName="P1082256">
      <xmlPr mapId="1" xpath="/TFI-IZD-POD/IPK-GFI-IZD-POD_1000380/P1082256" xmlDataType="decimal"/>
    </xmlCellPr>
  </singleXmlCell>
  <singleXmlCell id="1343" r="X40" connectionId="0">
    <xmlCellPr id="1" uniqueName="P1082257">
      <xmlPr mapId="1" xpath="/TFI-IZD-POD/IPK-GFI-IZD-POD_1000380/P1082257" xmlDataType="decimal"/>
    </xmlCellPr>
  </singleXmlCell>
  <singleXmlCell id="1344" r="Y40" connectionId="0">
    <xmlCellPr id="1" uniqueName="P1082259">
      <xmlPr mapId="1" xpath="/TFI-IZD-POD/IPK-GFI-IZD-POD_1000380/P1082259" xmlDataType="decimal"/>
    </xmlCellPr>
  </singleXmlCell>
  <singleXmlCell id="1345" r="H41" connectionId="0">
    <xmlCellPr id="1" uniqueName="P1080048">
      <xmlPr mapId="1" xpath="/TFI-IZD-POD/IPK-GFI-IZD-POD_1000380/P1080048" xmlDataType="decimal"/>
    </xmlCellPr>
  </singleXmlCell>
  <singleXmlCell id="1346" r="I41" connectionId="0">
    <xmlCellPr id="1" uniqueName="P1080049">
      <xmlPr mapId="1" xpath="/TFI-IZD-POD/IPK-GFI-IZD-POD_1000380/P1080049" xmlDataType="decimal"/>
    </xmlCellPr>
  </singleXmlCell>
  <singleXmlCell id="1347" r="J41" connectionId="0">
    <xmlCellPr id="1" uniqueName="P1080050">
      <xmlPr mapId="1" xpath="/TFI-IZD-POD/IPK-GFI-IZD-POD_1000380/P1080050" xmlDataType="decimal"/>
    </xmlCellPr>
  </singleXmlCell>
  <singleXmlCell id="1348" r="K41" connectionId="0">
    <xmlCellPr id="1" uniqueName="P1080051">
      <xmlPr mapId="1" xpath="/TFI-IZD-POD/IPK-GFI-IZD-POD_1000380/P1080051" xmlDataType="decimal"/>
    </xmlCellPr>
  </singleXmlCell>
  <singleXmlCell id="1349" r="L41" connectionId="0">
    <xmlCellPr id="1" uniqueName="P1080052">
      <xmlPr mapId="1" xpath="/TFI-IZD-POD/IPK-GFI-IZD-POD_1000380/P1080052" xmlDataType="decimal"/>
    </xmlCellPr>
  </singleXmlCell>
  <singleXmlCell id="1350" r="M41" connectionId="0">
    <xmlCellPr id="1" uniqueName="P1080053">
      <xmlPr mapId="1" xpath="/TFI-IZD-POD/IPK-GFI-IZD-POD_1000380/P1080053" xmlDataType="decimal"/>
    </xmlCellPr>
  </singleXmlCell>
  <singleXmlCell id="1351" r="N41" connectionId="0">
    <xmlCellPr id="1" uniqueName="P1080054">
      <xmlPr mapId="1" xpath="/TFI-IZD-POD/IPK-GFI-IZD-POD_1000380/P1080054" xmlDataType="decimal"/>
    </xmlCellPr>
  </singleXmlCell>
  <singleXmlCell id="1352" r="O41" connectionId="0">
    <xmlCellPr id="1" uniqueName="P1080055">
      <xmlPr mapId="1" xpath="/TFI-IZD-POD/IPK-GFI-IZD-POD_1000380/P1080055" xmlDataType="decimal"/>
    </xmlCellPr>
  </singleXmlCell>
  <singleXmlCell id="1353" r="P41" connectionId="0">
    <xmlCellPr id="1" uniqueName="P1082260">
      <xmlPr mapId="1" xpath="/TFI-IZD-POD/IPK-GFI-IZD-POD_1000380/P1082260" xmlDataType="decimal"/>
    </xmlCellPr>
  </singleXmlCell>
  <singleXmlCell id="1354" r="Q41" connectionId="0">
    <xmlCellPr id="1" uniqueName="P1082237">
      <xmlPr mapId="1" xpath="/TFI-IZD-POD/IPK-GFI-IZD-POD_1000380/P1082237" xmlDataType="decimal"/>
    </xmlCellPr>
  </singleXmlCell>
  <singleXmlCell id="1355" r="R41" connectionId="0">
    <xmlCellPr id="1" uniqueName="P1082261">
      <xmlPr mapId="1" xpath="/TFI-IZD-POD/IPK-GFI-IZD-POD_1000380/P1082261" xmlDataType="decimal"/>
    </xmlCellPr>
  </singleXmlCell>
  <singleXmlCell id="1356" r="U41" connectionId="0">
    <xmlCellPr id="1" uniqueName="P1082262">
      <xmlPr mapId="1" xpath="/TFI-IZD-POD/IPK-GFI-IZD-POD_1000380/P1082262" xmlDataType="decimal"/>
    </xmlCellPr>
  </singleXmlCell>
  <singleXmlCell id="1357" r="V41" connectionId="0">
    <xmlCellPr id="1" uniqueName="P1082264">
      <xmlPr mapId="1" xpath="/TFI-IZD-POD/IPK-GFI-IZD-POD_1000380/P1082264" xmlDataType="decimal"/>
    </xmlCellPr>
  </singleXmlCell>
  <singleXmlCell id="1358" r="W41" connectionId="0">
    <xmlCellPr id="1" uniqueName="P1082265">
      <xmlPr mapId="1" xpath="/TFI-IZD-POD/IPK-GFI-IZD-POD_1000380/P1082265" xmlDataType="decimal"/>
    </xmlCellPr>
  </singleXmlCell>
  <singleXmlCell id="1359" r="X41" connectionId="0">
    <xmlCellPr id="1" uniqueName="P1082266">
      <xmlPr mapId="1" xpath="/TFI-IZD-POD/IPK-GFI-IZD-POD_1000380/P1082266" xmlDataType="decimal"/>
    </xmlCellPr>
  </singleXmlCell>
  <singleXmlCell id="1360" r="Y41" connectionId="0">
    <xmlCellPr id="1" uniqueName="P1082267">
      <xmlPr mapId="1" xpath="/TFI-IZD-POD/IPK-GFI-IZD-POD_1000380/P1082267" xmlDataType="decimal"/>
    </xmlCellPr>
  </singleXmlCell>
  <singleXmlCell id="1361" r="H42" connectionId="0">
    <xmlCellPr id="1" uniqueName="P1080056">
      <xmlPr mapId="1" xpath="/TFI-IZD-POD/IPK-GFI-IZD-POD_1000380/P1080056" xmlDataType="decimal"/>
    </xmlCellPr>
  </singleXmlCell>
  <singleXmlCell id="1362" r="I42" connectionId="0">
    <xmlCellPr id="1" uniqueName="P1080057">
      <xmlPr mapId="1" xpath="/TFI-IZD-POD/IPK-GFI-IZD-POD_1000380/P1080057" xmlDataType="decimal"/>
    </xmlCellPr>
  </singleXmlCell>
  <singleXmlCell id="1363" r="J42" connectionId="0">
    <xmlCellPr id="1" uniqueName="P1080058">
      <xmlPr mapId="1" xpath="/TFI-IZD-POD/IPK-GFI-IZD-POD_1000380/P1080058" xmlDataType="decimal"/>
    </xmlCellPr>
  </singleXmlCell>
  <singleXmlCell id="1364" r="K42" connectionId="0">
    <xmlCellPr id="1" uniqueName="P1080059">
      <xmlPr mapId="1" xpath="/TFI-IZD-POD/IPK-GFI-IZD-POD_1000380/P1080059" xmlDataType="decimal"/>
    </xmlCellPr>
  </singleXmlCell>
  <singleXmlCell id="1365" r="L42" connectionId="0">
    <xmlCellPr id="1" uniqueName="P1080060">
      <xmlPr mapId="1" xpath="/TFI-IZD-POD/IPK-GFI-IZD-POD_1000380/P1080060" xmlDataType="decimal"/>
    </xmlCellPr>
  </singleXmlCell>
  <singleXmlCell id="1366" r="M42" connectionId="0">
    <xmlCellPr id="1" uniqueName="P1080061">
      <xmlPr mapId="1" xpath="/TFI-IZD-POD/IPK-GFI-IZD-POD_1000380/P1080061" xmlDataType="decimal"/>
    </xmlCellPr>
  </singleXmlCell>
  <singleXmlCell id="1367" r="N42" connectionId="0">
    <xmlCellPr id="1" uniqueName="P1080062">
      <xmlPr mapId="1" xpath="/TFI-IZD-POD/IPK-GFI-IZD-POD_1000380/P1080062" xmlDataType="decimal"/>
    </xmlCellPr>
  </singleXmlCell>
  <singleXmlCell id="1368" r="O42" connectionId="0">
    <xmlCellPr id="1" uniqueName="P1080063">
      <xmlPr mapId="1" xpath="/TFI-IZD-POD/IPK-GFI-IZD-POD_1000380/P1080063" xmlDataType="decimal"/>
    </xmlCellPr>
  </singleXmlCell>
  <singleXmlCell id="1369" r="P42" connectionId="0">
    <xmlCellPr id="1" uniqueName="P1082269">
      <xmlPr mapId="1" xpath="/TFI-IZD-POD/IPK-GFI-IZD-POD_1000380/P1082269" xmlDataType="decimal"/>
    </xmlCellPr>
  </singleXmlCell>
  <singleXmlCell id="1370" r="Q42" connectionId="0">
    <xmlCellPr id="1" uniqueName="P1082270">
      <xmlPr mapId="1" xpath="/TFI-IZD-POD/IPK-GFI-IZD-POD_1000380/P1082270" xmlDataType="decimal"/>
    </xmlCellPr>
  </singleXmlCell>
  <singleXmlCell id="1371" r="R42" connectionId="0">
    <xmlCellPr id="1" uniqueName="P1082239">
      <xmlPr mapId="1" xpath="/TFI-IZD-POD/IPK-GFI-IZD-POD_1000380/P1082239" xmlDataType="decimal"/>
    </xmlCellPr>
  </singleXmlCell>
  <singleXmlCell id="1372" r="U42" connectionId="0">
    <xmlCellPr id="1" uniqueName="P1082272">
      <xmlPr mapId="1" xpath="/TFI-IZD-POD/IPK-GFI-IZD-POD_1000380/P1082272" xmlDataType="decimal"/>
    </xmlCellPr>
  </singleXmlCell>
  <singleXmlCell id="1373" r="V42" connectionId="0">
    <xmlCellPr id="1" uniqueName="P1082273">
      <xmlPr mapId="1" xpath="/TFI-IZD-POD/IPK-GFI-IZD-POD_1000380/P1082273" xmlDataType="decimal"/>
    </xmlCellPr>
  </singleXmlCell>
  <singleXmlCell id="1374" r="W42" connectionId="0">
    <xmlCellPr id="1" uniqueName="P1082275">
      <xmlPr mapId="1" xpath="/TFI-IZD-POD/IPK-GFI-IZD-POD_1000380/P1082275" xmlDataType="decimal"/>
    </xmlCellPr>
  </singleXmlCell>
  <singleXmlCell id="1375" r="X42" connectionId="0">
    <xmlCellPr id="1" uniqueName="P1082276">
      <xmlPr mapId="1" xpath="/TFI-IZD-POD/IPK-GFI-IZD-POD_1000380/P1082276" xmlDataType="decimal"/>
    </xmlCellPr>
  </singleXmlCell>
  <singleXmlCell id="1376" r="Y42" connectionId="0">
    <xmlCellPr id="1" uniqueName="P1082277">
      <xmlPr mapId="1" xpath="/TFI-IZD-POD/IPK-GFI-IZD-POD_1000380/P1082277" xmlDataType="decimal"/>
    </xmlCellPr>
  </singleXmlCell>
  <singleXmlCell id="1377" r="H43" connectionId="0">
    <xmlCellPr id="1" uniqueName="P1080064">
      <xmlPr mapId="1" xpath="/TFI-IZD-POD/IPK-GFI-IZD-POD_1000380/P1080064" xmlDataType="decimal"/>
    </xmlCellPr>
  </singleXmlCell>
  <singleXmlCell id="1378" r="I43" connectionId="0">
    <xmlCellPr id="1" uniqueName="P1080065">
      <xmlPr mapId="1" xpath="/TFI-IZD-POD/IPK-GFI-IZD-POD_1000380/P1080065" xmlDataType="decimal"/>
    </xmlCellPr>
  </singleXmlCell>
  <singleXmlCell id="1379" r="J43" connectionId="0">
    <xmlCellPr id="1" uniqueName="P1080066">
      <xmlPr mapId="1" xpath="/TFI-IZD-POD/IPK-GFI-IZD-POD_1000380/P1080066" xmlDataType="decimal"/>
    </xmlCellPr>
  </singleXmlCell>
  <singleXmlCell id="1380" r="K43" connectionId="0">
    <xmlCellPr id="1" uniqueName="P1080067">
      <xmlPr mapId="1" xpath="/TFI-IZD-POD/IPK-GFI-IZD-POD_1000380/P1080067" xmlDataType="decimal"/>
    </xmlCellPr>
  </singleXmlCell>
  <singleXmlCell id="1381" r="L43" connectionId="0">
    <xmlCellPr id="1" uniqueName="P1080068">
      <xmlPr mapId="1" xpath="/TFI-IZD-POD/IPK-GFI-IZD-POD_1000380/P1080068" xmlDataType="decimal"/>
    </xmlCellPr>
  </singleXmlCell>
  <singleXmlCell id="1382" r="M43" connectionId="0">
    <xmlCellPr id="1" uniqueName="P1080069">
      <xmlPr mapId="1" xpath="/TFI-IZD-POD/IPK-GFI-IZD-POD_1000380/P1080069" xmlDataType="decimal"/>
    </xmlCellPr>
  </singleXmlCell>
  <singleXmlCell id="1383" r="N43" connectionId="0">
    <xmlCellPr id="1" uniqueName="P1080070">
      <xmlPr mapId="1" xpath="/TFI-IZD-POD/IPK-GFI-IZD-POD_1000380/P1080070" xmlDataType="decimal"/>
    </xmlCellPr>
  </singleXmlCell>
  <singleXmlCell id="1384" r="O43" connectionId="0">
    <xmlCellPr id="1" uniqueName="P1080071">
      <xmlPr mapId="1" xpath="/TFI-IZD-POD/IPK-GFI-IZD-POD_1000380/P1080071" xmlDataType="decimal"/>
    </xmlCellPr>
  </singleXmlCell>
  <singleXmlCell id="1385" r="P43" connectionId="0">
    <xmlCellPr id="1" uniqueName="P1082278">
      <xmlPr mapId="1" xpath="/TFI-IZD-POD/IPK-GFI-IZD-POD_1000380/P1082278" xmlDataType="decimal"/>
    </xmlCellPr>
  </singleXmlCell>
  <singleXmlCell id="1386" r="Q43" connectionId="0">
    <xmlCellPr id="1" uniqueName="P1082279">
      <xmlPr mapId="1" xpath="/TFI-IZD-POD/IPK-GFI-IZD-POD_1000380/P1082279" xmlDataType="decimal"/>
    </xmlCellPr>
  </singleXmlCell>
  <singleXmlCell id="1387" r="R43" connectionId="0">
    <xmlCellPr id="1" uniqueName="P1082280">
      <xmlPr mapId="1" xpath="/TFI-IZD-POD/IPK-GFI-IZD-POD_1000380/P1082280" xmlDataType="decimal"/>
    </xmlCellPr>
  </singleXmlCell>
  <singleXmlCell id="1388" r="U43" connectionId="0">
    <xmlCellPr id="1" uniqueName="P1082245">
      <xmlPr mapId="1" xpath="/TFI-IZD-POD/IPK-GFI-IZD-POD_1000380/P1082245" xmlDataType="decimal"/>
    </xmlCellPr>
  </singleXmlCell>
  <singleXmlCell id="1389" r="V43" connectionId="0">
    <xmlCellPr id="1" uniqueName="P1082282">
      <xmlPr mapId="1" xpath="/TFI-IZD-POD/IPK-GFI-IZD-POD_1000380/P1082282" xmlDataType="decimal"/>
    </xmlCellPr>
  </singleXmlCell>
  <singleXmlCell id="1390" r="W43" connectionId="0">
    <xmlCellPr id="1" uniqueName="P1082284">
      <xmlPr mapId="1" xpath="/TFI-IZD-POD/IPK-GFI-IZD-POD_1000380/P1082284" xmlDataType="decimal"/>
    </xmlCellPr>
  </singleXmlCell>
  <singleXmlCell id="1391" r="X43" connectionId="0">
    <xmlCellPr id="1" uniqueName="P1082285">
      <xmlPr mapId="1" xpath="/TFI-IZD-POD/IPK-GFI-IZD-POD_1000380/P1082285" xmlDataType="decimal"/>
    </xmlCellPr>
  </singleXmlCell>
  <singleXmlCell id="1392" r="Y43" connectionId="0">
    <xmlCellPr id="1" uniqueName="P1082286">
      <xmlPr mapId="1" xpath="/TFI-IZD-POD/IPK-GFI-IZD-POD_1000380/P1082286" xmlDataType="decimal"/>
    </xmlCellPr>
  </singleXmlCell>
  <singleXmlCell id="1393" r="H44" connectionId="0">
    <xmlCellPr id="1" uniqueName="P1080072">
      <xmlPr mapId="1" xpath="/TFI-IZD-POD/IPK-GFI-IZD-POD_1000380/P1080072" xmlDataType="decimal"/>
    </xmlCellPr>
  </singleXmlCell>
  <singleXmlCell id="1394" r="I44" connectionId="0">
    <xmlCellPr id="1" uniqueName="P1080073">
      <xmlPr mapId="1" xpath="/TFI-IZD-POD/IPK-GFI-IZD-POD_1000380/P1080073" xmlDataType="decimal"/>
    </xmlCellPr>
  </singleXmlCell>
  <singleXmlCell id="1395" r="J44" connectionId="0">
    <xmlCellPr id="1" uniqueName="P1080074">
      <xmlPr mapId="1" xpath="/TFI-IZD-POD/IPK-GFI-IZD-POD_1000380/P1080074" xmlDataType="decimal"/>
    </xmlCellPr>
  </singleXmlCell>
  <singleXmlCell id="1396" r="K44" connectionId="0">
    <xmlCellPr id="1" uniqueName="P1080075">
      <xmlPr mapId="1" xpath="/TFI-IZD-POD/IPK-GFI-IZD-POD_1000380/P1080075" xmlDataType="decimal"/>
    </xmlCellPr>
  </singleXmlCell>
  <singleXmlCell id="1397" r="L44" connectionId="0">
    <xmlCellPr id="1" uniqueName="P1080076">
      <xmlPr mapId="1" xpath="/TFI-IZD-POD/IPK-GFI-IZD-POD_1000380/P1080076" xmlDataType="decimal"/>
    </xmlCellPr>
  </singleXmlCell>
  <singleXmlCell id="1398" r="M44" connectionId="0">
    <xmlCellPr id="1" uniqueName="P1080077">
      <xmlPr mapId="1" xpath="/TFI-IZD-POD/IPK-GFI-IZD-POD_1000380/P1080077" xmlDataType="decimal"/>
    </xmlCellPr>
  </singleXmlCell>
  <singleXmlCell id="1399" r="N44" connectionId="0">
    <xmlCellPr id="1" uniqueName="P1080078">
      <xmlPr mapId="1" xpath="/TFI-IZD-POD/IPK-GFI-IZD-POD_1000380/P1080078" xmlDataType="decimal"/>
    </xmlCellPr>
  </singleXmlCell>
  <singleXmlCell id="1400" r="O44" connectionId="0">
    <xmlCellPr id="1" uniqueName="P1080079">
      <xmlPr mapId="1" xpath="/TFI-IZD-POD/IPK-GFI-IZD-POD_1000380/P1080079" xmlDataType="decimal"/>
    </xmlCellPr>
  </singleXmlCell>
  <singleXmlCell id="1401" r="P44" connectionId="0">
    <xmlCellPr id="1" uniqueName="P1082288">
      <xmlPr mapId="1" xpath="/TFI-IZD-POD/IPK-GFI-IZD-POD_1000380/P1082288" xmlDataType="decimal"/>
    </xmlCellPr>
  </singleXmlCell>
  <singleXmlCell id="1402" r="Q44" connectionId="0">
    <xmlCellPr id="1" uniqueName="P1082289">
      <xmlPr mapId="1" xpath="/TFI-IZD-POD/IPK-GFI-IZD-POD_1000380/P1082289" xmlDataType="decimal"/>
    </xmlCellPr>
  </singleXmlCell>
  <singleXmlCell id="1403" r="R44" connectionId="0">
    <xmlCellPr id="1" uniqueName="P1082290">
      <xmlPr mapId="1" xpath="/TFI-IZD-POD/IPK-GFI-IZD-POD_1000380/P1082290" xmlDataType="decimal"/>
    </xmlCellPr>
  </singleXmlCell>
  <singleXmlCell id="1404" r="U44" connectionId="0">
    <xmlCellPr id="1" uniqueName="P1082292">
      <xmlPr mapId="1" xpath="/TFI-IZD-POD/IPK-GFI-IZD-POD_1000380/P1082292" xmlDataType="decimal"/>
    </xmlCellPr>
  </singleXmlCell>
  <singleXmlCell id="1405" r="V44" connectionId="0">
    <xmlCellPr id="1" uniqueName="P1082247">
      <xmlPr mapId="1" xpath="/TFI-IZD-POD/IPK-GFI-IZD-POD_1000380/P1082247" xmlDataType="decimal"/>
    </xmlCellPr>
  </singleXmlCell>
  <singleXmlCell id="1406" r="W44" connectionId="0">
    <xmlCellPr id="1" uniqueName="P1082295">
      <xmlPr mapId="1" xpath="/TFI-IZD-POD/IPK-GFI-IZD-POD_1000380/P1082295" xmlDataType="decimal"/>
    </xmlCellPr>
  </singleXmlCell>
  <singleXmlCell id="1407" r="X44" connectionId="0">
    <xmlCellPr id="1" uniqueName="P1082298">
      <xmlPr mapId="1" xpath="/TFI-IZD-POD/IPK-GFI-IZD-POD_1000380/P1082298" xmlDataType="decimal"/>
    </xmlCellPr>
  </singleXmlCell>
  <singleXmlCell id="1408" r="Y44" connectionId="0">
    <xmlCellPr id="1" uniqueName="P1082300">
      <xmlPr mapId="1" xpath="/TFI-IZD-POD/IPK-GFI-IZD-POD_1000380/P1082300" xmlDataType="decimal"/>
    </xmlCellPr>
  </singleXmlCell>
  <singleXmlCell id="1409" r="H45" connectionId="0">
    <xmlCellPr id="1" uniqueName="P1080080">
      <xmlPr mapId="1" xpath="/TFI-IZD-POD/IPK-GFI-IZD-POD_1000380/P1080080" xmlDataType="decimal"/>
    </xmlCellPr>
  </singleXmlCell>
  <singleXmlCell id="1410" r="I45" connectionId="0">
    <xmlCellPr id="1" uniqueName="P1080081">
      <xmlPr mapId="1" xpath="/TFI-IZD-POD/IPK-GFI-IZD-POD_1000380/P1080081" xmlDataType="decimal"/>
    </xmlCellPr>
  </singleXmlCell>
  <singleXmlCell id="1411" r="J45" connectionId="0">
    <xmlCellPr id="1" uniqueName="P1080082">
      <xmlPr mapId="1" xpath="/TFI-IZD-POD/IPK-GFI-IZD-POD_1000380/P1080082" xmlDataType="decimal"/>
    </xmlCellPr>
  </singleXmlCell>
  <singleXmlCell id="1412" r="K45" connectionId="0">
    <xmlCellPr id="1" uniqueName="P1080083">
      <xmlPr mapId="1" xpath="/TFI-IZD-POD/IPK-GFI-IZD-POD_1000380/P1080083" xmlDataType="decimal"/>
    </xmlCellPr>
  </singleXmlCell>
  <singleXmlCell id="1413" r="L45" connectionId="0">
    <xmlCellPr id="1" uniqueName="P1080084">
      <xmlPr mapId="1" xpath="/TFI-IZD-POD/IPK-GFI-IZD-POD_1000380/P1080084" xmlDataType="decimal"/>
    </xmlCellPr>
  </singleXmlCell>
  <singleXmlCell id="1414" r="M45" connectionId="0">
    <xmlCellPr id="1" uniqueName="P1080085">
      <xmlPr mapId="1" xpath="/TFI-IZD-POD/IPK-GFI-IZD-POD_1000380/P1080085" xmlDataType="decimal"/>
    </xmlCellPr>
  </singleXmlCell>
  <singleXmlCell id="1415" r="N45" connectionId="0">
    <xmlCellPr id="1" uniqueName="P1080086">
      <xmlPr mapId="1" xpath="/TFI-IZD-POD/IPK-GFI-IZD-POD_1000380/P1080086" xmlDataType="decimal"/>
    </xmlCellPr>
  </singleXmlCell>
  <singleXmlCell id="1416" r="O45" connectionId="0">
    <xmlCellPr id="1" uniqueName="P1080087">
      <xmlPr mapId="1" xpath="/TFI-IZD-POD/IPK-GFI-IZD-POD_1000380/P1080087" xmlDataType="decimal"/>
    </xmlCellPr>
  </singleXmlCell>
  <singleXmlCell id="1417" r="P45" connectionId="0">
    <xmlCellPr id="1" uniqueName="P1082301">
      <xmlPr mapId="1" xpath="/TFI-IZD-POD/IPK-GFI-IZD-POD_1000380/P1082301" xmlDataType="decimal"/>
    </xmlCellPr>
  </singleXmlCell>
  <singleXmlCell id="1418" r="Q45" connectionId="0">
    <xmlCellPr id="1" uniqueName="P1082322">
      <xmlPr mapId="1" xpath="/TFI-IZD-POD/IPK-GFI-IZD-POD_1000380/P1082322" xmlDataType="decimal"/>
    </xmlCellPr>
  </singleXmlCell>
  <singleXmlCell id="1419" r="R45" connectionId="0">
    <xmlCellPr id="1" uniqueName="P1082323">
      <xmlPr mapId="1" xpath="/TFI-IZD-POD/IPK-GFI-IZD-POD_1000380/P1082323" xmlDataType="decimal"/>
    </xmlCellPr>
  </singleXmlCell>
  <singleXmlCell id="1420" r="U45" connectionId="0">
    <xmlCellPr id="1" uniqueName="P1082325">
      <xmlPr mapId="1" xpath="/TFI-IZD-POD/IPK-GFI-IZD-POD_1000380/P1082325" xmlDataType="decimal"/>
    </xmlCellPr>
  </singleXmlCell>
  <singleXmlCell id="1421" r="V45" connectionId="0">
    <xmlCellPr id="1" uniqueName="P1082328">
      <xmlPr mapId="1" xpath="/TFI-IZD-POD/IPK-GFI-IZD-POD_1000380/P1082328" xmlDataType="decimal"/>
    </xmlCellPr>
  </singleXmlCell>
  <singleXmlCell id="1422" r="W45" connectionId="0">
    <xmlCellPr id="1" uniqueName="P1082331">
      <xmlPr mapId="1" xpath="/TFI-IZD-POD/IPK-GFI-IZD-POD_1000380/P1082331" xmlDataType="decimal"/>
    </xmlCellPr>
  </singleXmlCell>
  <singleXmlCell id="1423" r="X45" connectionId="0">
    <xmlCellPr id="1" uniqueName="P1082333">
      <xmlPr mapId="1" xpath="/TFI-IZD-POD/IPK-GFI-IZD-POD_1000380/P1082333" xmlDataType="decimal"/>
    </xmlCellPr>
  </singleXmlCell>
  <singleXmlCell id="1424" r="Y45" connectionId="0">
    <xmlCellPr id="1" uniqueName="P1082336">
      <xmlPr mapId="1" xpath="/TFI-IZD-POD/IPK-GFI-IZD-POD_1000380/P1082336" xmlDataType="decimal"/>
    </xmlCellPr>
  </singleXmlCell>
  <singleXmlCell id="1425" r="H46" connectionId="0">
    <xmlCellPr id="1" uniqueName="P1080088">
      <xmlPr mapId="1" xpath="/TFI-IZD-POD/IPK-GFI-IZD-POD_1000380/P1080088" xmlDataType="decimal"/>
    </xmlCellPr>
  </singleXmlCell>
  <singleXmlCell id="1426" r="I46" connectionId="0">
    <xmlCellPr id="1" uniqueName="P1080089">
      <xmlPr mapId="1" xpath="/TFI-IZD-POD/IPK-GFI-IZD-POD_1000380/P1080089" xmlDataType="decimal"/>
    </xmlCellPr>
  </singleXmlCell>
  <singleXmlCell id="1427" r="J46" connectionId="0">
    <xmlCellPr id="1" uniqueName="P1080090">
      <xmlPr mapId="1" xpath="/TFI-IZD-POD/IPK-GFI-IZD-POD_1000380/P1080090" xmlDataType="decimal"/>
    </xmlCellPr>
  </singleXmlCell>
  <singleXmlCell id="1428" r="K46" connectionId="0">
    <xmlCellPr id="1" uniqueName="P1080091">
      <xmlPr mapId="1" xpath="/TFI-IZD-POD/IPK-GFI-IZD-POD_1000380/P1080091" xmlDataType="decimal"/>
    </xmlCellPr>
  </singleXmlCell>
  <singleXmlCell id="1429" r="L46" connectionId="0">
    <xmlCellPr id="1" uniqueName="P1080092">
      <xmlPr mapId="1" xpath="/TFI-IZD-POD/IPK-GFI-IZD-POD_1000380/P1080092" xmlDataType="decimal"/>
    </xmlCellPr>
  </singleXmlCell>
  <singleXmlCell id="1430" r="M46" connectionId="0">
    <xmlCellPr id="1" uniqueName="P1080093">
      <xmlPr mapId="1" xpath="/TFI-IZD-POD/IPK-GFI-IZD-POD_1000380/P1080093" xmlDataType="decimal"/>
    </xmlCellPr>
  </singleXmlCell>
  <singleXmlCell id="1431" r="N46" connectionId="0">
    <xmlCellPr id="1" uniqueName="P1080094">
      <xmlPr mapId="1" xpath="/TFI-IZD-POD/IPK-GFI-IZD-POD_1000380/P1080094" xmlDataType="decimal"/>
    </xmlCellPr>
  </singleXmlCell>
  <singleXmlCell id="1432" r="O46" connectionId="0">
    <xmlCellPr id="1" uniqueName="P1080095">
      <xmlPr mapId="1" xpath="/TFI-IZD-POD/IPK-GFI-IZD-POD_1000380/P1080095" xmlDataType="decimal"/>
    </xmlCellPr>
  </singleXmlCell>
  <singleXmlCell id="1433" r="P46" connectionId="0">
    <xmlCellPr id="1" uniqueName="P1082338">
      <xmlPr mapId="1" xpath="/TFI-IZD-POD/IPK-GFI-IZD-POD_1000380/P1082338" xmlDataType="decimal"/>
    </xmlCellPr>
  </singleXmlCell>
  <singleXmlCell id="1434" r="Q46" connectionId="0">
    <xmlCellPr id="1" uniqueName="P1082304">
      <xmlPr mapId="1" xpath="/TFI-IZD-POD/IPK-GFI-IZD-POD_1000380/P1082304" xmlDataType="decimal"/>
    </xmlCellPr>
  </singleXmlCell>
  <singleXmlCell id="1435" r="R46" connectionId="0">
    <xmlCellPr id="1" uniqueName="P1082341">
      <xmlPr mapId="1" xpath="/TFI-IZD-POD/IPK-GFI-IZD-POD_1000380/P1082341" xmlDataType="decimal"/>
    </xmlCellPr>
  </singleXmlCell>
  <singleXmlCell id="1436" r="U46" connectionId="0">
    <xmlCellPr id="1" uniqueName="P1082343">
      <xmlPr mapId="1" xpath="/TFI-IZD-POD/IPK-GFI-IZD-POD_1000380/P1082343" xmlDataType="decimal"/>
    </xmlCellPr>
  </singleXmlCell>
  <singleXmlCell id="1437" r="V46" connectionId="0">
    <xmlCellPr id="1" uniqueName="P1082344">
      <xmlPr mapId="1" xpath="/TFI-IZD-POD/IPK-GFI-IZD-POD_1000380/P1082344" xmlDataType="decimal"/>
    </xmlCellPr>
  </singleXmlCell>
  <singleXmlCell id="1438" r="W46" connectionId="0">
    <xmlCellPr id="1" uniqueName="P1082346">
      <xmlPr mapId="1" xpath="/TFI-IZD-POD/IPK-GFI-IZD-POD_1000380/P1082346" xmlDataType="decimal"/>
    </xmlCellPr>
  </singleXmlCell>
  <singleXmlCell id="1439" r="X46" connectionId="0">
    <xmlCellPr id="1" uniqueName="P1082349">
      <xmlPr mapId="1" xpath="/TFI-IZD-POD/IPK-GFI-IZD-POD_1000380/P1082349" xmlDataType="decimal"/>
    </xmlCellPr>
  </singleXmlCell>
  <singleXmlCell id="1440" r="Y46" connectionId="0">
    <xmlCellPr id="1" uniqueName="P1082351">
      <xmlPr mapId="1" xpath="/TFI-IZD-POD/IPK-GFI-IZD-POD_1000380/P1082351" xmlDataType="decimal"/>
    </xmlCellPr>
  </singleXmlCell>
  <singleXmlCell id="1441" r="H47" connectionId="0">
    <xmlCellPr id="1" uniqueName="P1080096">
      <xmlPr mapId="1" xpath="/TFI-IZD-POD/IPK-GFI-IZD-POD_1000380/P1080096" xmlDataType="decimal"/>
    </xmlCellPr>
  </singleXmlCell>
  <singleXmlCell id="1442" r="I47" connectionId="0">
    <xmlCellPr id="1" uniqueName="P1080097">
      <xmlPr mapId="1" xpath="/TFI-IZD-POD/IPK-GFI-IZD-POD_1000380/P1080097" xmlDataType="decimal"/>
    </xmlCellPr>
  </singleXmlCell>
  <singleXmlCell id="1443" r="J47" connectionId="0">
    <xmlCellPr id="1" uniqueName="P1080098">
      <xmlPr mapId="1" xpath="/TFI-IZD-POD/IPK-GFI-IZD-POD_1000380/P1080098" xmlDataType="decimal"/>
    </xmlCellPr>
  </singleXmlCell>
  <singleXmlCell id="1444" r="K47" connectionId="0">
    <xmlCellPr id="1" uniqueName="P1080099">
      <xmlPr mapId="1" xpath="/TFI-IZD-POD/IPK-GFI-IZD-POD_1000380/P1080099" xmlDataType="decimal"/>
    </xmlCellPr>
  </singleXmlCell>
  <singleXmlCell id="1445" r="L47" connectionId="0">
    <xmlCellPr id="1" uniqueName="P1080100">
      <xmlPr mapId="1" xpath="/TFI-IZD-POD/IPK-GFI-IZD-POD_1000380/P1080100" xmlDataType="decimal"/>
    </xmlCellPr>
  </singleXmlCell>
  <singleXmlCell id="1446" r="M47" connectionId="0">
    <xmlCellPr id="1" uniqueName="P1080101">
      <xmlPr mapId="1" xpath="/TFI-IZD-POD/IPK-GFI-IZD-POD_1000380/P1080101" xmlDataType="decimal"/>
    </xmlCellPr>
  </singleXmlCell>
  <singleXmlCell id="1447" r="N47" connectionId="0">
    <xmlCellPr id="1" uniqueName="P1080102">
      <xmlPr mapId="1" xpath="/TFI-IZD-POD/IPK-GFI-IZD-POD_1000380/P1080102" xmlDataType="decimal"/>
    </xmlCellPr>
  </singleXmlCell>
  <singleXmlCell id="1448" r="O47" connectionId="0">
    <xmlCellPr id="1" uniqueName="P1080103">
      <xmlPr mapId="1" xpath="/TFI-IZD-POD/IPK-GFI-IZD-POD_1000380/P1080103" xmlDataType="decimal"/>
    </xmlCellPr>
  </singleXmlCell>
  <singleXmlCell id="1449" r="P47" connectionId="0">
    <xmlCellPr id="1" uniqueName="P1082354">
      <xmlPr mapId="1" xpath="/TFI-IZD-POD/IPK-GFI-IZD-POD_1000380/P1082354" xmlDataType="decimal"/>
    </xmlCellPr>
  </singleXmlCell>
  <singleXmlCell id="1450" r="Q47" connectionId="0">
    <xmlCellPr id="1" uniqueName="P1082356">
      <xmlPr mapId="1" xpath="/TFI-IZD-POD/IPK-GFI-IZD-POD_1000380/P1082356" xmlDataType="decimal"/>
    </xmlCellPr>
  </singleXmlCell>
  <singleXmlCell id="1451" r="R47" connectionId="0">
    <xmlCellPr id="1" uniqueName="P1082306">
      <xmlPr mapId="1" xpath="/TFI-IZD-POD/IPK-GFI-IZD-POD_1000380/P1082306" xmlDataType="decimal"/>
    </xmlCellPr>
  </singleXmlCell>
  <singleXmlCell id="1452" r="U47" connectionId="0">
    <xmlCellPr id="1" uniqueName="P1082358">
      <xmlPr mapId="1" xpath="/TFI-IZD-POD/IPK-GFI-IZD-POD_1000380/P1082358" xmlDataType="decimal"/>
    </xmlCellPr>
  </singleXmlCell>
  <singleXmlCell id="1453" r="V47" connectionId="0">
    <xmlCellPr id="1" uniqueName="P1082360">
      <xmlPr mapId="1" xpath="/TFI-IZD-POD/IPK-GFI-IZD-POD_1000380/P1082360" xmlDataType="decimal"/>
    </xmlCellPr>
  </singleXmlCell>
  <singleXmlCell id="1454" r="W47" connectionId="0">
    <xmlCellPr id="1" uniqueName="P1082361">
      <xmlPr mapId="1" xpath="/TFI-IZD-POD/IPK-GFI-IZD-POD_1000380/P1082361" xmlDataType="decimal"/>
    </xmlCellPr>
  </singleXmlCell>
  <singleXmlCell id="1455" r="X47" connectionId="0">
    <xmlCellPr id="1" uniqueName="P1082362">
      <xmlPr mapId="1" xpath="/TFI-IZD-POD/IPK-GFI-IZD-POD_1000380/P1082362" xmlDataType="decimal"/>
    </xmlCellPr>
  </singleXmlCell>
  <singleXmlCell id="1456" r="Y47" connectionId="0">
    <xmlCellPr id="1" uniqueName="P1082364">
      <xmlPr mapId="1" xpath="/TFI-IZD-POD/IPK-GFI-IZD-POD_1000380/P1082364" xmlDataType="decimal"/>
    </xmlCellPr>
  </singleXmlCell>
  <singleXmlCell id="1457" r="H48" connectionId="0">
    <xmlCellPr id="1" uniqueName="P1080104">
      <xmlPr mapId="1" xpath="/TFI-IZD-POD/IPK-GFI-IZD-POD_1000380/P1080104" xmlDataType="decimal"/>
    </xmlCellPr>
  </singleXmlCell>
  <singleXmlCell id="1458" r="I48" connectionId="0">
    <xmlCellPr id="1" uniqueName="P1080105">
      <xmlPr mapId="1" xpath="/TFI-IZD-POD/IPK-GFI-IZD-POD_1000380/P1080105" xmlDataType="decimal"/>
    </xmlCellPr>
  </singleXmlCell>
  <singleXmlCell id="1459" r="J48" connectionId="0">
    <xmlCellPr id="1" uniqueName="P1080106">
      <xmlPr mapId="1" xpath="/TFI-IZD-POD/IPK-GFI-IZD-POD_1000380/P1080106" xmlDataType="decimal"/>
    </xmlCellPr>
  </singleXmlCell>
  <singleXmlCell id="1460" r="K48" connectionId="0">
    <xmlCellPr id="1" uniqueName="P1080107">
      <xmlPr mapId="1" xpath="/TFI-IZD-POD/IPK-GFI-IZD-POD_1000380/P1080107" xmlDataType="decimal"/>
    </xmlCellPr>
  </singleXmlCell>
  <singleXmlCell id="1461" r="L48" connectionId="0">
    <xmlCellPr id="1" uniqueName="P1080108">
      <xmlPr mapId="1" xpath="/TFI-IZD-POD/IPK-GFI-IZD-POD_1000380/P1080108" xmlDataType="decimal"/>
    </xmlCellPr>
  </singleXmlCell>
  <singleXmlCell id="1462" r="M48" connectionId="0">
    <xmlCellPr id="1" uniqueName="P1080109">
      <xmlPr mapId="1" xpath="/TFI-IZD-POD/IPK-GFI-IZD-POD_1000380/P1080109" xmlDataType="decimal"/>
    </xmlCellPr>
  </singleXmlCell>
  <singleXmlCell id="1463" r="N48" connectionId="0">
    <xmlCellPr id="1" uniqueName="P1080110">
      <xmlPr mapId="1" xpath="/TFI-IZD-POD/IPK-GFI-IZD-POD_1000380/P1080110" xmlDataType="decimal"/>
    </xmlCellPr>
  </singleXmlCell>
  <singleXmlCell id="1464" r="O48" connectionId="0">
    <xmlCellPr id="1" uniqueName="P1080111">
      <xmlPr mapId="1" xpath="/TFI-IZD-POD/IPK-GFI-IZD-POD_1000380/P1080111" xmlDataType="decimal"/>
    </xmlCellPr>
  </singleXmlCell>
  <singleXmlCell id="1465" r="P48" connectionId="0">
    <xmlCellPr id="1" uniqueName="P1082365">
      <xmlPr mapId="1" xpath="/TFI-IZD-POD/IPK-GFI-IZD-POD_1000380/P1082365" xmlDataType="decimal"/>
    </xmlCellPr>
  </singleXmlCell>
  <singleXmlCell id="1466" r="Q48" connectionId="0">
    <xmlCellPr id="1" uniqueName="P1082366">
      <xmlPr mapId="1" xpath="/TFI-IZD-POD/IPK-GFI-IZD-POD_1000380/P1082366" xmlDataType="decimal"/>
    </xmlCellPr>
  </singleXmlCell>
  <singleXmlCell id="1467" r="R48" connectionId="0">
    <xmlCellPr id="1" uniqueName="P1082367">
      <xmlPr mapId="1" xpath="/TFI-IZD-POD/IPK-GFI-IZD-POD_1000380/P1082367" xmlDataType="decimal"/>
    </xmlCellPr>
  </singleXmlCell>
  <singleXmlCell id="1468" r="U48" connectionId="0">
    <xmlCellPr id="1" uniqueName="P1082309">
      <xmlPr mapId="1" xpath="/TFI-IZD-POD/IPK-GFI-IZD-POD_1000380/P1082309" xmlDataType="decimal"/>
    </xmlCellPr>
  </singleXmlCell>
  <singleXmlCell id="1469" r="V48" connectionId="0">
    <xmlCellPr id="1" uniqueName="P1082368">
      <xmlPr mapId="1" xpath="/TFI-IZD-POD/IPK-GFI-IZD-POD_1000380/P1082368" xmlDataType="decimal"/>
    </xmlCellPr>
  </singleXmlCell>
  <singleXmlCell id="1470" r="W48" connectionId="0">
    <xmlCellPr id="1" uniqueName="P1082369">
      <xmlPr mapId="1" xpath="/TFI-IZD-POD/IPK-GFI-IZD-POD_1000380/P1082369" xmlDataType="decimal"/>
    </xmlCellPr>
  </singleXmlCell>
  <singleXmlCell id="1471" r="X48" connectionId="0">
    <xmlCellPr id="1" uniqueName="P1082370">
      <xmlPr mapId="1" xpath="/TFI-IZD-POD/IPK-GFI-IZD-POD_1000380/P1082370" xmlDataType="decimal"/>
    </xmlCellPr>
  </singleXmlCell>
  <singleXmlCell id="1472" r="Y48" connectionId="0">
    <xmlCellPr id="1" uniqueName="P1082372">
      <xmlPr mapId="1" xpath="/TFI-IZD-POD/IPK-GFI-IZD-POD_1000380/P1082372" xmlDataType="decimal"/>
    </xmlCellPr>
  </singleXmlCell>
  <singleXmlCell id="1473" r="H49" connectionId="0">
    <xmlCellPr id="1" uniqueName="P1080112">
      <xmlPr mapId="1" xpath="/TFI-IZD-POD/IPK-GFI-IZD-POD_1000380/P1080112" xmlDataType="decimal"/>
    </xmlCellPr>
  </singleXmlCell>
  <singleXmlCell id="1474" r="I49" connectionId="0">
    <xmlCellPr id="1" uniqueName="P1080113">
      <xmlPr mapId="1" xpath="/TFI-IZD-POD/IPK-GFI-IZD-POD_1000380/P1080113" xmlDataType="decimal"/>
    </xmlCellPr>
  </singleXmlCell>
  <singleXmlCell id="1475" r="J49" connectionId="0">
    <xmlCellPr id="1" uniqueName="P1080114">
      <xmlPr mapId="1" xpath="/TFI-IZD-POD/IPK-GFI-IZD-POD_1000380/P1080114" xmlDataType="decimal"/>
    </xmlCellPr>
  </singleXmlCell>
  <singleXmlCell id="1476" r="K49" connectionId="0">
    <xmlCellPr id="1" uniqueName="P1080115">
      <xmlPr mapId="1" xpath="/TFI-IZD-POD/IPK-GFI-IZD-POD_1000380/P1080115" xmlDataType="decimal"/>
    </xmlCellPr>
  </singleXmlCell>
  <singleXmlCell id="1477" r="L49" connectionId="0">
    <xmlCellPr id="1" uniqueName="P1080116">
      <xmlPr mapId="1" xpath="/TFI-IZD-POD/IPK-GFI-IZD-POD_1000380/P1080116" xmlDataType="decimal"/>
    </xmlCellPr>
  </singleXmlCell>
  <singleXmlCell id="1478" r="M49" connectionId="0">
    <xmlCellPr id="1" uniqueName="P1080117">
      <xmlPr mapId="1" xpath="/TFI-IZD-POD/IPK-GFI-IZD-POD_1000380/P1080117" xmlDataType="decimal"/>
    </xmlCellPr>
  </singleXmlCell>
  <singleXmlCell id="1479" r="N49" connectionId="0">
    <xmlCellPr id="1" uniqueName="P1080118">
      <xmlPr mapId="1" xpath="/TFI-IZD-POD/IPK-GFI-IZD-POD_1000380/P1080118" xmlDataType="decimal"/>
    </xmlCellPr>
  </singleXmlCell>
  <singleXmlCell id="1480" r="O49" connectionId="0">
    <xmlCellPr id="1" uniqueName="P1080119">
      <xmlPr mapId="1" xpath="/TFI-IZD-POD/IPK-GFI-IZD-POD_1000380/P1080119" xmlDataType="decimal"/>
    </xmlCellPr>
  </singleXmlCell>
  <singleXmlCell id="1481" r="P49" connectionId="0">
    <xmlCellPr id="1" uniqueName="P1082374">
      <xmlPr mapId="1" xpath="/TFI-IZD-POD/IPK-GFI-IZD-POD_1000380/P1082374" xmlDataType="decimal"/>
    </xmlCellPr>
  </singleXmlCell>
  <singleXmlCell id="1482" r="Q49" connectionId="0">
    <xmlCellPr id="1" uniqueName="P1082376">
      <xmlPr mapId="1" xpath="/TFI-IZD-POD/IPK-GFI-IZD-POD_1000380/P1082376" xmlDataType="decimal"/>
    </xmlCellPr>
  </singleXmlCell>
  <singleXmlCell id="1483" r="R49" connectionId="0">
    <xmlCellPr id="1" uniqueName="P1082378">
      <xmlPr mapId="1" xpath="/TFI-IZD-POD/IPK-GFI-IZD-POD_1000380/P1082378" xmlDataType="decimal"/>
    </xmlCellPr>
  </singleXmlCell>
  <singleXmlCell id="1484" r="U49" connectionId="0">
    <xmlCellPr id="1" uniqueName="P1082381">
      <xmlPr mapId="1" xpath="/TFI-IZD-POD/IPK-GFI-IZD-POD_1000380/P1082381" xmlDataType="decimal"/>
    </xmlCellPr>
  </singleXmlCell>
  <singleXmlCell id="1485" r="V49" connectionId="0">
    <xmlCellPr id="1" uniqueName="P1082312">
      <xmlPr mapId="1" xpath="/TFI-IZD-POD/IPK-GFI-IZD-POD_1000380/P1082312" xmlDataType="decimal"/>
    </xmlCellPr>
  </singleXmlCell>
  <singleXmlCell id="1486" r="W49" connectionId="0">
    <xmlCellPr id="1" uniqueName="P1082383">
      <xmlPr mapId="1" xpath="/TFI-IZD-POD/IPK-GFI-IZD-POD_1000380/P1082383" xmlDataType="decimal"/>
    </xmlCellPr>
  </singleXmlCell>
  <singleXmlCell id="1487" r="X49" connectionId="0">
    <xmlCellPr id="1" uniqueName="P1082385">
      <xmlPr mapId="1" xpath="/TFI-IZD-POD/IPK-GFI-IZD-POD_1000380/P1082385" xmlDataType="decimal"/>
    </xmlCellPr>
  </singleXmlCell>
  <singleXmlCell id="1488" r="Y49" connectionId="0">
    <xmlCellPr id="1" uniqueName="P1082388">
      <xmlPr mapId="1" xpath="/TFI-IZD-POD/IPK-GFI-IZD-POD_1000380/P1082388" xmlDataType="decimal"/>
    </xmlCellPr>
  </singleXmlCell>
  <singleXmlCell id="1489" r="H50" connectionId="0">
    <xmlCellPr id="1" uniqueName="P1080120">
      <xmlPr mapId="1" xpath="/TFI-IZD-POD/IPK-GFI-IZD-POD_1000380/P1080120" xmlDataType="decimal"/>
    </xmlCellPr>
  </singleXmlCell>
  <singleXmlCell id="1490" r="I50" connectionId="0">
    <xmlCellPr id="1" uniqueName="P1080121">
      <xmlPr mapId="1" xpath="/TFI-IZD-POD/IPK-GFI-IZD-POD_1000380/P1080121" xmlDataType="decimal"/>
    </xmlCellPr>
  </singleXmlCell>
  <singleXmlCell id="1491" r="J50" connectionId="0">
    <xmlCellPr id="1" uniqueName="P1080122">
      <xmlPr mapId="1" xpath="/TFI-IZD-POD/IPK-GFI-IZD-POD_1000380/P1080122" xmlDataType="decimal"/>
    </xmlCellPr>
  </singleXmlCell>
  <singleXmlCell id="1492" r="K50" connectionId="0">
    <xmlCellPr id="1" uniqueName="P1080123">
      <xmlPr mapId="1" xpath="/TFI-IZD-POD/IPK-GFI-IZD-POD_1000380/P1080123" xmlDataType="decimal"/>
    </xmlCellPr>
  </singleXmlCell>
  <singleXmlCell id="1493" r="L50" connectionId="0">
    <xmlCellPr id="1" uniqueName="P1080124">
      <xmlPr mapId="1" xpath="/TFI-IZD-POD/IPK-GFI-IZD-POD_1000380/P1080124" xmlDataType="decimal"/>
    </xmlCellPr>
  </singleXmlCell>
  <singleXmlCell id="1494" r="M50" connectionId="0">
    <xmlCellPr id="1" uniqueName="P1080125">
      <xmlPr mapId="1" xpath="/TFI-IZD-POD/IPK-GFI-IZD-POD_1000380/P1080125" xmlDataType="decimal"/>
    </xmlCellPr>
  </singleXmlCell>
  <singleXmlCell id="1495" r="N50" connectionId="0">
    <xmlCellPr id="1" uniqueName="P1080126">
      <xmlPr mapId="1" xpath="/TFI-IZD-POD/IPK-GFI-IZD-POD_1000380/P1080126" xmlDataType="decimal"/>
    </xmlCellPr>
  </singleXmlCell>
  <singleXmlCell id="1496" r="O50" connectionId="0">
    <xmlCellPr id="1" uniqueName="P1080127">
      <xmlPr mapId="1" xpath="/TFI-IZD-POD/IPK-GFI-IZD-POD_1000380/P1080127" xmlDataType="decimal"/>
    </xmlCellPr>
  </singleXmlCell>
  <singleXmlCell id="1497" r="P50" connectionId="0">
    <xmlCellPr id="1" uniqueName="P1082390">
      <xmlPr mapId="1" xpath="/TFI-IZD-POD/IPK-GFI-IZD-POD_1000380/P1082390" xmlDataType="decimal"/>
    </xmlCellPr>
  </singleXmlCell>
  <singleXmlCell id="1498" r="Q50" connectionId="0">
    <xmlCellPr id="1" uniqueName="P1082392">
      <xmlPr mapId="1" xpath="/TFI-IZD-POD/IPK-GFI-IZD-POD_1000380/P1082392" xmlDataType="decimal"/>
    </xmlCellPr>
  </singleXmlCell>
  <singleXmlCell id="1499" r="R50" connectionId="0">
    <xmlCellPr id="1" uniqueName="P1082394">
      <xmlPr mapId="1" xpath="/TFI-IZD-POD/IPK-GFI-IZD-POD_1000380/P1082394" xmlDataType="decimal"/>
    </xmlCellPr>
  </singleXmlCell>
  <singleXmlCell id="1500" r="U50" connectionId="0">
    <xmlCellPr id="1" uniqueName="P1082396">
      <xmlPr mapId="1" xpath="/TFI-IZD-POD/IPK-GFI-IZD-POD_1000380/P1082396" xmlDataType="decimal"/>
    </xmlCellPr>
  </singleXmlCell>
  <singleXmlCell id="1501" r="V50" connectionId="0">
    <xmlCellPr id="1" uniqueName="P1082398">
      <xmlPr mapId="1" xpath="/TFI-IZD-POD/IPK-GFI-IZD-POD_1000380/P1082398" xmlDataType="decimal"/>
    </xmlCellPr>
  </singleXmlCell>
  <singleXmlCell id="1502" r="W50" connectionId="0">
    <xmlCellPr id="1" uniqueName="P1082314">
      <xmlPr mapId="1" xpath="/TFI-IZD-POD/IPK-GFI-IZD-POD_1000380/P1082314" xmlDataType="decimal"/>
    </xmlCellPr>
  </singleXmlCell>
  <singleXmlCell id="1503" r="X50" connectionId="0">
    <xmlCellPr id="1" uniqueName="P1082401">
      <xmlPr mapId="1" xpath="/TFI-IZD-POD/IPK-GFI-IZD-POD_1000380/P1082401" xmlDataType="decimal"/>
    </xmlCellPr>
  </singleXmlCell>
  <singleXmlCell id="1504" r="Y50" connectionId="0">
    <xmlCellPr id="1" uniqueName="P1082403">
      <xmlPr mapId="1" xpath="/TFI-IZD-POD/IPK-GFI-IZD-POD_1000380/P1082403" xmlDataType="decimal"/>
    </xmlCellPr>
  </singleXmlCell>
  <singleXmlCell id="1537" r="H51" connectionId="0">
    <xmlCellPr id="1" uniqueName="P1080128">
      <xmlPr mapId="1" xpath="/TFI-IZD-POD/IPK-GFI-IZD-POD_1000380/P1080128" xmlDataType="decimal"/>
    </xmlCellPr>
  </singleXmlCell>
  <singleXmlCell id="1538" r="I51" connectionId="0">
    <xmlCellPr id="1" uniqueName="P1080129">
      <xmlPr mapId="1" xpath="/TFI-IZD-POD/IPK-GFI-IZD-POD_1000380/P1080129" xmlDataType="decimal"/>
    </xmlCellPr>
  </singleXmlCell>
  <singleXmlCell id="1539" r="J51" connectionId="0">
    <xmlCellPr id="1" uniqueName="P1080130">
      <xmlPr mapId="1" xpath="/TFI-IZD-POD/IPK-GFI-IZD-POD_1000380/P1080130" xmlDataType="decimal"/>
    </xmlCellPr>
  </singleXmlCell>
  <singleXmlCell id="1540" r="K51" connectionId="0">
    <xmlCellPr id="1" uniqueName="P1080131">
      <xmlPr mapId="1" xpath="/TFI-IZD-POD/IPK-GFI-IZD-POD_1000380/P1080131" xmlDataType="decimal"/>
    </xmlCellPr>
  </singleXmlCell>
  <singleXmlCell id="1541" r="L51" connectionId="0">
    <xmlCellPr id="1" uniqueName="P1080132">
      <xmlPr mapId="1" xpath="/TFI-IZD-POD/IPK-GFI-IZD-POD_1000380/P1080132" xmlDataType="decimal"/>
    </xmlCellPr>
  </singleXmlCell>
  <singleXmlCell id="1542" r="M51" connectionId="0">
    <xmlCellPr id="1" uniqueName="P1080133">
      <xmlPr mapId="1" xpath="/TFI-IZD-POD/IPK-GFI-IZD-POD_1000380/P1080133" xmlDataType="decimal"/>
    </xmlCellPr>
  </singleXmlCell>
  <singleXmlCell id="1543" r="N51" connectionId="0">
    <xmlCellPr id="1" uniqueName="P1080134">
      <xmlPr mapId="1" xpath="/TFI-IZD-POD/IPK-GFI-IZD-POD_1000380/P1080134" xmlDataType="decimal"/>
    </xmlCellPr>
  </singleXmlCell>
  <singleXmlCell id="1544" r="O51" connectionId="0">
    <xmlCellPr id="1" uniqueName="P1080135">
      <xmlPr mapId="1" xpath="/TFI-IZD-POD/IPK-GFI-IZD-POD_1000380/P1080135" xmlDataType="decimal"/>
    </xmlCellPr>
  </singleXmlCell>
  <singleXmlCell id="1545" r="P51" connectionId="0">
    <xmlCellPr id="1" uniqueName="P1082406">
      <xmlPr mapId="1" xpath="/TFI-IZD-POD/IPK-GFI-IZD-POD_1000380/P1082406" xmlDataType="decimal"/>
    </xmlCellPr>
  </singleXmlCell>
  <singleXmlCell id="1546" r="Q51" connectionId="0">
    <xmlCellPr id="1" uniqueName="P1082408">
      <xmlPr mapId="1" xpath="/TFI-IZD-POD/IPK-GFI-IZD-POD_1000380/P1082408" xmlDataType="decimal"/>
    </xmlCellPr>
  </singleXmlCell>
  <singleXmlCell id="1547" r="R51" connectionId="0">
    <xmlCellPr id="1" uniqueName="P1082410">
      <xmlPr mapId="1" xpath="/TFI-IZD-POD/IPK-GFI-IZD-POD_1000380/P1082410" xmlDataType="decimal"/>
    </xmlCellPr>
  </singleXmlCell>
  <singleXmlCell id="1548" r="U51" connectionId="0">
    <xmlCellPr id="1" uniqueName="P1082412">
      <xmlPr mapId="1" xpath="/TFI-IZD-POD/IPK-GFI-IZD-POD_1000380/P1082412" xmlDataType="decimal"/>
    </xmlCellPr>
  </singleXmlCell>
  <singleXmlCell id="1549" r="V51" connectionId="0">
    <xmlCellPr id="1" uniqueName="P1082415">
      <xmlPr mapId="1" xpath="/TFI-IZD-POD/IPK-GFI-IZD-POD_1000380/P1082415" xmlDataType="decimal"/>
    </xmlCellPr>
  </singleXmlCell>
  <singleXmlCell id="1550" r="W51" connectionId="0">
    <xmlCellPr id="1" uniqueName="P1082416">
      <xmlPr mapId="1" xpath="/TFI-IZD-POD/IPK-GFI-IZD-POD_1000380/P1082416" xmlDataType="decimal"/>
    </xmlCellPr>
  </singleXmlCell>
  <singleXmlCell id="1551" r="X51" connectionId="0">
    <xmlCellPr id="1" uniqueName="P1082317">
      <xmlPr mapId="1" xpath="/TFI-IZD-POD/IPK-GFI-IZD-POD_1000380/P1082317" xmlDataType="decimal"/>
    </xmlCellPr>
  </singleXmlCell>
  <singleXmlCell id="1552" r="Y51" connectionId="0">
    <xmlCellPr id="1" uniqueName="P1082417">
      <xmlPr mapId="1" xpath="/TFI-IZD-POD/IPK-GFI-IZD-POD_1000380/P1082417" xmlDataType="decimal"/>
    </xmlCellPr>
  </singleXmlCell>
  <singleXmlCell id="1553" r="H52" connectionId="0">
    <xmlCellPr id="1" uniqueName="P1080136">
      <xmlPr mapId="1" xpath="/TFI-IZD-POD/IPK-GFI-IZD-POD_1000380/P1080136" xmlDataType="decimal"/>
    </xmlCellPr>
  </singleXmlCell>
  <singleXmlCell id="1554" r="I52" connectionId="0">
    <xmlCellPr id="1" uniqueName="P1080137">
      <xmlPr mapId="1" xpath="/TFI-IZD-POD/IPK-GFI-IZD-POD_1000380/P1080137" xmlDataType="decimal"/>
    </xmlCellPr>
  </singleXmlCell>
  <singleXmlCell id="1555" r="J52" connectionId="0">
    <xmlCellPr id="1" uniqueName="P1080138">
      <xmlPr mapId="1" xpath="/TFI-IZD-POD/IPK-GFI-IZD-POD_1000380/P1080138" xmlDataType="decimal"/>
    </xmlCellPr>
  </singleXmlCell>
  <singleXmlCell id="1556" r="K52" connectionId="0">
    <xmlCellPr id="1" uniqueName="P1080139">
      <xmlPr mapId="1" xpath="/TFI-IZD-POD/IPK-GFI-IZD-POD_1000380/P1080139" xmlDataType="decimal"/>
    </xmlCellPr>
  </singleXmlCell>
  <singleXmlCell id="1557" r="L52" connectionId="0">
    <xmlCellPr id="1" uniqueName="P1080140">
      <xmlPr mapId="1" xpath="/TFI-IZD-POD/IPK-GFI-IZD-POD_1000380/P1080140" xmlDataType="decimal"/>
    </xmlCellPr>
  </singleXmlCell>
  <singleXmlCell id="1558" r="M52" connectionId="0">
    <xmlCellPr id="1" uniqueName="P1080141">
      <xmlPr mapId="1" xpath="/TFI-IZD-POD/IPK-GFI-IZD-POD_1000380/P1080141" xmlDataType="decimal"/>
    </xmlCellPr>
  </singleXmlCell>
  <singleXmlCell id="1559" r="N52" connectionId="0">
    <xmlCellPr id="1" uniqueName="P1080142">
      <xmlPr mapId="1" xpath="/TFI-IZD-POD/IPK-GFI-IZD-POD_1000380/P1080142" xmlDataType="decimal"/>
    </xmlCellPr>
  </singleXmlCell>
  <singleXmlCell id="1560" r="O52" connectionId="0">
    <xmlCellPr id="1" uniqueName="P1080143">
      <xmlPr mapId="1" xpath="/TFI-IZD-POD/IPK-GFI-IZD-POD_1000380/P1080143" xmlDataType="decimal"/>
    </xmlCellPr>
  </singleXmlCell>
  <singleXmlCell id="1561" r="P52" connectionId="0">
    <xmlCellPr id="1" uniqueName="P1082418">
      <xmlPr mapId="1" xpath="/TFI-IZD-POD/IPK-GFI-IZD-POD_1000380/P1082418" xmlDataType="decimal"/>
    </xmlCellPr>
  </singleXmlCell>
  <singleXmlCell id="1562" r="Q52" connectionId="0">
    <xmlCellPr id="1" uniqueName="P1082419">
      <xmlPr mapId="1" xpath="/TFI-IZD-POD/IPK-GFI-IZD-POD_1000380/P1082419" xmlDataType="decimal"/>
    </xmlCellPr>
  </singleXmlCell>
  <singleXmlCell id="1563" r="R52" connectionId="0">
    <xmlCellPr id="1" uniqueName="P1082420">
      <xmlPr mapId="1" xpath="/TFI-IZD-POD/IPK-GFI-IZD-POD_1000380/P1082420" xmlDataType="decimal"/>
    </xmlCellPr>
  </singleXmlCell>
  <singleXmlCell id="1564" r="U52" connectionId="0">
    <xmlCellPr id="1" uniqueName="P1082422">
      <xmlPr mapId="1" xpath="/TFI-IZD-POD/IPK-GFI-IZD-POD_1000380/P1082422" xmlDataType="decimal"/>
    </xmlCellPr>
  </singleXmlCell>
  <singleXmlCell id="1565" r="V52" connectionId="0">
    <xmlCellPr id="1" uniqueName="P1082423">
      <xmlPr mapId="1" xpath="/TFI-IZD-POD/IPK-GFI-IZD-POD_1000380/P1082423" xmlDataType="decimal"/>
    </xmlCellPr>
  </singleXmlCell>
  <singleXmlCell id="1566" r="W52" connectionId="0">
    <xmlCellPr id="1" uniqueName="P1082425">
      <xmlPr mapId="1" xpath="/TFI-IZD-POD/IPK-GFI-IZD-POD_1000380/P1082425" xmlDataType="decimal"/>
    </xmlCellPr>
  </singleXmlCell>
  <singleXmlCell id="1567" r="X52" connectionId="0">
    <xmlCellPr id="1" uniqueName="P1082428">
      <xmlPr mapId="1" xpath="/TFI-IZD-POD/IPK-GFI-IZD-POD_1000380/P1082428" xmlDataType="decimal"/>
    </xmlCellPr>
  </singleXmlCell>
  <singleXmlCell id="1568" r="Y52" connectionId="0">
    <xmlCellPr id="1" uniqueName="P1082320">
      <xmlPr mapId="1" xpath="/TFI-IZD-POD/IPK-GFI-IZD-POD_1000380/P1082320" xmlDataType="decimal"/>
    </xmlCellPr>
  </singleXmlCell>
  <singleXmlCell id="1569" r="H53" connectionId="0">
    <xmlCellPr id="1" uniqueName="P1080144">
      <xmlPr mapId="1" xpath="/TFI-IZD-POD/IPK-GFI-IZD-POD_1000380/P1080144" xmlDataType="decimal"/>
    </xmlCellPr>
  </singleXmlCell>
  <singleXmlCell id="1570" r="I53" connectionId="0">
    <xmlCellPr id="1" uniqueName="P1080145">
      <xmlPr mapId="1" xpath="/TFI-IZD-POD/IPK-GFI-IZD-POD_1000380/P1080145" xmlDataType="decimal"/>
    </xmlCellPr>
  </singleXmlCell>
  <singleXmlCell id="1571" r="J53" connectionId="0">
    <xmlCellPr id="1" uniqueName="P1080146">
      <xmlPr mapId="1" xpath="/TFI-IZD-POD/IPK-GFI-IZD-POD_1000380/P1080146" xmlDataType="decimal"/>
    </xmlCellPr>
  </singleXmlCell>
  <singleXmlCell id="1572" r="K53" connectionId="0">
    <xmlCellPr id="1" uniqueName="P1080147">
      <xmlPr mapId="1" xpath="/TFI-IZD-POD/IPK-GFI-IZD-POD_1000380/P1080147" xmlDataType="decimal"/>
    </xmlCellPr>
  </singleXmlCell>
  <singleXmlCell id="1573" r="L53" connectionId="0">
    <xmlCellPr id="1" uniqueName="P1080148">
      <xmlPr mapId="1" xpath="/TFI-IZD-POD/IPK-GFI-IZD-POD_1000380/P1080148" xmlDataType="decimal"/>
    </xmlCellPr>
  </singleXmlCell>
  <singleXmlCell id="1574" r="M53" connectionId="0">
    <xmlCellPr id="1" uniqueName="P1080149">
      <xmlPr mapId="1" xpath="/TFI-IZD-POD/IPK-GFI-IZD-POD_1000380/P1080149" xmlDataType="decimal"/>
    </xmlCellPr>
  </singleXmlCell>
  <singleXmlCell id="1575" r="N53" connectionId="0">
    <xmlCellPr id="1" uniqueName="P1080150">
      <xmlPr mapId="1" xpath="/TFI-IZD-POD/IPK-GFI-IZD-POD_1000380/P1080150" xmlDataType="decimal"/>
    </xmlCellPr>
  </singleXmlCell>
  <singleXmlCell id="1576" r="O53" connectionId="0">
    <xmlCellPr id="1" uniqueName="P1080397">
      <xmlPr mapId="1" xpath="/TFI-IZD-POD/IPK-GFI-IZD-POD_1000380/P1080397" xmlDataType="decimal"/>
    </xmlCellPr>
  </singleXmlCell>
  <singleXmlCell id="1577" r="P53" connectionId="0">
    <xmlCellPr id="1" uniqueName="P1082429">
      <xmlPr mapId="1" xpath="/TFI-IZD-POD/IPK-GFI-IZD-POD_1000380/P1082429" xmlDataType="decimal"/>
    </xmlCellPr>
  </singleXmlCell>
  <singleXmlCell id="1578" r="Q53" connectionId="0">
    <xmlCellPr id="1" uniqueName="P1082447">
      <xmlPr mapId="1" xpath="/TFI-IZD-POD/IPK-GFI-IZD-POD_1000380/P1082447" xmlDataType="decimal"/>
    </xmlCellPr>
  </singleXmlCell>
  <singleXmlCell id="1579" r="R53" connectionId="0">
    <xmlCellPr id="1" uniqueName="P1082450">
      <xmlPr mapId="1" xpath="/TFI-IZD-POD/IPK-GFI-IZD-POD_1000380/P1082450" xmlDataType="decimal"/>
    </xmlCellPr>
  </singleXmlCell>
  <singleXmlCell id="1580" r="U53" connectionId="0">
    <xmlCellPr id="1" uniqueName="P1082453">
      <xmlPr mapId="1" xpath="/TFI-IZD-POD/IPK-GFI-IZD-POD_1000380/P1082453" xmlDataType="decimal"/>
    </xmlCellPr>
  </singleXmlCell>
  <singleXmlCell id="1581" r="V53" connectionId="0">
    <xmlCellPr id="1" uniqueName="P1082455">
      <xmlPr mapId="1" xpath="/TFI-IZD-POD/IPK-GFI-IZD-POD_1000380/P1082455" xmlDataType="decimal"/>
    </xmlCellPr>
  </singleXmlCell>
  <singleXmlCell id="1582" r="W53" connectionId="0">
    <xmlCellPr id="1" uniqueName="P1082458">
      <xmlPr mapId="1" xpath="/TFI-IZD-POD/IPK-GFI-IZD-POD_1000380/P1082458" xmlDataType="decimal"/>
    </xmlCellPr>
  </singleXmlCell>
  <singleXmlCell id="1583" r="X53" connectionId="0">
    <xmlCellPr id="1" uniqueName="P1082460">
      <xmlPr mapId="1" xpath="/TFI-IZD-POD/IPK-GFI-IZD-POD_1000380/P1082460" xmlDataType="decimal"/>
    </xmlCellPr>
  </singleXmlCell>
  <singleXmlCell id="1584" r="Y53" connectionId="0">
    <xmlCellPr id="1" uniqueName="P1082461">
      <xmlPr mapId="1" xpath="/TFI-IZD-POD/IPK-GFI-IZD-POD_1000380/P1082461" xmlDataType="decimal"/>
    </xmlCellPr>
  </singleXmlCell>
  <singleXmlCell id="1585" r="H54" connectionId="0">
    <xmlCellPr id="1" uniqueName="P1080398">
      <xmlPr mapId="1" xpath="/TFI-IZD-POD/IPK-GFI-IZD-POD_1000380/P1080398" xmlDataType="decimal"/>
    </xmlCellPr>
  </singleXmlCell>
  <singleXmlCell id="1586" r="I54" connectionId="0">
    <xmlCellPr id="1" uniqueName="P1080399">
      <xmlPr mapId="1" xpath="/TFI-IZD-POD/IPK-GFI-IZD-POD_1000380/P1080399" xmlDataType="decimal"/>
    </xmlCellPr>
  </singleXmlCell>
  <singleXmlCell id="1587" r="J54" connectionId="0">
    <xmlCellPr id="1" uniqueName="P1080586">
      <xmlPr mapId="1" xpath="/TFI-IZD-POD/IPK-GFI-IZD-POD_1000380/P1080586" xmlDataType="decimal"/>
    </xmlCellPr>
  </singleXmlCell>
  <singleXmlCell id="1588" r="K54" connectionId="0">
    <xmlCellPr id="1" uniqueName="P1080587">
      <xmlPr mapId="1" xpath="/TFI-IZD-POD/IPK-GFI-IZD-POD_1000380/P1080587" xmlDataType="decimal"/>
    </xmlCellPr>
  </singleXmlCell>
  <singleXmlCell id="1589" r="L54" connectionId="0">
    <xmlCellPr id="1" uniqueName="P1080588">
      <xmlPr mapId="1" xpath="/TFI-IZD-POD/IPK-GFI-IZD-POD_1000380/P1080588" xmlDataType="decimal"/>
    </xmlCellPr>
  </singleXmlCell>
  <singleXmlCell id="1590" r="M54" connectionId="0">
    <xmlCellPr id="1" uniqueName="P1080589">
      <xmlPr mapId="1" xpath="/TFI-IZD-POD/IPK-GFI-IZD-POD_1000380/P1080589" xmlDataType="decimal"/>
    </xmlCellPr>
  </singleXmlCell>
  <singleXmlCell id="1591" r="N54" connectionId="0">
    <xmlCellPr id="1" uniqueName="P1080590">
      <xmlPr mapId="1" xpath="/TFI-IZD-POD/IPK-GFI-IZD-POD_1000380/P1080590" xmlDataType="decimal"/>
    </xmlCellPr>
  </singleXmlCell>
  <singleXmlCell id="1592" r="O54" connectionId="0">
    <xmlCellPr id="1" uniqueName="P1080591">
      <xmlPr mapId="1" xpath="/TFI-IZD-POD/IPK-GFI-IZD-POD_1000380/P1080591" xmlDataType="decimal"/>
    </xmlCellPr>
  </singleXmlCell>
  <singleXmlCell id="1593" r="P54" connectionId="0">
    <xmlCellPr id="1" uniqueName="P1082462">
      <xmlPr mapId="1" xpath="/TFI-IZD-POD/IPK-GFI-IZD-POD_1000380/P1082462" xmlDataType="decimal"/>
    </xmlCellPr>
  </singleXmlCell>
  <singleXmlCell id="1594" r="Q54" connectionId="0">
    <xmlCellPr id="1" uniqueName="P1082430">
      <xmlPr mapId="1" xpath="/TFI-IZD-POD/IPK-GFI-IZD-POD_1000380/P1082430" xmlDataType="decimal"/>
    </xmlCellPr>
  </singleXmlCell>
  <singleXmlCell id="1595" r="R54" connectionId="0">
    <xmlCellPr id="1" uniqueName="P1082463">
      <xmlPr mapId="1" xpath="/TFI-IZD-POD/IPK-GFI-IZD-POD_1000380/P1082463" xmlDataType="decimal"/>
    </xmlCellPr>
  </singleXmlCell>
  <singleXmlCell id="1596" r="U54" connectionId="0">
    <xmlCellPr id="1" uniqueName="P1082464">
      <xmlPr mapId="1" xpath="/TFI-IZD-POD/IPK-GFI-IZD-POD_1000380/P1082464" xmlDataType="decimal"/>
    </xmlCellPr>
  </singleXmlCell>
  <singleXmlCell id="1597" r="V54" connectionId="0">
    <xmlCellPr id="1" uniqueName="P1082465">
      <xmlPr mapId="1" xpath="/TFI-IZD-POD/IPK-GFI-IZD-POD_1000380/P1082465" xmlDataType="decimal"/>
    </xmlCellPr>
  </singleXmlCell>
  <singleXmlCell id="1598" r="W54" connectionId="0">
    <xmlCellPr id="1" uniqueName="P1082466">
      <xmlPr mapId="1" xpath="/TFI-IZD-POD/IPK-GFI-IZD-POD_1000380/P1082466" xmlDataType="decimal"/>
    </xmlCellPr>
  </singleXmlCell>
  <singleXmlCell id="1599" r="X54" connectionId="0">
    <xmlCellPr id="1" uniqueName="P1082467">
      <xmlPr mapId="1" xpath="/TFI-IZD-POD/IPK-GFI-IZD-POD_1000380/P1082467" xmlDataType="decimal"/>
    </xmlCellPr>
  </singleXmlCell>
  <singleXmlCell id="1600" r="Y54" connectionId="0">
    <xmlCellPr id="1" uniqueName="P1082468">
      <xmlPr mapId="1" xpath="/TFI-IZD-POD/IPK-GFI-IZD-POD_1000380/P1082468" xmlDataType="decimal"/>
    </xmlCellPr>
  </singleXmlCell>
  <singleXmlCell id="1601" r="H55" connectionId="0">
    <xmlCellPr id="1" uniqueName="P1080692">
      <xmlPr mapId="1" xpath="/TFI-IZD-POD/IPK-GFI-IZD-POD_1000380/P1080692" xmlDataType="decimal"/>
    </xmlCellPr>
  </singleXmlCell>
  <singleXmlCell id="1602" r="I55" connectionId="0">
    <xmlCellPr id="1" uniqueName="P1080693">
      <xmlPr mapId="1" xpath="/TFI-IZD-POD/IPK-GFI-IZD-POD_1000380/P1080693" xmlDataType="decimal"/>
    </xmlCellPr>
  </singleXmlCell>
  <singleXmlCell id="1603" r="J55" connectionId="0">
    <xmlCellPr id="1" uniqueName="P1080694">
      <xmlPr mapId="1" xpath="/TFI-IZD-POD/IPK-GFI-IZD-POD_1000380/P1080694" xmlDataType="decimal"/>
    </xmlCellPr>
  </singleXmlCell>
  <singleXmlCell id="1604" r="K55" connectionId="0">
    <xmlCellPr id="1" uniqueName="P1080779">
      <xmlPr mapId="1" xpath="/TFI-IZD-POD/IPK-GFI-IZD-POD_1000380/P1080779" xmlDataType="decimal"/>
    </xmlCellPr>
  </singleXmlCell>
  <singleXmlCell id="1605" r="L55" connectionId="0">
    <xmlCellPr id="1" uniqueName="P1080780">
      <xmlPr mapId="1" xpath="/TFI-IZD-POD/IPK-GFI-IZD-POD_1000380/P1080780" xmlDataType="decimal"/>
    </xmlCellPr>
  </singleXmlCell>
  <singleXmlCell id="1606" r="M55" connectionId="0">
    <xmlCellPr id="1" uniqueName="P1080781">
      <xmlPr mapId="1" xpath="/TFI-IZD-POD/IPK-GFI-IZD-POD_1000380/P1080781" xmlDataType="decimal"/>
    </xmlCellPr>
  </singleXmlCell>
  <singleXmlCell id="1607" r="N55" connectionId="0">
    <xmlCellPr id="1" uniqueName="P1080782">
      <xmlPr mapId="1" xpath="/TFI-IZD-POD/IPK-GFI-IZD-POD_1000380/P1080782" xmlDataType="decimal"/>
    </xmlCellPr>
  </singleXmlCell>
  <singleXmlCell id="1608" r="O55" connectionId="0">
    <xmlCellPr id="1" uniqueName="P1080783">
      <xmlPr mapId="1" xpath="/TFI-IZD-POD/IPK-GFI-IZD-POD_1000380/P1080783" xmlDataType="decimal"/>
    </xmlCellPr>
  </singleXmlCell>
  <singleXmlCell id="1609" r="P55" connectionId="0">
    <xmlCellPr id="1" uniqueName="P1082469">
      <xmlPr mapId="1" xpath="/TFI-IZD-POD/IPK-GFI-IZD-POD_1000380/P1082469" xmlDataType="decimal"/>
    </xmlCellPr>
  </singleXmlCell>
  <singleXmlCell id="1610" r="Q55" connectionId="0">
    <xmlCellPr id="1" uniqueName="P1082470">
      <xmlPr mapId="1" xpath="/TFI-IZD-POD/IPK-GFI-IZD-POD_1000380/P1082470" xmlDataType="decimal"/>
    </xmlCellPr>
  </singleXmlCell>
  <singleXmlCell id="1611" r="R55" connectionId="0">
    <xmlCellPr id="1" uniqueName="P1082433">
      <xmlPr mapId="1" xpath="/TFI-IZD-POD/IPK-GFI-IZD-POD_1000380/P1082433" xmlDataType="decimal"/>
    </xmlCellPr>
  </singleXmlCell>
  <singleXmlCell id="1612" r="U55" connectionId="0">
    <xmlCellPr id="1" uniqueName="P1082471">
      <xmlPr mapId="1" xpath="/TFI-IZD-POD/IPK-GFI-IZD-POD_1000380/P1082471" xmlDataType="decimal"/>
    </xmlCellPr>
  </singleXmlCell>
  <singleXmlCell id="1613" r="V55" connectionId="0">
    <xmlCellPr id="1" uniqueName="P1082472">
      <xmlPr mapId="1" xpath="/TFI-IZD-POD/IPK-GFI-IZD-POD_1000380/P1082472" xmlDataType="decimal"/>
    </xmlCellPr>
  </singleXmlCell>
  <singleXmlCell id="1614" r="W55" connectionId="0">
    <xmlCellPr id="1" uniqueName="P1082473">
      <xmlPr mapId="1" xpath="/TFI-IZD-POD/IPK-GFI-IZD-POD_1000380/P1082473" xmlDataType="decimal"/>
    </xmlCellPr>
  </singleXmlCell>
  <singleXmlCell id="1615" r="X55" connectionId="0">
    <xmlCellPr id="1" uniqueName="P1082474">
      <xmlPr mapId="1" xpath="/TFI-IZD-POD/IPK-GFI-IZD-POD_1000380/P1082474" xmlDataType="decimal"/>
    </xmlCellPr>
  </singleXmlCell>
  <singleXmlCell id="1616" r="Y55" connectionId="0">
    <xmlCellPr id="1" uniqueName="P1082475">
      <xmlPr mapId="1" xpath="/TFI-IZD-POD/IPK-GFI-IZD-POD_1000380/P1082475" xmlDataType="decimal"/>
    </xmlCellPr>
  </singleXmlCell>
  <singleXmlCell id="1617" r="H56" connectionId="0">
    <xmlCellPr id="1" uniqueName="P1080784">
      <xmlPr mapId="1" xpath="/TFI-IZD-POD/IPK-GFI-IZD-POD_1000380/P1080784" xmlDataType="decimal"/>
    </xmlCellPr>
  </singleXmlCell>
  <singleXmlCell id="1618" r="I56" connectionId="0">
    <xmlCellPr id="1" uniqueName="P1080785">
      <xmlPr mapId="1" xpath="/TFI-IZD-POD/IPK-GFI-IZD-POD_1000380/P1080785" xmlDataType="decimal"/>
    </xmlCellPr>
  </singleXmlCell>
  <singleXmlCell id="1619" r="J56" connectionId="0">
    <xmlCellPr id="1" uniqueName="P1080786">
      <xmlPr mapId="1" xpath="/TFI-IZD-POD/IPK-GFI-IZD-POD_1000380/P1080786" xmlDataType="decimal"/>
    </xmlCellPr>
  </singleXmlCell>
  <singleXmlCell id="1620" r="K56" connectionId="0">
    <xmlCellPr id="1" uniqueName="P1081033">
      <xmlPr mapId="1" xpath="/TFI-IZD-POD/IPK-GFI-IZD-POD_1000380/P1081033" xmlDataType="decimal"/>
    </xmlCellPr>
  </singleXmlCell>
  <singleXmlCell id="1621" r="L56" connectionId="0">
    <xmlCellPr id="1" uniqueName="P1081034">
      <xmlPr mapId="1" xpath="/TFI-IZD-POD/IPK-GFI-IZD-POD_1000380/P1081034" xmlDataType="decimal"/>
    </xmlCellPr>
  </singleXmlCell>
  <singleXmlCell id="1622" r="M56" connectionId="0">
    <xmlCellPr id="1" uniqueName="P1081035">
      <xmlPr mapId="1" xpath="/TFI-IZD-POD/IPK-GFI-IZD-POD_1000380/P1081035" xmlDataType="decimal"/>
    </xmlCellPr>
  </singleXmlCell>
  <singleXmlCell id="1623" r="N56" connectionId="0">
    <xmlCellPr id="1" uniqueName="P1081222">
      <xmlPr mapId="1" xpath="/TFI-IZD-POD/IPK-GFI-IZD-POD_1000380/P1081222" xmlDataType="decimal"/>
    </xmlCellPr>
  </singleXmlCell>
  <singleXmlCell id="1624" r="O56" connectionId="0">
    <xmlCellPr id="1" uniqueName="P1081223">
      <xmlPr mapId="1" xpath="/TFI-IZD-POD/IPK-GFI-IZD-POD_1000380/P1081223" xmlDataType="decimal"/>
    </xmlCellPr>
  </singleXmlCell>
  <singleXmlCell id="1625" r="P56" connectionId="0">
    <xmlCellPr id="1" uniqueName="P1082477">
      <xmlPr mapId="1" xpath="/TFI-IZD-POD/IPK-GFI-IZD-POD_1000380/P1082477" xmlDataType="decimal"/>
    </xmlCellPr>
  </singleXmlCell>
  <singleXmlCell id="1626" r="Q56" connectionId="0">
    <xmlCellPr id="1" uniqueName="P1082480">
      <xmlPr mapId="1" xpath="/TFI-IZD-POD/IPK-GFI-IZD-POD_1000380/P1082480" xmlDataType="decimal"/>
    </xmlCellPr>
  </singleXmlCell>
  <singleXmlCell id="1627" r="R56" connectionId="0">
    <xmlCellPr id="1" uniqueName="P1082482">
      <xmlPr mapId="1" xpath="/TFI-IZD-POD/IPK-GFI-IZD-POD_1000380/P1082482" xmlDataType="decimal"/>
    </xmlCellPr>
  </singleXmlCell>
  <singleXmlCell id="1628" r="U56" connectionId="0">
    <xmlCellPr id="1" uniqueName="P1082435">
      <xmlPr mapId="1" xpath="/TFI-IZD-POD/IPK-GFI-IZD-POD_1000380/P1082435" xmlDataType="decimal"/>
    </xmlCellPr>
  </singleXmlCell>
  <singleXmlCell id="1629" r="V56" connectionId="0">
    <xmlCellPr id="1" uniqueName="P1082484">
      <xmlPr mapId="1" xpath="/TFI-IZD-POD/IPK-GFI-IZD-POD_1000380/P1082484" xmlDataType="decimal"/>
    </xmlCellPr>
  </singleXmlCell>
  <singleXmlCell id="1630" r="W56" connectionId="0">
    <xmlCellPr id="1" uniqueName="P1082487">
      <xmlPr mapId="1" xpath="/TFI-IZD-POD/IPK-GFI-IZD-POD_1000380/P1082487" xmlDataType="decimal"/>
    </xmlCellPr>
  </singleXmlCell>
  <singleXmlCell id="1631" r="X56" connectionId="0">
    <xmlCellPr id="1" uniqueName="P1082488">
      <xmlPr mapId="1" xpath="/TFI-IZD-POD/IPK-GFI-IZD-POD_1000380/P1082488" xmlDataType="decimal"/>
    </xmlCellPr>
  </singleXmlCell>
  <singleXmlCell id="1632" r="Y56" connectionId="0">
    <xmlCellPr id="1" uniqueName="P1082490">
      <xmlPr mapId="1" xpath="/TFI-IZD-POD/IPK-GFI-IZD-POD_1000380/P1082490" xmlDataType="decimal"/>
    </xmlCellPr>
  </singleXmlCell>
  <singleXmlCell id="1633" r="H57" connectionId="0">
    <xmlCellPr id="1" uniqueName="P1081224">
      <xmlPr mapId="1" xpath="/TFI-IZD-POD/IPK-GFI-IZD-POD_1000380/P1081224" xmlDataType="decimal"/>
    </xmlCellPr>
  </singleXmlCell>
  <singleXmlCell id="1634" r="I57" connectionId="0">
    <xmlCellPr id="1" uniqueName="P1081225">
      <xmlPr mapId="1" xpath="/TFI-IZD-POD/IPK-GFI-IZD-POD_1000380/P1081225" xmlDataType="decimal"/>
    </xmlCellPr>
  </singleXmlCell>
  <singleXmlCell id="1635" r="J57" connectionId="0">
    <xmlCellPr id="1" uniqueName="P1081326">
      <xmlPr mapId="1" xpath="/TFI-IZD-POD/IPK-GFI-IZD-POD_1000380/P1081326" xmlDataType="decimal"/>
    </xmlCellPr>
  </singleXmlCell>
  <singleXmlCell id="1636" r="K57" connectionId="0">
    <xmlCellPr id="1" uniqueName="P1081327">
      <xmlPr mapId="1" xpath="/TFI-IZD-POD/IPK-GFI-IZD-POD_1000380/P1081327" xmlDataType="decimal"/>
    </xmlCellPr>
  </singleXmlCell>
  <singleXmlCell id="1637" r="L57" connectionId="0">
    <xmlCellPr id="1" uniqueName="P1081328">
      <xmlPr mapId="1" xpath="/TFI-IZD-POD/IPK-GFI-IZD-POD_1000380/P1081328" xmlDataType="decimal"/>
    </xmlCellPr>
  </singleXmlCell>
  <singleXmlCell id="1638" r="M57" connectionId="0">
    <xmlCellPr id="1" uniqueName="P1081413">
      <xmlPr mapId="1" xpath="/TFI-IZD-POD/IPK-GFI-IZD-POD_1000380/P1081413" xmlDataType="decimal"/>
    </xmlCellPr>
  </singleXmlCell>
  <singleXmlCell id="1639" r="N57" connectionId="0">
    <xmlCellPr id="1" uniqueName="P1081414">
      <xmlPr mapId="1" xpath="/TFI-IZD-POD/IPK-GFI-IZD-POD_1000380/P1081414" xmlDataType="decimal"/>
    </xmlCellPr>
  </singleXmlCell>
  <singleXmlCell id="1640" r="O57" connectionId="0">
    <xmlCellPr id="1" uniqueName="P1081415">
      <xmlPr mapId="1" xpath="/TFI-IZD-POD/IPK-GFI-IZD-POD_1000380/P1081415" xmlDataType="decimal"/>
    </xmlCellPr>
  </singleXmlCell>
  <singleXmlCell id="1641" r="P57" connectionId="0">
    <xmlCellPr id="1" uniqueName="P1082493">
      <xmlPr mapId="1" xpath="/TFI-IZD-POD/IPK-GFI-IZD-POD_1000380/P1082493" xmlDataType="decimal"/>
    </xmlCellPr>
  </singleXmlCell>
  <singleXmlCell id="1642" r="Q57" connectionId="0">
    <xmlCellPr id="1" uniqueName="P1082497">
      <xmlPr mapId="1" xpath="/TFI-IZD-POD/IPK-GFI-IZD-POD_1000380/P1082497" xmlDataType="decimal"/>
    </xmlCellPr>
  </singleXmlCell>
  <singleXmlCell id="1643" r="R57" connectionId="0">
    <xmlCellPr id="1" uniqueName="P1082498">
      <xmlPr mapId="1" xpath="/TFI-IZD-POD/IPK-GFI-IZD-POD_1000380/P1082498" xmlDataType="decimal"/>
    </xmlCellPr>
  </singleXmlCell>
  <singleXmlCell id="1644" r="U57" connectionId="0">
    <xmlCellPr id="1" uniqueName="P1082501">
      <xmlPr mapId="1" xpath="/TFI-IZD-POD/IPK-GFI-IZD-POD_1000380/P1082501" xmlDataType="decimal"/>
    </xmlCellPr>
  </singleXmlCell>
  <singleXmlCell id="1645" r="V57" connectionId="0">
    <xmlCellPr id="1" uniqueName="P1082437">
      <xmlPr mapId="1" xpath="/TFI-IZD-POD/IPK-GFI-IZD-POD_1000380/P1082437" xmlDataType="decimal"/>
    </xmlCellPr>
  </singleXmlCell>
  <singleXmlCell id="1646" r="W57" connectionId="0">
    <xmlCellPr id="1" uniqueName="P1082503">
      <xmlPr mapId="1" xpath="/TFI-IZD-POD/IPK-GFI-IZD-POD_1000380/P1082503" xmlDataType="decimal"/>
    </xmlCellPr>
  </singleXmlCell>
  <singleXmlCell id="1647" r="X57" connectionId="0">
    <xmlCellPr id="1" uniqueName="P1082505">
      <xmlPr mapId="1" xpath="/TFI-IZD-POD/IPK-GFI-IZD-POD_1000380/P1082505" xmlDataType="decimal"/>
    </xmlCellPr>
  </singleXmlCell>
  <singleXmlCell id="1648" r="Y57" connectionId="0">
    <xmlCellPr id="1" uniqueName="P1082507">
      <xmlPr mapId="1" xpath="/TFI-IZD-POD/IPK-GFI-IZD-POD_1000380/P1082507" xmlDataType="decimal"/>
    </xmlCellPr>
  </singleXmlCell>
  <singleXmlCell id="1649" r="H59" connectionId="0">
    <xmlCellPr id="1" uniqueName="P1081416">
      <xmlPr mapId="1" xpath="/TFI-IZD-POD/IPK-GFI-IZD-POD_1000380/P1081416" xmlDataType="decimal"/>
    </xmlCellPr>
  </singleXmlCell>
  <singleXmlCell id="1650" r="I59" connectionId="0">
    <xmlCellPr id="1" uniqueName="P1081501">
      <xmlPr mapId="1" xpath="/TFI-IZD-POD/IPK-GFI-IZD-POD_1000380/P1081501" xmlDataType="decimal"/>
    </xmlCellPr>
  </singleXmlCell>
  <singleXmlCell id="1651" r="J59" connectionId="0">
    <xmlCellPr id="1" uniqueName="P1081502">
      <xmlPr mapId="1" xpath="/TFI-IZD-POD/IPK-GFI-IZD-POD_1000380/P1081502" xmlDataType="decimal"/>
    </xmlCellPr>
  </singleXmlCell>
  <singleXmlCell id="1652" r="K59" connectionId="0">
    <xmlCellPr id="1" uniqueName="P1081503">
      <xmlPr mapId="1" xpath="/TFI-IZD-POD/IPK-GFI-IZD-POD_1000380/P1081503" xmlDataType="decimal"/>
    </xmlCellPr>
  </singleXmlCell>
  <singleXmlCell id="1653" r="L59" connectionId="0">
    <xmlCellPr id="1" uniqueName="P1081504">
      <xmlPr mapId="1" xpath="/TFI-IZD-POD/IPK-GFI-IZD-POD_1000380/P1081504" xmlDataType="decimal"/>
    </xmlCellPr>
  </singleXmlCell>
  <singleXmlCell id="1654" r="M59" connectionId="0">
    <xmlCellPr id="1" uniqueName="P1081505">
      <xmlPr mapId="1" xpath="/TFI-IZD-POD/IPK-GFI-IZD-POD_1000380/P1081505" xmlDataType="decimal"/>
    </xmlCellPr>
  </singleXmlCell>
  <singleXmlCell id="1655" r="N59" connectionId="0">
    <xmlCellPr id="1" uniqueName="P1081506">
      <xmlPr mapId="1" xpath="/TFI-IZD-POD/IPK-GFI-IZD-POD_1000380/P1081506" xmlDataType="decimal"/>
    </xmlCellPr>
  </singleXmlCell>
  <singleXmlCell id="1656" r="O59" connectionId="0">
    <xmlCellPr id="1" uniqueName="P1081507">
      <xmlPr mapId="1" xpath="/TFI-IZD-POD/IPK-GFI-IZD-POD_1000380/P1081507" xmlDataType="decimal"/>
    </xmlCellPr>
  </singleXmlCell>
  <singleXmlCell id="1657" r="P59" connectionId="0">
    <xmlCellPr id="1" uniqueName="P1082510">
      <xmlPr mapId="1" xpath="/TFI-IZD-POD/IPK-GFI-IZD-POD_1000380/P1082510" xmlDataType="decimal"/>
    </xmlCellPr>
  </singleXmlCell>
  <singleXmlCell id="1658" r="Q59" connectionId="0">
    <xmlCellPr id="1" uniqueName="P1082512">
      <xmlPr mapId="1" xpath="/TFI-IZD-POD/IPK-GFI-IZD-POD_1000380/P1082512" xmlDataType="decimal"/>
    </xmlCellPr>
  </singleXmlCell>
  <singleXmlCell id="1659" r="R59" connectionId="0">
    <xmlCellPr id="1" uniqueName="P1082514">
      <xmlPr mapId="1" xpath="/TFI-IZD-POD/IPK-GFI-IZD-POD_1000380/P1082514" xmlDataType="decimal"/>
    </xmlCellPr>
  </singleXmlCell>
  <singleXmlCell id="1660" r="U59" connectionId="0">
    <xmlCellPr id="1" uniqueName="P1082516">
      <xmlPr mapId="1" xpath="/TFI-IZD-POD/IPK-GFI-IZD-POD_1000380/P1082516" xmlDataType="decimal"/>
    </xmlCellPr>
  </singleXmlCell>
  <singleXmlCell id="1661" r="V59" connectionId="0">
    <xmlCellPr id="1" uniqueName="P1082519">
      <xmlPr mapId="1" xpath="/TFI-IZD-POD/IPK-GFI-IZD-POD_1000380/P1082519" xmlDataType="decimal"/>
    </xmlCellPr>
  </singleXmlCell>
  <singleXmlCell id="1662" r="W59" connectionId="0">
    <xmlCellPr id="1" uniqueName="P1082440">
      <xmlPr mapId="1" xpath="/TFI-IZD-POD/IPK-GFI-IZD-POD_1000380/P1082440" xmlDataType="decimal"/>
    </xmlCellPr>
  </singleXmlCell>
  <singleXmlCell id="1663" r="X59" connectionId="0">
    <xmlCellPr id="1" uniqueName="P1082521">
      <xmlPr mapId="1" xpath="/TFI-IZD-POD/IPK-GFI-IZD-POD_1000380/P1082521" xmlDataType="decimal"/>
    </xmlCellPr>
  </singleXmlCell>
  <singleXmlCell id="1664" r="Y59" connectionId="0">
    <xmlCellPr id="1" uniqueName="P1082523">
      <xmlPr mapId="1" xpath="/TFI-IZD-POD/IPK-GFI-IZD-POD_1000380/P1082523" xmlDataType="decimal"/>
    </xmlCellPr>
  </singleXmlCell>
  <singleXmlCell id="1665" r="H61" connectionId="0">
    <xmlCellPr id="1" uniqueName="P1081508">
      <xmlPr mapId="1" xpath="/TFI-IZD-POD/IPK-GFI-IZD-POD_1000380/P1081508" xmlDataType="decimal"/>
    </xmlCellPr>
  </singleXmlCell>
  <singleXmlCell id="1666" r="I61" connectionId="0">
    <xmlCellPr id="1" uniqueName="P1081509">
      <xmlPr mapId="1" xpath="/TFI-IZD-POD/IPK-GFI-IZD-POD_1000380/P1081509" xmlDataType="decimal"/>
    </xmlCellPr>
  </singleXmlCell>
  <singleXmlCell id="1667" r="J61" connectionId="0">
    <xmlCellPr id="1" uniqueName="P1081510">
      <xmlPr mapId="1" xpath="/TFI-IZD-POD/IPK-GFI-IZD-POD_1000380/P1081510" xmlDataType="decimal"/>
    </xmlCellPr>
  </singleXmlCell>
  <singleXmlCell id="1668" r="K61" connectionId="0">
    <xmlCellPr id="1" uniqueName="P1081511">
      <xmlPr mapId="1" xpath="/TFI-IZD-POD/IPK-GFI-IZD-POD_1000380/P1081511" xmlDataType="decimal"/>
    </xmlCellPr>
  </singleXmlCell>
  <singleXmlCell id="1669" r="L61" connectionId="0">
    <xmlCellPr id="1" uniqueName="P1081512">
      <xmlPr mapId="1" xpath="/TFI-IZD-POD/IPK-GFI-IZD-POD_1000380/P1081512" xmlDataType="decimal"/>
    </xmlCellPr>
  </singleXmlCell>
  <singleXmlCell id="1670" r="M61" connectionId="0">
    <xmlCellPr id="1" uniqueName="P1081513">
      <xmlPr mapId="1" xpath="/TFI-IZD-POD/IPK-GFI-IZD-POD_1000380/P1081513" xmlDataType="decimal"/>
    </xmlCellPr>
  </singleXmlCell>
  <singleXmlCell id="1671" r="N61" connectionId="0">
    <xmlCellPr id="1" uniqueName="P1081514">
      <xmlPr mapId="1" xpath="/TFI-IZD-POD/IPK-GFI-IZD-POD_1000380/P1081514" xmlDataType="decimal"/>
    </xmlCellPr>
  </singleXmlCell>
  <singleXmlCell id="1672" r="O61" connectionId="0">
    <xmlCellPr id="1" uniqueName="P1081515">
      <xmlPr mapId="1" xpath="/TFI-IZD-POD/IPK-GFI-IZD-POD_1000380/P1081515" xmlDataType="decimal"/>
    </xmlCellPr>
  </singleXmlCell>
  <singleXmlCell id="1673" r="P61" connectionId="0">
    <xmlCellPr id="1" uniqueName="P1082525">
      <xmlPr mapId="1" xpath="/TFI-IZD-POD/IPK-GFI-IZD-POD_1000380/P1082525" xmlDataType="decimal"/>
    </xmlCellPr>
  </singleXmlCell>
  <singleXmlCell id="1674" r="Q61" connectionId="0">
    <xmlCellPr id="1" uniqueName="P1082527">
      <xmlPr mapId="1" xpath="/TFI-IZD-POD/IPK-GFI-IZD-POD_1000380/P1082527" xmlDataType="decimal"/>
    </xmlCellPr>
  </singleXmlCell>
  <singleXmlCell id="1675" r="R61" connectionId="0">
    <xmlCellPr id="1" uniqueName="P1082528">
      <xmlPr mapId="1" xpath="/TFI-IZD-POD/IPK-GFI-IZD-POD_1000380/P1082528" xmlDataType="decimal"/>
    </xmlCellPr>
  </singleXmlCell>
  <singleXmlCell id="1676" r="U61" connectionId="0">
    <xmlCellPr id="1" uniqueName="P1082529">
      <xmlPr mapId="1" xpath="/TFI-IZD-POD/IPK-GFI-IZD-POD_1000380/P1082529" xmlDataType="decimal"/>
    </xmlCellPr>
  </singleXmlCell>
  <singleXmlCell id="1677" r="V61" connectionId="0">
    <xmlCellPr id="1" uniqueName="P1082530">
      <xmlPr mapId="1" xpath="/TFI-IZD-POD/IPK-GFI-IZD-POD_1000380/P1082530" xmlDataType="decimal"/>
    </xmlCellPr>
  </singleXmlCell>
  <singleXmlCell id="1678" r="W61" connectionId="0">
    <xmlCellPr id="1" uniqueName="P1082532">
      <xmlPr mapId="1" xpath="/TFI-IZD-POD/IPK-GFI-IZD-POD_1000380/P1082532" xmlDataType="decimal"/>
    </xmlCellPr>
  </singleXmlCell>
  <singleXmlCell id="1679" r="X61" connectionId="0">
    <xmlCellPr id="1" uniqueName="P1082442">
      <xmlPr mapId="1" xpath="/TFI-IZD-POD/IPK-GFI-IZD-POD_1000380/P1082442" xmlDataType="decimal"/>
    </xmlCellPr>
  </singleXmlCell>
  <singleXmlCell id="1680" r="Y61" connectionId="0">
    <xmlCellPr id="1" uniqueName="P1082533">
      <xmlPr mapId="1" xpath="/TFI-IZD-POD/IPK-GFI-IZD-POD_1000380/P1082533" xmlDataType="decimal"/>
    </xmlCellPr>
  </singleXmlCell>
  <singleXmlCell id="1681" r="H62" connectionId="0">
    <xmlCellPr id="1" uniqueName="P1081516">
      <xmlPr mapId="1" xpath="/TFI-IZD-POD/IPK-GFI-IZD-POD_1000380/P1081516" xmlDataType="decimal"/>
    </xmlCellPr>
  </singleXmlCell>
  <singleXmlCell id="1682" r="I62" connectionId="0">
    <xmlCellPr id="1" uniqueName="P1081517">
      <xmlPr mapId="1" xpath="/TFI-IZD-POD/IPK-GFI-IZD-POD_1000380/P1081517" xmlDataType="decimal"/>
    </xmlCellPr>
  </singleXmlCell>
  <singleXmlCell id="1683" r="J62" connectionId="0">
    <xmlCellPr id="1" uniqueName="P1081518">
      <xmlPr mapId="1" xpath="/TFI-IZD-POD/IPK-GFI-IZD-POD_1000380/P1081518" xmlDataType="decimal"/>
    </xmlCellPr>
  </singleXmlCell>
  <singleXmlCell id="1684" r="K62" connectionId="0">
    <xmlCellPr id="1" uniqueName="P1081519">
      <xmlPr mapId="1" xpath="/TFI-IZD-POD/IPK-GFI-IZD-POD_1000380/P1081519" xmlDataType="decimal"/>
    </xmlCellPr>
  </singleXmlCell>
  <singleXmlCell id="1685" r="L62" connectionId="0">
    <xmlCellPr id="1" uniqueName="P1081520">
      <xmlPr mapId="1" xpath="/TFI-IZD-POD/IPK-GFI-IZD-POD_1000380/P1081520" xmlDataType="decimal"/>
    </xmlCellPr>
  </singleXmlCell>
  <singleXmlCell id="1686" r="M62" connectionId="0">
    <xmlCellPr id="1" uniqueName="P1081521">
      <xmlPr mapId="1" xpath="/TFI-IZD-POD/IPK-GFI-IZD-POD_1000380/P1081521" xmlDataType="decimal"/>
    </xmlCellPr>
  </singleXmlCell>
  <singleXmlCell id="1687" r="N62" connectionId="0">
    <xmlCellPr id="1" uniqueName="P1081522">
      <xmlPr mapId="1" xpath="/TFI-IZD-POD/IPK-GFI-IZD-POD_1000380/P1081522" xmlDataType="decimal"/>
    </xmlCellPr>
  </singleXmlCell>
  <singleXmlCell id="1688" r="O62" connectionId="0">
    <xmlCellPr id="1" uniqueName="P1081523">
      <xmlPr mapId="1" xpath="/TFI-IZD-POD/IPK-GFI-IZD-POD_1000380/P1081523" xmlDataType="decimal"/>
    </xmlCellPr>
  </singleXmlCell>
  <singleXmlCell id="1689" r="P62" connectionId="0">
    <xmlCellPr id="1" uniqueName="P1082550">
      <xmlPr mapId="1" xpath="/TFI-IZD-POD/IPK-GFI-IZD-POD_1000380/P1082550" xmlDataType="decimal"/>
    </xmlCellPr>
  </singleXmlCell>
  <singleXmlCell id="1690" r="Q62" connectionId="0">
    <xmlCellPr id="1" uniqueName="P1082552">
      <xmlPr mapId="1" xpath="/TFI-IZD-POD/IPK-GFI-IZD-POD_1000380/P1082552" xmlDataType="decimal"/>
    </xmlCellPr>
  </singleXmlCell>
  <singleXmlCell id="1691" r="R62" connectionId="0">
    <xmlCellPr id="1" uniqueName="P1082554">
      <xmlPr mapId="1" xpath="/TFI-IZD-POD/IPK-GFI-IZD-POD_1000380/P1082554" xmlDataType="decimal"/>
    </xmlCellPr>
  </singleXmlCell>
  <singleXmlCell id="1692" r="U62" connectionId="0">
    <xmlCellPr id="1" uniqueName="P1082558">
      <xmlPr mapId="1" xpath="/TFI-IZD-POD/IPK-GFI-IZD-POD_1000380/P1082558" xmlDataType="decimal"/>
    </xmlCellPr>
  </singleXmlCell>
  <singleXmlCell id="1693" r="V62" connectionId="0">
    <xmlCellPr id="1" uniqueName="P1082562">
      <xmlPr mapId="1" xpath="/TFI-IZD-POD/IPK-GFI-IZD-POD_1000380/P1082562" xmlDataType="decimal"/>
    </xmlCellPr>
  </singleXmlCell>
  <singleXmlCell id="1694" r="W62" connectionId="0">
    <xmlCellPr id="1" uniqueName="P1082564">
      <xmlPr mapId="1" xpath="/TFI-IZD-POD/IPK-GFI-IZD-POD_1000380/P1082564" xmlDataType="decimal"/>
    </xmlCellPr>
  </singleXmlCell>
  <singleXmlCell id="1695" r="X62" connectionId="0">
    <xmlCellPr id="1" uniqueName="P1082566">
      <xmlPr mapId="1" xpath="/TFI-IZD-POD/IPK-GFI-IZD-POD_1000380/P1082566" xmlDataType="decimal"/>
    </xmlCellPr>
  </singleXmlCell>
  <singleXmlCell id="1696" r="Y62" connectionId="0">
    <xmlCellPr id="1" uniqueName="P1082445">
      <xmlPr mapId="1" xpath="/TFI-IZD-POD/IPK-GFI-IZD-POD_1000380/P1082445" xmlDataType="decimal"/>
    </xmlCellPr>
  </singleXmlCell>
  <singleXmlCell id="1697" r="H63" connectionId="0">
    <xmlCellPr id="1" uniqueName="P1081524">
      <xmlPr mapId="1" xpath="/TFI-IZD-POD/IPK-GFI-IZD-POD_1000380/P1081524" xmlDataType="decimal"/>
    </xmlCellPr>
  </singleXmlCell>
  <singleXmlCell id="1698" r="I63" connectionId="0">
    <xmlCellPr id="1" uniqueName="P1081525">
      <xmlPr mapId="1" xpath="/TFI-IZD-POD/IPK-GFI-IZD-POD_1000380/P1081525" xmlDataType="decimal"/>
    </xmlCellPr>
  </singleXmlCell>
  <singleXmlCell id="1699" r="J63" connectionId="0">
    <xmlCellPr id="1" uniqueName="P1081526">
      <xmlPr mapId="1" xpath="/TFI-IZD-POD/IPK-GFI-IZD-POD_1000380/P1081526" xmlDataType="decimal"/>
    </xmlCellPr>
  </singleXmlCell>
  <singleXmlCell id="1700" r="K63" connectionId="0">
    <xmlCellPr id="1" uniqueName="P1081527">
      <xmlPr mapId="1" xpath="/TFI-IZD-POD/IPK-GFI-IZD-POD_1000380/P1081527" xmlDataType="decimal"/>
    </xmlCellPr>
  </singleXmlCell>
  <singleXmlCell id="1701" r="L63" connectionId="0">
    <xmlCellPr id="1" uniqueName="P1081528">
      <xmlPr mapId="1" xpath="/TFI-IZD-POD/IPK-GFI-IZD-POD_1000380/P1081528" xmlDataType="decimal"/>
    </xmlCellPr>
  </singleXmlCell>
  <singleXmlCell id="1702" r="M63" connectionId="0">
    <xmlCellPr id="1" uniqueName="P1081529">
      <xmlPr mapId="1" xpath="/TFI-IZD-POD/IPK-GFI-IZD-POD_1000380/P1081529" xmlDataType="decimal"/>
    </xmlCellPr>
  </singleXmlCell>
  <singleXmlCell id="1703" r="N63" connectionId="0">
    <xmlCellPr id="1" uniqueName="P1081530">
      <xmlPr mapId="1" xpath="/TFI-IZD-POD/IPK-GFI-IZD-POD_1000380/P1081530" xmlDataType="decimal"/>
    </xmlCellPr>
  </singleXmlCell>
  <singleXmlCell id="1704" r="O63" connectionId="0">
    <xmlCellPr id="1" uniqueName="P1081531">
      <xmlPr mapId="1" xpath="/TFI-IZD-POD/IPK-GFI-IZD-POD_1000380/P1081531" xmlDataType="decimal"/>
    </xmlCellPr>
  </singleXmlCell>
  <singleXmlCell id="1705" r="P63" connectionId="0">
    <xmlCellPr id="1" uniqueName="P1082568">
      <xmlPr mapId="1" xpath="/TFI-IZD-POD/IPK-GFI-IZD-POD_1000380/P1082568" xmlDataType="decimal"/>
    </xmlCellPr>
  </singleXmlCell>
  <singleXmlCell id="1706" r="Q63" connectionId="0">
    <xmlCellPr id="1" uniqueName="P1082570">
      <xmlPr mapId="1" xpath="/TFI-IZD-POD/IPK-GFI-IZD-POD_1000380/P1082570" xmlDataType="decimal"/>
    </xmlCellPr>
  </singleXmlCell>
  <singleXmlCell id="1707" r="R63" connectionId="0">
    <xmlCellPr id="1" uniqueName="P1082573">
      <xmlPr mapId="1" xpath="/TFI-IZD-POD/IPK-GFI-IZD-POD_1000380/P1082573" xmlDataType="decimal"/>
    </xmlCellPr>
  </singleXmlCell>
  <singleXmlCell id="1708" r="U63" connectionId="0">
    <xmlCellPr id="1" uniqueName="P1082576">
      <xmlPr mapId="1" xpath="/TFI-IZD-POD/IPK-GFI-IZD-POD_1000380/P1082576" xmlDataType="decimal"/>
    </xmlCellPr>
  </singleXmlCell>
  <singleXmlCell id="1709" r="V63" connectionId="0">
    <xmlCellPr id="1" uniqueName="P1082578">
      <xmlPr mapId="1" xpath="/TFI-IZD-POD/IPK-GFI-IZD-POD_1000380/P1082578" xmlDataType="decimal"/>
    </xmlCellPr>
  </singleXmlCell>
  <singleXmlCell id="1710" r="W63" connectionId="0">
    <xmlCellPr id="1" uniqueName="P1082580">
      <xmlPr mapId="1" xpath="/TFI-IZD-POD/IPK-GFI-IZD-POD_1000380/P1082580" xmlDataType="decimal"/>
    </xmlCellPr>
  </singleXmlCell>
  <singleXmlCell id="1711" r="X63" connectionId="0">
    <xmlCellPr id="1" uniqueName="P1082582">
      <xmlPr mapId="1" xpath="/TFI-IZD-POD/IPK-GFI-IZD-POD_1000380/P1082582" xmlDataType="decimal"/>
    </xmlCellPr>
  </singleXmlCell>
  <singleXmlCell id="1712" r="Y63"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2"/>
  <sheetViews>
    <sheetView tabSelected="1" workbookViewId="0">
      <selection activeCell="C30" sqref="C30"/>
    </sheetView>
  </sheetViews>
  <sheetFormatPr defaultColWidth="9.140625" defaultRowHeight="15" x14ac:dyDescent="0.25"/>
  <cols>
    <col min="1" max="8" width="9.140625" style="64"/>
    <col min="9" max="9" width="15.28515625" style="64" customWidth="1"/>
    <col min="10" max="16384" width="9.140625" style="64"/>
  </cols>
  <sheetData>
    <row r="1" spans="1:14" ht="15.75" x14ac:dyDescent="0.25">
      <c r="A1" s="144" t="s">
        <v>0</v>
      </c>
      <c r="B1" s="145"/>
      <c r="C1" s="145"/>
      <c r="D1" s="62"/>
      <c r="E1" s="62"/>
      <c r="F1" s="62"/>
      <c r="G1" s="62"/>
      <c r="H1" s="62"/>
      <c r="I1" s="62"/>
      <c r="J1" s="63"/>
    </row>
    <row r="2" spans="1:14" ht="14.45" customHeight="1" x14ac:dyDescent="0.25">
      <c r="A2" s="146" t="s">
        <v>1</v>
      </c>
      <c r="B2" s="147"/>
      <c r="C2" s="147"/>
      <c r="D2" s="147"/>
      <c r="E2" s="147"/>
      <c r="F2" s="147"/>
      <c r="G2" s="147"/>
      <c r="H2" s="147"/>
      <c r="I2" s="147"/>
      <c r="J2" s="148"/>
      <c r="N2" s="112" t="s">
        <v>393</v>
      </c>
    </row>
    <row r="3" spans="1:14" x14ac:dyDescent="0.25">
      <c r="A3" s="65"/>
      <c r="B3" s="66"/>
      <c r="C3" s="66"/>
      <c r="D3" s="66"/>
      <c r="E3" s="66"/>
      <c r="F3" s="66"/>
      <c r="G3" s="66"/>
      <c r="H3" s="66"/>
      <c r="I3" s="66"/>
      <c r="J3" s="67"/>
      <c r="N3" s="112" t="s">
        <v>394</v>
      </c>
    </row>
    <row r="4" spans="1:14" ht="33.6" customHeight="1" x14ac:dyDescent="0.25">
      <c r="A4" s="149" t="s">
        <v>2</v>
      </c>
      <c r="B4" s="150"/>
      <c r="C4" s="150"/>
      <c r="D4" s="150"/>
      <c r="E4" s="151">
        <v>44197</v>
      </c>
      <c r="F4" s="152"/>
      <c r="G4" s="68" t="s">
        <v>3</v>
      </c>
      <c r="H4" s="151">
        <v>44561</v>
      </c>
      <c r="I4" s="152"/>
      <c r="J4" s="69"/>
      <c r="N4" s="112" t="s">
        <v>395</v>
      </c>
    </row>
    <row r="5" spans="1:14" s="70" customFormat="1" ht="10.15" customHeight="1" x14ac:dyDescent="0.25">
      <c r="A5" s="153"/>
      <c r="B5" s="154"/>
      <c r="C5" s="154"/>
      <c r="D5" s="154"/>
      <c r="E5" s="154"/>
      <c r="F5" s="154"/>
      <c r="G5" s="154"/>
      <c r="H5" s="154"/>
      <c r="I5" s="154"/>
      <c r="J5" s="155"/>
      <c r="N5" s="113" t="s">
        <v>396</v>
      </c>
    </row>
    <row r="6" spans="1:14" ht="20.45" customHeight="1" x14ac:dyDescent="0.25">
      <c r="A6" s="71"/>
      <c r="B6" s="72" t="s">
        <v>4</v>
      </c>
      <c r="C6" s="73"/>
      <c r="D6" s="73"/>
      <c r="E6" s="79">
        <v>2021</v>
      </c>
      <c r="F6" s="74"/>
      <c r="G6" s="68"/>
      <c r="H6" s="74"/>
      <c r="I6" s="75"/>
      <c r="J6" s="76"/>
      <c r="N6" s="112"/>
    </row>
    <row r="7" spans="1:14" s="78" customFormat="1" ht="10.9" customHeight="1" x14ac:dyDescent="0.25">
      <c r="A7" s="71"/>
      <c r="B7" s="73"/>
      <c r="C7" s="73"/>
      <c r="D7" s="73"/>
      <c r="E7" s="77"/>
      <c r="F7" s="77"/>
      <c r="G7" s="68"/>
      <c r="H7" s="74"/>
      <c r="I7" s="75"/>
      <c r="J7" s="76"/>
    </row>
    <row r="8" spans="1:14" ht="20.45" customHeight="1" x14ac:dyDescent="0.25">
      <c r="A8" s="71"/>
      <c r="B8" s="72" t="s">
        <v>5</v>
      </c>
      <c r="C8" s="73"/>
      <c r="D8" s="73"/>
      <c r="E8" s="79">
        <v>4</v>
      </c>
      <c r="F8" s="74"/>
      <c r="G8" s="68"/>
      <c r="H8" s="74"/>
      <c r="I8" s="75"/>
      <c r="J8" s="76"/>
    </row>
    <row r="9" spans="1:14" s="78" customFormat="1" ht="10.9" customHeight="1" x14ac:dyDescent="0.25">
      <c r="A9" s="71"/>
      <c r="B9" s="73"/>
      <c r="C9" s="73"/>
      <c r="D9" s="73"/>
      <c r="E9" s="77"/>
      <c r="F9" s="77"/>
      <c r="G9" s="68"/>
      <c r="H9" s="77"/>
      <c r="I9" s="80"/>
      <c r="J9" s="76"/>
    </row>
    <row r="10" spans="1:14" ht="37.9" customHeight="1" x14ac:dyDescent="0.25">
      <c r="A10" s="163" t="s">
        <v>6</v>
      </c>
      <c r="B10" s="164"/>
      <c r="C10" s="164"/>
      <c r="D10" s="164"/>
      <c r="E10" s="164"/>
      <c r="F10" s="164"/>
      <c r="G10" s="164"/>
      <c r="H10" s="164"/>
      <c r="I10" s="164"/>
      <c r="J10" s="81"/>
    </row>
    <row r="11" spans="1:14" ht="24.6" customHeight="1" x14ac:dyDescent="0.25">
      <c r="A11" s="165" t="s">
        <v>7</v>
      </c>
      <c r="B11" s="166"/>
      <c r="C11" s="160" t="s">
        <v>507</v>
      </c>
      <c r="D11" s="161"/>
      <c r="E11" s="82"/>
      <c r="F11" s="167" t="s">
        <v>8</v>
      </c>
      <c r="G11" s="157"/>
      <c r="H11" s="168" t="s">
        <v>513</v>
      </c>
      <c r="I11" s="169"/>
      <c r="J11" s="83"/>
    </row>
    <row r="12" spans="1:14" ht="14.45" customHeight="1" x14ac:dyDescent="0.25">
      <c r="A12" s="84"/>
      <c r="B12" s="85"/>
      <c r="C12" s="85"/>
      <c r="D12" s="85"/>
      <c r="E12" s="159"/>
      <c r="F12" s="159"/>
      <c r="G12" s="159"/>
      <c r="H12" s="159"/>
      <c r="I12" s="86"/>
      <c r="J12" s="83"/>
    </row>
    <row r="13" spans="1:14" ht="21" customHeight="1" x14ac:dyDescent="0.25">
      <c r="A13" s="156" t="s">
        <v>9</v>
      </c>
      <c r="B13" s="157"/>
      <c r="C13" s="160" t="s">
        <v>508</v>
      </c>
      <c r="D13" s="161"/>
      <c r="E13" s="158"/>
      <c r="F13" s="159"/>
      <c r="G13" s="159"/>
      <c r="H13" s="159"/>
      <c r="I13" s="86"/>
      <c r="J13" s="83"/>
    </row>
    <row r="14" spans="1:14" ht="10.9" customHeight="1" x14ac:dyDescent="0.25">
      <c r="A14" s="82"/>
      <c r="B14" s="86"/>
      <c r="C14" s="85"/>
      <c r="D14" s="85"/>
      <c r="E14" s="162"/>
      <c r="F14" s="162"/>
      <c r="G14" s="162"/>
      <c r="H14" s="162"/>
      <c r="I14" s="85"/>
      <c r="J14" s="87"/>
    </row>
    <row r="15" spans="1:14" ht="22.9" customHeight="1" x14ac:dyDescent="0.25">
      <c r="A15" s="156" t="s">
        <v>10</v>
      </c>
      <c r="B15" s="157"/>
      <c r="C15" s="160" t="s">
        <v>509</v>
      </c>
      <c r="D15" s="161"/>
      <c r="E15" s="178"/>
      <c r="F15" s="179"/>
      <c r="G15" s="88" t="s">
        <v>11</v>
      </c>
      <c r="H15" s="180" t="s">
        <v>510</v>
      </c>
      <c r="I15" s="181"/>
      <c r="J15" s="89"/>
    </row>
    <row r="16" spans="1:14" ht="10.9" customHeight="1" x14ac:dyDescent="0.25">
      <c r="A16" s="82"/>
      <c r="B16" s="86"/>
      <c r="C16" s="85"/>
      <c r="D16" s="85"/>
      <c r="E16" s="162"/>
      <c r="F16" s="162"/>
      <c r="G16" s="162"/>
      <c r="H16" s="162"/>
      <c r="I16" s="85"/>
      <c r="J16" s="87"/>
    </row>
    <row r="17" spans="1:10" ht="22.9" customHeight="1" x14ac:dyDescent="0.25">
      <c r="A17" s="90"/>
      <c r="B17" s="88" t="s">
        <v>12</v>
      </c>
      <c r="C17" s="170" t="s">
        <v>565</v>
      </c>
      <c r="D17" s="171"/>
      <c r="E17" s="91"/>
      <c r="F17" s="91"/>
      <c r="G17" s="91"/>
      <c r="H17" s="91"/>
      <c r="I17" s="91"/>
      <c r="J17" s="89"/>
    </row>
    <row r="18" spans="1:10" x14ac:dyDescent="0.25">
      <c r="A18" s="172"/>
      <c r="B18" s="173"/>
      <c r="C18" s="162"/>
      <c r="D18" s="162"/>
      <c r="E18" s="162"/>
      <c r="F18" s="162"/>
      <c r="G18" s="162"/>
      <c r="H18" s="162"/>
      <c r="I18" s="85"/>
      <c r="J18" s="87"/>
    </row>
    <row r="19" spans="1:10" x14ac:dyDescent="0.25">
      <c r="A19" s="165" t="s">
        <v>13</v>
      </c>
      <c r="B19" s="174"/>
      <c r="C19" s="175" t="s">
        <v>512</v>
      </c>
      <c r="D19" s="176"/>
      <c r="E19" s="176"/>
      <c r="F19" s="176"/>
      <c r="G19" s="176"/>
      <c r="H19" s="176"/>
      <c r="I19" s="176"/>
      <c r="J19" s="177"/>
    </row>
    <row r="20" spans="1:10" x14ac:dyDescent="0.25">
      <c r="A20" s="84"/>
      <c r="B20" s="85"/>
      <c r="C20" s="92"/>
      <c r="D20" s="85"/>
      <c r="E20" s="162"/>
      <c r="F20" s="162"/>
      <c r="G20" s="162"/>
      <c r="H20" s="162"/>
      <c r="I20" s="85"/>
      <c r="J20" s="87"/>
    </row>
    <row r="21" spans="1:10" x14ac:dyDescent="0.25">
      <c r="A21" s="165" t="s">
        <v>14</v>
      </c>
      <c r="B21" s="174"/>
      <c r="C21" s="168">
        <v>44320</v>
      </c>
      <c r="D21" s="169"/>
      <c r="E21" s="162"/>
      <c r="F21" s="162"/>
      <c r="G21" s="175" t="s">
        <v>514</v>
      </c>
      <c r="H21" s="176"/>
      <c r="I21" s="176"/>
      <c r="J21" s="177"/>
    </row>
    <row r="22" spans="1:10" x14ac:dyDescent="0.25">
      <c r="A22" s="84"/>
      <c r="B22" s="85"/>
      <c r="C22" s="85"/>
      <c r="D22" s="85"/>
      <c r="E22" s="162"/>
      <c r="F22" s="162"/>
      <c r="G22" s="162"/>
      <c r="H22" s="162"/>
      <c r="I22" s="85"/>
      <c r="J22" s="87"/>
    </row>
    <row r="23" spans="1:10" x14ac:dyDescent="0.25">
      <c r="A23" s="165" t="s">
        <v>15</v>
      </c>
      <c r="B23" s="174"/>
      <c r="C23" s="182" t="s">
        <v>511</v>
      </c>
      <c r="D23" s="183"/>
      <c r="E23" s="183"/>
      <c r="F23" s="183"/>
      <c r="G23" s="183"/>
      <c r="H23" s="183"/>
      <c r="I23" s="183"/>
      <c r="J23" s="184"/>
    </row>
    <row r="24" spans="1:10" x14ac:dyDescent="0.25">
      <c r="A24" s="84"/>
      <c r="B24" s="85"/>
      <c r="C24" s="85"/>
      <c r="D24" s="85"/>
      <c r="E24" s="162"/>
      <c r="F24" s="162"/>
      <c r="G24" s="162"/>
      <c r="H24" s="162"/>
      <c r="I24" s="85"/>
      <c r="J24" s="87"/>
    </row>
    <row r="25" spans="1:10" x14ac:dyDescent="0.25">
      <c r="A25" s="165" t="s">
        <v>16</v>
      </c>
      <c r="B25" s="174"/>
      <c r="C25" s="186" t="s">
        <v>515</v>
      </c>
      <c r="D25" s="187"/>
      <c r="E25" s="187"/>
      <c r="F25" s="187"/>
      <c r="G25" s="187"/>
      <c r="H25" s="187"/>
      <c r="I25" s="187"/>
      <c r="J25" s="188"/>
    </row>
    <row r="26" spans="1:10" x14ac:dyDescent="0.25">
      <c r="A26" s="84"/>
      <c r="B26" s="85"/>
      <c r="C26" s="92"/>
      <c r="D26" s="85"/>
      <c r="E26" s="162"/>
      <c r="F26" s="162"/>
      <c r="G26" s="162"/>
      <c r="H26" s="162"/>
      <c r="I26" s="85"/>
      <c r="J26" s="87"/>
    </row>
    <row r="27" spans="1:10" x14ac:dyDescent="0.25">
      <c r="A27" s="165" t="s">
        <v>17</v>
      </c>
      <c r="B27" s="174"/>
      <c r="C27" s="186" t="s">
        <v>516</v>
      </c>
      <c r="D27" s="187"/>
      <c r="E27" s="187"/>
      <c r="F27" s="187"/>
      <c r="G27" s="187"/>
      <c r="H27" s="187"/>
      <c r="I27" s="187"/>
      <c r="J27" s="188"/>
    </row>
    <row r="28" spans="1:10" ht="13.9" customHeight="1" x14ac:dyDescent="0.25">
      <c r="A28" s="84"/>
      <c r="B28" s="85"/>
      <c r="C28" s="92"/>
      <c r="D28" s="85"/>
      <c r="E28" s="162"/>
      <c r="F28" s="162"/>
      <c r="G28" s="162"/>
      <c r="H28" s="162"/>
      <c r="I28" s="85"/>
      <c r="J28" s="87"/>
    </row>
    <row r="29" spans="1:10" ht="22.9" customHeight="1" x14ac:dyDescent="0.25">
      <c r="A29" s="156" t="s">
        <v>18</v>
      </c>
      <c r="B29" s="174"/>
      <c r="C29" s="93">
        <v>1201</v>
      </c>
      <c r="D29" s="94"/>
      <c r="E29" s="185"/>
      <c r="F29" s="185"/>
      <c r="G29" s="185"/>
      <c r="H29" s="185"/>
      <c r="I29" s="95"/>
      <c r="J29" s="96"/>
    </row>
    <row r="30" spans="1:10" x14ac:dyDescent="0.25">
      <c r="A30" s="84"/>
      <c r="B30" s="85"/>
      <c r="C30" s="85"/>
      <c r="D30" s="85"/>
      <c r="E30" s="162"/>
      <c r="F30" s="162"/>
      <c r="G30" s="162"/>
      <c r="H30" s="162"/>
      <c r="I30" s="95"/>
      <c r="J30" s="96"/>
    </row>
    <row r="31" spans="1:10" x14ac:dyDescent="0.25">
      <c r="A31" s="165" t="s">
        <v>19</v>
      </c>
      <c r="B31" s="174"/>
      <c r="C31" s="109" t="s">
        <v>517</v>
      </c>
      <c r="D31" s="189" t="s">
        <v>20</v>
      </c>
      <c r="E31" s="190"/>
      <c r="F31" s="190"/>
      <c r="G31" s="190"/>
      <c r="H31" s="97"/>
      <c r="I31" s="98" t="s">
        <v>21</v>
      </c>
      <c r="J31" s="99" t="s">
        <v>22</v>
      </c>
    </row>
    <row r="32" spans="1:10" x14ac:dyDescent="0.25">
      <c r="A32" s="165"/>
      <c r="B32" s="174"/>
      <c r="C32" s="100"/>
      <c r="D32" s="68"/>
      <c r="E32" s="179"/>
      <c r="F32" s="179"/>
      <c r="G32" s="179"/>
      <c r="H32" s="179"/>
      <c r="I32" s="95"/>
      <c r="J32" s="96"/>
    </row>
    <row r="33" spans="1:10" x14ac:dyDescent="0.25">
      <c r="A33" s="165" t="s">
        <v>23</v>
      </c>
      <c r="B33" s="174"/>
      <c r="C33" s="93" t="s">
        <v>564</v>
      </c>
      <c r="D33" s="189" t="s">
        <v>24</v>
      </c>
      <c r="E33" s="190"/>
      <c r="F33" s="190"/>
      <c r="G33" s="190"/>
      <c r="H33" s="91"/>
      <c r="I33" s="98" t="s">
        <v>25</v>
      </c>
      <c r="J33" s="99" t="s">
        <v>26</v>
      </c>
    </row>
    <row r="34" spans="1:10" x14ac:dyDescent="0.25">
      <c r="A34" s="84"/>
      <c r="B34" s="85"/>
      <c r="C34" s="85"/>
      <c r="D34" s="85"/>
      <c r="E34" s="162"/>
      <c r="F34" s="162"/>
      <c r="G34" s="162"/>
      <c r="H34" s="162"/>
      <c r="I34" s="85"/>
      <c r="J34" s="87"/>
    </row>
    <row r="35" spans="1:10" x14ac:dyDescent="0.25">
      <c r="A35" s="189" t="s">
        <v>27</v>
      </c>
      <c r="B35" s="190"/>
      <c r="C35" s="190"/>
      <c r="D35" s="190"/>
      <c r="E35" s="190" t="s">
        <v>28</v>
      </c>
      <c r="F35" s="190"/>
      <c r="G35" s="190"/>
      <c r="H35" s="190"/>
      <c r="I35" s="190"/>
      <c r="J35" s="101" t="s">
        <v>29</v>
      </c>
    </row>
    <row r="36" spans="1:10" x14ac:dyDescent="0.25">
      <c r="A36" s="84"/>
      <c r="B36" s="85"/>
      <c r="C36" s="85"/>
      <c r="D36" s="85"/>
      <c r="E36" s="162"/>
      <c r="F36" s="162"/>
      <c r="G36" s="162"/>
      <c r="H36" s="162"/>
      <c r="I36" s="85"/>
      <c r="J36" s="96"/>
    </row>
    <row r="37" spans="1:10" x14ac:dyDescent="0.25">
      <c r="A37" s="191"/>
      <c r="B37" s="192"/>
      <c r="C37" s="192"/>
      <c r="D37" s="192"/>
      <c r="E37" s="191"/>
      <c r="F37" s="192"/>
      <c r="G37" s="192"/>
      <c r="H37" s="192"/>
      <c r="I37" s="193"/>
      <c r="J37" s="102"/>
    </row>
    <row r="38" spans="1:10" x14ac:dyDescent="0.25">
      <c r="A38" s="84"/>
      <c r="B38" s="85"/>
      <c r="C38" s="92"/>
      <c r="D38" s="194"/>
      <c r="E38" s="194"/>
      <c r="F38" s="194"/>
      <c r="G38" s="194"/>
      <c r="H38" s="194"/>
      <c r="I38" s="194"/>
      <c r="J38" s="87"/>
    </row>
    <row r="39" spans="1:10" x14ac:dyDescent="0.25">
      <c r="A39" s="191"/>
      <c r="B39" s="192"/>
      <c r="C39" s="192"/>
      <c r="D39" s="193"/>
      <c r="E39" s="191"/>
      <c r="F39" s="192"/>
      <c r="G39" s="192"/>
      <c r="H39" s="192"/>
      <c r="I39" s="193"/>
      <c r="J39" s="93"/>
    </row>
    <row r="40" spans="1:10" x14ac:dyDescent="0.25">
      <c r="A40" s="84"/>
      <c r="B40" s="85"/>
      <c r="C40" s="92"/>
      <c r="D40" s="103"/>
      <c r="E40" s="194"/>
      <c r="F40" s="194"/>
      <c r="G40" s="194"/>
      <c r="H40" s="194"/>
      <c r="I40" s="86"/>
      <c r="J40" s="87"/>
    </row>
    <row r="41" spans="1:10" x14ac:dyDescent="0.25">
      <c r="A41" s="191"/>
      <c r="B41" s="192"/>
      <c r="C41" s="192"/>
      <c r="D41" s="193"/>
      <c r="E41" s="191"/>
      <c r="F41" s="192"/>
      <c r="G41" s="192"/>
      <c r="H41" s="192"/>
      <c r="I41" s="193"/>
      <c r="J41" s="93"/>
    </row>
    <row r="42" spans="1:10" x14ac:dyDescent="0.25">
      <c r="A42" s="84"/>
      <c r="B42" s="85"/>
      <c r="C42" s="92"/>
      <c r="D42" s="103"/>
      <c r="E42" s="194"/>
      <c r="F42" s="194"/>
      <c r="G42" s="194"/>
      <c r="H42" s="194"/>
      <c r="I42" s="86"/>
      <c r="J42" s="87"/>
    </row>
    <row r="43" spans="1:10" x14ac:dyDescent="0.25">
      <c r="A43" s="191"/>
      <c r="B43" s="192"/>
      <c r="C43" s="192"/>
      <c r="D43" s="193"/>
      <c r="E43" s="191"/>
      <c r="F43" s="192"/>
      <c r="G43" s="192"/>
      <c r="H43" s="192"/>
      <c r="I43" s="193"/>
      <c r="J43" s="93"/>
    </row>
    <row r="44" spans="1:10" x14ac:dyDescent="0.25">
      <c r="A44" s="104"/>
      <c r="B44" s="92"/>
      <c r="C44" s="195"/>
      <c r="D44" s="195"/>
      <c r="E44" s="162"/>
      <c r="F44" s="162"/>
      <c r="G44" s="195"/>
      <c r="H44" s="195"/>
      <c r="I44" s="195"/>
      <c r="J44" s="87"/>
    </row>
    <row r="45" spans="1:10" x14ac:dyDescent="0.25">
      <c r="A45" s="191"/>
      <c r="B45" s="192"/>
      <c r="C45" s="192"/>
      <c r="D45" s="193"/>
      <c r="E45" s="191"/>
      <c r="F45" s="192"/>
      <c r="G45" s="192"/>
      <c r="H45" s="192"/>
      <c r="I45" s="193"/>
      <c r="J45" s="93"/>
    </row>
    <row r="46" spans="1:10" x14ac:dyDescent="0.25">
      <c r="A46" s="104"/>
      <c r="B46" s="92"/>
      <c r="C46" s="92"/>
      <c r="D46" s="85"/>
      <c r="E46" s="196"/>
      <c r="F46" s="196"/>
      <c r="G46" s="195"/>
      <c r="H46" s="195"/>
      <c r="I46" s="85"/>
      <c r="J46" s="87"/>
    </row>
    <row r="47" spans="1:10" x14ac:dyDescent="0.25">
      <c r="A47" s="191"/>
      <c r="B47" s="192"/>
      <c r="C47" s="192"/>
      <c r="D47" s="193"/>
      <c r="E47" s="191"/>
      <c r="F47" s="192"/>
      <c r="G47" s="192"/>
      <c r="H47" s="192"/>
      <c r="I47" s="193"/>
      <c r="J47" s="93"/>
    </row>
    <row r="48" spans="1:10" x14ac:dyDescent="0.25">
      <c r="A48" s="104"/>
      <c r="B48" s="92"/>
      <c r="C48" s="92"/>
      <c r="D48" s="85"/>
      <c r="E48" s="162"/>
      <c r="F48" s="162"/>
      <c r="G48" s="195"/>
      <c r="H48" s="195"/>
      <c r="I48" s="85"/>
      <c r="J48" s="105" t="s">
        <v>30</v>
      </c>
    </row>
    <row r="49" spans="1:10" x14ac:dyDescent="0.25">
      <c r="A49" s="104"/>
      <c r="B49" s="92"/>
      <c r="C49" s="92"/>
      <c r="D49" s="85"/>
      <c r="E49" s="162"/>
      <c r="F49" s="162"/>
      <c r="G49" s="195"/>
      <c r="H49" s="195"/>
      <c r="I49" s="85"/>
      <c r="J49" s="105" t="s">
        <v>31</v>
      </c>
    </row>
    <row r="50" spans="1:10" ht="14.45" customHeight="1" x14ac:dyDescent="0.25">
      <c r="A50" s="156" t="s">
        <v>32</v>
      </c>
      <c r="B50" s="167"/>
      <c r="C50" s="168" t="s">
        <v>518</v>
      </c>
      <c r="D50" s="169"/>
      <c r="E50" s="198" t="s">
        <v>33</v>
      </c>
      <c r="F50" s="199"/>
      <c r="G50" s="175"/>
      <c r="H50" s="176"/>
      <c r="I50" s="176"/>
      <c r="J50" s="177"/>
    </row>
    <row r="51" spans="1:10" x14ac:dyDescent="0.25">
      <c r="A51" s="104"/>
      <c r="B51" s="92"/>
      <c r="C51" s="195"/>
      <c r="D51" s="195"/>
      <c r="E51" s="162"/>
      <c r="F51" s="162"/>
      <c r="G51" s="200" t="s">
        <v>34</v>
      </c>
      <c r="H51" s="200"/>
      <c r="I51" s="200"/>
      <c r="J51" s="76"/>
    </row>
    <row r="52" spans="1:10" ht="13.9" customHeight="1" x14ac:dyDescent="0.25">
      <c r="A52" s="156" t="s">
        <v>35</v>
      </c>
      <c r="B52" s="167"/>
      <c r="C52" s="201" t="s">
        <v>519</v>
      </c>
      <c r="D52" s="183"/>
      <c r="E52" s="183"/>
      <c r="F52" s="183"/>
      <c r="G52" s="183"/>
      <c r="H52" s="183"/>
      <c r="I52" s="183"/>
      <c r="J52" s="184"/>
    </row>
    <row r="53" spans="1:10" x14ac:dyDescent="0.25">
      <c r="A53" s="84"/>
      <c r="B53" s="85"/>
      <c r="C53" s="185" t="s">
        <v>36</v>
      </c>
      <c r="D53" s="185"/>
      <c r="E53" s="185"/>
      <c r="F53" s="185"/>
      <c r="G53" s="185"/>
      <c r="H53" s="185"/>
      <c r="I53" s="185"/>
      <c r="J53" s="87"/>
    </row>
    <row r="54" spans="1:10" x14ac:dyDescent="0.25">
      <c r="A54" s="156" t="s">
        <v>37</v>
      </c>
      <c r="B54" s="167"/>
      <c r="C54" s="202" t="s">
        <v>520</v>
      </c>
      <c r="D54" s="203"/>
      <c r="E54" s="204"/>
      <c r="F54" s="162"/>
      <c r="G54" s="162"/>
      <c r="H54" s="190"/>
      <c r="I54" s="190"/>
      <c r="J54" s="197"/>
    </row>
    <row r="55" spans="1:10" x14ac:dyDescent="0.25">
      <c r="A55" s="84"/>
      <c r="B55" s="85"/>
      <c r="C55" s="92"/>
      <c r="D55" s="85"/>
      <c r="E55" s="162"/>
      <c r="F55" s="162"/>
      <c r="G55" s="162"/>
      <c r="H55" s="162"/>
      <c r="I55" s="85"/>
      <c r="J55" s="87"/>
    </row>
    <row r="56" spans="1:10" ht="14.45" customHeight="1" x14ac:dyDescent="0.25">
      <c r="A56" s="156" t="s">
        <v>38</v>
      </c>
      <c r="B56" s="167"/>
      <c r="C56" s="210" t="s">
        <v>521</v>
      </c>
      <c r="D56" s="211"/>
      <c r="E56" s="211"/>
      <c r="F56" s="211"/>
      <c r="G56" s="211"/>
      <c r="H56" s="211"/>
      <c r="I56" s="211"/>
      <c r="J56" s="212"/>
    </row>
    <row r="57" spans="1:10" x14ac:dyDescent="0.25">
      <c r="A57" s="84"/>
      <c r="B57" s="85"/>
      <c r="C57" s="85"/>
      <c r="D57" s="85"/>
      <c r="E57" s="162"/>
      <c r="F57" s="162"/>
      <c r="G57" s="162"/>
      <c r="H57" s="162"/>
      <c r="I57" s="85"/>
      <c r="J57" s="87"/>
    </row>
    <row r="58" spans="1:10" x14ac:dyDescent="0.25">
      <c r="A58" s="156" t="s">
        <v>39</v>
      </c>
      <c r="B58" s="167"/>
      <c r="C58" s="213" t="s">
        <v>522</v>
      </c>
      <c r="D58" s="214"/>
      <c r="E58" s="214"/>
      <c r="F58" s="214"/>
      <c r="G58" s="214"/>
      <c r="H58" s="214"/>
      <c r="I58" s="214"/>
      <c r="J58" s="215"/>
    </row>
    <row r="59" spans="1:10" ht="14.45" customHeight="1" x14ac:dyDescent="0.25">
      <c r="A59" s="84"/>
      <c r="B59" s="85"/>
      <c r="C59" s="205" t="s">
        <v>40</v>
      </c>
      <c r="D59" s="205"/>
      <c r="E59" s="205"/>
      <c r="F59" s="205"/>
      <c r="G59" s="85"/>
      <c r="H59" s="85"/>
      <c r="I59" s="85"/>
      <c r="J59" s="87"/>
    </row>
    <row r="60" spans="1:10" x14ac:dyDescent="0.25">
      <c r="A60" s="156" t="s">
        <v>41</v>
      </c>
      <c r="B60" s="167"/>
      <c r="C60" s="206" t="s">
        <v>523</v>
      </c>
      <c r="D60" s="207"/>
      <c r="E60" s="207"/>
      <c r="F60" s="207"/>
      <c r="G60" s="207"/>
      <c r="H60" s="207"/>
      <c r="I60" s="207"/>
      <c r="J60" s="208"/>
    </row>
    <row r="61" spans="1:10" ht="14.45" customHeight="1" x14ac:dyDescent="0.25">
      <c r="A61" s="106"/>
      <c r="B61" s="107"/>
      <c r="C61" s="209" t="s">
        <v>42</v>
      </c>
      <c r="D61" s="209"/>
      <c r="E61" s="209"/>
      <c r="F61" s="209"/>
      <c r="G61" s="209"/>
      <c r="H61" s="107"/>
      <c r="I61" s="107"/>
      <c r="J61" s="108"/>
    </row>
    <row r="68" ht="27" customHeight="1" x14ac:dyDescent="0.25"/>
    <row r="72" ht="38.450000000000003" customHeight="1" x14ac:dyDescent="0.25"/>
  </sheetData>
  <sheetProtection algorithmName="SHA-512" hashValue="XtGdYZmfTy9Lqlh9vJfEUZiyUZIhnJ4CizjB8EW3a5Blh9jAtZ8dtLuBPnNNQCrxEYXkgIJd3rwSbNhbWp2T4g==" saltValue="fSQyK+NQAIVUfsJ0kxScrw==" spinCount="100000" sheet="1" objects="1" scenarios="1" formatCells="0" insertRows="0"/>
  <mergeCells count="122">
    <mergeCell ref="A58:B58"/>
    <mergeCell ref="C59:F59"/>
    <mergeCell ref="A60:B60"/>
    <mergeCell ref="C60:J60"/>
    <mergeCell ref="C61:G61"/>
    <mergeCell ref="E55:F55"/>
    <mergeCell ref="G55:H55"/>
    <mergeCell ref="A56:B56"/>
    <mergeCell ref="E57:F57"/>
    <mergeCell ref="G57:H57"/>
    <mergeCell ref="C56:J56"/>
    <mergeCell ref="C58:J58"/>
    <mergeCell ref="A52:B52"/>
    <mergeCell ref="C53:I53"/>
    <mergeCell ref="A54:B54"/>
    <mergeCell ref="F54:G54"/>
    <mergeCell ref="H54:J54"/>
    <mergeCell ref="A50:B50"/>
    <mergeCell ref="C50:D50"/>
    <mergeCell ref="E50:F50"/>
    <mergeCell ref="G50:J50"/>
    <mergeCell ref="C51:D51"/>
    <mergeCell ref="E51:F51"/>
    <mergeCell ref="G51:I51"/>
    <mergeCell ref="C52:J52"/>
    <mergeCell ref="C54:E54"/>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E26:F26"/>
    <mergeCell ref="G26:H26"/>
    <mergeCell ref="A27:B27"/>
    <mergeCell ref="C25:J25"/>
    <mergeCell ref="C27:J27"/>
    <mergeCell ref="E22:F22"/>
    <mergeCell ref="G22:H22"/>
    <mergeCell ref="A23:B23"/>
    <mergeCell ref="E24:F24"/>
    <mergeCell ref="G24:H24"/>
    <mergeCell ref="E20:F20"/>
    <mergeCell ref="G20:H20"/>
    <mergeCell ref="A21:B21"/>
    <mergeCell ref="C21:D21"/>
    <mergeCell ref="E21:F21"/>
    <mergeCell ref="G21:J21"/>
    <mergeCell ref="C23:J23"/>
    <mergeCell ref="A18:B18"/>
    <mergeCell ref="C18:D18"/>
    <mergeCell ref="E18:F18"/>
    <mergeCell ref="G18:H18"/>
    <mergeCell ref="A19:B19"/>
    <mergeCell ref="C19:J19"/>
    <mergeCell ref="A15:B15"/>
    <mergeCell ref="E15:F15"/>
    <mergeCell ref="E16:F16"/>
    <mergeCell ref="G16:H16"/>
    <mergeCell ref="C15:D15"/>
    <mergeCell ref="H15:I15"/>
    <mergeCell ref="E14:F14"/>
    <mergeCell ref="G14:H14"/>
    <mergeCell ref="A10:I10"/>
    <mergeCell ref="A11:B11"/>
    <mergeCell ref="F11:G11"/>
    <mergeCell ref="H11:I11"/>
    <mergeCell ref="E12:F12"/>
    <mergeCell ref="G12:H12"/>
    <mergeCell ref="C17:D17"/>
    <mergeCell ref="A1:C1"/>
    <mergeCell ref="A2:J2"/>
    <mergeCell ref="A4:D4"/>
    <mergeCell ref="E4:F4"/>
    <mergeCell ref="H4:I4"/>
    <mergeCell ref="A5:J5"/>
    <mergeCell ref="A13:B13"/>
    <mergeCell ref="E13:F13"/>
    <mergeCell ref="G13:H13"/>
    <mergeCell ref="C11:D11"/>
    <mergeCell ref="C13:D13"/>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4"/>
  <sheetViews>
    <sheetView view="pageBreakPreview" zoomScale="110" zoomScaleNormal="100" zoomScaleSheetLayoutView="110" workbookViewId="0">
      <selection activeCell="I134" sqref="I134"/>
    </sheetView>
  </sheetViews>
  <sheetFormatPr defaultColWidth="8.85546875" defaultRowHeight="12.75" x14ac:dyDescent="0.2"/>
  <cols>
    <col min="1" max="7" width="8.85546875" style="10"/>
    <col min="8" max="9" width="16.140625" style="33" customWidth="1"/>
    <col min="10" max="10" width="10.28515625" style="10" bestFit="1" customWidth="1"/>
    <col min="11" max="16384" width="8.85546875" style="10"/>
  </cols>
  <sheetData>
    <row r="1" spans="1:9" x14ac:dyDescent="0.2">
      <c r="A1" s="219" t="s">
        <v>43</v>
      </c>
      <c r="B1" s="220"/>
      <c r="C1" s="220"/>
      <c r="D1" s="220"/>
      <c r="E1" s="220"/>
      <c r="F1" s="220"/>
      <c r="G1" s="220"/>
      <c r="H1" s="220"/>
      <c r="I1" s="220"/>
    </row>
    <row r="2" spans="1:9" x14ac:dyDescent="0.2">
      <c r="A2" s="221" t="s">
        <v>568</v>
      </c>
      <c r="B2" s="222"/>
      <c r="C2" s="222"/>
      <c r="D2" s="222"/>
      <c r="E2" s="222"/>
      <c r="F2" s="222"/>
      <c r="G2" s="222"/>
      <c r="H2" s="222"/>
      <c r="I2" s="222"/>
    </row>
    <row r="3" spans="1:9" x14ac:dyDescent="0.2">
      <c r="A3" s="223" t="s">
        <v>44</v>
      </c>
      <c r="B3" s="224"/>
      <c r="C3" s="224"/>
      <c r="D3" s="224"/>
      <c r="E3" s="224"/>
      <c r="F3" s="224"/>
      <c r="G3" s="224"/>
      <c r="H3" s="224"/>
      <c r="I3" s="224"/>
    </row>
    <row r="4" spans="1:9" x14ac:dyDescent="0.2">
      <c r="A4" s="225" t="s">
        <v>524</v>
      </c>
      <c r="B4" s="226"/>
      <c r="C4" s="226"/>
      <c r="D4" s="226"/>
      <c r="E4" s="226"/>
      <c r="F4" s="226"/>
      <c r="G4" s="226"/>
      <c r="H4" s="226"/>
      <c r="I4" s="227"/>
    </row>
    <row r="5" spans="1:9" ht="45" x14ac:dyDescent="0.2">
      <c r="A5" s="230" t="s">
        <v>45</v>
      </c>
      <c r="B5" s="231"/>
      <c r="C5" s="231"/>
      <c r="D5" s="231"/>
      <c r="E5" s="231"/>
      <c r="F5" s="231"/>
      <c r="G5" s="11" t="s">
        <v>46</v>
      </c>
      <c r="H5" s="13" t="s">
        <v>47</v>
      </c>
      <c r="I5" s="13" t="s">
        <v>48</v>
      </c>
    </row>
    <row r="6" spans="1:9" x14ac:dyDescent="0.2">
      <c r="A6" s="228">
        <v>1</v>
      </c>
      <c r="B6" s="229"/>
      <c r="C6" s="229"/>
      <c r="D6" s="229"/>
      <c r="E6" s="229"/>
      <c r="F6" s="229"/>
      <c r="G6" s="12">
        <v>2</v>
      </c>
      <c r="H6" s="13">
        <v>3</v>
      </c>
      <c r="I6" s="13">
        <v>4</v>
      </c>
    </row>
    <row r="7" spans="1:9" x14ac:dyDescent="0.2">
      <c r="A7" s="232"/>
      <c r="B7" s="232"/>
      <c r="C7" s="232"/>
      <c r="D7" s="232"/>
      <c r="E7" s="232"/>
      <c r="F7" s="232"/>
      <c r="G7" s="232"/>
      <c r="H7" s="232"/>
      <c r="I7" s="232"/>
    </row>
    <row r="8" spans="1:9" ht="12.75" customHeight="1" x14ac:dyDescent="0.2">
      <c r="A8" s="233" t="s">
        <v>49</v>
      </c>
      <c r="B8" s="233"/>
      <c r="C8" s="233"/>
      <c r="D8" s="233"/>
      <c r="E8" s="233"/>
      <c r="F8" s="233"/>
      <c r="G8" s="14">
        <v>1</v>
      </c>
      <c r="H8" s="31">
        <v>0</v>
      </c>
      <c r="I8" s="31">
        <v>0</v>
      </c>
    </row>
    <row r="9" spans="1:9" ht="12.75" customHeight="1" x14ac:dyDescent="0.2">
      <c r="A9" s="218" t="s">
        <v>50</v>
      </c>
      <c r="B9" s="218"/>
      <c r="C9" s="218"/>
      <c r="D9" s="218"/>
      <c r="E9" s="218"/>
      <c r="F9" s="218"/>
      <c r="G9" s="15">
        <v>2</v>
      </c>
      <c r="H9" s="32">
        <f>H10+H17+H27+H38+H43</f>
        <v>604841172</v>
      </c>
      <c r="I9" s="32">
        <f>I10+I17+I27+I38+I43</f>
        <v>643234468</v>
      </c>
    </row>
    <row r="10" spans="1:9" ht="12.75" customHeight="1" x14ac:dyDescent="0.2">
      <c r="A10" s="217" t="s">
        <v>51</v>
      </c>
      <c r="B10" s="217"/>
      <c r="C10" s="217"/>
      <c r="D10" s="217"/>
      <c r="E10" s="217"/>
      <c r="F10" s="217"/>
      <c r="G10" s="15">
        <v>3</v>
      </c>
      <c r="H10" s="32">
        <f>H11+H12+H13+H14+H15+H16</f>
        <v>1265670</v>
      </c>
      <c r="I10" s="32">
        <f>I11+I12+I13+I14+I15+I16</f>
        <v>10534415</v>
      </c>
    </row>
    <row r="11" spans="1:9" ht="12.75" customHeight="1" x14ac:dyDescent="0.2">
      <c r="A11" s="216" t="s">
        <v>505</v>
      </c>
      <c r="B11" s="216"/>
      <c r="C11" s="216"/>
      <c r="D11" s="216"/>
      <c r="E11" s="216"/>
      <c r="F11" s="216"/>
      <c r="G11" s="14">
        <v>4</v>
      </c>
      <c r="H11" s="31">
        <v>0</v>
      </c>
      <c r="I11" s="31">
        <v>0</v>
      </c>
    </row>
    <row r="12" spans="1:9" ht="22.9" customHeight="1" x14ac:dyDescent="0.2">
      <c r="A12" s="216" t="s">
        <v>504</v>
      </c>
      <c r="B12" s="216"/>
      <c r="C12" s="216"/>
      <c r="D12" s="216"/>
      <c r="E12" s="216"/>
      <c r="F12" s="216"/>
      <c r="G12" s="14">
        <v>5</v>
      </c>
      <c r="H12" s="31">
        <v>1265670</v>
      </c>
      <c r="I12" s="31">
        <v>4384040</v>
      </c>
    </row>
    <row r="13" spans="1:9" ht="12.75" customHeight="1" x14ac:dyDescent="0.2">
      <c r="A13" s="216" t="s">
        <v>52</v>
      </c>
      <c r="B13" s="216"/>
      <c r="C13" s="216"/>
      <c r="D13" s="216"/>
      <c r="E13" s="216"/>
      <c r="F13" s="216"/>
      <c r="G13" s="14">
        <v>6</v>
      </c>
      <c r="H13" s="31">
        <v>0</v>
      </c>
      <c r="I13" s="31">
        <v>0</v>
      </c>
    </row>
    <row r="14" spans="1:9" ht="12.75" customHeight="1" x14ac:dyDescent="0.2">
      <c r="A14" s="216" t="s">
        <v>53</v>
      </c>
      <c r="B14" s="216"/>
      <c r="C14" s="216"/>
      <c r="D14" s="216"/>
      <c r="E14" s="216"/>
      <c r="F14" s="216"/>
      <c r="G14" s="14">
        <v>7</v>
      </c>
      <c r="H14" s="31">
        <v>0</v>
      </c>
      <c r="I14" s="31">
        <v>0</v>
      </c>
    </row>
    <row r="15" spans="1:9" ht="12.75" customHeight="1" x14ac:dyDescent="0.2">
      <c r="A15" s="216" t="s">
        <v>54</v>
      </c>
      <c r="B15" s="216"/>
      <c r="C15" s="216"/>
      <c r="D15" s="216"/>
      <c r="E15" s="216"/>
      <c r="F15" s="216"/>
      <c r="G15" s="14">
        <v>8</v>
      </c>
      <c r="H15" s="31">
        <v>0</v>
      </c>
      <c r="I15" s="31">
        <v>6150375</v>
      </c>
    </row>
    <row r="16" spans="1:9" ht="12.75" customHeight="1" x14ac:dyDescent="0.2">
      <c r="A16" s="216" t="s">
        <v>55</v>
      </c>
      <c r="B16" s="216"/>
      <c r="C16" s="216"/>
      <c r="D16" s="216"/>
      <c r="E16" s="216"/>
      <c r="F16" s="216"/>
      <c r="G16" s="14">
        <v>9</v>
      </c>
      <c r="H16" s="31">
        <v>0</v>
      </c>
      <c r="I16" s="31">
        <v>0</v>
      </c>
    </row>
    <row r="17" spans="1:9" ht="12.75" customHeight="1" x14ac:dyDescent="0.2">
      <c r="A17" s="217" t="s">
        <v>56</v>
      </c>
      <c r="B17" s="217"/>
      <c r="C17" s="217"/>
      <c r="D17" s="217"/>
      <c r="E17" s="217"/>
      <c r="F17" s="217"/>
      <c r="G17" s="15">
        <v>10</v>
      </c>
      <c r="H17" s="32">
        <f>H18+H19+H20+H21+H22+H23+H24+H25+H26</f>
        <v>582434964</v>
      </c>
      <c r="I17" s="32">
        <f>I18+I19+I20+I21+I22+I23+I24+I25+I26</f>
        <v>609652092</v>
      </c>
    </row>
    <row r="18" spans="1:9" ht="12.75" customHeight="1" x14ac:dyDescent="0.2">
      <c r="A18" s="216" t="s">
        <v>57</v>
      </c>
      <c r="B18" s="216"/>
      <c r="C18" s="216"/>
      <c r="D18" s="216"/>
      <c r="E18" s="216"/>
      <c r="F18" s="216"/>
      <c r="G18" s="14">
        <v>11</v>
      </c>
      <c r="H18" s="31">
        <v>43947414</v>
      </c>
      <c r="I18" s="31">
        <v>43288444</v>
      </c>
    </row>
    <row r="19" spans="1:9" ht="12.75" customHeight="1" x14ac:dyDescent="0.2">
      <c r="A19" s="216" t="s">
        <v>58</v>
      </c>
      <c r="B19" s="216"/>
      <c r="C19" s="216"/>
      <c r="D19" s="216"/>
      <c r="E19" s="216"/>
      <c r="F19" s="216"/>
      <c r="G19" s="14">
        <v>12</v>
      </c>
      <c r="H19" s="31">
        <v>160849193</v>
      </c>
      <c r="I19" s="31">
        <v>147493128</v>
      </c>
    </row>
    <row r="20" spans="1:9" ht="12.75" customHeight="1" x14ac:dyDescent="0.2">
      <c r="A20" s="216" t="s">
        <v>59</v>
      </c>
      <c r="B20" s="216"/>
      <c r="C20" s="216"/>
      <c r="D20" s="216"/>
      <c r="E20" s="216"/>
      <c r="F20" s="216"/>
      <c r="G20" s="14">
        <v>13</v>
      </c>
      <c r="H20" s="31">
        <v>329950296</v>
      </c>
      <c r="I20" s="31">
        <v>353623202</v>
      </c>
    </row>
    <row r="21" spans="1:9" ht="12.75" customHeight="1" x14ac:dyDescent="0.2">
      <c r="A21" s="216" t="s">
        <v>60</v>
      </c>
      <c r="B21" s="216"/>
      <c r="C21" s="216"/>
      <c r="D21" s="216"/>
      <c r="E21" s="216"/>
      <c r="F21" s="216"/>
      <c r="G21" s="14">
        <v>14</v>
      </c>
      <c r="H21" s="31">
        <v>13619833</v>
      </c>
      <c r="I21" s="31">
        <v>11670866</v>
      </c>
    </row>
    <row r="22" spans="1:9" ht="12.75" customHeight="1" x14ac:dyDescent="0.2">
      <c r="A22" s="216" t="s">
        <v>61</v>
      </c>
      <c r="B22" s="216"/>
      <c r="C22" s="216"/>
      <c r="D22" s="216"/>
      <c r="E22" s="216"/>
      <c r="F22" s="216"/>
      <c r="G22" s="14">
        <v>15</v>
      </c>
      <c r="H22" s="31">
        <v>0</v>
      </c>
      <c r="I22" s="31">
        <v>0</v>
      </c>
    </row>
    <row r="23" spans="1:9" ht="12.75" customHeight="1" x14ac:dyDescent="0.2">
      <c r="A23" s="216" t="s">
        <v>62</v>
      </c>
      <c r="B23" s="216"/>
      <c r="C23" s="216"/>
      <c r="D23" s="216"/>
      <c r="E23" s="216"/>
      <c r="F23" s="216"/>
      <c r="G23" s="14">
        <v>16</v>
      </c>
      <c r="H23" s="31">
        <v>6632</v>
      </c>
      <c r="I23" s="31">
        <v>4046026</v>
      </c>
    </row>
    <row r="24" spans="1:9" ht="12.75" customHeight="1" x14ac:dyDescent="0.2">
      <c r="A24" s="216" t="s">
        <v>63</v>
      </c>
      <c r="B24" s="216"/>
      <c r="C24" s="216"/>
      <c r="D24" s="216"/>
      <c r="E24" s="216"/>
      <c r="F24" s="216"/>
      <c r="G24" s="14">
        <v>17</v>
      </c>
      <c r="H24" s="31">
        <v>33598964</v>
      </c>
      <c r="I24" s="31">
        <v>49067866</v>
      </c>
    </row>
    <row r="25" spans="1:9" ht="12.75" customHeight="1" x14ac:dyDescent="0.2">
      <c r="A25" s="216" t="s">
        <v>64</v>
      </c>
      <c r="B25" s="216"/>
      <c r="C25" s="216"/>
      <c r="D25" s="216"/>
      <c r="E25" s="216"/>
      <c r="F25" s="216"/>
      <c r="G25" s="14">
        <v>18</v>
      </c>
      <c r="H25" s="31">
        <v>462632</v>
      </c>
      <c r="I25" s="31">
        <v>462560</v>
      </c>
    </row>
    <row r="26" spans="1:9" ht="12.75" customHeight="1" x14ac:dyDescent="0.2">
      <c r="A26" s="216" t="s">
        <v>65</v>
      </c>
      <c r="B26" s="216"/>
      <c r="C26" s="216"/>
      <c r="D26" s="216"/>
      <c r="E26" s="216"/>
      <c r="F26" s="216"/>
      <c r="G26" s="14">
        <v>19</v>
      </c>
      <c r="H26" s="31">
        <v>0</v>
      </c>
      <c r="I26" s="31">
        <v>0</v>
      </c>
    </row>
    <row r="27" spans="1:9" ht="12.75" customHeight="1" x14ac:dyDescent="0.2">
      <c r="A27" s="217" t="s">
        <v>66</v>
      </c>
      <c r="B27" s="217"/>
      <c r="C27" s="217"/>
      <c r="D27" s="217"/>
      <c r="E27" s="217"/>
      <c r="F27" s="217"/>
      <c r="G27" s="15">
        <v>20</v>
      </c>
      <c r="H27" s="32">
        <f>SUM(H28:H37)</f>
        <v>20972557</v>
      </c>
      <c r="I27" s="32">
        <f>SUM(I28:I37)</f>
        <v>18686403</v>
      </c>
    </row>
    <row r="28" spans="1:9" ht="12.75" customHeight="1" x14ac:dyDescent="0.2">
      <c r="A28" s="216" t="s">
        <v>67</v>
      </c>
      <c r="B28" s="216"/>
      <c r="C28" s="216"/>
      <c r="D28" s="216"/>
      <c r="E28" s="216"/>
      <c r="F28" s="216"/>
      <c r="G28" s="14">
        <v>21</v>
      </c>
      <c r="H28" s="31">
        <v>20091392</v>
      </c>
      <c r="I28" s="31">
        <v>18095551</v>
      </c>
    </row>
    <row r="29" spans="1:9" ht="12.75" customHeight="1" x14ac:dyDescent="0.2">
      <c r="A29" s="216" t="s">
        <v>68</v>
      </c>
      <c r="B29" s="216"/>
      <c r="C29" s="216"/>
      <c r="D29" s="216"/>
      <c r="E29" s="216"/>
      <c r="F29" s="216"/>
      <c r="G29" s="14">
        <v>22</v>
      </c>
      <c r="H29" s="31">
        <v>0</v>
      </c>
      <c r="I29" s="31">
        <v>0</v>
      </c>
    </row>
    <row r="30" spans="1:9" ht="12.75" customHeight="1" x14ac:dyDescent="0.2">
      <c r="A30" s="216" t="s">
        <v>69</v>
      </c>
      <c r="B30" s="216"/>
      <c r="C30" s="216"/>
      <c r="D30" s="216"/>
      <c r="E30" s="216"/>
      <c r="F30" s="216"/>
      <c r="G30" s="14">
        <v>23</v>
      </c>
      <c r="H30" s="31">
        <v>870939</v>
      </c>
      <c r="I30" s="31">
        <v>580626</v>
      </c>
    </row>
    <row r="31" spans="1:9" ht="24" customHeight="1" x14ac:dyDescent="0.2">
      <c r="A31" s="216" t="s">
        <v>70</v>
      </c>
      <c r="B31" s="216"/>
      <c r="C31" s="216"/>
      <c r="D31" s="216"/>
      <c r="E31" s="216"/>
      <c r="F31" s="216"/>
      <c r="G31" s="14">
        <v>24</v>
      </c>
      <c r="H31" s="31">
        <v>0</v>
      </c>
      <c r="I31" s="31">
        <v>0</v>
      </c>
    </row>
    <row r="32" spans="1:9" ht="23.45" customHeight="1" x14ac:dyDescent="0.2">
      <c r="A32" s="216" t="s">
        <v>71</v>
      </c>
      <c r="B32" s="216"/>
      <c r="C32" s="216"/>
      <c r="D32" s="216"/>
      <c r="E32" s="216"/>
      <c r="F32" s="216"/>
      <c r="G32" s="14">
        <v>25</v>
      </c>
      <c r="H32" s="31">
        <v>0</v>
      </c>
      <c r="I32" s="31">
        <v>0</v>
      </c>
    </row>
    <row r="33" spans="1:9" ht="21.6" customHeight="1" x14ac:dyDescent="0.2">
      <c r="A33" s="216" t="s">
        <v>72</v>
      </c>
      <c r="B33" s="216"/>
      <c r="C33" s="216"/>
      <c r="D33" s="216"/>
      <c r="E33" s="216"/>
      <c r="F33" s="216"/>
      <c r="G33" s="14">
        <v>26</v>
      </c>
      <c r="H33" s="31">
        <v>0</v>
      </c>
      <c r="I33" s="31">
        <v>0</v>
      </c>
    </row>
    <row r="34" spans="1:9" ht="12.75" customHeight="1" x14ac:dyDescent="0.2">
      <c r="A34" s="216" t="s">
        <v>73</v>
      </c>
      <c r="B34" s="216"/>
      <c r="C34" s="216"/>
      <c r="D34" s="216"/>
      <c r="E34" s="216"/>
      <c r="F34" s="216"/>
      <c r="G34" s="14">
        <v>27</v>
      </c>
      <c r="H34" s="31">
        <v>0</v>
      </c>
      <c r="I34" s="31">
        <v>0</v>
      </c>
    </row>
    <row r="35" spans="1:9" ht="12.75" customHeight="1" x14ac:dyDescent="0.2">
      <c r="A35" s="216" t="s">
        <v>74</v>
      </c>
      <c r="B35" s="216"/>
      <c r="C35" s="216"/>
      <c r="D35" s="216"/>
      <c r="E35" s="216"/>
      <c r="F35" s="216"/>
      <c r="G35" s="14">
        <v>28</v>
      </c>
      <c r="H35" s="31">
        <v>0</v>
      </c>
      <c r="I35" s="31">
        <v>0</v>
      </c>
    </row>
    <row r="36" spans="1:9" ht="12.75" customHeight="1" x14ac:dyDescent="0.2">
      <c r="A36" s="216" t="s">
        <v>75</v>
      </c>
      <c r="B36" s="216"/>
      <c r="C36" s="216"/>
      <c r="D36" s="216"/>
      <c r="E36" s="216"/>
      <c r="F36" s="216"/>
      <c r="G36" s="14">
        <v>29</v>
      </c>
      <c r="H36" s="31">
        <v>10226</v>
      </c>
      <c r="I36" s="31">
        <v>10226</v>
      </c>
    </row>
    <row r="37" spans="1:9" ht="12.75" customHeight="1" x14ac:dyDescent="0.2">
      <c r="A37" s="216" t="s">
        <v>76</v>
      </c>
      <c r="B37" s="216"/>
      <c r="C37" s="216"/>
      <c r="D37" s="216"/>
      <c r="E37" s="216"/>
      <c r="F37" s="216"/>
      <c r="G37" s="14">
        <v>30</v>
      </c>
      <c r="H37" s="31">
        <v>0</v>
      </c>
      <c r="I37" s="31">
        <v>0</v>
      </c>
    </row>
    <row r="38" spans="1:9" ht="12.75" customHeight="1" x14ac:dyDescent="0.2">
      <c r="A38" s="217" t="s">
        <v>77</v>
      </c>
      <c r="B38" s="217"/>
      <c r="C38" s="217"/>
      <c r="D38" s="217"/>
      <c r="E38" s="217"/>
      <c r="F38" s="217"/>
      <c r="G38" s="15">
        <v>31</v>
      </c>
      <c r="H38" s="32">
        <f>H39+H40+H41+H42</f>
        <v>167981</v>
      </c>
      <c r="I38" s="32">
        <f>I39+I40+I41+I42</f>
        <v>4361558</v>
      </c>
    </row>
    <row r="39" spans="1:9" ht="12.75" customHeight="1" x14ac:dyDescent="0.2">
      <c r="A39" s="216" t="s">
        <v>78</v>
      </c>
      <c r="B39" s="216"/>
      <c r="C39" s="216"/>
      <c r="D39" s="216"/>
      <c r="E39" s="216"/>
      <c r="F39" s="216"/>
      <c r="G39" s="14">
        <v>32</v>
      </c>
      <c r="H39" s="31">
        <v>0</v>
      </c>
      <c r="I39" s="31">
        <v>0</v>
      </c>
    </row>
    <row r="40" spans="1:9" ht="27" customHeight="1" x14ac:dyDescent="0.2">
      <c r="A40" s="216" t="s">
        <v>79</v>
      </c>
      <c r="B40" s="216"/>
      <c r="C40" s="216"/>
      <c r="D40" s="216"/>
      <c r="E40" s="216"/>
      <c r="F40" s="216"/>
      <c r="G40" s="14">
        <v>33</v>
      </c>
      <c r="H40" s="31">
        <v>0</v>
      </c>
      <c r="I40" s="31">
        <v>0</v>
      </c>
    </row>
    <row r="41" spans="1:9" ht="12.75" customHeight="1" x14ac:dyDescent="0.2">
      <c r="A41" s="216" t="s">
        <v>80</v>
      </c>
      <c r="B41" s="216"/>
      <c r="C41" s="216"/>
      <c r="D41" s="216"/>
      <c r="E41" s="216"/>
      <c r="F41" s="216"/>
      <c r="G41" s="14">
        <v>34</v>
      </c>
      <c r="H41" s="31">
        <v>0</v>
      </c>
      <c r="I41" s="31">
        <v>0</v>
      </c>
    </row>
    <row r="42" spans="1:9" ht="12.75" customHeight="1" x14ac:dyDescent="0.2">
      <c r="A42" s="216" t="s">
        <v>81</v>
      </c>
      <c r="B42" s="216"/>
      <c r="C42" s="216"/>
      <c r="D42" s="216"/>
      <c r="E42" s="216"/>
      <c r="F42" s="216"/>
      <c r="G42" s="14">
        <v>35</v>
      </c>
      <c r="H42" s="31">
        <v>167981</v>
      </c>
      <c r="I42" s="31">
        <v>4361558</v>
      </c>
    </row>
    <row r="43" spans="1:9" ht="12.75" customHeight="1" x14ac:dyDescent="0.2">
      <c r="A43" s="216" t="s">
        <v>82</v>
      </c>
      <c r="B43" s="216"/>
      <c r="C43" s="216"/>
      <c r="D43" s="216"/>
      <c r="E43" s="216"/>
      <c r="F43" s="216"/>
      <c r="G43" s="14">
        <v>36</v>
      </c>
      <c r="H43" s="31">
        <v>0</v>
      </c>
      <c r="I43" s="31">
        <v>0</v>
      </c>
    </row>
    <row r="44" spans="1:9" ht="12.75" customHeight="1" x14ac:dyDescent="0.2">
      <c r="A44" s="218" t="s">
        <v>83</v>
      </c>
      <c r="B44" s="218"/>
      <c r="C44" s="218"/>
      <c r="D44" s="218"/>
      <c r="E44" s="218"/>
      <c r="F44" s="218"/>
      <c r="G44" s="15">
        <v>37</v>
      </c>
      <c r="H44" s="32">
        <f>H45+H53+H60+H70</f>
        <v>571544894</v>
      </c>
      <c r="I44" s="32">
        <f>I45+I53+I60+I70</f>
        <v>363363537</v>
      </c>
    </row>
    <row r="45" spans="1:9" ht="12.75" customHeight="1" x14ac:dyDescent="0.2">
      <c r="A45" s="217" t="s">
        <v>84</v>
      </c>
      <c r="B45" s="217"/>
      <c r="C45" s="217"/>
      <c r="D45" s="217"/>
      <c r="E45" s="217"/>
      <c r="F45" s="217"/>
      <c r="G45" s="15">
        <v>38</v>
      </c>
      <c r="H45" s="32">
        <f>SUM(H46:H52)</f>
        <v>195534974</v>
      </c>
      <c r="I45" s="32">
        <f>SUM(I46:I52)</f>
        <v>182355635</v>
      </c>
    </row>
    <row r="46" spans="1:9" ht="12.75" customHeight="1" x14ac:dyDescent="0.2">
      <c r="A46" s="216" t="s">
        <v>85</v>
      </c>
      <c r="B46" s="216"/>
      <c r="C46" s="216"/>
      <c r="D46" s="216"/>
      <c r="E46" s="216"/>
      <c r="F46" s="216"/>
      <c r="G46" s="14">
        <v>39</v>
      </c>
      <c r="H46" s="31">
        <v>92521254</v>
      </c>
      <c r="I46" s="31">
        <v>133914767</v>
      </c>
    </row>
    <row r="47" spans="1:9" ht="12.75" customHeight="1" x14ac:dyDescent="0.2">
      <c r="A47" s="216" t="s">
        <v>86</v>
      </c>
      <c r="B47" s="216"/>
      <c r="C47" s="216"/>
      <c r="D47" s="216"/>
      <c r="E47" s="216"/>
      <c r="F47" s="216"/>
      <c r="G47" s="14">
        <v>40</v>
      </c>
      <c r="H47" s="31">
        <v>13026465</v>
      </c>
      <c r="I47" s="31">
        <v>13724128</v>
      </c>
    </row>
    <row r="48" spans="1:9" ht="12.75" customHeight="1" x14ac:dyDescent="0.2">
      <c r="A48" s="216" t="s">
        <v>87</v>
      </c>
      <c r="B48" s="216"/>
      <c r="C48" s="216"/>
      <c r="D48" s="216"/>
      <c r="E48" s="216"/>
      <c r="F48" s="216"/>
      <c r="G48" s="14">
        <v>41</v>
      </c>
      <c r="H48" s="31">
        <v>84761269</v>
      </c>
      <c r="I48" s="31">
        <v>30797478</v>
      </c>
    </row>
    <row r="49" spans="1:9" ht="12.75" customHeight="1" x14ac:dyDescent="0.2">
      <c r="A49" s="216" t="s">
        <v>88</v>
      </c>
      <c r="B49" s="216"/>
      <c r="C49" s="216"/>
      <c r="D49" s="216"/>
      <c r="E49" s="216"/>
      <c r="F49" s="216"/>
      <c r="G49" s="14">
        <v>42</v>
      </c>
      <c r="H49" s="31">
        <v>1082897</v>
      </c>
      <c r="I49" s="31">
        <v>3377530</v>
      </c>
    </row>
    <row r="50" spans="1:9" ht="12.75" customHeight="1" x14ac:dyDescent="0.2">
      <c r="A50" s="216" t="s">
        <v>89</v>
      </c>
      <c r="B50" s="216"/>
      <c r="C50" s="216"/>
      <c r="D50" s="216"/>
      <c r="E50" s="216"/>
      <c r="F50" s="216"/>
      <c r="G50" s="14">
        <v>43</v>
      </c>
      <c r="H50" s="31">
        <v>4143089</v>
      </c>
      <c r="I50" s="31">
        <v>541732</v>
      </c>
    </row>
    <row r="51" spans="1:9" ht="12.75" customHeight="1" x14ac:dyDescent="0.2">
      <c r="A51" s="216" t="s">
        <v>90</v>
      </c>
      <c r="B51" s="216"/>
      <c r="C51" s="216"/>
      <c r="D51" s="216"/>
      <c r="E51" s="216"/>
      <c r="F51" s="216"/>
      <c r="G51" s="14">
        <v>44</v>
      </c>
      <c r="H51" s="31">
        <v>0</v>
      </c>
      <c r="I51" s="31">
        <v>0</v>
      </c>
    </row>
    <row r="52" spans="1:9" ht="12.75" customHeight="1" x14ac:dyDescent="0.2">
      <c r="A52" s="216" t="s">
        <v>91</v>
      </c>
      <c r="B52" s="216"/>
      <c r="C52" s="216"/>
      <c r="D52" s="216"/>
      <c r="E52" s="216"/>
      <c r="F52" s="216"/>
      <c r="G52" s="14">
        <v>45</v>
      </c>
      <c r="H52" s="31">
        <v>0</v>
      </c>
      <c r="I52" s="31">
        <v>0</v>
      </c>
    </row>
    <row r="53" spans="1:9" ht="12.75" customHeight="1" x14ac:dyDescent="0.2">
      <c r="A53" s="217" t="s">
        <v>92</v>
      </c>
      <c r="B53" s="217"/>
      <c r="C53" s="217"/>
      <c r="D53" s="217"/>
      <c r="E53" s="217"/>
      <c r="F53" s="217"/>
      <c r="G53" s="15">
        <v>46</v>
      </c>
      <c r="H53" s="32">
        <f>SUM(H54:H59)</f>
        <v>39125148</v>
      </c>
      <c r="I53" s="32">
        <f>SUM(I54:I59)</f>
        <v>113195553</v>
      </c>
    </row>
    <row r="54" spans="1:9" ht="12.75" customHeight="1" x14ac:dyDescent="0.2">
      <c r="A54" s="216" t="s">
        <v>93</v>
      </c>
      <c r="B54" s="216"/>
      <c r="C54" s="216"/>
      <c r="D54" s="216"/>
      <c r="E54" s="216"/>
      <c r="F54" s="216"/>
      <c r="G54" s="14">
        <v>47</v>
      </c>
      <c r="H54" s="31">
        <v>845597</v>
      </c>
      <c r="I54" s="31">
        <v>2160081</v>
      </c>
    </row>
    <row r="55" spans="1:9" ht="23.45" customHeight="1" x14ac:dyDescent="0.2">
      <c r="A55" s="216" t="s">
        <v>94</v>
      </c>
      <c r="B55" s="216"/>
      <c r="C55" s="216"/>
      <c r="D55" s="216"/>
      <c r="E55" s="216"/>
      <c r="F55" s="216"/>
      <c r="G55" s="14">
        <v>48</v>
      </c>
      <c r="H55" s="31">
        <v>0</v>
      </c>
      <c r="I55" s="31">
        <v>0</v>
      </c>
    </row>
    <row r="56" spans="1:9" ht="12.75" customHeight="1" x14ac:dyDescent="0.2">
      <c r="A56" s="216" t="s">
        <v>95</v>
      </c>
      <c r="B56" s="216"/>
      <c r="C56" s="216"/>
      <c r="D56" s="216"/>
      <c r="E56" s="216"/>
      <c r="F56" s="216"/>
      <c r="G56" s="14">
        <v>49</v>
      </c>
      <c r="H56" s="31">
        <v>8256415</v>
      </c>
      <c r="I56" s="31">
        <v>19198199</v>
      </c>
    </row>
    <row r="57" spans="1:9" ht="12.75" customHeight="1" x14ac:dyDescent="0.2">
      <c r="A57" s="216" t="s">
        <v>96</v>
      </c>
      <c r="B57" s="216"/>
      <c r="C57" s="216"/>
      <c r="D57" s="216"/>
      <c r="E57" s="216"/>
      <c r="F57" s="216"/>
      <c r="G57" s="14">
        <v>50</v>
      </c>
      <c r="H57" s="31">
        <v>21157</v>
      </c>
      <c r="I57" s="31">
        <v>19766</v>
      </c>
    </row>
    <row r="58" spans="1:9" ht="12.75" customHeight="1" x14ac:dyDescent="0.2">
      <c r="A58" s="216" t="s">
        <v>97</v>
      </c>
      <c r="B58" s="216"/>
      <c r="C58" s="216"/>
      <c r="D58" s="216"/>
      <c r="E58" s="216"/>
      <c r="F58" s="216"/>
      <c r="G58" s="14">
        <v>51</v>
      </c>
      <c r="H58" s="31">
        <v>28673569</v>
      </c>
      <c r="I58" s="31">
        <v>86109750</v>
      </c>
    </row>
    <row r="59" spans="1:9" ht="12.75" customHeight="1" x14ac:dyDescent="0.2">
      <c r="A59" s="216" t="s">
        <v>98</v>
      </c>
      <c r="B59" s="216"/>
      <c r="C59" s="216"/>
      <c r="D59" s="216"/>
      <c r="E59" s="216"/>
      <c r="F59" s="216"/>
      <c r="G59" s="14">
        <v>52</v>
      </c>
      <c r="H59" s="31">
        <v>1328410</v>
      </c>
      <c r="I59" s="31">
        <v>5707757</v>
      </c>
    </row>
    <row r="60" spans="1:9" ht="12.75" customHeight="1" x14ac:dyDescent="0.2">
      <c r="A60" s="217" t="s">
        <v>99</v>
      </c>
      <c r="B60" s="217"/>
      <c r="C60" s="217"/>
      <c r="D60" s="217"/>
      <c r="E60" s="217"/>
      <c r="F60" s="217"/>
      <c r="G60" s="15">
        <v>53</v>
      </c>
      <c r="H60" s="32">
        <f>SUM(H61:H69)</f>
        <v>222316582</v>
      </c>
      <c r="I60" s="32">
        <f>SUM(I61:I69)</f>
        <v>4231786</v>
      </c>
    </row>
    <row r="61" spans="1:9" ht="12.75" customHeight="1" x14ac:dyDescent="0.2">
      <c r="A61" s="216" t="s">
        <v>100</v>
      </c>
      <c r="B61" s="216"/>
      <c r="C61" s="216"/>
      <c r="D61" s="216"/>
      <c r="E61" s="216"/>
      <c r="F61" s="216"/>
      <c r="G61" s="14">
        <v>54</v>
      </c>
      <c r="H61" s="31">
        <v>0</v>
      </c>
      <c r="I61" s="31">
        <v>0</v>
      </c>
    </row>
    <row r="62" spans="1:9" ht="27.6" customHeight="1" x14ac:dyDescent="0.2">
      <c r="A62" s="216" t="s">
        <v>101</v>
      </c>
      <c r="B62" s="216"/>
      <c r="C62" s="216"/>
      <c r="D62" s="216"/>
      <c r="E62" s="216"/>
      <c r="F62" s="216"/>
      <c r="G62" s="14">
        <v>55</v>
      </c>
      <c r="H62" s="31">
        <v>0</v>
      </c>
      <c r="I62" s="31">
        <v>0</v>
      </c>
    </row>
    <row r="63" spans="1:9" ht="12.75" customHeight="1" x14ac:dyDescent="0.2">
      <c r="A63" s="216" t="s">
        <v>102</v>
      </c>
      <c r="B63" s="216"/>
      <c r="C63" s="216"/>
      <c r="D63" s="216"/>
      <c r="E63" s="216"/>
      <c r="F63" s="216"/>
      <c r="G63" s="14">
        <v>56</v>
      </c>
      <c r="H63" s="31">
        <v>997679</v>
      </c>
      <c r="I63" s="31">
        <v>3731786</v>
      </c>
    </row>
    <row r="64" spans="1:9" ht="25.9" customHeight="1" x14ac:dyDescent="0.2">
      <c r="A64" s="216" t="s">
        <v>103</v>
      </c>
      <c r="B64" s="216"/>
      <c r="C64" s="216"/>
      <c r="D64" s="216"/>
      <c r="E64" s="216"/>
      <c r="F64" s="216"/>
      <c r="G64" s="14">
        <v>57</v>
      </c>
      <c r="H64" s="31">
        <v>0</v>
      </c>
      <c r="I64" s="31">
        <v>0</v>
      </c>
    </row>
    <row r="65" spans="1:9" ht="21.6" customHeight="1" x14ac:dyDescent="0.2">
      <c r="A65" s="216" t="s">
        <v>104</v>
      </c>
      <c r="B65" s="216"/>
      <c r="C65" s="216"/>
      <c r="D65" s="216"/>
      <c r="E65" s="216"/>
      <c r="F65" s="216"/>
      <c r="G65" s="14">
        <v>58</v>
      </c>
      <c r="H65" s="31">
        <v>0</v>
      </c>
      <c r="I65" s="31">
        <v>0</v>
      </c>
    </row>
    <row r="66" spans="1:9" ht="21.6" customHeight="1" x14ac:dyDescent="0.2">
      <c r="A66" s="216" t="s">
        <v>105</v>
      </c>
      <c r="B66" s="216"/>
      <c r="C66" s="216"/>
      <c r="D66" s="216"/>
      <c r="E66" s="216"/>
      <c r="F66" s="216"/>
      <c r="G66" s="14">
        <v>59</v>
      </c>
      <c r="H66" s="31">
        <v>0</v>
      </c>
      <c r="I66" s="31">
        <v>0</v>
      </c>
    </row>
    <row r="67" spans="1:9" ht="12.75" customHeight="1" x14ac:dyDescent="0.2">
      <c r="A67" s="216" t="s">
        <v>106</v>
      </c>
      <c r="B67" s="216"/>
      <c r="C67" s="216"/>
      <c r="D67" s="216"/>
      <c r="E67" s="216"/>
      <c r="F67" s="216"/>
      <c r="G67" s="14">
        <v>60</v>
      </c>
      <c r="H67" s="31">
        <v>0</v>
      </c>
      <c r="I67" s="31">
        <v>0</v>
      </c>
    </row>
    <row r="68" spans="1:9" ht="12.75" customHeight="1" x14ac:dyDescent="0.2">
      <c r="A68" s="216" t="s">
        <v>107</v>
      </c>
      <c r="B68" s="216"/>
      <c r="C68" s="216"/>
      <c r="D68" s="216"/>
      <c r="E68" s="216"/>
      <c r="F68" s="216"/>
      <c r="G68" s="14">
        <v>61</v>
      </c>
      <c r="H68" s="31">
        <v>165298078</v>
      </c>
      <c r="I68" s="31">
        <v>500000</v>
      </c>
    </row>
    <row r="69" spans="1:9" ht="12.75" customHeight="1" x14ac:dyDescent="0.2">
      <c r="A69" s="216" t="s">
        <v>108</v>
      </c>
      <c r="B69" s="216"/>
      <c r="C69" s="216"/>
      <c r="D69" s="216"/>
      <c r="E69" s="216"/>
      <c r="F69" s="216"/>
      <c r="G69" s="14">
        <v>62</v>
      </c>
      <c r="H69" s="31">
        <v>56020825</v>
      </c>
      <c r="I69" s="31">
        <v>0</v>
      </c>
    </row>
    <row r="70" spans="1:9" ht="12.75" customHeight="1" x14ac:dyDescent="0.2">
      <c r="A70" s="216" t="s">
        <v>109</v>
      </c>
      <c r="B70" s="216"/>
      <c r="C70" s="216"/>
      <c r="D70" s="216"/>
      <c r="E70" s="216"/>
      <c r="F70" s="216"/>
      <c r="G70" s="14">
        <v>63</v>
      </c>
      <c r="H70" s="31">
        <v>114568190</v>
      </c>
      <c r="I70" s="31">
        <v>63580563</v>
      </c>
    </row>
    <row r="71" spans="1:9" ht="12.75" customHeight="1" x14ac:dyDescent="0.2">
      <c r="A71" s="233" t="s">
        <v>110</v>
      </c>
      <c r="B71" s="233"/>
      <c r="C71" s="233"/>
      <c r="D71" s="233"/>
      <c r="E71" s="233"/>
      <c r="F71" s="233"/>
      <c r="G71" s="14">
        <v>64</v>
      </c>
      <c r="H71" s="31">
        <v>51778891</v>
      </c>
      <c r="I71" s="31">
        <v>589234179</v>
      </c>
    </row>
    <row r="72" spans="1:9" ht="12.75" customHeight="1" x14ac:dyDescent="0.2">
      <c r="A72" s="218" t="s">
        <v>111</v>
      </c>
      <c r="B72" s="218"/>
      <c r="C72" s="218"/>
      <c r="D72" s="218"/>
      <c r="E72" s="218"/>
      <c r="F72" s="218"/>
      <c r="G72" s="15">
        <v>65</v>
      </c>
      <c r="H72" s="32">
        <f>H8+H9+H44+H71</f>
        <v>1228164957</v>
      </c>
      <c r="I72" s="32">
        <f>I8+I9+I44+I71</f>
        <v>1595832184</v>
      </c>
    </row>
    <row r="73" spans="1:9" ht="12.75" customHeight="1" x14ac:dyDescent="0.2">
      <c r="A73" s="233" t="s">
        <v>112</v>
      </c>
      <c r="B73" s="233"/>
      <c r="C73" s="233"/>
      <c r="D73" s="233"/>
      <c r="E73" s="233"/>
      <c r="F73" s="233"/>
      <c r="G73" s="14">
        <v>66</v>
      </c>
      <c r="H73" s="31">
        <v>435126367</v>
      </c>
      <c r="I73" s="31">
        <v>665325697</v>
      </c>
    </row>
    <row r="74" spans="1:9" x14ac:dyDescent="0.2">
      <c r="A74" s="235" t="s">
        <v>113</v>
      </c>
      <c r="B74" s="236"/>
      <c r="C74" s="236"/>
      <c r="D74" s="236"/>
      <c r="E74" s="236"/>
      <c r="F74" s="236"/>
      <c r="G74" s="236"/>
      <c r="H74" s="236"/>
      <c r="I74" s="236"/>
    </row>
    <row r="75" spans="1:9" ht="12.75" customHeight="1" x14ac:dyDescent="0.2">
      <c r="A75" s="218" t="s">
        <v>114</v>
      </c>
      <c r="B75" s="218"/>
      <c r="C75" s="218"/>
      <c r="D75" s="218"/>
      <c r="E75" s="218"/>
      <c r="F75" s="218"/>
      <c r="G75" s="15">
        <v>67</v>
      </c>
      <c r="H75" s="32">
        <f>H76+H77+H78+H84+H85+H91+H94+H97</f>
        <v>638052007</v>
      </c>
      <c r="I75" s="32">
        <f>I76+I77+I78+I84+I85+I91+I94+I97</f>
        <v>632409165</v>
      </c>
    </row>
    <row r="76" spans="1:9" ht="12.75" customHeight="1" x14ac:dyDescent="0.2">
      <c r="A76" s="216" t="s">
        <v>115</v>
      </c>
      <c r="B76" s="216"/>
      <c r="C76" s="216"/>
      <c r="D76" s="216"/>
      <c r="E76" s="216"/>
      <c r="F76" s="216"/>
      <c r="G76" s="14">
        <v>68</v>
      </c>
      <c r="H76" s="31">
        <v>550287010</v>
      </c>
      <c r="I76" s="31">
        <v>550287010</v>
      </c>
    </row>
    <row r="77" spans="1:9" ht="12.75" customHeight="1" x14ac:dyDescent="0.2">
      <c r="A77" s="216" t="s">
        <v>116</v>
      </c>
      <c r="B77" s="216"/>
      <c r="C77" s="216"/>
      <c r="D77" s="216"/>
      <c r="E77" s="216"/>
      <c r="F77" s="216"/>
      <c r="G77" s="14">
        <v>69</v>
      </c>
      <c r="H77" s="31">
        <v>-350000</v>
      </c>
      <c r="I77" s="31">
        <v>-350000</v>
      </c>
    </row>
    <row r="78" spans="1:9" ht="12.75" customHeight="1" x14ac:dyDescent="0.2">
      <c r="A78" s="217" t="s">
        <v>117</v>
      </c>
      <c r="B78" s="217"/>
      <c r="C78" s="217"/>
      <c r="D78" s="217"/>
      <c r="E78" s="217"/>
      <c r="F78" s="217"/>
      <c r="G78" s="15">
        <v>70</v>
      </c>
      <c r="H78" s="32">
        <f>SUM(H79:H83)</f>
        <v>-14080</v>
      </c>
      <c r="I78" s="32">
        <f>SUM(I79:I83)</f>
        <v>4392374</v>
      </c>
    </row>
    <row r="79" spans="1:9" ht="12.75" customHeight="1" x14ac:dyDescent="0.2">
      <c r="A79" s="216" t="s">
        <v>118</v>
      </c>
      <c r="B79" s="216"/>
      <c r="C79" s="216"/>
      <c r="D79" s="216"/>
      <c r="E79" s="216"/>
      <c r="F79" s="216"/>
      <c r="G79" s="14">
        <v>71</v>
      </c>
      <c r="H79" s="31">
        <v>0</v>
      </c>
      <c r="I79" s="31">
        <v>4406454</v>
      </c>
    </row>
    <row r="80" spans="1:9" ht="12.75" customHeight="1" x14ac:dyDescent="0.2">
      <c r="A80" s="216" t="s">
        <v>119</v>
      </c>
      <c r="B80" s="216"/>
      <c r="C80" s="216"/>
      <c r="D80" s="216"/>
      <c r="E80" s="216"/>
      <c r="F80" s="216"/>
      <c r="G80" s="14">
        <v>72</v>
      </c>
      <c r="H80" s="31">
        <v>0</v>
      </c>
      <c r="I80" s="31">
        <v>0</v>
      </c>
    </row>
    <row r="81" spans="1:9" ht="12.75" customHeight="1" x14ac:dyDescent="0.2">
      <c r="A81" s="216" t="s">
        <v>120</v>
      </c>
      <c r="B81" s="216"/>
      <c r="C81" s="216"/>
      <c r="D81" s="216"/>
      <c r="E81" s="216"/>
      <c r="F81" s="216"/>
      <c r="G81" s="14">
        <v>73</v>
      </c>
      <c r="H81" s="31">
        <v>-14080</v>
      </c>
      <c r="I81" s="31">
        <v>-14080</v>
      </c>
    </row>
    <row r="82" spans="1:9" ht="12.75" customHeight="1" x14ac:dyDescent="0.2">
      <c r="A82" s="216" t="s">
        <v>121</v>
      </c>
      <c r="B82" s="216"/>
      <c r="C82" s="216"/>
      <c r="D82" s="216"/>
      <c r="E82" s="216"/>
      <c r="F82" s="216"/>
      <c r="G82" s="14">
        <v>74</v>
      </c>
      <c r="H82" s="31">
        <v>0</v>
      </c>
      <c r="I82" s="31">
        <v>0</v>
      </c>
    </row>
    <row r="83" spans="1:9" ht="12.75" customHeight="1" x14ac:dyDescent="0.2">
      <c r="A83" s="216" t="s">
        <v>122</v>
      </c>
      <c r="B83" s="216"/>
      <c r="C83" s="216"/>
      <c r="D83" s="216"/>
      <c r="E83" s="216"/>
      <c r="F83" s="216"/>
      <c r="G83" s="14">
        <v>75</v>
      </c>
      <c r="H83" s="31">
        <v>0</v>
      </c>
      <c r="I83" s="31">
        <v>0</v>
      </c>
    </row>
    <row r="84" spans="1:9" ht="12.75" customHeight="1" x14ac:dyDescent="0.2">
      <c r="A84" s="234" t="s">
        <v>123</v>
      </c>
      <c r="B84" s="234"/>
      <c r="C84" s="234"/>
      <c r="D84" s="234"/>
      <c r="E84" s="234"/>
      <c r="F84" s="234"/>
      <c r="G84" s="110">
        <v>76</v>
      </c>
      <c r="H84" s="111">
        <v>0</v>
      </c>
      <c r="I84" s="111">
        <v>0</v>
      </c>
    </row>
    <row r="85" spans="1:9" ht="12.75" customHeight="1" x14ac:dyDescent="0.2">
      <c r="A85" s="217" t="s">
        <v>399</v>
      </c>
      <c r="B85" s="217"/>
      <c r="C85" s="217"/>
      <c r="D85" s="217"/>
      <c r="E85" s="217"/>
      <c r="F85" s="217"/>
      <c r="G85" s="15">
        <v>77</v>
      </c>
      <c r="H85" s="32">
        <f>H86+H87+H88+H89+H90</f>
        <v>0</v>
      </c>
      <c r="I85" s="32">
        <f>I86+I87+I88+I89+I90</f>
        <v>0</v>
      </c>
    </row>
    <row r="86" spans="1:9" ht="25.5" customHeight="1" x14ac:dyDescent="0.2">
      <c r="A86" s="216" t="s">
        <v>400</v>
      </c>
      <c r="B86" s="216"/>
      <c r="C86" s="216"/>
      <c r="D86" s="216"/>
      <c r="E86" s="216"/>
      <c r="F86" s="216"/>
      <c r="G86" s="14">
        <v>78</v>
      </c>
      <c r="H86" s="31">
        <v>0</v>
      </c>
      <c r="I86" s="31">
        <v>0</v>
      </c>
    </row>
    <row r="87" spans="1:9" ht="12.75" customHeight="1" x14ac:dyDescent="0.2">
      <c r="A87" s="216" t="s">
        <v>124</v>
      </c>
      <c r="B87" s="216"/>
      <c r="C87" s="216"/>
      <c r="D87" s="216"/>
      <c r="E87" s="216"/>
      <c r="F87" s="216"/>
      <c r="G87" s="14">
        <v>79</v>
      </c>
      <c r="H87" s="31">
        <v>0</v>
      </c>
      <c r="I87" s="31">
        <v>0</v>
      </c>
    </row>
    <row r="88" spans="1:9" ht="12.75" customHeight="1" x14ac:dyDescent="0.2">
      <c r="A88" s="216" t="s">
        <v>125</v>
      </c>
      <c r="B88" s="216"/>
      <c r="C88" s="216"/>
      <c r="D88" s="216"/>
      <c r="E88" s="216"/>
      <c r="F88" s="216"/>
      <c r="G88" s="14">
        <v>80</v>
      </c>
      <c r="H88" s="31">
        <v>0</v>
      </c>
      <c r="I88" s="31">
        <v>0</v>
      </c>
    </row>
    <row r="89" spans="1:9" ht="12.75" customHeight="1" x14ac:dyDescent="0.2">
      <c r="A89" s="216" t="s">
        <v>401</v>
      </c>
      <c r="B89" s="216"/>
      <c r="C89" s="216"/>
      <c r="D89" s="216"/>
      <c r="E89" s="216"/>
      <c r="F89" s="216"/>
      <c r="G89" s="14">
        <v>81</v>
      </c>
      <c r="H89" s="31">
        <v>0</v>
      </c>
      <c r="I89" s="31">
        <v>0</v>
      </c>
    </row>
    <row r="90" spans="1:9" ht="25.5" customHeight="1" x14ac:dyDescent="0.2">
      <c r="A90" s="216" t="s">
        <v>402</v>
      </c>
      <c r="B90" s="216"/>
      <c r="C90" s="216"/>
      <c r="D90" s="216"/>
      <c r="E90" s="216"/>
      <c r="F90" s="216"/>
      <c r="G90" s="14">
        <v>82</v>
      </c>
      <c r="H90" s="31">
        <v>0</v>
      </c>
      <c r="I90" s="31">
        <v>0</v>
      </c>
    </row>
    <row r="91" spans="1:9" ht="24" customHeight="1" x14ac:dyDescent="0.2">
      <c r="A91" s="217" t="s">
        <v>403</v>
      </c>
      <c r="B91" s="217"/>
      <c r="C91" s="217"/>
      <c r="D91" s="217"/>
      <c r="E91" s="217"/>
      <c r="F91" s="217"/>
      <c r="G91" s="15">
        <v>83</v>
      </c>
      <c r="H91" s="32">
        <f>H92-H93</f>
        <v>-176871993</v>
      </c>
      <c r="I91" s="32">
        <f>I92-I93</f>
        <v>83722623</v>
      </c>
    </row>
    <row r="92" spans="1:9" ht="12.75" customHeight="1" x14ac:dyDescent="0.2">
      <c r="A92" s="216" t="s">
        <v>126</v>
      </c>
      <c r="B92" s="216"/>
      <c r="C92" s="216"/>
      <c r="D92" s="216"/>
      <c r="E92" s="216"/>
      <c r="F92" s="216"/>
      <c r="G92" s="14">
        <v>84</v>
      </c>
      <c r="H92" s="31">
        <v>0</v>
      </c>
      <c r="I92" s="31">
        <v>83722623</v>
      </c>
    </row>
    <row r="93" spans="1:9" ht="12.75" customHeight="1" x14ac:dyDescent="0.2">
      <c r="A93" s="216" t="s">
        <v>127</v>
      </c>
      <c r="B93" s="216"/>
      <c r="C93" s="216"/>
      <c r="D93" s="216"/>
      <c r="E93" s="216"/>
      <c r="F93" s="216"/>
      <c r="G93" s="14">
        <v>85</v>
      </c>
      <c r="H93" s="31">
        <v>176871993</v>
      </c>
      <c r="I93" s="31">
        <v>0</v>
      </c>
    </row>
    <row r="94" spans="1:9" ht="12.75" customHeight="1" x14ac:dyDescent="0.2">
      <c r="A94" s="217" t="s">
        <v>404</v>
      </c>
      <c r="B94" s="217"/>
      <c r="C94" s="217"/>
      <c r="D94" s="217"/>
      <c r="E94" s="217"/>
      <c r="F94" s="217"/>
      <c r="G94" s="15">
        <v>86</v>
      </c>
      <c r="H94" s="32">
        <f>H95-H96</f>
        <v>265001070</v>
      </c>
      <c r="I94" s="32">
        <f>I95-I96</f>
        <v>-5642842</v>
      </c>
    </row>
    <row r="95" spans="1:9" ht="12.75" customHeight="1" x14ac:dyDescent="0.2">
      <c r="A95" s="216" t="s">
        <v>128</v>
      </c>
      <c r="B95" s="216"/>
      <c r="C95" s="216"/>
      <c r="D95" s="216"/>
      <c r="E95" s="216"/>
      <c r="F95" s="216"/>
      <c r="G95" s="14">
        <v>87</v>
      </c>
      <c r="H95" s="31">
        <v>265001070</v>
      </c>
      <c r="I95" s="31">
        <v>0</v>
      </c>
    </row>
    <row r="96" spans="1:9" ht="12.75" customHeight="1" x14ac:dyDescent="0.2">
      <c r="A96" s="216" t="s">
        <v>129</v>
      </c>
      <c r="B96" s="216"/>
      <c r="C96" s="216"/>
      <c r="D96" s="216"/>
      <c r="E96" s="216"/>
      <c r="F96" s="216"/>
      <c r="G96" s="14">
        <v>88</v>
      </c>
      <c r="H96" s="31">
        <v>0</v>
      </c>
      <c r="I96" s="31">
        <v>5642842</v>
      </c>
    </row>
    <row r="97" spans="1:9" ht="12.75" customHeight="1" x14ac:dyDescent="0.2">
      <c r="A97" s="216" t="s">
        <v>130</v>
      </c>
      <c r="B97" s="216"/>
      <c r="C97" s="216"/>
      <c r="D97" s="216"/>
      <c r="E97" s="216"/>
      <c r="F97" s="216"/>
      <c r="G97" s="14">
        <v>89</v>
      </c>
      <c r="H97" s="31">
        <v>0</v>
      </c>
      <c r="I97" s="31">
        <v>0</v>
      </c>
    </row>
    <row r="98" spans="1:9" ht="12.75" customHeight="1" x14ac:dyDescent="0.2">
      <c r="A98" s="218" t="s">
        <v>405</v>
      </c>
      <c r="B98" s="218"/>
      <c r="C98" s="218"/>
      <c r="D98" s="218"/>
      <c r="E98" s="218"/>
      <c r="F98" s="218"/>
      <c r="G98" s="15">
        <v>90</v>
      </c>
      <c r="H98" s="32">
        <f>SUM(H99:H104)</f>
        <v>20805504</v>
      </c>
      <c r="I98" s="32">
        <f>SUM(I99:I104)</f>
        <v>21049686</v>
      </c>
    </row>
    <row r="99" spans="1:9" ht="31.9" customHeight="1" x14ac:dyDescent="0.2">
      <c r="A99" s="216" t="s">
        <v>131</v>
      </c>
      <c r="B99" s="216"/>
      <c r="C99" s="216"/>
      <c r="D99" s="216"/>
      <c r="E99" s="216"/>
      <c r="F99" s="216"/>
      <c r="G99" s="14">
        <v>91</v>
      </c>
      <c r="H99" s="31">
        <v>10941378</v>
      </c>
      <c r="I99" s="31">
        <v>11257453</v>
      </c>
    </row>
    <row r="100" spans="1:9" ht="12.75" customHeight="1" x14ac:dyDescent="0.2">
      <c r="A100" s="216" t="s">
        <v>132</v>
      </c>
      <c r="B100" s="216"/>
      <c r="C100" s="216"/>
      <c r="D100" s="216"/>
      <c r="E100" s="216"/>
      <c r="F100" s="216"/>
      <c r="G100" s="14">
        <v>92</v>
      </c>
      <c r="H100" s="31">
        <v>0</v>
      </c>
      <c r="I100" s="31">
        <v>0</v>
      </c>
    </row>
    <row r="101" spans="1:9" ht="12.75" customHeight="1" x14ac:dyDescent="0.2">
      <c r="A101" s="216" t="s">
        <v>133</v>
      </c>
      <c r="B101" s="216"/>
      <c r="C101" s="216"/>
      <c r="D101" s="216"/>
      <c r="E101" s="216"/>
      <c r="F101" s="216"/>
      <c r="G101" s="14">
        <v>93</v>
      </c>
      <c r="H101" s="31">
        <v>1064126</v>
      </c>
      <c r="I101" s="31">
        <v>992233</v>
      </c>
    </row>
    <row r="102" spans="1:9" ht="12.75" customHeight="1" x14ac:dyDescent="0.2">
      <c r="A102" s="216" t="s">
        <v>134</v>
      </c>
      <c r="B102" s="216"/>
      <c r="C102" s="216"/>
      <c r="D102" s="216"/>
      <c r="E102" s="216"/>
      <c r="F102" s="216"/>
      <c r="G102" s="14">
        <v>94</v>
      </c>
      <c r="H102" s="31">
        <v>0</v>
      </c>
      <c r="I102" s="31">
        <v>0</v>
      </c>
    </row>
    <row r="103" spans="1:9" ht="12.75" customHeight="1" x14ac:dyDescent="0.2">
      <c r="A103" s="216" t="s">
        <v>135</v>
      </c>
      <c r="B103" s="216"/>
      <c r="C103" s="216"/>
      <c r="D103" s="216"/>
      <c r="E103" s="216"/>
      <c r="F103" s="216"/>
      <c r="G103" s="14">
        <v>95</v>
      </c>
      <c r="H103" s="31">
        <v>0</v>
      </c>
      <c r="I103" s="31">
        <v>0</v>
      </c>
    </row>
    <row r="104" spans="1:9" ht="12.75" customHeight="1" x14ac:dyDescent="0.2">
      <c r="A104" s="216" t="s">
        <v>136</v>
      </c>
      <c r="B104" s="216"/>
      <c r="C104" s="216"/>
      <c r="D104" s="216"/>
      <c r="E104" s="216"/>
      <c r="F104" s="216"/>
      <c r="G104" s="14">
        <v>96</v>
      </c>
      <c r="H104" s="31">
        <v>8800000</v>
      </c>
      <c r="I104" s="31">
        <v>8800000</v>
      </c>
    </row>
    <row r="105" spans="1:9" ht="12.75" customHeight="1" x14ac:dyDescent="0.2">
      <c r="A105" s="218" t="s">
        <v>406</v>
      </c>
      <c r="B105" s="218"/>
      <c r="C105" s="218"/>
      <c r="D105" s="218"/>
      <c r="E105" s="218"/>
      <c r="F105" s="218"/>
      <c r="G105" s="15">
        <v>97</v>
      </c>
      <c r="H105" s="32">
        <f>SUM(H106:H116)</f>
        <v>94504547</v>
      </c>
      <c r="I105" s="32">
        <f>SUM(I106:I116)</f>
        <v>79301115</v>
      </c>
    </row>
    <row r="106" spans="1:9" ht="12.75" customHeight="1" x14ac:dyDescent="0.2">
      <c r="A106" s="216" t="s">
        <v>137</v>
      </c>
      <c r="B106" s="216"/>
      <c r="C106" s="216"/>
      <c r="D106" s="216"/>
      <c r="E106" s="216"/>
      <c r="F106" s="216"/>
      <c r="G106" s="14">
        <v>98</v>
      </c>
      <c r="H106" s="31">
        <v>0</v>
      </c>
      <c r="I106" s="31">
        <v>0</v>
      </c>
    </row>
    <row r="107" spans="1:9" ht="24.6" customHeight="1" x14ac:dyDescent="0.2">
      <c r="A107" s="216" t="s">
        <v>138</v>
      </c>
      <c r="B107" s="216"/>
      <c r="C107" s="216"/>
      <c r="D107" s="216"/>
      <c r="E107" s="216"/>
      <c r="F107" s="216"/>
      <c r="G107" s="14">
        <v>99</v>
      </c>
      <c r="H107" s="31">
        <v>0</v>
      </c>
      <c r="I107" s="31">
        <v>0</v>
      </c>
    </row>
    <row r="108" spans="1:9" ht="12.75" customHeight="1" x14ac:dyDescent="0.2">
      <c r="A108" s="216" t="s">
        <v>139</v>
      </c>
      <c r="B108" s="216"/>
      <c r="C108" s="216"/>
      <c r="D108" s="216"/>
      <c r="E108" s="216"/>
      <c r="F108" s="216"/>
      <c r="G108" s="14">
        <v>100</v>
      </c>
      <c r="H108" s="31">
        <v>0</v>
      </c>
      <c r="I108" s="31">
        <v>0</v>
      </c>
    </row>
    <row r="109" spans="1:9" ht="21.6" customHeight="1" x14ac:dyDescent="0.2">
      <c r="A109" s="216" t="s">
        <v>140</v>
      </c>
      <c r="B109" s="216"/>
      <c r="C109" s="216"/>
      <c r="D109" s="216"/>
      <c r="E109" s="216"/>
      <c r="F109" s="216"/>
      <c r="G109" s="14">
        <v>101</v>
      </c>
      <c r="H109" s="31">
        <v>0</v>
      </c>
      <c r="I109" s="31">
        <v>0</v>
      </c>
    </row>
    <row r="110" spans="1:9" ht="12.75" customHeight="1" x14ac:dyDescent="0.2">
      <c r="A110" s="216" t="s">
        <v>141</v>
      </c>
      <c r="B110" s="216"/>
      <c r="C110" s="216"/>
      <c r="D110" s="216"/>
      <c r="E110" s="216"/>
      <c r="F110" s="216"/>
      <c r="G110" s="14">
        <v>102</v>
      </c>
      <c r="H110" s="31">
        <v>0</v>
      </c>
      <c r="I110" s="31">
        <v>0</v>
      </c>
    </row>
    <row r="111" spans="1:9" ht="12.75" customHeight="1" x14ac:dyDescent="0.2">
      <c r="A111" s="216" t="s">
        <v>142</v>
      </c>
      <c r="B111" s="216"/>
      <c r="C111" s="216"/>
      <c r="D111" s="216"/>
      <c r="E111" s="216"/>
      <c r="F111" s="216"/>
      <c r="G111" s="14">
        <v>103</v>
      </c>
      <c r="H111" s="31">
        <v>93657975</v>
      </c>
      <c r="I111" s="31">
        <v>79137026</v>
      </c>
    </row>
    <row r="112" spans="1:9" ht="12.75" customHeight="1" x14ac:dyDescent="0.2">
      <c r="A112" s="216" t="s">
        <v>143</v>
      </c>
      <c r="B112" s="216"/>
      <c r="C112" s="216"/>
      <c r="D112" s="216"/>
      <c r="E112" s="216"/>
      <c r="F112" s="216"/>
      <c r="G112" s="14">
        <v>104</v>
      </c>
      <c r="H112" s="31">
        <v>0</v>
      </c>
      <c r="I112" s="31">
        <v>0</v>
      </c>
    </row>
    <row r="113" spans="1:9" ht="12.75" customHeight="1" x14ac:dyDescent="0.2">
      <c r="A113" s="216" t="s">
        <v>144</v>
      </c>
      <c r="B113" s="216"/>
      <c r="C113" s="216"/>
      <c r="D113" s="216"/>
      <c r="E113" s="216"/>
      <c r="F113" s="216"/>
      <c r="G113" s="14">
        <v>105</v>
      </c>
      <c r="H113" s="31">
        <v>0</v>
      </c>
      <c r="I113" s="31">
        <v>0</v>
      </c>
    </row>
    <row r="114" spans="1:9" ht="12.75" customHeight="1" x14ac:dyDescent="0.2">
      <c r="A114" s="216" t="s">
        <v>145</v>
      </c>
      <c r="B114" s="216"/>
      <c r="C114" s="216"/>
      <c r="D114" s="216"/>
      <c r="E114" s="216"/>
      <c r="F114" s="216"/>
      <c r="G114" s="14">
        <v>106</v>
      </c>
      <c r="H114" s="31">
        <v>0</v>
      </c>
      <c r="I114" s="31">
        <v>0</v>
      </c>
    </row>
    <row r="115" spans="1:9" ht="12.75" customHeight="1" x14ac:dyDescent="0.2">
      <c r="A115" s="216" t="s">
        <v>146</v>
      </c>
      <c r="B115" s="216"/>
      <c r="C115" s="216"/>
      <c r="D115" s="216"/>
      <c r="E115" s="216"/>
      <c r="F115" s="216"/>
      <c r="G115" s="14">
        <v>107</v>
      </c>
      <c r="H115" s="31">
        <v>846572</v>
      </c>
      <c r="I115" s="31">
        <v>164089</v>
      </c>
    </row>
    <row r="116" spans="1:9" ht="12.75" customHeight="1" x14ac:dyDescent="0.2">
      <c r="A116" s="216" t="s">
        <v>147</v>
      </c>
      <c r="B116" s="216"/>
      <c r="C116" s="216"/>
      <c r="D116" s="216"/>
      <c r="E116" s="216"/>
      <c r="F116" s="216"/>
      <c r="G116" s="14">
        <v>108</v>
      </c>
      <c r="H116" s="31">
        <v>0</v>
      </c>
      <c r="I116" s="31">
        <v>0</v>
      </c>
    </row>
    <row r="117" spans="1:9" ht="12.75" customHeight="1" x14ac:dyDescent="0.2">
      <c r="A117" s="218" t="s">
        <v>407</v>
      </c>
      <c r="B117" s="218"/>
      <c r="C117" s="218"/>
      <c r="D117" s="218"/>
      <c r="E117" s="218"/>
      <c r="F117" s="218"/>
      <c r="G117" s="15">
        <v>109</v>
      </c>
      <c r="H117" s="32">
        <f>SUM(H118:H131)</f>
        <v>196392053</v>
      </c>
      <c r="I117" s="32">
        <f>SUM(I118:I131)</f>
        <v>369715666</v>
      </c>
    </row>
    <row r="118" spans="1:9" ht="12.75" customHeight="1" x14ac:dyDescent="0.2">
      <c r="A118" s="216" t="s">
        <v>148</v>
      </c>
      <c r="B118" s="216"/>
      <c r="C118" s="216"/>
      <c r="D118" s="216"/>
      <c r="E118" s="216"/>
      <c r="F118" s="216"/>
      <c r="G118" s="14">
        <v>110</v>
      </c>
      <c r="H118" s="31">
        <v>634231</v>
      </c>
      <c r="I118" s="31">
        <v>285847</v>
      </c>
    </row>
    <row r="119" spans="1:9" ht="22.15" customHeight="1" x14ac:dyDescent="0.2">
      <c r="A119" s="216" t="s">
        <v>149</v>
      </c>
      <c r="B119" s="216"/>
      <c r="C119" s="216"/>
      <c r="D119" s="216"/>
      <c r="E119" s="216"/>
      <c r="F119" s="216"/>
      <c r="G119" s="14">
        <v>111</v>
      </c>
      <c r="H119" s="31">
        <v>0</v>
      </c>
      <c r="I119" s="31">
        <v>0</v>
      </c>
    </row>
    <row r="120" spans="1:9" ht="12.75" customHeight="1" x14ac:dyDescent="0.2">
      <c r="A120" s="216" t="s">
        <v>150</v>
      </c>
      <c r="B120" s="216"/>
      <c r="C120" s="216"/>
      <c r="D120" s="216"/>
      <c r="E120" s="216"/>
      <c r="F120" s="216"/>
      <c r="G120" s="14">
        <v>112</v>
      </c>
      <c r="H120" s="31">
        <v>0</v>
      </c>
      <c r="I120" s="31">
        <v>0</v>
      </c>
    </row>
    <row r="121" spans="1:9" ht="23.45" customHeight="1" x14ac:dyDescent="0.2">
      <c r="A121" s="216" t="s">
        <v>151</v>
      </c>
      <c r="B121" s="216"/>
      <c r="C121" s="216"/>
      <c r="D121" s="216"/>
      <c r="E121" s="216"/>
      <c r="F121" s="216"/>
      <c r="G121" s="14">
        <v>113</v>
      </c>
      <c r="H121" s="31">
        <v>0</v>
      </c>
      <c r="I121" s="31">
        <v>0</v>
      </c>
    </row>
    <row r="122" spans="1:9" ht="12.75" customHeight="1" x14ac:dyDescent="0.2">
      <c r="A122" s="216" t="s">
        <v>152</v>
      </c>
      <c r="B122" s="216"/>
      <c r="C122" s="216"/>
      <c r="D122" s="216"/>
      <c r="E122" s="216"/>
      <c r="F122" s="216"/>
      <c r="G122" s="14">
        <v>114</v>
      </c>
      <c r="H122" s="31">
        <v>0</v>
      </c>
      <c r="I122" s="31">
        <v>0</v>
      </c>
    </row>
    <row r="123" spans="1:9" ht="12.75" customHeight="1" x14ac:dyDescent="0.2">
      <c r="A123" s="216" t="s">
        <v>153</v>
      </c>
      <c r="B123" s="216"/>
      <c r="C123" s="216"/>
      <c r="D123" s="216"/>
      <c r="E123" s="216"/>
      <c r="F123" s="216"/>
      <c r="G123" s="14">
        <v>115</v>
      </c>
      <c r="H123" s="31">
        <v>14313305</v>
      </c>
      <c r="I123" s="31">
        <v>154275848</v>
      </c>
    </row>
    <row r="124" spans="1:9" ht="12.75" customHeight="1" x14ac:dyDescent="0.2">
      <c r="A124" s="216" t="s">
        <v>154</v>
      </c>
      <c r="B124" s="216"/>
      <c r="C124" s="216"/>
      <c r="D124" s="216"/>
      <c r="E124" s="216"/>
      <c r="F124" s="216"/>
      <c r="G124" s="14">
        <v>116</v>
      </c>
      <c r="H124" s="31">
        <v>27491090</v>
      </c>
      <c r="I124" s="31">
        <v>52653079</v>
      </c>
    </row>
    <row r="125" spans="1:9" ht="12.75" customHeight="1" x14ac:dyDescent="0.2">
      <c r="A125" s="216" t="s">
        <v>155</v>
      </c>
      <c r="B125" s="216"/>
      <c r="C125" s="216"/>
      <c r="D125" s="216"/>
      <c r="E125" s="216"/>
      <c r="F125" s="216"/>
      <c r="G125" s="14">
        <v>117</v>
      </c>
      <c r="H125" s="31">
        <v>121887071</v>
      </c>
      <c r="I125" s="31">
        <v>140342430</v>
      </c>
    </row>
    <row r="126" spans="1:9" x14ac:dyDescent="0.2">
      <c r="A126" s="216" t="s">
        <v>156</v>
      </c>
      <c r="B126" s="216"/>
      <c r="C126" s="216"/>
      <c r="D126" s="216"/>
      <c r="E126" s="216"/>
      <c r="F126" s="216"/>
      <c r="G126" s="14">
        <v>118</v>
      </c>
      <c r="H126" s="31">
        <v>0</v>
      </c>
      <c r="I126" s="31">
        <v>0</v>
      </c>
    </row>
    <row r="127" spans="1:9" x14ac:dyDescent="0.2">
      <c r="A127" s="216" t="s">
        <v>157</v>
      </c>
      <c r="B127" s="216"/>
      <c r="C127" s="216"/>
      <c r="D127" s="216"/>
      <c r="E127" s="216"/>
      <c r="F127" s="216"/>
      <c r="G127" s="14">
        <v>119</v>
      </c>
      <c r="H127" s="31">
        <v>17224769</v>
      </c>
      <c r="I127" s="31">
        <v>9525467</v>
      </c>
    </row>
    <row r="128" spans="1:9" x14ac:dyDescent="0.2">
      <c r="A128" s="216" t="s">
        <v>158</v>
      </c>
      <c r="B128" s="216"/>
      <c r="C128" s="216"/>
      <c r="D128" s="216"/>
      <c r="E128" s="216"/>
      <c r="F128" s="216"/>
      <c r="G128" s="14">
        <v>120</v>
      </c>
      <c r="H128" s="31">
        <v>6545056</v>
      </c>
      <c r="I128" s="31">
        <v>4520141</v>
      </c>
    </row>
    <row r="129" spans="1:9" x14ac:dyDescent="0.2">
      <c r="A129" s="216" t="s">
        <v>159</v>
      </c>
      <c r="B129" s="216"/>
      <c r="C129" s="216"/>
      <c r="D129" s="216"/>
      <c r="E129" s="216"/>
      <c r="F129" s="216"/>
      <c r="G129" s="14">
        <v>121</v>
      </c>
      <c r="H129" s="31">
        <v>0</v>
      </c>
      <c r="I129" s="31">
        <v>0</v>
      </c>
    </row>
    <row r="130" spans="1:9" x14ac:dyDescent="0.2">
      <c r="A130" s="216" t="s">
        <v>160</v>
      </c>
      <c r="B130" s="216"/>
      <c r="C130" s="216"/>
      <c r="D130" s="216"/>
      <c r="E130" s="216"/>
      <c r="F130" s="216"/>
      <c r="G130" s="14">
        <v>122</v>
      </c>
      <c r="H130" s="31">
        <v>0</v>
      </c>
      <c r="I130" s="31">
        <v>0</v>
      </c>
    </row>
    <row r="131" spans="1:9" x14ac:dyDescent="0.2">
      <c r="A131" s="216" t="s">
        <v>161</v>
      </c>
      <c r="B131" s="216"/>
      <c r="C131" s="216"/>
      <c r="D131" s="216"/>
      <c r="E131" s="216"/>
      <c r="F131" s="216"/>
      <c r="G131" s="14">
        <v>123</v>
      </c>
      <c r="H131" s="31">
        <v>8296531</v>
      </c>
      <c r="I131" s="31">
        <v>8112854</v>
      </c>
    </row>
    <row r="132" spans="1:9" ht="22.15" customHeight="1" x14ac:dyDescent="0.2">
      <c r="A132" s="233" t="s">
        <v>162</v>
      </c>
      <c r="B132" s="233"/>
      <c r="C132" s="233"/>
      <c r="D132" s="233"/>
      <c r="E132" s="233"/>
      <c r="F132" s="233"/>
      <c r="G132" s="14">
        <v>124</v>
      </c>
      <c r="H132" s="31">
        <v>278410846</v>
      </c>
      <c r="I132" s="31">
        <v>493356552</v>
      </c>
    </row>
    <row r="133" spans="1:9" x14ac:dyDescent="0.2">
      <c r="A133" s="218" t="s">
        <v>408</v>
      </c>
      <c r="B133" s="218"/>
      <c r="C133" s="218"/>
      <c r="D133" s="218"/>
      <c r="E133" s="218"/>
      <c r="F133" s="218"/>
      <c r="G133" s="15">
        <v>125</v>
      </c>
      <c r="H133" s="32">
        <f>H75+H98+H105+H117+H132</f>
        <v>1228164957</v>
      </c>
      <c r="I133" s="32">
        <f>I75+I98+I105+I117+I132</f>
        <v>1595832184</v>
      </c>
    </row>
    <row r="134" spans="1:9" x14ac:dyDescent="0.2">
      <c r="A134" s="233" t="s">
        <v>163</v>
      </c>
      <c r="B134" s="233"/>
      <c r="C134" s="233"/>
      <c r="D134" s="233"/>
      <c r="E134" s="233"/>
      <c r="F134" s="233"/>
      <c r="G134" s="14">
        <v>126</v>
      </c>
      <c r="H134" s="31">
        <v>435126367</v>
      </c>
      <c r="I134" s="31">
        <v>665325697</v>
      </c>
    </row>
  </sheetData>
  <sheetProtection algorithmName="SHA-512" hashValue="O6It8BVxtjP4TPI6Oqit72jPYM060exs4yKEEFoKvSJDecI52pEVOeZP04ExKX9skL93BiqPbL9DYalbN+tAmA==" saltValue="VOv5kfcLH/ue6xHBtyEFwA=="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formula1>999999999999</formula1>
    </dataValidation>
    <dataValidation type="whole" operator="notEqual" allowBlank="1" showInputMessage="1" showErrorMessage="1" errorTitle="Incorrect entry" error="You can enter only whole numbers or a zero" sqref="H75:I75 H97:I97 H94:I94 H77:I91">
      <formula1>999999999999</formula1>
    </dataValidation>
    <dataValidation type="whole" operator="greaterThanOrEqual" allowBlank="1" showInputMessage="1" showErrorMessage="1" errorTitle="Incorrect entry" error="You can enter only positive whole numbers or a zero" sqref="H8:I73 H98:I134 H95:I96 H92:I93 H76:I76">
      <formula1>0</formula1>
    </dataValidation>
  </dataValidations>
  <pageMargins left="0.75" right="0.75" top="1" bottom="1" header="0.5" footer="0.5"/>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3"/>
  <sheetViews>
    <sheetView zoomScaleNormal="100" zoomScaleSheetLayoutView="110" workbookViewId="0">
      <selection activeCell="H89" sqref="H89:K89"/>
    </sheetView>
  </sheetViews>
  <sheetFormatPr defaultRowHeight="12.75" x14ac:dyDescent="0.2"/>
  <cols>
    <col min="1" max="7" width="9.140625" style="16"/>
    <col min="8" max="11" width="14.7109375" style="34" customWidth="1"/>
    <col min="12" max="263" width="9.140625" style="16"/>
    <col min="264" max="264" width="9.85546875" style="16" bestFit="1" customWidth="1"/>
    <col min="265" max="265" width="11.7109375" style="16" bestFit="1" customWidth="1"/>
    <col min="266" max="519" width="9.140625" style="16"/>
    <col min="520" max="520" width="9.85546875" style="16" bestFit="1" customWidth="1"/>
    <col min="521" max="521" width="11.7109375" style="16" bestFit="1" customWidth="1"/>
    <col min="522" max="775" width="9.140625" style="16"/>
    <col min="776" max="776" width="9.85546875" style="16" bestFit="1" customWidth="1"/>
    <col min="777" max="777" width="11.7109375" style="16" bestFit="1" customWidth="1"/>
    <col min="778" max="1031" width="9.140625" style="16"/>
    <col min="1032" max="1032" width="9.85546875" style="16" bestFit="1" customWidth="1"/>
    <col min="1033" max="1033" width="11.7109375" style="16" bestFit="1" customWidth="1"/>
    <col min="1034" max="1287" width="9.140625" style="16"/>
    <col min="1288" max="1288" width="9.85546875" style="16" bestFit="1" customWidth="1"/>
    <col min="1289" max="1289" width="11.7109375" style="16" bestFit="1" customWidth="1"/>
    <col min="1290" max="1543" width="9.140625" style="16"/>
    <col min="1544" max="1544" width="9.85546875" style="16" bestFit="1" customWidth="1"/>
    <col min="1545" max="1545" width="11.7109375" style="16" bestFit="1" customWidth="1"/>
    <col min="1546" max="1799" width="9.140625" style="16"/>
    <col min="1800" max="1800" width="9.85546875" style="16" bestFit="1" customWidth="1"/>
    <col min="1801" max="1801" width="11.7109375" style="16" bestFit="1" customWidth="1"/>
    <col min="1802" max="2055" width="9.140625" style="16"/>
    <col min="2056" max="2056" width="9.85546875" style="16" bestFit="1" customWidth="1"/>
    <col min="2057" max="2057" width="11.7109375" style="16" bestFit="1" customWidth="1"/>
    <col min="2058" max="2311" width="9.140625" style="16"/>
    <col min="2312" max="2312" width="9.85546875" style="16" bestFit="1" customWidth="1"/>
    <col min="2313" max="2313" width="11.7109375" style="16" bestFit="1" customWidth="1"/>
    <col min="2314" max="2567" width="9.140625" style="16"/>
    <col min="2568" max="2568" width="9.85546875" style="16" bestFit="1" customWidth="1"/>
    <col min="2569" max="2569" width="11.7109375" style="16" bestFit="1" customWidth="1"/>
    <col min="2570" max="2823" width="9.140625" style="16"/>
    <col min="2824" max="2824" width="9.85546875" style="16" bestFit="1" customWidth="1"/>
    <col min="2825" max="2825" width="11.7109375" style="16" bestFit="1" customWidth="1"/>
    <col min="2826" max="3079" width="9.140625" style="16"/>
    <col min="3080" max="3080" width="9.85546875" style="16" bestFit="1" customWidth="1"/>
    <col min="3081" max="3081" width="11.7109375" style="16" bestFit="1" customWidth="1"/>
    <col min="3082" max="3335" width="9.140625" style="16"/>
    <col min="3336" max="3336" width="9.85546875" style="16" bestFit="1" customWidth="1"/>
    <col min="3337" max="3337" width="11.7109375" style="16" bestFit="1" customWidth="1"/>
    <col min="3338" max="3591" width="9.140625" style="16"/>
    <col min="3592" max="3592" width="9.85546875" style="16" bestFit="1" customWidth="1"/>
    <col min="3593" max="3593" width="11.7109375" style="16" bestFit="1" customWidth="1"/>
    <col min="3594" max="3847" width="9.140625" style="16"/>
    <col min="3848" max="3848" width="9.85546875" style="16" bestFit="1" customWidth="1"/>
    <col min="3849" max="3849" width="11.7109375" style="16" bestFit="1" customWidth="1"/>
    <col min="3850" max="4103" width="9.140625" style="16"/>
    <col min="4104" max="4104" width="9.85546875" style="16" bestFit="1" customWidth="1"/>
    <col min="4105" max="4105" width="11.7109375" style="16" bestFit="1" customWidth="1"/>
    <col min="4106" max="4359" width="9.140625" style="16"/>
    <col min="4360" max="4360" width="9.85546875" style="16" bestFit="1" customWidth="1"/>
    <col min="4361" max="4361" width="11.7109375" style="16" bestFit="1" customWidth="1"/>
    <col min="4362" max="4615" width="9.140625" style="16"/>
    <col min="4616" max="4616" width="9.85546875" style="16" bestFit="1" customWidth="1"/>
    <col min="4617" max="4617" width="11.7109375" style="16" bestFit="1" customWidth="1"/>
    <col min="4618" max="4871" width="9.140625" style="16"/>
    <col min="4872" max="4872" width="9.85546875" style="16" bestFit="1" customWidth="1"/>
    <col min="4873" max="4873" width="11.7109375" style="16" bestFit="1" customWidth="1"/>
    <col min="4874" max="5127" width="9.140625" style="16"/>
    <col min="5128" max="5128" width="9.85546875" style="16" bestFit="1" customWidth="1"/>
    <col min="5129" max="5129" width="11.7109375" style="16" bestFit="1" customWidth="1"/>
    <col min="5130" max="5383" width="9.140625" style="16"/>
    <col min="5384" max="5384" width="9.85546875" style="16" bestFit="1" customWidth="1"/>
    <col min="5385" max="5385" width="11.7109375" style="16" bestFit="1" customWidth="1"/>
    <col min="5386" max="5639" width="9.140625" style="16"/>
    <col min="5640" max="5640" width="9.85546875" style="16" bestFit="1" customWidth="1"/>
    <col min="5641" max="5641" width="11.7109375" style="16" bestFit="1" customWidth="1"/>
    <col min="5642" max="5895" width="9.140625" style="16"/>
    <col min="5896" max="5896" width="9.85546875" style="16" bestFit="1" customWidth="1"/>
    <col min="5897" max="5897" width="11.7109375" style="16" bestFit="1" customWidth="1"/>
    <col min="5898" max="6151" width="9.140625" style="16"/>
    <col min="6152" max="6152" width="9.85546875" style="16" bestFit="1" customWidth="1"/>
    <col min="6153" max="6153" width="11.7109375" style="16" bestFit="1" customWidth="1"/>
    <col min="6154" max="6407" width="9.140625" style="16"/>
    <col min="6408" max="6408" width="9.85546875" style="16" bestFit="1" customWidth="1"/>
    <col min="6409" max="6409" width="11.7109375" style="16" bestFit="1" customWidth="1"/>
    <col min="6410" max="6663" width="9.140625" style="16"/>
    <col min="6664" max="6664" width="9.85546875" style="16" bestFit="1" customWidth="1"/>
    <col min="6665" max="6665" width="11.7109375" style="16" bestFit="1" customWidth="1"/>
    <col min="6666" max="6919" width="9.140625" style="16"/>
    <col min="6920" max="6920" width="9.85546875" style="16" bestFit="1" customWidth="1"/>
    <col min="6921" max="6921" width="11.7109375" style="16" bestFit="1" customWidth="1"/>
    <col min="6922" max="7175" width="9.140625" style="16"/>
    <col min="7176" max="7176" width="9.85546875" style="16" bestFit="1" customWidth="1"/>
    <col min="7177" max="7177" width="11.7109375" style="16" bestFit="1" customWidth="1"/>
    <col min="7178" max="7431" width="9.140625" style="16"/>
    <col min="7432" max="7432" width="9.85546875" style="16" bestFit="1" customWidth="1"/>
    <col min="7433" max="7433" width="11.7109375" style="16" bestFit="1" customWidth="1"/>
    <col min="7434" max="7687" width="9.140625" style="16"/>
    <col min="7688" max="7688" width="9.85546875" style="16" bestFit="1" customWidth="1"/>
    <col min="7689" max="7689" width="11.7109375" style="16" bestFit="1" customWidth="1"/>
    <col min="7690" max="7943" width="9.140625" style="16"/>
    <col min="7944" max="7944" width="9.85546875" style="16" bestFit="1" customWidth="1"/>
    <col min="7945" max="7945" width="11.7109375" style="16" bestFit="1" customWidth="1"/>
    <col min="7946" max="8199" width="9.140625" style="16"/>
    <col min="8200" max="8200" width="9.85546875" style="16" bestFit="1" customWidth="1"/>
    <col min="8201" max="8201" width="11.7109375" style="16" bestFit="1" customWidth="1"/>
    <col min="8202" max="8455" width="9.140625" style="16"/>
    <col min="8456" max="8456" width="9.85546875" style="16" bestFit="1" customWidth="1"/>
    <col min="8457" max="8457" width="11.7109375" style="16" bestFit="1" customWidth="1"/>
    <col min="8458" max="8711" width="9.140625" style="16"/>
    <col min="8712" max="8712" width="9.85546875" style="16" bestFit="1" customWidth="1"/>
    <col min="8713" max="8713" width="11.7109375" style="16" bestFit="1" customWidth="1"/>
    <col min="8714" max="8967" width="9.140625" style="16"/>
    <col min="8968" max="8968" width="9.85546875" style="16" bestFit="1" customWidth="1"/>
    <col min="8969" max="8969" width="11.7109375" style="16" bestFit="1" customWidth="1"/>
    <col min="8970" max="9223" width="9.140625" style="16"/>
    <col min="9224" max="9224" width="9.85546875" style="16" bestFit="1" customWidth="1"/>
    <col min="9225" max="9225" width="11.7109375" style="16" bestFit="1" customWidth="1"/>
    <col min="9226" max="9479" width="9.140625" style="16"/>
    <col min="9480" max="9480" width="9.85546875" style="16" bestFit="1" customWidth="1"/>
    <col min="9481" max="9481" width="11.7109375" style="16" bestFit="1" customWidth="1"/>
    <col min="9482" max="9735" width="9.140625" style="16"/>
    <col min="9736" max="9736" width="9.85546875" style="16" bestFit="1" customWidth="1"/>
    <col min="9737" max="9737" width="11.7109375" style="16" bestFit="1" customWidth="1"/>
    <col min="9738" max="9991" width="9.140625" style="16"/>
    <col min="9992" max="9992" width="9.85546875" style="16" bestFit="1" customWidth="1"/>
    <col min="9993" max="9993" width="11.7109375" style="16" bestFit="1" customWidth="1"/>
    <col min="9994" max="10247" width="9.140625" style="16"/>
    <col min="10248" max="10248" width="9.85546875" style="16" bestFit="1" customWidth="1"/>
    <col min="10249" max="10249" width="11.7109375" style="16" bestFit="1" customWidth="1"/>
    <col min="10250" max="10503" width="9.140625" style="16"/>
    <col min="10504" max="10504" width="9.85546875" style="16" bestFit="1" customWidth="1"/>
    <col min="10505" max="10505" width="11.7109375" style="16" bestFit="1" customWidth="1"/>
    <col min="10506" max="10759" width="9.140625" style="16"/>
    <col min="10760" max="10760" width="9.85546875" style="16" bestFit="1" customWidth="1"/>
    <col min="10761" max="10761" width="11.7109375" style="16" bestFit="1" customWidth="1"/>
    <col min="10762" max="11015" width="9.140625" style="16"/>
    <col min="11016" max="11016" width="9.85546875" style="16" bestFit="1" customWidth="1"/>
    <col min="11017" max="11017" width="11.7109375" style="16" bestFit="1" customWidth="1"/>
    <col min="11018" max="11271" width="9.140625" style="16"/>
    <col min="11272" max="11272" width="9.85546875" style="16" bestFit="1" customWidth="1"/>
    <col min="11273" max="11273" width="11.7109375" style="16" bestFit="1" customWidth="1"/>
    <col min="11274" max="11527" width="9.140625" style="16"/>
    <col min="11528" max="11528" width="9.85546875" style="16" bestFit="1" customWidth="1"/>
    <col min="11529" max="11529" width="11.7109375" style="16" bestFit="1" customWidth="1"/>
    <col min="11530" max="11783" width="9.140625" style="16"/>
    <col min="11784" max="11784" width="9.85546875" style="16" bestFit="1" customWidth="1"/>
    <col min="11785" max="11785" width="11.7109375" style="16" bestFit="1" customWidth="1"/>
    <col min="11786" max="12039" width="9.140625" style="16"/>
    <col min="12040" max="12040" width="9.85546875" style="16" bestFit="1" customWidth="1"/>
    <col min="12041" max="12041" width="11.7109375" style="16" bestFit="1" customWidth="1"/>
    <col min="12042" max="12295" width="9.140625" style="16"/>
    <col min="12296" max="12296" width="9.85546875" style="16" bestFit="1" customWidth="1"/>
    <col min="12297" max="12297" width="11.7109375" style="16" bestFit="1" customWidth="1"/>
    <col min="12298" max="12551" width="9.140625" style="16"/>
    <col min="12552" max="12552" width="9.85546875" style="16" bestFit="1" customWidth="1"/>
    <col min="12553" max="12553" width="11.7109375" style="16" bestFit="1" customWidth="1"/>
    <col min="12554" max="12807" width="9.140625" style="16"/>
    <col min="12808" max="12808" width="9.85546875" style="16" bestFit="1" customWidth="1"/>
    <col min="12809" max="12809" width="11.7109375" style="16" bestFit="1" customWidth="1"/>
    <col min="12810" max="13063" width="9.140625" style="16"/>
    <col min="13064" max="13064" width="9.85546875" style="16" bestFit="1" customWidth="1"/>
    <col min="13065" max="13065" width="11.7109375" style="16" bestFit="1" customWidth="1"/>
    <col min="13066" max="13319" width="9.140625" style="16"/>
    <col min="13320" max="13320" width="9.85546875" style="16" bestFit="1" customWidth="1"/>
    <col min="13321" max="13321" width="11.7109375" style="16" bestFit="1" customWidth="1"/>
    <col min="13322" max="13575" width="9.140625" style="16"/>
    <col min="13576" max="13576" width="9.85546875" style="16" bestFit="1" customWidth="1"/>
    <col min="13577" max="13577" width="11.7109375" style="16" bestFit="1" customWidth="1"/>
    <col min="13578" max="13831" width="9.140625" style="16"/>
    <col min="13832" max="13832" width="9.85546875" style="16" bestFit="1" customWidth="1"/>
    <col min="13833" max="13833" width="11.7109375" style="16" bestFit="1" customWidth="1"/>
    <col min="13834" max="14087" width="9.140625" style="16"/>
    <col min="14088" max="14088" width="9.85546875" style="16" bestFit="1" customWidth="1"/>
    <col min="14089" max="14089" width="11.7109375" style="16" bestFit="1" customWidth="1"/>
    <col min="14090" max="14343" width="9.140625" style="16"/>
    <col min="14344" max="14344" width="9.85546875" style="16" bestFit="1" customWidth="1"/>
    <col min="14345" max="14345" width="11.7109375" style="16" bestFit="1" customWidth="1"/>
    <col min="14346" max="14599" width="9.140625" style="16"/>
    <col min="14600" max="14600" width="9.85546875" style="16" bestFit="1" customWidth="1"/>
    <col min="14601" max="14601" width="11.7109375" style="16" bestFit="1" customWidth="1"/>
    <col min="14602" max="14855" width="9.140625" style="16"/>
    <col min="14856" max="14856" width="9.85546875" style="16" bestFit="1" customWidth="1"/>
    <col min="14857" max="14857" width="11.7109375" style="16" bestFit="1" customWidth="1"/>
    <col min="14858" max="15111" width="9.140625" style="16"/>
    <col min="15112" max="15112" width="9.85546875" style="16" bestFit="1" customWidth="1"/>
    <col min="15113" max="15113" width="11.7109375" style="16" bestFit="1" customWidth="1"/>
    <col min="15114" max="15367" width="9.140625" style="16"/>
    <col min="15368" max="15368" width="9.85546875" style="16" bestFit="1" customWidth="1"/>
    <col min="15369" max="15369" width="11.7109375" style="16" bestFit="1" customWidth="1"/>
    <col min="15370" max="15623" width="9.140625" style="16"/>
    <col min="15624" max="15624" width="9.85546875" style="16" bestFit="1" customWidth="1"/>
    <col min="15625" max="15625" width="11.7109375" style="16" bestFit="1" customWidth="1"/>
    <col min="15626" max="15879" width="9.140625" style="16"/>
    <col min="15880" max="15880" width="9.85546875" style="16" bestFit="1" customWidth="1"/>
    <col min="15881" max="15881" width="11.7109375" style="16" bestFit="1" customWidth="1"/>
    <col min="15882" max="16135" width="9.140625" style="16"/>
    <col min="16136" max="16136" width="9.85546875" style="16" bestFit="1" customWidth="1"/>
    <col min="16137" max="16137" width="11.7109375" style="16" bestFit="1" customWidth="1"/>
    <col min="16138" max="16384" width="9.140625" style="16"/>
  </cols>
  <sheetData>
    <row r="1" spans="1:11" x14ac:dyDescent="0.2">
      <c r="A1" s="258" t="s">
        <v>164</v>
      </c>
      <c r="B1" s="220"/>
      <c r="C1" s="220"/>
      <c r="D1" s="220"/>
      <c r="E1" s="220"/>
      <c r="F1" s="220"/>
      <c r="G1" s="220"/>
      <c r="H1" s="220"/>
      <c r="I1" s="220"/>
    </row>
    <row r="2" spans="1:11" x14ac:dyDescent="0.2">
      <c r="A2" s="257" t="s">
        <v>567</v>
      </c>
      <c r="B2" s="222"/>
      <c r="C2" s="222"/>
      <c r="D2" s="222"/>
      <c r="E2" s="222"/>
      <c r="F2" s="222"/>
      <c r="G2" s="222"/>
      <c r="H2" s="222"/>
      <c r="I2" s="222"/>
      <c r="J2" s="114"/>
      <c r="K2" s="114"/>
    </row>
    <row r="3" spans="1:11" x14ac:dyDescent="0.2">
      <c r="A3" s="244" t="s">
        <v>165</v>
      </c>
      <c r="B3" s="245"/>
      <c r="C3" s="245"/>
      <c r="D3" s="245"/>
      <c r="E3" s="245"/>
      <c r="F3" s="245"/>
      <c r="G3" s="245"/>
      <c r="H3" s="245"/>
      <c r="I3" s="245"/>
      <c r="J3" s="246"/>
      <c r="K3" s="246"/>
    </row>
    <row r="4" spans="1:11" x14ac:dyDescent="0.2">
      <c r="A4" s="247" t="s">
        <v>524</v>
      </c>
      <c r="B4" s="248"/>
      <c r="C4" s="248"/>
      <c r="D4" s="248"/>
      <c r="E4" s="248"/>
      <c r="F4" s="248"/>
      <c r="G4" s="248"/>
      <c r="H4" s="248"/>
      <c r="I4" s="248"/>
      <c r="J4" s="249"/>
      <c r="K4" s="249"/>
    </row>
    <row r="5" spans="1:11" ht="22.15" customHeight="1" x14ac:dyDescent="0.2">
      <c r="A5" s="241" t="s">
        <v>166</v>
      </c>
      <c r="B5" s="231"/>
      <c r="C5" s="231"/>
      <c r="D5" s="231"/>
      <c r="E5" s="231"/>
      <c r="F5" s="231"/>
      <c r="G5" s="241" t="s">
        <v>167</v>
      </c>
      <c r="H5" s="242" t="s">
        <v>168</v>
      </c>
      <c r="I5" s="243"/>
      <c r="J5" s="242" t="s">
        <v>169</v>
      </c>
      <c r="K5" s="243"/>
    </row>
    <row r="6" spans="1:11" x14ac:dyDescent="0.2">
      <c r="A6" s="231"/>
      <c r="B6" s="231"/>
      <c r="C6" s="231"/>
      <c r="D6" s="231"/>
      <c r="E6" s="231"/>
      <c r="F6" s="231"/>
      <c r="G6" s="231"/>
      <c r="H6" s="18" t="s">
        <v>170</v>
      </c>
      <c r="I6" s="18" t="s">
        <v>171</v>
      </c>
      <c r="J6" s="18" t="s">
        <v>172</v>
      </c>
      <c r="K6" s="18" t="s">
        <v>173</v>
      </c>
    </row>
    <row r="7" spans="1:11" x14ac:dyDescent="0.2">
      <c r="A7" s="252">
        <v>1</v>
      </c>
      <c r="B7" s="229"/>
      <c r="C7" s="229"/>
      <c r="D7" s="229"/>
      <c r="E7" s="229"/>
      <c r="F7" s="229"/>
      <c r="G7" s="17">
        <v>2</v>
      </c>
      <c r="H7" s="18">
        <v>3</v>
      </c>
      <c r="I7" s="18">
        <v>4</v>
      </c>
      <c r="J7" s="18">
        <v>5</v>
      </c>
      <c r="K7" s="18">
        <v>6</v>
      </c>
    </row>
    <row r="8" spans="1:11" x14ac:dyDescent="0.2">
      <c r="A8" s="253" t="s">
        <v>409</v>
      </c>
      <c r="B8" s="254"/>
      <c r="C8" s="254"/>
      <c r="D8" s="254"/>
      <c r="E8" s="254"/>
      <c r="F8" s="254"/>
      <c r="G8" s="15">
        <v>1</v>
      </c>
      <c r="H8" s="115">
        <f>SUM(H9:H13)</f>
        <v>1801674707</v>
      </c>
      <c r="I8" s="115">
        <f>SUM(I9:I13)</f>
        <v>390717557</v>
      </c>
      <c r="J8" s="115">
        <f>SUM(J9:J13)</f>
        <v>2176727146</v>
      </c>
      <c r="K8" s="115">
        <f>SUM(K9:K13)</f>
        <v>669039910</v>
      </c>
    </row>
    <row r="9" spans="1:11" x14ac:dyDescent="0.2">
      <c r="A9" s="216" t="s">
        <v>174</v>
      </c>
      <c r="B9" s="216"/>
      <c r="C9" s="216"/>
      <c r="D9" s="216"/>
      <c r="E9" s="216"/>
      <c r="F9" s="216"/>
      <c r="G9" s="14">
        <v>2</v>
      </c>
      <c r="H9" s="126">
        <v>5499300</v>
      </c>
      <c r="I9" s="126">
        <v>1181838</v>
      </c>
      <c r="J9" s="126">
        <v>15071093</v>
      </c>
      <c r="K9" s="126">
        <v>5358479</v>
      </c>
    </row>
    <row r="10" spans="1:11" x14ac:dyDescent="0.2">
      <c r="A10" s="216" t="s">
        <v>175</v>
      </c>
      <c r="B10" s="216"/>
      <c r="C10" s="216"/>
      <c r="D10" s="216"/>
      <c r="E10" s="216"/>
      <c r="F10" s="216"/>
      <c r="G10" s="14">
        <v>3</v>
      </c>
      <c r="H10" s="126">
        <v>1782557158</v>
      </c>
      <c r="I10" s="126">
        <v>382857498</v>
      </c>
      <c r="J10" s="126">
        <v>2132710172</v>
      </c>
      <c r="K10" s="126">
        <v>654503696</v>
      </c>
    </row>
    <row r="11" spans="1:11" x14ac:dyDescent="0.2">
      <c r="A11" s="216" t="s">
        <v>176</v>
      </c>
      <c r="B11" s="216"/>
      <c r="C11" s="216"/>
      <c r="D11" s="216"/>
      <c r="E11" s="216"/>
      <c r="F11" s="216"/>
      <c r="G11" s="14">
        <v>4</v>
      </c>
      <c r="H11" s="126">
        <v>4573635</v>
      </c>
      <c r="I11" s="126">
        <v>1934093</v>
      </c>
      <c r="J11" s="126">
        <v>13563127</v>
      </c>
      <c r="K11" s="126">
        <v>676905</v>
      </c>
    </row>
    <row r="12" spans="1:11" x14ac:dyDescent="0.2">
      <c r="A12" s="216" t="s">
        <v>177</v>
      </c>
      <c r="B12" s="216"/>
      <c r="C12" s="216"/>
      <c r="D12" s="216"/>
      <c r="E12" s="216"/>
      <c r="F12" s="216"/>
      <c r="G12" s="14">
        <v>5</v>
      </c>
      <c r="H12" s="126">
        <v>0</v>
      </c>
      <c r="I12" s="126">
        <v>0</v>
      </c>
      <c r="J12" s="126">
        <v>0</v>
      </c>
      <c r="K12" s="126">
        <v>0</v>
      </c>
    </row>
    <row r="13" spans="1:11" x14ac:dyDescent="0.2">
      <c r="A13" s="216" t="s">
        <v>178</v>
      </c>
      <c r="B13" s="216"/>
      <c r="C13" s="216"/>
      <c r="D13" s="216"/>
      <c r="E13" s="216"/>
      <c r="F13" s="216"/>
      <c r="G13" s="14">
        <v>6</v>
      </c>
      <c r="H13" s="126">
        <v>9044614</v>
      </c>
      <c r="I13" s="126">
        <v>4744128</v>
      </c>
      <c r="J13" s="126">
        <v>15382754</v>
      </c>
      <c r="K13" s="126">
        <v>8500830</v>
      </c>
    </row>
    <row r="14" spans="1:11" ht="22.15" customHeight="1" x14ac:dyDescent="0.2">
      <c r="A14" s="253" t="s">
        <v>410</v>
      </c>
      <c r="B14" s="254"/>
      <c r="C14" s="254"/>
      <c r="D14" s="254"/>
      <c r="E14" s="254"/>
      <c r="F14" s="254"/>
      <c r="G14" s="15">
        <v>7</v>
      </c>
      <c r="H14" s="115">
        <f>H15+H16+H20+H24+H25+H26+H29+H36</f>
        <v>1515970412</v>
      </c>
      <c r="I14" s="115">
        <f>I15+I16+I20+I24+I25+I26+I29+I36</f>
        <v>435026973</v>
      </c>
      <c r="J14" s="115">
        <f>J15+J16+J20+J24+J25+J26+J29+J36</f>
        <v>2179206562</v>
      </c>
      <c r="K14" s="115">
        <f>K15+K16+K20+K24+K25+K26+K29+K36</f>
        <v>690636250</v>
      </c>
    </row>
    <row r="15" spans="1:11" x14ac:dyDescent="0.2">
      <c r="A15" s="216" t="s">
        <v>179</v>
      </c>
      <c r="B15" s="216"/>
      <c r="C15" s="216"/>
      <c r="D15" s="216"/>
      <c r="E15" s="216"/>
      <c r="F15" s="216"/>
      <c r="G15" s="14">
        <v>8</v>
      </c>
      <c r="H15" s="126">
        <v>371422</v>
      </c>
      <c r="I15" s="126">
        <v>-27823513</v>
      </c>
      <c r="J15" s="126">
        <v>57182886</v>
      </c>
      <c r="K15" s="126">
        <v>59380673</v>
      </c>
    </row>
    <row r="16" spans="1:11" x14ac:dyDescent="0.2">
      <c r="A16" s="217" t="s">
        <v>411</v>
      </c>
      <c r="B16" s="217"/>
      <c r="C16" s="217"/>
      <c r="D16" s="217"/>
      <c r="E16" s="217"/>
      <c r="F16" s="217"/>
      <c r="G16" s="15">
        <v>9</v>
      </c>
      <c r="H16" s="115">
        <f>SUM(H17:H19)</f>
        <v>1093821725</v>
      </c>
      <c r="I16" s="115">
        <f>SUM(I17:I19)</f>
        <v>316462273</v>
      </c>
      <c r="J16" s="115">
        <f>SUM(J17:J19)</f>
        <v>1813970280</v>
      </c>
      <c r="K16" s="115">
        <f>SUM(K17:K19)</f>
        <v>575094564</v>
      </c>
    </row>
    <row r="17" spans="1:11" x14ac:dyDescent="0.2">
      <c r="A17" s="259" t="s">
        <v>180</v>
      </c>
      <c r="B17" s="259"/>
      <c r="C17" s="259"/>
      <c r="D17" s="259"/>
      <c r="E17" s="259"/>
      <c r="F17" s="259"/>
      <c r="G17" s="14">
        <v>10</v>
      </c>
      <c r="H17" s="126">
        <v>1023752032</v>
      </c>
      <c r="I17" s="126">
        <v>306152307</v>
      </c>
      <c r="J17" s="126">
        <v>1681711877</v>
      </c>
      <c r="K17" s="126">
        <v>504968240</v>
      </c>
    </row>
    <row r="18" spans="1:11" x14ac:dyDescent="0.2">
      <c r="A18" s="259" t="s">
        <v>181</v>
      </c>
      <c r="B18" s="259"/>
      <c r="C18" s="259"/>
      <c r="D18" s="259"/>
      <c r="E18" s="259"/>
      <c r="F18" s="259"/>
      <c r="G18" s="14">
        <v>11</v>
      </c>
      <c r="H18" s="126">
        <v>19708869</v>
      </c>
      <c r="I18" s="126">
        <v>1141676</v>
      </c>
      <c r="J18" s="126">
        <v>88932338</v>
      </c>
      <c r="K18" s="126">
        <v>60551394</v>
      </c>
    </row>
    <row r="19" spans="1:11" x14ac:dyDescent="0.2">
      <c r="A19" s="259" t="s">
        <v>182</v>
      </c>
      <c r="B19" s="259"/>
      <c r="C19" s="259"/>
      <c r="D19" s="259"/>
      <c r="E19" s="259"/>
      <c r="F19" s="259"/>
      <c r="G19" s="14">
        <v>12</v>
      </c>
      <c r="H19" s="126">
        <v>50360824</v>
      </c>
      <c r="I19" s="126">
        <v>9168290</v>
      </c>
      <c r="J19" s="126">
        <v>43326065</v>
      </c>
      <c r="K19" s="126">
        <v>9574930</v>
      </c>
    </row>
    <row r="20" spans="1:11" x14ac:dyDescent="0.2">
      <c r="A20" s="217" t="s">
        <v>412</v>
      </c>
      <c r="B20" s="217"/>
      <c r="C20" s="217"/>
      <c r="D20" s="217"/>
      <c r="E20" s="217"/>
      <c r="F20" s="217"/>
      <c r="G20" s="15">
        <v>13</v>
      </c>
      <c r="H20" s="115">
        <f>SUM(H21:H23)</f>
        <v>163273710</v>
      </c>
      <c r="I20" s="115">
        <f>SUM(I21:I23)</f>
        <v>41901755</v>
      </c>
      <c r="J20" s="115">
        <f>SUM(J21:J23)</f>
        <v>160345439</v>
      </c>
      <c r="K20" s="115">
        <f>SUM(K21:K23)</f>
        <v>40176567</v>
      </c>
    </row>
    <row r="21" spans="1:11" x14ac:dyDescent="0.2">
      <c r="A21" s="259" t="s">
        <v>183</v>
      </c>
      <c r="B21" s="259"/>
      <c r="C21" s="259"/>
      <c r="D21" s="259"/>
      <c r="E21" s="259"/>
      <c r="F21" s="259"/>
      <c r="G21" s="14">
        <v>14</v>
      </c>
      <c r="H21" s="126">
        <v>103748696</v>
      </c>
      <c r="I21" s="126">
        <v>26779975</v>
      </c>
      <c r="J21" s="126">
        <v>102868436</v>
      </c>
      <c r="K21" s="126">
        <v>25981682</v>
      </c>
    </row>
    <row r="22" spans="1:11" x14ac:dyDescent="0.2">
      <c r="A22" s="259" t="s">
        <v>184</v>
      </c>
      <c r="B22" s="259"/>
      <c r="C22" s="259"/>
      <c r="D22" s="259"/>
      <c r="E22" s="259"/>
      <c r="F22" s="259"/>
      <c r="G22" s="14">
        <v>15</v>
      </c>
      <c r="H22" s="126">
        <v>37322928</v>
      </c>
      <c r="I22" s="126">
        <v>9442690</v>
      </c>
      <c r="J22" s="126">
        <v>35871229</v>
      </c>
      <c r="K22" s="126">
        <v>8793776</v>
      </c>
    </row>
    <row r="23" spans="1:11" x14ac:dyDescent="0.2">
      <c r="A23" s="259" t="s">
        <v>185</v>
      </c>
      <c r="B23" s="259"/>
      <c r="C23" s="259"/>
      <c r="D23" s="259"/>
      <c r="E23" s="259"/>
      <c r="F23" s="259"/>
      <c r="G23" s="14">
        <v>16</v>
      </c>
      <c r="H23" s="126">
        <v>22202086</v>
      </c>
      <c r="I23" s="126">
        <v>5679090</v>
      </c>
      <c r="J23" s="126">
        <v>21605774</v>
      </c>
      <c r="K23" s="126">
        <v>5401109</v>
      </c>
    </row>
    <row r="24" spans="1:11" x14ac:dyDescent="0.2">
      <c r="A24" s="216" t="s">
        <v>186</v>
      </c>
      <c r="B24" s="216"/>
      <c r="C24" s="216"/>
      <c r="D24" s="216"/>
      <c r="E24" s="216"/>
      <c r="F24" s="216"/>
      <c r="G24" s="14">
        <v>17</v>
      </c>
      <c r="H24" s="126">
        <v>82620011</v>
      </c>
      <c r="I24" s="126">
        <v>19806706</v>
      </c>
      <c r="J24" s="126">
        <v>93115815</v>
      </c>
      <c r="K24" s="126">
        <v>23699071</v>
      </c>
    </row>
    <row r="25" spans="1:11" x14ac:dyDescent="0.2">
      <c r="A25" s="216" t="s">
        <v>187</v>
      </c>
      <c r="B25" s="216"/>
      <c r="C25" s="216"/>
      <c r="D25" s="216"/>
      <c r="E25" s="216"/>
      <c r="F25" s="216"/>
      <c r="G25" s="14">
        <v>18</v>
      </c>
      <c r="H25" s="126">
        <v>156055693</v>
      </c>
      <c r="I25" s="126">
        <v>64861812</v>
      </c>
      <c r="J25" s="126">
        <v>41422107</v>
      </c>
      <c r="K25" s="143">
        <v>-19617893</v>
      </c>
    </row>
    <row r="26" spans="1:11" x14ac:dyDescent="0.2">
      <c r="A26" s="217" t="s">
        <v>413</v>
      </c>
      <c r="B26" s="217"/>
      <c r="C26" s="217"/>
      <c r="D26" s="217"/>
      <c r="E26" s="217"/>
      <c r="F26" s="217"/>
      <c r="G26" s="15">
        <v>19</v>
      </c>
      <c r="H26" s="115">
        <f>H27+H28</f>
        <v>16819014</v>
      </c>
      <c r="I26" s="115">
        <f>I27+I28</f>
        <v>16809103</v>
      </c>
      <c r="J26" s="115">
        <f>J27+J28</f>
        <v>9518397</v>
      </c>
      <c r="K26" s="115">
        <f>K27+K28</f>
        <v>8382753</v>
      </c>
    </row>
    <row r="27" spans="1:11" x14ac:dyDescent="0.2">
      <c r="A27" s="259" t="s">
        <v>188</v>
      </c>
      <c r="B27" s="259"/>
      <c r="C27" s="259"/>
      <c r="D27" s="259"/>
      <c r="E27" s="259"/>
      <c r="F27" s="259"/>
      <c r="G27" s="14">
        <v>20</v>
      </c>
      <c r="H27" s="126">
        <v>24440</v>
      </c>
      <c r="I27" s="126">
        <v>23907</v>
      </c>
      <c r="J27" s="126">
        <v>3670866</v>
      </c>
      <c r="K27" s="126">
        <v>2545882</v>
      </c>
    </row>
    <row r="28" spans="1:11" x14ac:dyDescent="0.2">
      <c r="A28" s="259" t="s">
        <v>189</v>
      </c>
      <c r="B28" s="259"/>
      <c r="C28" s="259"/>
      <c r="D28" s="259"/>
      <c r="E28" s="259"/>
      <c r="F28" s="259"/>
      <c r="G28" s="14">
        <v>21</v>
      </c>
      <c r="H28" s="126">
        <v>16794574</v>
      </c>
      <c r="I28" s="126">
        <v>16785196</v>
      </c>
      <c r="J28" s="126">
        <v>5847531</v>
      </c>
      <c r="K28" s="126">
        <v>5836871</v>
      </c>
    </row>
    <row r="29" spans="1:11" x14ac:dyDescent="0.2">
      <c r="A29" s="217" t="s">
        <v>414</v>
      </c>
      <c r="B29" s="217"/>
      <c r="C29" s="217"/>
      <c r="D29" s="217"/>
      <c r="E29" s="217"/>
      <c r="F29" s="217"/>
      <c r="G29" s="15">
        <v>22</v>
      </c>
      <c r="H29" s="115">
        <f>SUM(H30:H35)</f>
        <v>3008837</v>
      </c>
      <c r="I29" s="115">
        <f>SUM(I30:I35)</f>
        <v>3008837</v>
      </c>
      <c r="J29" s="115">
        <f>SUM(J30:J35)</f>
        <v>3651638</v>
      </c>
      <c r="K29" s="115">
        <f>SUM(K30:K35)</f>
        <v>3520515</v>
      </c>
    </row>
    <row r="30" spans="1:11" x14ac:dyDescent="0.2">
      <c r="A30" s="259" t="s">
        <v>190</v>
      </c>
      <c r="B30" s="259"/>
      <c r="C30" s="259"/>
      <c r="D30" s="259"/>
      <c r="E30" s="259"/>
      <c r="F30" s="259"/>
      <c r="G30" s="14">
        <v>23</v>
      </c>
      <c r="H30" s="126">
        <v>183664</v>
      </c>
      <c r="I30" s="126">
        <v>183664</v>
      </c>
      <c r="J30" s="126">
        <v>781502</v>
      </c>
      <c r="K30" s="126">
        <v>781502</v>
      </c>
    </row>
    <row r="31" spans="1:11" x14ac:dyDescent="0.2">
      <c r="A31" s="259" t="s">
        <v>191</v>
      </c>
      <c r="B31" s="259"/>
      <c r="C31" s="259"/>
      <c r="D31" s="259"/>
      <c r="E31" s="259"/>
      <c r="F31" s="259"/>
      <c r="G31" s="14">
        <v>24</v>
      </c>
      <c r="H31" s="126">
        <v>0</v>
      </c>
      <c r="I31" s="126">
        <v>0</v>
      </c>
      <c r="J31" s="126">
        <v>0</v>
      </c>
      <c r="K31" s="126">
        <v>0</v>
      </c>
    </row>
    <row r="32" spans="1:11" x14ac:dyDescent="0.2">
      <c r="A32" s="259" t="s">
        <v>192</v>
      </c>
      <c r="B32" s="259"/>
      <c r="C32" s="259"/>
      <c r="D32" s="259"/>
      <c r="E32" s="259"/>
      <c r="F32" s="259"/>
      <c r="G32" s="14">
        <v>25</v>
      </c>
      <c r="H32" s="126">
        <v>0</v>
      </c>
      <c r="I32" s="126">
        <v>0</v>
      </c>
      <c r="J32" s="126">
        <v>131123</v>
      </c>
      <c r="K32" s="126">
        <v>131123</v>
      </c>
    </row>
    <row r="33" spans="1:11" x14ac:dyDescent="0.2">
      <c r="A33" s="259" t="s">
        <v>193</v>
      </c>
      <c r="B33" s="259"/>
      <c r="C33" s="259"/>
      <c r="D33" s="259"/>
      <c r="E33" s="259"/>
      <c r="F33" s="259"/>
      <c r="G33" s="14">
        <v>26</v>
      </c>
      <c r="H33" s="126">
        <v>0</v>
      </c>
      <c r="I33" s="126">
        <v>0</v>
      </c>
      <c r="J33" s="126">
        <v>0</v>
      </c>
      <c r="K33" s="126">
        <v>0</v>
      </c>
    </row>
    <row r="34" spans="1:11" x14ac:dyDescent="0.2">
      <c r="A34" s="259" t="s">
        <v>194</v>
      </c>
      <c r="B34" s="259"/>
      <c r="C34" s="259"/>
      <c r="D34" s="259"/>
      <c r="E34" s="259"/>
      <c r="F34" s="259"/>
      <c r="G34" s="14">
        <v>27</v>
      </c>
      <c r="H34" s="126">
        <v>0</v>
      </c>
      <c r="I34" s="126">
        <v>0</v>
      </c>
      <c r="J34" s="126">
        <v>0</v>
      </c>
      <c r="K34" s="126">
        <v>0</v>
      </c>
    </row>
    <row r="35" spans="1:11" x14ac:dyDescent="0.2">
      <c r="A35" s="259" t="s">
        <v>195</v>
      </c>
      <c r="B35" s="259"/>
      <c r="C35" s="259"/>
      <c r="D35" s="259"/>
      <c r="E35" s="259"/>
      <c r="F35" s="259"/>
      <c r="G35" s="14">
        <v>28</v>
      </c>
      <c r="H35" s="126">
        <v>2825173</v>
      </c>
      <c r="I35" s="126">
        <v>2825173</v>
      </c>
      <c r="J35" s="126">
        <v>2739013</v>
      </c>
      <c r="K35" s="126">
        <v>2607890</v>
      </c>
    </row>
    <row r="36" spans="1:11" x14ac:dyDescent="0.2">
      <c r="A36" s="216" t="s">
        <v>196</v>
      </c>
      <c r="B36" s="216"/>
      <c r="C36" s="216"/>
      <c r="D36" s="216"/>
      <c r="E36" s="216"/>
      <c r="F36" s="216"/>
      <c r="G36" s="14">
        <v>29</v>
      </c>
      <c r="H36" s="126">
        <v>0</v>
      </c>
      <c r="I36" s="126">
        <v>0</v>
      </c>
      <c r="J36" s="126">
        <v>0</v>
      </c>
      <c r="K36" s="126">
        <v>0</v>
      </c>
    </row>
    <row r="37" spans="1:11" x14ac:dyDescent="0.2">
      <c r="A37" s="253" t="s">
        <v>415</v>
      </c>
      <c r="B37" s="254"/>
      <c r="C37" s="254"/>
      <c r="D37" s="254"/>
      <c r="E37" s="254"/>
      <c r="F37" s="254"/>
      <c r="G37" s="15">
        <v>30</v>
      </c>
      <c r="H37" s="115">
        <f>SUM(H38:H47)</f>
        <v>3696102</v>
      </c>
      <c r="I37" s="115">
        <f>SUM(I38:I47)</f>
        <v>54439</v>
      </c>
      <c r="J37" s="115">
        <f>SUM(J38:J47)</f>
        <v>6319075</v>
      </c>
      <c r="K37" s="115">
        <f>SUM(K38:K47)</f>
        <v>842093</v>
      </c>
    </row>
    <row r="38" spans="1:11" ht="23.45" customHeight="1" x14ac:dyDescent="0.2">
      <c r="A38" s="216" t="s">
        <v>197</v>
      </c>
      <c r="B38" s="216"/>
      <c r="C38" s="216"/>
      <c r="D38" s="216"/>
      <c r="E38" s="216"/>
      <c r="F38" s="216"/>
      <c r="G38" s="14">
        <v>31</v>
      </c>
      <c r="H38" s="126">
        <v>0</v>
      </c>
      <c r="I38" s="126">
        <v>0</v>
      </c>
      <c r="J38" s="126">
        <v>873002</v>
      </c>
      <c r="K38" s="126">
        <v>0</v>
      </c>
    </row>
    <row r="39" spans="1:11" ht="25.15" customHeight="1" x14ac:dyDescent="0.2">
      <c r="A39" s="216" t="s">
        <v>198</v>
      </c>
      <c r="B39" s="216"/>
      <c r="C39" s="216"/>
      <c r="D39" s="216"/>
      <c r="E39" s="216"/>
      <c r="F39" s="216"/>
      <c r="G39" s="14">
        <v>32</v>
      </c>
      <c r="H39" s="126">
        <v>0</v>
      </c>
      <c r="I39" s="126">
        <v>0</v>
      </c>
      <c r="J39" s="126">
        <v>0</v>
      </c>
      <c r="K39" s="126">
        <v>0</v>
      </c>
    </row>
    <row r="40" spans="1:11" ht="25.15" customHeight="1" x14ac:dyDescent="0.2">
      <c r="A40" s="216" t="s">
        <v>199</v>
      </c>
      <c r="B40" s="216"/>
      <c r="C40" s="216"/>
      <c r="D40" s="216"/>
      <c r="E40" s="216"/>
      <c r="F40" s="216"/>
      <c r="G40" s="14">
        <v>33</v>
      </c>
      <c r="H40" s="126">
        <v>0</v>
      </c>
      <c r="I40" s="126">
        <v>0</v>
      </c>
      <c r="J40" s="126">
        <v>0</v>
      </c>
      <c r="K40" s="126">
        <v>0</v>
      </c>
    </row>
    <row r="41" spans="1:11" ht="25.15" customHeight="1" x14ac:dyDescent="0.2">
      <c r="A41" s="216" t="s">
        <v>200</v>
      </c>
      <c r="B41" s="216"/>
      <c r="C41" s="216"/>
      <c r="D41" s="216"/>
      <c r="E41" s="216"/>
      <c r="F41" s="216"/>
      <c r="G41" s="14">
        <v>34</v>
      </c>
      <c r="H41" s="126">
        <v>53244</v>
      </c>
      <c r="I41" s="126">
        <v>14263</v>
      </c>
      <c r="J41" s="126">
        <v>77928</v>
      </c>
      <c r="K41" s="126">
        <v>28685</v>
      </c>
    </row>
    <row r="42" spans="1:11" ht="25.15" customHeight="1" x14ac:dyDescent="0.2">
      <c r="A42" s="216" t="s">
        <v>201</v>
      </c>
      <c r="B42" s="216"/>
      <c r="C42" s="216"/>
      <c r="D42" s="216"/>
      <c r="E42" s="216"/>
      <c r="F42" s="216"/>
      <c r="G42" s="14">
        <v>35</v>
      </c>
      <c r="H42" s="126">
        <v>0</v>
      </c>
      <c r="I42" s="126">
        <v>0</v>
      </c>
      <c r="J42" s="126">
        <v>46137</v>
      </c>
      <c r="K42" s="126">
        <v>0</v>
      </c>
    </row>
    <row r="43" spans="1:11" x14ac:dyDescent="0.2">
      <c r="A43" s="216" t="s">
        <v>202</v>
      </c>
      <c r="B43" s="216"/>
      <c r="C43" s="216"/>
      <c r="D43" s="216"/>
      <c r="E43" s="216"/>
      <c r="F43" s="216"/>
      <c r="G43" s="14">
        <v>36</v>
      </c>
      <c r="H43" s="126">
        <v>0</v>
      </c>
      <c r="I43" s="126">
        <v>0</v>
      </c>
      <c r="J43" s="126">
        <v>0</v>
      </c>
      <c r="K43" s="126">
        <v>0</v>
      </c>
    </row>
    <row r="44" spans="1:11" x14ac:dyDescent="0.2">
      <c r="A44" s="216" t="s">
        <v>203</v>
      </c>
      <c r="B44" s="216"/>
      <c r="C44" s="216"/>
      <c r="D44" s="216"/>
      <c r="E44" s="216"/>
      <c r="F44" s="216"/>
      <c r="G44" s="14">
        <v>37</v>
      </c>
      <c r="H44" s="126">
        <v>304790</v>
      </c>
      <c r="I44" s="126">
        <v>43695</v>
      </c>
      <c r="J44" s="126">
        <v>45149</v>
      </c>
      <c r="K44" s="126">
        <v>5323</v>
      </c>
    </row>
    <row r="45" spans="1:11" x14ac:dyDescent="0.2">
      <c r="A45" s="216" t="s">
        <v>204</v>
      </c>
      <c r="B45" s="216"/>
      <c r="C45" s="216"/>
      <c r="D45" s="216"/>
      <c r="E45" s="216"/>
      <c r="F45" s="216"/>
      <c r="G45" s="14">
        <v>38</v>
      </c>
      <c r="H45" s="126">
        <v>2877009</v>
      </c>
      <c r="I45" s="126">
        <v>-79526</v>
      </c>
      <c r="J45" s="126">
        <v>5225669</v>
      </c>
      <c r="K45" s="126">
        <v>804312</v>
      </c>
    </row>
    <row r="46" spans="1:11" x14ac:dyDescent="0.2">
      <c r="A46" s="216" t="s">
        <v>205</v>
      </c>
      <c r="B46" s="216"/>
      <c r="C46" s="216"/>
      <c r="D46" s="216"/>
      <c r="E46" s="216"/>
      <c r="F46" s="216"/>
      <c r="G46" s="14">
        <v>39</v>
      </c>
      <c r="H46" s="126">
        <v>0</v>
      </c>
      <c r="I46" s="126">
        <v>0</v>
      </c>
      <c r="J46" s="126">
        <v>0</v>
      </c>
      <c r="K46" s="126">
        <v>0</v>
      </c>
    </row>
    <row r="47" spans="1:11" x14ac:dyDescent="0.2">
      <c r="A47" s="216" t="s">
        <v>206</v>
      </c>
      <c r="B47" s="216"/>
      <c r="C47" s="216"/>
      <c r="D47" s="216"/>
      <c r="E47" s="216"/>
      <c r="F47" s="216"/>
      <c r="G47" s="14">
        <v>40</v>
      </c>
      <c r="H47" s="126">
        <v>461059</v>
      </c>
      <c r="I47" s="126">
        <v>76007</v>
      </c>
      <c r="J47" s="126">
        <v>51190</v>
      </c>
      <c r="K47" s="126">
        <v>3773</v>
      </c>
    </row>
    <row r="48" spans="1:11" x14ac:dyDescent="0.2">
      <c r="A48" s="253" t="s">
        <v>416</v>
      </c>
      <c r="B48" s="254"/>
      <c r="C48" s="254"/>
      <c r="D48" s="254"/>
      <c r="E48" s="254"/>
      <c r="F48" s="254"/>
      <c r="G48" s="15">
        <v>41</v>
      </c>
      <c r="H48" s="115">
        <f>SUM(H49:H55)</f>
        <v>24399327</v>
      </c>
      <c r="I48" s="115">
        <f>SUM(I49:I55)</f>
        <v>5549778</v>
      </c>
      <c r="J48" s="115">
        <f>SUM(J49:J55)</f>
        <v>9482500</v>
      </c>
      <c r="K48" s="115">
        <f>SUM(K49:K55)</f>
        <v>3649342</v>
      </c>
    </row>
    <row r="49" spans="1:11" ht="25.15" customHeight="1" x14ac:dyDescent="0.2">
      <c r="A49" s="216" t="s">
        <v>207</v>
      </c>
      <c r="B49" s="216"/>
      <c r="C49" s="216"/>
      <c r="D49" s="216"/>
      <c r="E49" s="216"/>
      <c r="F49" s="216"/>
      <c r="G49" s="14">
        <v>42</v>
      </c>
      <c r="H49" s="126">
        <v>0</v>
      </c>
      <c r="I49" s="126">
        <v>0</v>
      </c>
      <c r="J49" s="126">
        <v>0</v>
      </c>
      <c r="K49" s="126">
        <v>0</v>
      </c>
    </row>
    <row r="50" spans="1:11" ht="24" customHeight="1" x14ac:dyDescent="0.2">
      <c r="A50" s="255" t="s">
        <v>208</v>
      </c>
      <c r="B50" s="255"/>
      <c r="C50" s="255"/>
      <c r="D50" s="255"/>
      <c r="E50" s="255"/>
      <c r="F50" s="255"/>
      <c r="G50" s="14">
        <v>43</v>
      </c>
      <c r="H50" s="126">
        <v>0</v>
      </c>
      <c r="I50" s="126">
        <v>0</v>
      </c>
      <c r="J50" s="126">
        <v>0</v>
      </c>
      <c r="K50" s="126">
        <v>0</v>
      </c>
    </row>
    <row r="51" spans="1:11" x14ac:dyDescent="0.2">
      <c r="A51" s="255" t="s">
        <v>209</v>
      </c>
      <c r="B51" s="255"/>
      <c r="C51" s="255"/>
      <c r="D51" s="255"/>
      <c r="E51" s="255"/>
      <c r="F51" s="255"/>
      <c r="G51" s="14">
        <v>44</v>
      </c>
      <c r="H51" s="126">
        <v>14043916</v>
      </c>
      <c r="I51" s="126">
        <v>1723218</v>
      </c>
      <c r="J51" s="126">
        <v>5339478</v>
      </c>
      <c r="K51" s="126">
        <v>1249929</v>
      </c>
    </row>
    <row r="52" spans="1:11" x14ac:dyDescent="0.2">
      <c r="A52" s="255" t="s">
        <v>210</v>
      </c>
      <c r="B52" s="255"/>
      <c r="C52" s="255"/>
      <c r="D52" s="255"/>
      <c r="E52" s="255"/>
      <c r="F52" s="255"/>
      <c r="G52" s="14">
        <v>45</v>
      </c>
      <c r="H52" s="126">
        <v>7205496</v>
      </c>
      <c r="I52" s="142">
        <v>1072475</v>
      </c>
      <c r="J52" s="126">
        <v>2384502</v>
      </c>
      <c r="K52" s="126">
        <v>662681</v>
      </c>
    </row>
    <row r="53" spans="1:11" x14ac:dyDescent="0.2">
      <c r="A53" s="255" t="s">
        <v>211</v>
      </c>
      <c r="B53" s="255"/>
      <c r="C53" s="255"/>
      <c r="D53" s="255"/>
      <c r="E53" s="255"/>
      <c r="F53" s="255"/>
      <c r="G53" s="14">
        <v>46</v>
      </c>
      <c r="H53" s="126">
        <v>2754085</v>
      </c>
      <c r="I53" s="126">
        <v>2754085</v>
      </c>
      <c r="J53" s="126">
        <v>1736732</v>
      </c>
      <c r="K53" s="126">
        <v>1736732</v>
      </c>
    </row>
    <row r="54" spans="1:11" x14ac:dyDescent="0.2">
      <c r="A54" s="255" t="s">
        <v>212</v>
      </c>
      <c r="B54" s="255"/>
      <c r="C54" s="255"/>
      <c r="D54" s="255"/>
      <c r="E54" s="255"/>
      <c r="F54" s="255"/>
      <c r="G54" s="14">
        <v>47</v>
      </c>
      <c r="H54" s="126">
        <v>0</v>
      </c>
      <c r="I54" s="126">
        <v>0</v>
      </c>
      <c r="J54" s="126">
        <v>0</v>
      </c>
      <c r="K54" s="126">
        <v>0</v>
      </c>
    </row>
    <row r="55" spans="1:11" x14ac:dyDescent="0.2">
      <c r="A55" s="255" t="s">
        <v>213</v>
      </c>
      <c r="B55" s="255"/>
      <c r="C55" s="255"/>
      <c r="D55" s="255"/>
      <c r="E55" s="255"/>
      <c r="F55" s="255"/>
      <c r="G55" s="14">
        <v>48</v>
      </c>
      <c r="H55" s="126">
        <v>395830</v>
      </c>
      <c r="I55" s="126">
        <v>0</v>
      </c>
      <c r="J55" s="126">
        <v>21788</v>
      </c>
      <c r="K55" s="126">
        <v>0</v>
      </c>
    </row>
    <row r="56" spans="1:11" ht="22.15" customHeight="1" x14ac:dyDescent="0.2">
      <c r="A56" s="256" t="s">
        <v>214</v>
      </c>
      <c r="B56" s="256"/>
      <c r="C56" s="256"/>
      <c r="D56" s="256"/>
      <c r="E56" s="256"/>
      <c r="F56" s="256"/>
      <c r="G56" s="14">
        <v>49</v>
      </c>
      <c r="H56" s="126">
        <v>0</v>
      </c>
      <c r="I56" s="126">
        <v>0</v>
      </c>
      <c r="J56" s="126">
        <v>0</v>
      </c>
      <c r="K56" s="126">
        <v>0</v>
      </c>
    </row>
    <row r="57" spans="1:11" x14ac:dyDescent="0.2">
      <c r="A57" s="256" t="s">
        <v>215</v>
      </c>
      <c r="B57" s="256"/>
      <c r="C57" s="256"/>
      <c r="D57" s="256"/>
      <c r="E57" s="256"/>
      <c r="F57" s="256"/>
      <c r="G57" s="14">
        <v>50</v>
      </c>
      <c r="H57" s="126">
        <v>0</v>
      </c>
      <c r="I57" s="126">
        <v>0</v>
      </c>
      <c r="J57" s="126">
        <v>0</v>
      </c>
      <c r="K57" s="126">
        <v>0</v>
      </c>
    </row>
    <row r="58" spans="1:11" ht="24.6" customHeight="1" x14ac:dyDescent="0.2">
      <c r="A58" s="256" t="s">
        <v>216</v>
      </c>
      <c r="B58" s="256"/>
      <c r="C58" s="256"/>
      <c r="D58" s="256"/>
      <c r="E58" s="256"/>
      <c r="F58" s="256"/>
      <c r="G58" s="14">
        <v>51</v>
      </c>
      <c r="H58" s="126">
        <v>0</v>
      </c>
      <c r="I58" s="126">
        <v>0</v>
      </c>
      <c r="J58" s="126">
        <v>0</v>
      </c>
      <c r="K58" s="126">
        <v>0</v>
      </c>
    </row>
    <row r="59" spans="1:11" x14ac:dyDescent="0.2">
      <c r="A59" s="256" t="s">
        <v>217</v>
      </c>
      <c r="B59" s="256"/>
      <c r="C59" s="256"/>
      <c r="D59" s="256"/>
      <c r="E59" s="256"/>
      <c r="F59" s="256"/>
      <c r="G59" s="14">
        <v>52</v>
      </c>
      <c r="H59" s="126">
        <v>0</v>
      </c>
      <c r="I59" s="126">
        <v>0</v>
      </c>
      <c r="J59" s="126">
        <v>0</v>
      </c>
      <c r="K59" s="126">
        <v>0</v>
      </c>
    </row>
    <row r="60" spans="1:11" x14ac:dyDescent="0.2">
      <c r="A60" s="253" t="s">
        <v>417</v>
      </c>
      <c r="B60" s="254"/>
      <c r="C60" s="254"/>
      <c r="D60" s="254"/>
      <c r="E60" s="254"/>
      <c r="F60" s="254"/>
      <c r="G60" s="15">
        <v>53</v>
      </c>
      <c r="H60" s="115">
        <f>H8+H37+H56+H57</f>
        <v>1805370809</v>
      </c>
      <c r="I60" s="115">
        <f t="shared" ref="I60:K60" si="0">I8+I37+I56+I57</f>
        <v>390771996</v>
      </c>
      <c r="J60" s="115">
        <f t="shared" si="0"/>
        <v>2183046221</v>
      </c>
      <c r="K60" s="115">
        <f t="shared" si="0"/>
        <v>669882003</v>
      </c>
    </row>
    <row r="61" spans="1:11" x14ac:dyDescent="0.2">
      <c r="A61" s="253" t="s">
        <v>418</v>
      </c>
      <c r="B61" s="254"/>
      <c r="C61" s="254"/>
      <c r="D61" s="254"/>
      <c r="E61" s="254"/>
      <c r="F61" s="254"/>
      <c r="G61" s="15">
        <v>54</v>
      </c>
      <c r="H61" s="115">
        <f>H14+H48+H58+H59</f>
        <v>1540369739</v>
      </c>
      <c r="I61" s="115">
        <f t="shared" ref="I61:K61" si="1">I14+I48+I58+I59</f>
        <v>440576751</v>
      </c>
      <c r="J61" s="115">
        <f t="shared" si="1"/>
        <v>2188689062</v>
      </c>
      <c r="K61" s="115">
        <f t="shared" si="1"/>
        <v>694285592</v>
      </c>
    </row>
    <row r="62" spans="1:11" x14ac:dyDescent="0.2">
      <c r="A62" s="253" t="s">
        <v>419</v>
      </c>
      <c r="B62" s="254"/>
      <c r="C62" s="254"/>
      <c r="D62" s="254"/>
      <c r="E62" s="254"/>
      <c r="F62" s="254"/>
      <c r="G62" s="15">
        <v>55</v>
      </c>
      <c r="H62" s="115">
        <f>H60-H61</f>
        <v>265001070</v>
      </c>
      <c r="I62" s="115">
        <f t="shared" ref="I62:K62" si="2">I60-I61</f>
        <v>-49804755</v>
      </c>
      <c r="J62" s="115">
        <f t="shared" si="2"/>
        <v>-5642841</v>
      </c>
      <c r="K62" s="115">
        <f t="shared" si="2"/>
        <v>-24403589</v>
      </c>
    </row>
    <row r="63" spans="1:11" x14ac:dyDescent="0.2">
      <c r="A63" s="240" t="s">
        <v>421</v>
      </c>
      <c r="B63" s="240"/>
      <c r="C63" s="240"/>
      <c r="D63" s="240"/>
      <c r="E63" s="240"/>
      <c r="F63" s="240"/>
      <c r="G63" s="15">
        <v>56</v>
      </c>
      <c r="H63" s="115">
        <f>+IF((H60-H61)&gt;0,(H60-H61),0)</f>
        <v>265001070</v>
      </c>
      <c r="I63" s="115">
        <f t="shared" ref="I63:K63" si="3">+IF((I60-I61)&gt;0,(I60-I61),0)</f>
        <v>0</v>
      </c>
      <c r="J63" s="115">
        <f t="shared" si="3"/>
        <v>0</v>
      </c>
      <c r="K63" s="115">
        <f t="shared" si="3"/>
        <v>0</v>
      </c>
    </row>
    <row r="64" spans="1:11" x14ac:dyDescent="0.2">
      <c r="A64" s="240" t="s">
        <v>420</v>
      </c>
      <c r="B64" s="240"/>
      <c r="C64" s="240"/>
      <c r="D64" s="240"/>
      <c r="E64" s="240"/>
      <c r="F64" s="240"/>
      <c r="G64" s="15">
        <v>57</v>
      </c>
      <c r="H64" s="115">
        <f>+IF((H60-H61)&lt;0,(H60-H61),0)</f>
        <v>0</v>
      </c>
      <c r="I64" s="115">
        <f t="shared" ref="I64:K64" si="4">+IF((I60-I61)&lt;0,(I60-I61),0)</f>
        <v>-49804755</v>
      </c>
      <c r="J64" s="115">
        <f t="shared" si="4"/>
        <v>-5642841</v>
      </c>
      <c r="K64" s="115">
        <f t="shared" si="4"/>
        <v>-24403589</v>
      </c>
    </row>
    <row r="65" spans="1:11" x14ac:dyDescent="0.2">
      <c r="A65" s="256" t="s">
        <v>218</v>
      </c>
      <c r="B65" s="256"/>
      <c r="C65" s="256"/>
      <c r="D65" s="256"/>
      <c r="E65" s="256"/>
      <c r="F65" s="256"/>
      <c r="G65" s="14">
        <v>58</v>
      </c>
      <c r="H65" s="31">
        <v>0</v>
      </c>
      <c r="I65" s="31">
        <v>0</v>
      </c>
      <c r="J65" s="31">
        <v>0</v>
      </c>
      <c r="K65" s="31">
        <v>0</v>
      </c>
    </row>
    <row r="66" spans="1:11" x14ac:dyDescent="0.2">
      <c r="A66" s="253" t="s">
        <v>422</v>
      </c>
      <c r="B66" s="254"/>
      <c r="C66" s="254"/>
      <c r="D66" s="254"/>
      <c r="E66" s="254"/>
      <c r="F66" s="254"/>
      <c r="G66" s="15">
        <v>59</v>
      </c>
      <c r="H66" s="115">
        <f>H62-H65</f>
        <v>265001070</v>
      </c>
      <c r="I66" s="115">
        <f t="shared" ref="I66:K66" si="5">I62-I65</f>
        <v>-49804755</v>
      </c>
      <c r="J66" s="115">
        <f t="shared" si="5"/>
        <v>-5642841</v>
      </c>
      <c r="K66" s="115">
        <f t="shared" si="5"/>
        <v>-24403589</v>
      </c>
    </row>
    <row r="67" spans="1:11" x14ac:dyDescent="0.2">
      <c r="A67" s="240" t="s">
        <v>423</v>
      </c>
      <c r="B67" s="240"/>
      <c r="C67" s="240"/>
      <c r="D67" s="240"/>
      <c r="E67" s="240"/>
      <c r="F67" s="240"/>
      <c r="G67" s="15">
        <v>60</v>
      </c>
      <c r="H67" s="115">
        <f>+IF((H62-H65)&gt;0,(H62-H65),0)</f>
        <v>265001070</v>
      </c>
      <c r="I67" s="115">
        <f t="shared" ref="I67:K67" si="6">+IF((I62-I65)&gt;0,(I62-I65),0)</f>
        <v>0</v>
      </c>
      <c r="J67" s="115">
        <f t="shared" si="6"/>
        <v>0</v>
      </c>
      <c r="K67" s="115">
        <f t="shared" si="6"/>
        <v>0</v>
      </c>
    </row>
    <row r="68" spans="1:11" x14ac:dyDescent="0.2">
      <c r="A68" s="240" t="s">
        <v>424</v>
      </c>
      <c r="B68" s="240"/>
      <c r="C68" s="240"/>
      <c r="D68" s="240"/>
      <c r="E68" s="240"/>
      <c r="F68" s="240"/>
      <c r="G68" s="15">
        <v>61</v>
      </c>
      <c r="H68" s="115">
        <f>+IF((H62-H65)&lt;0,(H62-H65),0)</f>
        <v>0</v>
      </c>
      <c r="I68" s="115">
        <f t="shared" ref="I68:K68" si="7">+IF((I62-I65)&lt;0,(I62-I65),0)</f>
        <v>-49804755</v>
      </c>
      <c r="J68" s="115">
        <f t="shared" si="7"/>
        <v>-5642841</v>
      </c>
      <c r="K68" s="115">
        <f t="shared" si="7"/>
        <v>-24403589</v>
      </c>
    </row>
    <row r="69" spans="1:11" x14ac:dyDescent="0.2">
      <c r="A69" s="235" t="s">
        <v>219</v>
      </c>
      <c r="B69" s="235"/>
      <c r="C69" s="235"/>
      <c r="D69" s="235"/>
      <c r="E69" s="235"/>
      <c r="F69" s="235"/>
      <c r="G69" s="250"/>
      <c r="H69" s="250"/>
      <c r="I69" s="250"/>
      <c r="J69" s="251"/>
      <c r="K69" s="251"/>
    </row>
    <row r="70" spans="1:11" ht="22.15" customHeight="1" x14ac:dyDescent="0.2">
      <c r="A70" s="253" t="s">
        <v>425</v>
      </c>
      <c r="B70" s="254"/>
      <c r="C70" s="254"/>
      <c r="D70" s="254"/>
      <c r="E70" s="254"/>
      <c r="F70" s="254"/>
      <c r="G70" s="15">
        <v>62</v>
      </c>
      <c r="H70" s="115">
        <f>H71-H72</f>
        <v>0</v>
      </c>
      <c r="I70" s="115">
        <f>I71-I72</f>
        <v>0</v>
      </c>
      <c r="J70" s="115">
        <f>J71-J72</f>
        <v>0</v>
      </c>
      <c r="K70" s="115">
        <f>K71-K72</f>
        <v>0</v>
      </c>
    </row>
    <row r="71" spans="1:11" x14ac:dyDescent="0.2">
      <c r="A71" s="255" t="s">
        <v>220</v>
      </c>
      <c r="B71" s="255"/>
      <c r="C71" s="255"/>
      <c r="D71" s="255"/>
      <c r="E71" s="255"/>
      <c r="F71" s="255"/>
      <c r="G71" s="14">
        <v>63</v>
      </c>
      <c r="H71" s="126">
        <v>0</v>
      </c>
      <c r="I71" s="126">
        <v>0</v>
      </c>
      <c r="J71" s="126">
        <v>0</v>
      </c>
      <c r="K71" s="126">
        <v>0</v>
      </c>
    </row>
    <row r="72" spans="1:11" x14ac:dyDescent="0.2">
      <c r="A72" s="255" t="s">
        <v>221</v>
      </c>
      <c r="B72" s="255"/>
      <c r="C72" s="255"/>
      <c r="D72" s="255"/>
      <c r="E72" s="255"/>
      <c r="F72" s="255"/>
      <c r="G72" s="14">
        <v>64</v>
      </c>
      <c r="H72" s="126">
        <v>0</v>
      </c>
      <c r="I72" s="126">
        <v>0</v>
      </c>
      <c r="J72" s="126">
        <v>0</v>
      </c>
      <c r="K72" s="126">
        <v>0</v>
      </c>
    </row>
    <row r="73" spans="1:11" x14ac:dyDescent="0.2">
      <c r="A73" s="256" t="s">
        <v>222</v>
      </c>
      <c r="B73" s="256"/>
      <c r="C73" s="256"/>
      <c r="D73" s="256"/>
      <c r="E73" s="256"/>
      <c r="F73" s="256"/>
      <c r="G73" s="14">
        <v>65</v>
      </c>
      <c r="H73" s="126">
        <v>0</v>
      </c>
      <c r="I73" s="126">
        <v>0</v>
      </c>
      <c r="J73" s="126">
        <v>0</v>
      </c>
      <c r="K73" s="126">
        <v>0</v>
      </c>
    </row>
    <row r="74" spans="1:11" x14ac:dyDescent="0.2">
      <c r="A74" s="240" t="s">
        <v>426</v>
      </c>
      <c r="B74" s="240"/>
      <c r="C74" s="240"/>
      <c r="D74" s="240"/>
      <c r="E74" s="240"/>
      <c r="F74" s="240"/>
      <c r="G74" s="15">
        <v>66</v>
      </c>
      <c r="H74" s="116">
        <v>0</v>
      </c>
      <c r="I74" s="116">
        <v>0</v>
      </c>
      <c r="J74" s="116">
        <v>0</v>
      </c>
      <c r="K74" s="116">
        <v>0</v>
      </c>
    </row>
    <row r="75" spans="1:11" x14ac:dyDescent="0.2">
      <c r="A75" s="240" t="s">
        <v>427</v>
      </c>
      <c r="B75" s="240"/>
      <c r="C75" s="240"/>
      <c r="D75" s="240"/>
      <c r="E75" s="240"/>
      <c r="F75" s="240"/>
      <c r="G75" s="15">
        <v>67</v>
      </c>
      <c r="H75" s="116">
        <v>0</v>
      </c>
      <c r="I75" s="116">
        <v>0</v>
      </c>
      <c r="J75" s="116">
        <v>0</v>
      </c>
      <c r="K75" s="116">
        <v>0</v>
      </c>
    </row>
    <row r="76" spans="1:11" x14ac:dyDescent="0.2">
      <c r="A76" s="235" t="s">
        <v>223</v>
      </c>
      <c r="B76" s="235"/>
      <c r="C76" s="235"/>
      <c r="D76" s="235"/>
      <c r="E76" s="235"/>
      <c r="F76" s="235"/>
      <c r="G76" s="250"/>
      <c r="H76" s="250"/>
      <c r="I76" s="250"/>
      <c r="J76" s="251"/>
      <c r="K76" s="251"/>
    </row>
    <row r="77" spans="1:11" x14ac:dyDescent="0.2">
      <c r="A77" s="253" t="s">
        <v>428</v>
      </c>
      <c r="B77" s="254"/>
      <c r="C77" s="254"/>
      <c r="D77" s="254"/>
      <c r="E77" s="254"/>
      <c r="F77" s="254"/>
      <c r="G77" s="15">
        <v>68</v>
      </c>
      <c r="H77" s="116">
        <v>0</v>
      </c>
      <c r="I77" s="116">
        <v>0</v>
      </c>
      <c r="J77" s="116">
        <v>0</v>
      </c>
      <c r="K77" s="116">
        <v>0</v>
      </c>
    </row>
    <row r="78" spans="1:11" x14ac:dyDescent="0.2">
      <c r="A78" s="255" t="s">
        <v>429</v>
      </c>
      <c r="B78" s="255"/>
      <c r="C78" s="255"/>
      <c r="D78" s="255"/>
      <c r="E78" s="255"/>
      <c r="F78" s="255"/>
      <c r="G78" s="110">
        <v>69</v>
      </c>
      <c r="H78" s="35">
        <v>0</v>
      </c>
      <c r="I78" s="35">
        <v>0</v>
      </c>
      <c r="J78" s="35">
        <v>0</v>
      </c>
      <c r="K78" s="35">
        <v>0</v>
      </c>
    </row>
    <row r="79" spans="1:11" x14ac:dyDescent="0.2">
      <c r="A79" s="255" t="s">
        <v>430</v>
      </c>
      <c r="B79" s="255"/>
      <c r="C79" s="255"/>
      <c r="D79" s="255"/>
      <c r="E79" s="255"/>
      <c r="F79" s="255"/>
      <c r="G79" s="110">
        <v>70</v>
      </c>
      <c r="H79" s="35">
        <v>0</v>
      </c>
      <c r="I79" s="35">
        <v>0</v>
      </c>
      <c r="J79" s="35">
        <v>0</v>
      </c>
      <c r="K79" s="35">
        <v>0</v>
      </c>
    </row>
    <row r="80" spans="1:11" x14ac:dyDescent="0.2">
      <c r="A80" s="253" t="s">
        <v>431</v>
      </c>
      <c r="B80" s="254"/>
      <c r="C80" s="254"/>
      <c r="D80" s="254"/>
      <c r="E80" s="254"/>
      <c r="F80" s="254"/>
      <c r="G80" s="15">
        <v>71</v>
      </c>
      <c r="H80" s="116">
        <v>0</v>
      </c>
      <c r="I80" s="116">
        <v>0</v>
      </c>
      <c r="J80" s="116">
        <v>0</v>
      </c>
      <c r="K80" s="116">
        <v>0</v>
      </c>
    </row>
    <row r="81" spans="1:11" x14ac:dyDescent="0.2">
      <c r="A81" s="253" t="s">
        <v>432</v>
      </c>
      <c r="B81" s="254"/>
      <c r="C81" s="254"/>
      <c r="D81" s="254"/>
      <c r="E81" s="254"/>
      <c r="F81" s="254"/>
      <c r="G81" s="15">
        <v>72</v>
      </c>
      <c r="H81" s="116">
        <v>0</v>
      </c>
      <c r="I81" s="116">
        <v>0</v>
      </c>
      <c r="J81" s="116">
        <v>0</v>
      </c>
      <c r="K81" s="116">
        <v>0</v>
      </c>
    </row>
    <row r="82" spans="1:11" x14ac:dyDescent="0.2">
      <c r="A82" s="240" t="s">
        <v>433</v>
      </c>
      <c r="B82" s="240"/>
      <c r="C82" s="240"/>
      <c r="D82" s="240"/>
      <c r="E82" s="240"/>
      <c r="F82" s="240"/>
      <c r="G82" s="15">
        <v>73</v>
      </c>
      <c r="H82" s="116">
        <v>0</v>
      </c>
      <c r="I82" s="116">
        <v>0</v>
      </c>
      <c r="J82" s="116">
        <v>0</v>
      </c>
      <c r="K82" s="116">
        <v>0</v>
      </c>
    </row>
    <row r="83" spans="1:11" x14ac:dyDescent="0.2">
      <c r="A83" s="240" t="s">
        <v>434</v>
      </c>
      <c r="B83" s="240"/>
      <c r="C83" s="240"/>
      <c r="D83" s="240"/>
      <c r="E83" s="240"/>
      <c r="F83" s="240"/>
      <c r="G83" s="15">
        <v>74</v>
      </c>
      <c r="H83" s="116">
        <v>0</v>
      </c>
      <c r="I83" s="116">
        <v>0</v>
      </c>
      <c r="J83" s="116">
        <v>0</v>
      </c>
      <c r="K83" s="116">
        <v>0</v>
      </c>
    </row>
    <row r="84" spans="1:11" x14ac:dyDescent="0.2">
      <c r="A84" s="235" t="s">
        <v>224</v>
      </c>
      <c r="B84" s="235"/>
      <c r="C84" s="235"/>
      <c r="D84" s="235"/>
      <c r="E84" s="235"/>
      <c r="F84" s="235"/>
      <c r="G84" s="250"/>
      <c r="H84" s="250"/>
      <c r="I84" s="250"/>
      <c r="J84" s="251"/>
      <c r="K84" s="251"/>
    </row>
    <row r="85" spans="1:11" x14ac:dyDescent="0.2">
      <c r="A85" s="237" t="s">
        <v>435</v>
      </c>
      <c r="B85" s="238"/>
      <c r="C85" s="238"/>
      <c r="D85" s="238"/>
      <c r="E85" s="238"/>
      <c r="F85" s="238"/>
      <c r="G85" s="15">
        <v>75</v>
      </c>
      <c r="H85" s="117">
        <f>H86+H87</f>
        <v>0</v>
      </c>
      <c r="I85" s="117">
        <f>I86+I87</f>
        <v>0</v>
      </c>
      <c r="J85" s="117">
        <f>J86+J87</f>
        <v>0</v>
      </c>
      <c r="K85" s="117">
        <f>K86+K87</f>
        <v>0</v>
      </c>
    </row>
    <row r="86" spans="1:11" x14ac:dyDescent="0.2">
      <c r="A86" s="239" t="s">
        <v>225</v>
      </c>
      <c r="B86" s="239"/>
      <c r="C86" s="239"/>
      <c r="D86" s="239"/>
      <c r="E86" s="239"/>
      <c r="F86" s="239"/>
      <c r="G86" s="14">
        <v>76</v>
      </c>
      <c r="H86" s="36">
        <v>0</v>
      </c>
      <c r="I86" s="36">
        <v>0</v>
      </c>
      <c r="J86" s="36">
        <v>0</v>
      </c>
      <c r="K86" s="36">
        <v>0</v>
      </c>
    </row>
    <row r="87" spans="1:11" x14ac:dyDescent="0.2">
      <c r="A87" s="239" t="s">
        <v>226</v>
      </c>
      <c r="B87" s="239"/>
      <c r="C87" s="239"/>
      <c r="D87" s="239"/>
      <c r="E87" s="239"/>
      <c r="F87" s="239"/>
      <c r="G87" s="14">
        <v>77</v>
      </c>
      <c r="H87" s="36">
        <v>0</v>
      </c>
      <c r="I87" s="36">
        <v>0</v>
      </c>
      <c r="J87" s="36">
        <v>0</v>
      </c>
      <c r="K87" s="36">
        <v>0</v>
      </c>
    </row>
    <row r="88" spans="1:11" x14ac:dyDescent="0.2">
      <c r="A88" s="260" t="s">
        <v>227</v>
      </c>
      <c r="B88" s="260"/>
      <c r="C88" s="260"/>
      <c r="D88" s="260"/>
      <c r="E88" s="260"/>
      <c r="F88" s="260"/>
      <c r="G88" s="261"/>
      <c r="H88" s="261"/>
      <c r="I88" s="261"/>
      <c r="J88" s="251"/>
      <c r="K88" s="251"/>
    </row>
    <row r="89" spans="1:11" x14ac:dyDescent="0.2">
      <c r="A89" s="233" t="s">
        <v>228</v>
      </c>
      <c r="B89" s="233"/>
      <c r="C89" s="233"/>
      <c r="D89" s="233"/>
      <c r="E89" s="233"/>
      <c r="F89" s="233"/>
      <c r="G89" s="14">
        <v>78</v>
      </c>
      <c r="H89" s="36">
        <v>265001070</v>
      </c>
      <c r="I89" s="36">
        <v>-49804755</v>
      </c>
      <c r="J89" s="36">
        <v>-5642842</v>
      </c>
      <c r="K89" s="36">
        <v>-24403589</v>
      </c>
    </row>
    <row r="90" spans="1:11" ht="24" customHeight="1" x14ac:dyDescent="0.2">
      <c r="A90" s="218" t="s">
        <v>436</v>
      </c>
      <c r="B90" s="218"/>
      <c r="C90" s="218"/>
      <c r="D90" s="218"/>
      <c r="E90" s="218"/>
      <c r="F90" s="218"/>
      <c r="G90" s="15">
        <v>79</v>
      </c>
      <c r="H90" s="117">
        <f>H92+H101</f>
        <v>0</v>
      </c>
      <c r="I90" s="117">
        <f>I92+I101</f>
        <v>0</v>
      </c>
      <c r="J90" s="117">
        <f>J92+J101</f>
        <v>0</v>
      </c>
      <c r="K90" s="117">
        <f>K92+K101</f>
        <v>0</v>
      </c>
    </row>
    <row r="91" spans="1:11" ht="24" customHeight="1" x14ac:dyDescent="0.2">
      <c r="A91" s="218" t="s">
        <v>437</v>
      </c>
      <c r="B91" s="218"/>
      <c r="C91" s="218"/>
      <c r="D91" s="218"/>
      <c r="E91" s="218"/>
      <c r="F91" s="218"/>
      <c r="G91" s="15">
        <v>80</v>
      </c>
      <c r="H91" s="117">
        <f>SUM(H92:H96)</f>
        <v>0</v>
      </c>
      <c r="I91" s="117">
        <f>SUM(I92:I96)</f>
        <v>0</v>
      </c>
      <c r="J91" s="117">
        <f>SUM(J92:J96)</f>
        <v>0</v>
      </c>
      <c r="K91" s="117">
        <f>SUM(K92:K96)</f>
        <v>0</v>
      </c>
    </row>
    <row r="92" spans="1:11" ht="24.75" customHeight="1" x14ac:dyDescent="0.2">
      <c r="A92" s="262" t="s">
        <v>438</v>
      </c>
      <c r="B92" s="263"/>
      <c r="C92" s="263"/>
      <c r="D92" s="263"/>
      <c r="E92" s="263"/>
      <c r="F92" s="264"/>
      <c r="G92" s="14">
        <v>81</v>
      </c>
      <c r="H92" s="127">
        <v>0</v>
      </c>
      <c r="I92" s="127">
        <v>0</v>
      </c>
      <c r="J92" s="127">
        <v>0</v>
      </c>
      <c r="K92" s="127">
        <v>0</v>
      </c>
    </row>
    <row r="93" spans="1:11" ht="22.15" customHeight="1" x14ac:dyDescent="0.2">
      <c r="A93" s="255" t="s">
        <v>439</v>
      </c>
      <c r="B93" s="255"/>
      <c r="C93" s="255"/>
      <c r="D93" s="255"/>
      <c r="E93" s="255"/>
      <c r="F93" s="255"/>
      <c r="G93" s="14">
        <v>82</v>
      </c>
      <c r="H93" s="127">
        <v>0</v>
      </c>
      <c r="I93" s="127">
        <v>0</v>
      </c>
      <c r="J93" s="127">
        <v>0</v>
      </c>
      <c r="K93" s="127">
        <v>0</v>
      </c>
    </row>
    <row r="94" spans="1:11" ht="22.15" customHeight="1" x14ac:dyDescent="0.2">
      <c r="A94" s="255" t="s">
        <v>440</v>
      </c>
      <c r="B94" s="255"/>
      <c r="C94" s="255"/>
      <c r="D94" s="255"/>
      <c r="E94" s="255"/>
      <c r="F94" s="255"/>
      <c r="G94" s="14">
        <v>83</v>
      </c>
      <c r="H94" s="127">
        <v>0</v>
      </c>
      <c r="I94" s="127">
        <v>0</v>
      </c>
      <c r="J94" s="127">
        <v>0</v>
      </c>
      <c r="K94" s="127">
        <v>0</v>
      </c>
    </row>
    <row r="95" spans="1:11" ht="22.15" customHeight="1" x14ac:dyDescent="0.2">
      <c r="A95" s="255" t="s">
        <v>441</v>
      </c>
      <c r="B95" s="255"/>
      <c r="C95" s="255"/>
      <c r="D95" s="255"/>
      <c r="E95" s="255"/>
      <c r="F95" s="255"/>
      <c r="G95" s="14">
        <v>84</v>
      </c>
      <c r="H95" s="127">
        <v>0</v>
      </c>
      <c r="I95" s="127">
        <v>0</v>
      </c>
      <c r="J95" s="127">
        <v>0</v>
      </c>
      <c r="K95" s="127">
        <v>0</v>
      </c>
    </row>
    <row r="96" spans="1:11" ht="22.15" customHeight="1" x14ac:dyDescent="0.2">
      <c r="A96" s="255" t="s">
        <v>442</v>
      </c>
      <c r="B96" s="255"/>
      <c r="C96" s="255"/>
      <c r="D96" s="255"/>
      <c r="E96" s="255"/>
      <c r="F96" s="255"/>
      <c r="G96" s="14">
        <v>85</v>
      </c>
      <c r="H96" s="127">
        <v>0</v>
      </c>
      <c r="I96" s="127">
        <v>0</v>
      </c>
      <c r="J96" s="127">
        <v>0</v>
      </c>
      <c r="K96" s="127">
        <v>0</v>
      </c>
    </row>
    <row r="97" spans="1:11" ht="22.15" customHeight="1" x14ac:dyDescent="0.2">
      <c r="A97" s="255" t="s">
        <v>443</v>
      </c>
      <c r="B97" s="255"/>
      <c r="C97" s="255"/>
      <c r="D97" s="255"/>
      <c r="E97" s="255"/>
      <c r="F97" s="255"/>
      <c r="G97" s="14">
        <v>86</v>
      </c>
      <c r="H97" s="127">
        <v>0</v>
      </c>
      <c r="I97" s="127">
        <v>0</v>
      </c>
      <c r="J97" s="127">
        <v>0</v>
      </c>
      <c r="K97" s="127">
        <v>0</v>
      </c>
    </row>
    <row r="98" spans="1:11" ht="22.15" customHeight="1" x14ac:dyDescent="0.2">
      <c r="A98" s="240" t="s">
        <v>444</v>
      </c>
      <c r="B98" s="240"/>
      <c r="C98" s="240"/>
      <c r="D98" s="240"/>
      <c r="E98" s="240"/>
      <c r="F98" s="240"/>
      <c r="G98" s="15">
        <v>87</v>
      </c>
      <c r="H98" s="118">
        <f>SUM(H99:H106)</f>
        <v>0</v>
      </c>
      <c r="I98" s="118">
        <f>SUM(I99:I106)</f>
        <v>0</v>
      </c>
      <c r="J98" s="118">
        <f t="shared" ref="J98:K98" si="8">SUM(J99:J106)</f>
        <v>0</v>
      </c>
      <c r="K98" s="118">
        <f t="shared" si="8"/>
        <v>0</v>
      </c>
    </row>
    <row r="99" spans="1:11" ht="14.25" customHeight="1" x14ac:dyDescent="0.2">
      <c r="A99" s="255" t="s">
        <v>445</v>
      </c>
      <c r="B99" s="255"/>
      <c r="C99" s="255"/>
      <c r="D99" s="255"/>
      <c r="E99" s="255"/>
      <c r="F99" s="255"/>
      <c r="G99" s="14">
        <v>88</v>
      </c>
      <c r="H99" s="127">
        <v>0</v>
      </c>
      <c r="I99" s="127">
        <v>0</v>
      </c>
      <c r="J99" s="127">
        <v>0</v>
      </c>
      <c r="K99" s="127">
        <v>0</v>
      </c>
    </row>
    <row r="100" spans="1:11" ht="24" customHeight="1" x14ac:dyDescent="0.2">
      <c r="A100" s="255" t="s">
        <v>446</v>
      </c>
      <c r="B100" s="255"/>
      <c r="C100" s="255"/>
      <c r="D100" s="255"/>
      <c r="E100" s="255"/>
      <c r="F100" s="255"/>
      <c r="G100" s="14">
        <v>89</v>
      </c>
      <c r="H100" s="127">
        <v>0</v>
      </c>
      <c r="I100" s="127">
        <v>0</v>
      </c>
      <c r="J100" s="127">
        <v>0</v>
      </c>
      <c r="K100" s="127">
        <v>0</v>
      </c>
    </row>
    <row r="101" spans="1:11" x14ac:dyDescent="0.2">
      <c r="A101" s="255" t="s">
        <v>447</v>
      </c>
      <c r="B101" s="255"/>
      <c r="C101" s="255"/>
      <c r="D101" s="255"/>
      <c r="E101" s="255"/>
      <c r="F101" s="255"/>
      <c r="G101" s="14">
        <v>90</v>
      </c>
      <c r="H101" s="127">
        <v>0</v>
      </c>
      <c r="I101" s="127">
        <v>0</v>
      </c>
      <c r="J101" s="127">
        <v>0</v>
      </c>
      <c r="K101" s="127">
        <v>0</v>
      </c>
    </row>
    <row r="102" spans="1:11" ht="27.75" customHeight="1" x14ac:dyDescent="0.2">
      <c r="A102" s="216" t="s">
        <v>448</v>
      </c>
      <c r="B102" s="216"/>
      <c r="C102" s="216"/>
      <c r="D102" s="216"/>
      <c r="E102" s="216"/>
      <c r="F102" s="216"/>
      <c r="G102" s="14">
        <v>91</v>
      </c>
      <c r="H102" s="127">
        <v>0</v>
      </c>
      <c r="I102" s="127">
        <v>0</v>
      </c>
      <c r="J102" s="127">
        <v>0</v>
      </c>
      <c r="K102" s="127">
        <v>0</v>
      </c>
    </row>
    <row r="103" spans="1:11" ht="27.75" customHeight="1" x14ac:dyDescent="0.2">
      <c r="A103" s="216" t="s">
        <v>449</v>
      </c>
      <c r="B103" s="216"/>
      <c r="C103" s="216"/>
      <c r="D103" s="216"/>
      <c r="E103" s="216"/>
      <c r="F103" s="216"/>
      <c r="G103" s="14">
        <v>92</v>
      </c>
      <c r="H103" s="127">
        <v>0</v>
      </c>
      <c r="I103" s="127">
        <v>0</v>
      </c>
      <c r="J103" s="127">
        <v>0</v>
      </c>
      <c r="K103" s="127">
        <v>0</v>
      </c>
    </row>
    <row r="104" spans="1:11" ht="14.25" customHeight="1" x14ac:dyDescent="0.2">
      <c r="A104" s="216" t="s">
        <v>450</v>
      </c>
      <c r="B104" s="216"/>
      <c r="C104" s="216"/>
      <c r="D104" s="216"/>
      <c r="E104" s="216"/>
      <c r="F104" s="216"/>
      <c r="G104" s="14">
        <v>93</v>
      </c>
      <c r="H104" s="127">
        <v>0</v>
      </c>
      <c r="I104" s="127">
        <v>0</v>
      </c>
      <c r="J104" s="127">
        <v>0</v>
      </c>
      <c r="K104" s="127">
        <v>0</v>
      </c>
    </row>
    <row r="105" spans="1:11" ht="15.75" customHeight="1" x14ac:dyDescent="0.2">
      <c r="A105" s="216" t="s">
        <v>451</v>
      </c>
      <c r="B105" s="216"/>
      <c r="C105" s="216"/>
      <c r="D105" s="216"/>
      <c r="E105" s="216"/>
      <c r="F105" s="216"/>
      <c r="G105" s="14">
        <v>94</v>
      </c>
      <c r="H105" s="127">
        <v>0</v>
      </c>
      <c r="I105" s="127">
        <v>0</v>
      </c>
      <c r="J105" s="127">
        <v>0</v>
      </c>
      <c r="K105" s="127">
        <v>0</v>
      </c>
    </row>
    <row r="106" spans="1:11" ht="17.25" customHeight="1" x14ac:dyDescent="0.2">
      <c r="A106" s="216" t="s">
        <v>452</v>
      </c>
      <c r="B106" s="216"/>
      <c r="C106" s="216"/>
      <c r="D106" s="216"/>
      <c r="E106" s="216"/>
      <c r="F106" s="216"/>
      <c r="G106" s="14">
        <v>95</v>
      </c>
      <c r="H106" s="127">
        <v>0</v>
      </c>
      <c r="I106" s="127">
        <v>0</v>
      </c>
      <c r="J106" s="127">
        <v>0</v>
      </c>
      <c r="K106" s="127">
        <v>0</v>
      </c>
    </row>
    <row r="107" spans="1:11" ht="27.75" customHeight="1" x14ac:dyDescent="0.2">
      <c r="A107" s="216" t="s">
        <v>453</v>
      </c>
      <c r="B107" s="216"/>
      <c r="C107" s="216"/>
      <c r="D107" s="216"/>
      <c r="E107" s="216"/>
      <c r="F107" s="216"/>
      <c r="G107" s="14">
        <v>96</v>
      </c>
      <c r="H107" s="127">
        <v>0</v>
      </c>
      <c r="I107" s="127">
        <v>0</v>
      </c>
      <c r="J107" s="127">
        <v>0</v>
      </c>
      <c r="K107" s="127">
        <v>0</v>
      </c>
    </row>
    <row r="108" spans="1:11" ht="22.9" customHeight="1" x14ac:dyDescent="0.2">
      <c r="A108" s="218" t="s">
        <v>454</v>
      </c>
      <c r="B108" s="218"/>
      <c r="C108" s="218"/>
      <c r="D108" s="218"/>
      <c r="E108" s="218"/>
      <c r="F108" s="218"/>
      <c r="G108" s="15">
        <v>97</v>
      </c>
      <c r="H108" s="117">
        <f>H91+H98-H107-H97</f>
        <v>0</v>
      </c>
      <c r="I108" s="117">
        <f>I91+I98-I107-I97</f>
        <v>0</v>
      </c>
      <c r="J108" s="117">
        <f t="shared" ref="J108:K108" si="9">J91+J98-J107-J97</f>
        <v>0</v>
      </c>
      <c r="K108" s="117">
        <f t="shared" si="9"/>
        <v>0</v>
      </c>
    </row>
    <row r="109" spans="1:11" ht="22.9" customHeight="1" x14ac:dyDescent="0.2">
      <c r="A109" s="218" t="s">
        <v>455</v>
      </c>
      <c r="B109" s="218"/>
      <c r="C109" s="218"/>
      <c r="D109" s="218"/>
      <c r="E109" s="218"/>
      <c r="F109" s="218"/>
      <c r="G109" s="15">
        <v>98</v>
      </c>
      <c r="H109" s="117">
        <f>H89+H108</f>
        <v>265001070</v>
      </c>
      <c r="I109" s="117">
        <f>I89+I108</f>
        <v>-49804755</v>
      </c>
      <c r="J109" s="117">
        <f t="shared" ref="J109:K109" si="10">J89+J108</f>
        <v>-5642842</v>
      </c>
      <c r="K109" s="117">
        <f t="shared" si="10"/>
        <v>-24403589</v>
      </c>
    </row>
    <row r="110" spans="1:11" x14ac:dyDescent="0.2">
      <c r="A110" s="235" t="s">
        <v>229</v>
      </c>
      <c r="B110" s="235"/>
      <c r="C110" s="235"/>
      <c r="D110" s="235"/>
      <c r="E110" s="235"/>
      <c r="F110" s="235"/>
      <c r="G110" s="250"/>
      <c r="H110" s="250"/>
      <c r="I110" s="250"/>
      <c r="J110" s="251"/>
      <c r="K110" s="251"/>
    </row>
    <row r="111" spans="1:11" ht="27" customHeight="1" x14ac:dyDescent="0.2">
      <c r="A111" s="237" t="s">
        <v>456</v>
      </c>
      <c r="B111" s="238"/>
      <c r="C111" s="238"/>
      <c r="D111" s="238"/>
      <c r="E111" s="238"/>
      <c r="F111" s="238"/>
      <c r="G111" s="15">
        <v>99</v>
      </c>
      <c r="H111" s="117">
        <f>H112+H113</f>
        <v>0</v>
      </c>
      <c r="I111" s="117">
        <f>I112+I113</f>
        <v>0</v>
      </c>
      <c r="J111" s="117">
        <f>J112+J113</f>
        <v>0</v>
      </c>
      <c r="K111" s="117">
        <f>K112+K113</f>
        <v>0</v>
      </c>
    </row>
    <row r="112" spans="1:11" x14ac:dyDescent="0.2">
      <c r="A112" s="239" t="s">
        <v>230</v>
      </c>
      <c r="B112" s="239"/>
      <c r="C112" s="239"/>
      <c r="D112" s="239"/>
      <c r="E112" s="239"/>
      <c r="F112" s="239"/>
      <c r="G112" s="14">
        <v>100</v>
      </c>
      <c r="H112" s="36">
        <v>0</v>
      </c>
      <c r="I112" s="36">
        <v>0</v>
      </c>
      <c r="J112" s="36">
        <v>0</v>
      </c>
      <c r="K112" s="36">
        <v>0</v>
      </c>
    </row>
    <row r="113" spans="1:11" x14ac:dyDescent="0.2">
      <c r="A113" s="239" t="s">
        <v>231</v>
      </c>
      <c r="B113" s="239"/>
      <c r="C113" s="239"/>
      <c r="D113" s="239"/>
      <c r="E113" s="239"/>
      <c r="F113" s="239"/>
      <c r="G113" s="14">
        <v>101</v>
      </c>
      <c r="H113" s="36">
        <v>0</v>
      </c>
      <c r="I113" s="36">
        <v>0</v>
      </c>
      <c r="J113" s="36">
        <v>0</v>
      </c>
      <c r="K113" s="36">
        <v>0</v>
      </c>
    </row>
  </sheetData>
  <sheetProtection algorithmName="SHA-512" hashValue="eUegSf2caansMnMCc69zuJBEpuHOQhMm7P21/R2B8SpaGDw2JgBZYS9P2k0YhlkwefyeMwFGXU+X7IkfQXZJ/Q==" saltValue="mvheMTqmESNVMywc+tqf0A==" spinCount="100000" sheet="1" objects="1" scenarios="1"/>
  <mergeCells count="115">
    <mergeCell ref="A108:F108"/>
    <mergeCell ref="A109:F109"/>
    <mergeCell ref="A111:F111"/>
    <mergeCell ref="A112:F112"/>
    <mergeCell ref="A113:F113"/>
    <mergeCell ref="A89:F89"/>
    <mergeCell ref="A90:F90"/>
    <mergeCell ref="A92:F92"/>
    <mergeCell ref="A93:F93"/>
    <mergeCell ref="A94:F94"/>
    <mergeCell ref="A102:F102"/>
    <mergeCell ref="A100:F100"/>
    <mergeCell ref="A110:K110"/>
    <mergeCell ref="A101:F101"/>
    <mergeCell ref="A95:F95"/>
    <mergeCell ref="A96:F96"/>
    <mergeCell ref="A91:F91"/>
    <mergeCell ref="A98:F98"/>
    <mergeCell ref="A99:F99"/>
    <mergeCell ref="A103:F103"/>
    <mergeCell ref="A104:F104"/>
    <mergeCell ref="A105:F105"/>
    <mergeCell ref="A106:F106"/>
    <mergeCell ref="A107:F107"/>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7:F97"/>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Incorrect entry" error="You can enter only positive whole numbers."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formula1>0</formula1>
    </dataValidation>
    <dataValidation type="whole" operator="notEqual" allowBlank="1" showInputMessage="1" showErrorMessage="1" errorTitle="Incorrect entry" error="You can enter only positive or negative whole numbers."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formula1>999999999999</formula1>
    </dataValidation>
    <dataValidation type="whole" operator="notEqual" allowBlank="1" showInputMessage="1" showErrorMessage="1" errorTitle="Incorrect entry" error="You can enter only whole numbers."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formula1>999999999999</formula1>
    </dataValidation>
    <dataValidation type="whole" operator="notEqual" allowBlank="1" showInputMessage="1" showErrorMessage="1" errorTitle="Incorrect entry" error="You can enter only whole numbers" sqref="H15:K15 H26:K35 H54:K54 H111:K113 H62:K62 H70:K70 H73:K73 H77:K77 H80:K81 H85:K87 H65:K66 H89:K109">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formula1>0</formula1>
    </dataValidation>
  </dataValidations>
  <pageMargins left="0.75" right="0.17" top="1" bottom="1" header="0.5" footer="0.5"/>
  <pageSetup paperSize="9"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zoomScale="110" zoomScaleNormal="100" workbookViewId="0">
      <selection activeCell="H58" sqref="H58:I58"/>
    </sheetView>
  </sheetViews>
  <sheetFormatPr defaultColWidth="9.140625" defaultRowHeight="12.75" x14ac:dyDescent="0.2"/>
  <cols>
    <col min="1" max="7" width="9.140625" style="19"/>
    <col min="8" max="9" width="15.140625" style="46" customWidth="1"/>
    <col min="10" max="16384" width="9.140625" style="19"/>
  </cols>
  <sheetData>
    <row r="1" spans="1:9" x14ac:dyDescent="0.2">
      <c r="A1" s="258" t="s">
        <v>232</v>
      </c>
      <c r="B1" s="265"/>
      <c r="C1" s="265"/>
      <c r="D1" s="265"/>
      <c r="E1" s="265"/>
      <c r="F1" s="265"/>
      <c r="G1" s="265"/>
      <c r="H1" s="265"/>
      <c r="I1" s="265"/>
    </row>
    <row r="2" spans="1:9" x14ac:dyDescent="0.2">
      <c r="A2" s="257" t="s">
        <v>569</v>
      </c>
      <c r="B2" s="222"/>
      <c r="C2" s="222"/>
      <c r="D2" s="222"/>
      <c r="E2" s="222"/>
      <c r="F2" s="222"/>
      <c r="G2" s="222"/>
      <c r="H2" s="222"/>
      <c r="I2" s="222"/>
    </row>
    <row r="3" spans="1:9" x14ac:dyDescent="0.2">
      <c r="A3" s="273" t="s">
        <v>233</v>
      </c>
      <c r="B3" s="274"/>
      <c r="C3" s="274"/>
      <c r="D3" s="274"/>
      <c r="E3" s="274"/>
      <c r="F3" s="274"/>
      <c r="G3" s="274"/>
      <c r="H3" s="274"/>
      <c r="I3" s="274"/>
    </row>
    <row r="4" spans="1:9" x14ac:dyDescent="0.2">
      <c r="A4" s="269" t="s">
        <v>524</v>
      </c>
      <c r="B4" s="226"/>
      <c r="C4" s="226"/>
      <c r="D4" s="226"/>
      <c r="E4" s="226"/>
      <c r="F4" s="226"/>
      <c r="G4" s="226"/>
      <c r="H4" s="226"/>
      <c r="I4" s="227"/>
    </row>
    <row r="5" spans="1:9" ht="24" thickBot="1" x14ac:dyDescent="0.25">
      <c r="A5" s="281" t="s">
        <v>234</v>
      </c>
      <c r="B5" s="282"/>
      <c r="C5" s="282"/>
      <c r="D5" s="282"/>
      <c r="E5" s="282"/>
      <c r="F5" s="283"/>
      <c r="G5" s="20" t="s">
        <v>235</v>
      </c>
      <c r="H5" s="37" t="s">
        <v>236</v>
      </c>
      <c r="I5" s="37" t="s">
        <v>237</v>
      </c>
    </row>
    <row r="6" spans="1:9" x14ac:dyDescent="0.2">
      <c r="A6" s="284">
        <v>1</v>
      </c>
      <c r="B6" s="285"/>
      <c r="C6" s="285"/>
      <c r="D6" s="285"/>
      <c r="E6" s="285"/>
      <c r="F6" s="286"/>
      <c r="G6" s="21">
        <v>2</v>
      </c>
      <c r="H6" s="38" t="s">
        <v>238</v>
      </c>
      <c r="I6" s="38" t="s">
        <v>239</v>
      </c>
    </row>
    <row r="7" spans="1:9" x14ac:dyDescent="0.2">
      <c r="A7" s="287" t="s">
        <v>240</v>
      </c>
      <c r="B7" s="288"/>
      <c r="C7" s="288"/>
      <c r="D7" s="288"/>
      <c r="E7" s="288"/>
      <c r="F7" s="288"/>
      <c r="G7" s="288"/>
      <c r="H7" s="288"/>
      <c r="I7" s="289"/>
    </row>
    <row r="8" spans="1:9" ht="12.75" customHeight="1" x14ac:dyDescent="0.2">
      <c r="A8" s="290" t="s">
        <v>241</v>
      </c>
      <c r="B8" s="291"/>
      <c r="C8" s="291"/>
      <c r="D8" s="291"/>
      <c r="E8" s="291"/>
      <c r="F8" s="292"/>
      <c r="G8" s="22">
        <v>1</v>
      </c>
      <c r="H8" s="39">
        <v>265001070</v>
      </c>
      <c r="I8" s="39">
        <v>-5642842</v>
      </c>
    </row>
    <row r="9" spans="1:9" ht="12.75" customHeight="1" x14ac:dyDescent="0.2">
      <c r="A9" s="278" t="s">
        <v>242</v>
      </c>
      <c r="B9" s="279"/>
      <c r="C9" s="279"/>
      <c r="D9" s="279"/>
      <c r="E9" s="279"/>
      <c r="F9" s="280"/>
      <c r="G9" s="23">
        <v>2</v>
      </c>
      <c r="H9" s="40">
        <f>H10+H11+H12+H13+H14+H15+H16+H17</f>
        <v>94415966</v>
      </c>
      <c r="I9" s="40">
        <f>I10+I11+I12+I13+I14+I15+I16+I17</f>
        <v>103851657</v>
      </c>
    </row>
    <row r="10" spans="1:9" ht="12.75" customHeight="1" x14ac:dyDescent="0.2">
      <c r="A10" s="270" t="s">
        <v>243</v>
      </c>
      <c r="B10" s="271"/>
      <c r="C10" s="271"/>
      <c r="D10" s="271"/>
      <c r="E10" s="271"/>
      <c r="F10" s="272"/>
      <c r="G10" s="24">
        <v>3</v>
      </c>
      <c r="H10" s="41">
        <v>82620011</v>
      </c>
      <c r="I10" s="41">
        <v>93115815</v>
      </c>
    </row>
    <row r="11" spans="1:9" ht="22.15" customHeight="1" x14ac:dyDescent="0.2">
      <c r="A11" s="270" t="s">
        <v>244</v>
      </c>
      <c r="B11" s="271"/>
      <c r="C11" s="271"/>
      <c r="D11" s="271"/>
      <c r="E11" s="271"/>
      <c r="F11" s="272"/>
      <c r="G11" s="24">
        <v>4</v>
      </c>
      <c r="H11" s="41">
        <v>0</v>
      </c>
      <c r="I11" s="41">
        <v>-1306298</v>
      </c>
    </row>
    <row r="12" spans="1:9" ht="23.45" customHeight="1" x14ac:dyDescent="0.2">
      <c r="A12" s="270" t="s">
        <v>245</v>
      </c>
      <c r="B12" s="271"/>
      <c r="C12" s="271"/>
      <c r="D12" s="271"/>
      <c r="E12" s="271"/>
      <c r="F12" s="272"/>
      <c r="G12" s="24">
        <v>5</v>
      </c>
      <c r="H12" s="41">
        <v>0</v>
      </c>
      <c r="I12" s="41">
        <v>2008140</v>
      </c>
    </row>
    <row r="13" spans="1:9" ht="12.75" customHeight="1" x14ac:dyDescent="0.2">
      <c r="A13" s="270" t="s">
        <v>246</v>
      </c>
      <c r="B13" s="271"/>
      <c r="C13" s="271"/>
      <c r="D13" s="271"/>
      <c r="E13" s="271"/>
      <c r="F13" s="272"/>
      <c r="G13" s="24">
        <v>6</v>
      </c>
      <c r="H13" s="41">
        <v>-358034</v>
      </c>
      <c r="I13" s="41">
        <v>-996078</v>
      </c>
    </row>
    <row r="14" spans="1:9" ht="12.75" customHeight="1" x14ac:dyDescent="0.2">
      <c r="A14" s="270" t="s">
        <v>247</v>
      </c>
      <c r="B14" s="271"/>
      <c r="C14" s="271"/>
      <c r="D14" s="271"/>
      <c r="E14" s="271"/>
      <c r="F14" s="272"/>
      <c r="G14" s="24">
        <v>7</v>
      </c>
      <c r="H14" s="41">
        <v>14043916</v>
      </c>
      <c r="I14" s="41">
        <v>5361266</v>
      </c>
    </row>
    <row r="15" spans="1:9" ht="12.75" customHeight="1" x14ac:dyDescent="0.2">
      <c r="A15" s="270" t="s">
        <v>248</v>
      </c>
      <c r="B15" s="271"/>
      <c r="C15" s="271"/>
      <c r="D15" s="271"/>
      <c r="E15" s="271"/>
      <c r="F15" s="272"/>
      <c r="G15" s="24">
        <v>8</v>
      </c>
      <c r="H15" s="41">
        <v>-319151</v>
      </c>
      <c r="I15" s="41">
        <v>912625</v>
      </c>
    </row>
    <row r="16" spans="1:9" ht="12.75" customHeight="1" x14ac:dyDescent="0.2">
      <c r="A16" s="270" t="s">
        <v>249</v>
      </c>
      <c r="B16" s="271"/>
      <c r="C16" s="271"/>
      <c r="D16" s="271"/>
      <c r="E16" s="271"/>
      <c r="F16" s="272"/>
      <c r="G16" s="24">
        <v>9</v>
      </c>
      <c r="H16" s="41">
        <v>-4328487</v>
      </c>
      <c r="I16" s="41">
        <v>-915957</v>
      </c>
    </row>
    <row r="17" spans="1:9" ht="25.15" customHeight="1" x14ac:dyDescent="0.2">
      <c r="A17" s="270" t="s">
        <v>250</v>
      </c>
      <c r="B17" s="271"/>
      <c r="C17" s="271"/>
      <c r="D17" s="271"/>
      <c r="E17" s="271"/>
      <c r="F17" s="272"/>
      <c r="G17" s="24">
        <v>10</v>
      </c>
      <c r="H17" s="41">
        <v>2757711</v>
      </c>
      <c r="I17" s="41">
        <v>5672144</v>
      </c>
    </row>
    <row r="18" spans="1:9" ht="28.15" customHeight="1" x14ac:dyDescent="0.2">
      <c r="A18" s="275" t="s">
        <v>251</v>
      </c>
      <c r="B18" s="276"/>
      <c r="C18" s="276"/>
      <c r="D18" s="276"/>
      <c r="E18" s="276"/>
      <c r="F18" s="277"/>
      <c r="G18" s="23">
        <v>11</v>
      </c>
      <c r="H18" s="40">
        <f>H8+H9</f>
        <v>359417036</v>
      </c>
      <c r="I18" s="40">
        <f>I8+I9</f>
        <v>98208815</v>
      </c>
    </row>
    <row r="19" spans="1:9" ht="12.75" customHeight="1" x14ac:dyDescent="0.2">
      <c r="A19" s="278" t="s">
        <v>252</v>
      </c>
      <c r="B19" s="279"/>
      <c r="C19" s="279"/>
      <c r="D19" s="279"/>
      <c r="E19" s="279"/>
      <c r="F19" s="280"/>
      <c r="G19" s="23">
        <v>12</v>
      </c>
      <c r="H19" s="40">
        <f>H20+H21+H22+H23</f>
        <v>27872874</v>
      </c>
      <c r="I19" s="40">
        <f>I20+I21+I22+I23</f>
        <v>-360463419</v>
      </c>
    </row>
    <row r="20" spans="1:9" ht="12.75" customHeight="1" x14ac:dyDescent="0.2">
      <c r="A20" s="270" t="s">
        <v>253</v>
      </c>
      <c r="B20" s="271"/>
      <c r="C20" s="271"/>
      <c r="D20" s="271"/>
      <c r="E20" s="271"/>
      <c r="F20" s="272"/>
      <c r="G20" s="24">
        <v>13</v>
      </c>
      <c r="H20" s="41">
        <v>-16619960</v>
      </c>
      <c r="I20" s="41">
        <v>38449619</v>
      </c>
    </row>
    <row r="21" spans="1:9" ht="12.75" customHeight="1" x14ac:dyDescent="0.2">
      <c r="A21" s="270" t="s">
        <v>254</v>
      </c>
      <c r="B21" s="271"/>
      <c r="C21" s="271"/>
      <c r="D21" s="271"/>
      <c r="E21" s="271"/>
      <c r="F21" s="272"/>
      <c r="G21" s="24">
        <v>14</v>
      </c>
      <c r="H21" s="41">
        <v>21834827</v>
      </c>
      <c r="I21" s="41">
        <v>-406420233</v>
      </c>
    </row>
    <row r="22" spans="1:9" ht="12.75" customHeight="1" x14ac:dyDescent="0.2">
      <c r="A22" s="270" t="s">
        <v>255</v>
      </c>
      <c r="B22" s="271"/>
      <c r="C22" s="271"/>
      <c r="D22" s="271"/>
      <c r="E22" s="271"/>
      <c r="F22" s="272"/>
      <c r="G22" s="24">
        <v>15</v>
      </c>
      <c r="H22" s="41">
        <v>22658007</v>
      </c>
      <c r="I22" s="41">
        <v>7507195</v>
      </c>
    </row>
    <row r="23" spans="1:9" ht="12.75" customHeight="1" x14ac:dyDescent="0.2">
      <c r="A23" s="270" t="s">
        <v>256</v>
      </c>
      <c r="B23" s="271"/>
      <c r="C23" s="271"/>
      <c r="D23" s="271"/>
      <c r="E23" s="271"/>
      <c r="F23" s="272"/>
      <c r="G23" s="24">
        <v>16</v>
      </c>
      <c r="H23" s="41">
        <v>0</v>
      </c>
      <c r="I23" s="41">
        <v>0</v>
      </c>
    </row>
    <row r="24" spans="1:9" ht="12.75" customHeight="1" x14ac:dyDescent="0.2">
      <c r="A24" s="275" t="s">
        <v>257</v>
      </c>
      <c r="B24" s="276"/>
      <c r="C24" s="276"/>
      <c r="D24" s="276"/>
      <c r="E24" s="276"/>
      <c r="F24" s="277"/>
      <c r="G24" s="23">
        <v>17</v>
      </c>
      <c r="H24" s="40">
        <f>H18+H19</f>
        <v>387289910</v>
      </c>
      <c r="I24" s="40">
        <f>I18+I19</f>
        <v>-262254604</v>
      </c>
    </row>
    <row r="25" spans="1:9" ht="12.75" customHeight="1" x14ac:dyDescent="0.2">
      <c r="A25" s="266" t="s">
        <v>258</v>
      </c>
      <c r="B25" s="267"/>
      <c r="C25" s="267"/>
      <c r="D25" s="267"/>
      <c r="E25" s="267"/>
      <c r="F25" s="268"/>
      <c r="G25" s="24">
        <v>18</v>
      </c>
      <c r="H25" s="41">
        <v>-21049049</v>
      </c>
      <c r="I25" s="41">
        <v>-5510525</v>
      </c>
    </row>
    <row r="26" spans="1:9" ht="12.75" customHeight="1" x14ac:dyDescent="0.2">
      <c r="A26" s="266" t="s">
        <v>259</v>
      </c>
      <c r="B26" s="267"/>
      <c r="C26" s="267"/>
      <c r="D26" s="267"/>
      <c r="E26" s="267"/>
      <c r="F26" s="268"/>
      <c r="G26" s="24">
        <v>19</v>
      </c>
      <c r="H26" s="41">
        <v>0</v>
      </c>
      <c r="I26" s="41">
        <v>0</v>
      </c>
    </row>
    <row r="27" spans="1:9" ht="25.9" customHeight="1" x14ac:dyDescent="0.2">
      <c r="A27" s="293" t="s">
        <v>260</v>
      </c>
      <c r="B27" s="294"/>
      <c r="C27" s="294"/>
      <c r="D27" s="294"/>
      <c r="E27" s="294"/>
      <c r="F27" s="295"/>
      <c r="G27" s="25">
        <v>20</v>
      </c>
      <c r="H27" s="42">
        <f>H24+H25+H26</f>
        <v>366240861</v>
      </c>
      <c r="I27" s="42">
        <f>I24+I25+I26</f>
        <v>-267765129</v>
      </c>
    </row>
    <row r="28" spans="1:9" x14ac:dyDescent="0.2">
      <c r="A28" s="287" t="s">
        <v>261</v>
      </c>
      <c r="B28" s="288"/>
      <c r="C28" s="288"/>
      <c r="D28" s="288"/>
      <c r="E28" s="288"/>
      <c r="F28" s="288"/>
      <c r="G28" s="288"/>
      <c r="H28" s="288"/>
      <c r="I28" s="289"/>
    </row>
    <row r="29" spans="1:9" ht="30.6" customHeight="1" x14ac:dyDescent="0.2">
      <c r="A29" s="290" t="s">
        <v>262</v>
      </c>
      <c r="B29" s="291"/>
      <c r="C29" s="291"/>
      <c r="D29" s="291"/>
      <c r="E29" s="291"/>
      <c r="F29" s="292"/>
      <c r="G29" s="22">
        <v>21</v>
      </c>
      <c r="H29" s="128">
        <v>462553</v>
      </c>
      <c r="I29" s="128">
        <v>4977163</v>
      </c>
    </row>
    <row r="30" spans="1:9" ht="12.75" customHeight="1" x14ac:dyDescent="0.2">
      <c r="A30" s="266" t="s">
        <v>263</v>
      </c>
      <c r="B30" s="267"/>
      <c r="C30" s="267"/>
      <c r="D30" s="267"/>
      <c r="E30" s="267"/>
      <c r="F30" s="268"/>
      <c r="G30" s="24">
        <v>22</v>
      </c>
      <c r="H30" s="43">
        <v>0</v>
      </c>
      <c r="I30" s="43">
        <v>0</v>
      </c>
    </row>
    <row r="31" spans="1:9" ht="12.75" customHeight="1" x14ac:dyDescent="0.2">
      <c r="A31" s="266" t="s">
        <v>264</v>
      </c>
      <c r="B31" s="267"/>
      <c r="C31" s="267"/>
      <c r="D31" s="267"/>
      <c r="E31" s="267"/>
      <c r="F31" s="268"/>
      <c r="G31" s="24">
        <v>23</v>
      </c>
      <c r="H31" s="43">
        <v>216023</v>
      </c>
      <c r="I31" s="43">
        <v>123076</v>
      </c>
    </row>
    <row r="32" spans="1:9" ht="12.75" customHeight="1" x14ac:dyDescent="0.2">
      <c r="A32" s="266" t="s">
        <v>265</v>
      </c>
      <c r="B32" s="267"/>
      <c r="C32" s="267"/>
      <c r="D32" s="267"/>
      <c r="E32" s="267"/>
      <c r="F32" s="268"/>
      <c r="G32" s="24">
        <v>24</v>
      </c>
      <c r="H32" s="43">
        <v>0</v>
      </c>
      <c r="I32" s="43">
        <v>873002</v>
      </c>
    </row>
    <row r="33" spans="1:9" ht="12.75" customHeight="1" x14ac:dyDescent="0.2">
      <c r="A33" s="266" t="s">
        <v>266</v>
      </c>
      <c r="B33" s="267"/>
      <c r="C33" s="267"/>
      <c r="D33" s="267"/>
      <c r="E33" s="267"/>
      <c r="F33" s="268"/>
      <c r="G33" s="24">
        <v>25</v>
      </c>
      <c r="H33" s="43">
        <v>0</v>
      </c>
      <c r="I33" s="43">
        <v>656206</v>
      </c>
    </row>
    <row r="34" spans="1:9" ht="12.75" customHeight="1" x14ac:dyDescent="0.2">
      <c r="A34" s="266" t="s">
        <v>267</v>
      </c>
      <c r="B34" s="267"/>
      <c r="C34" s="267"/>
      <c r="D34" s="267"/>
      <c r="E34" s="267"/>
      <c r="F34" s="268"/>
      <c r="G34" s="24">
        <v>26</v>
      </c>
      <c r="H34" s="43">
        <v>0</v>
      </c>
      <c r="I34" s="43">
        <v>0</v>
      </c>
    </row>
    <row r="35" spans="1:9" ht="26.45" customHeight="1" x14ac:dyDescent="0.2">
      <c r="A35" s="275" t="s">
        <v>268</v>
      </c>
      <c r="B35" s="276"/>
      <c r="C35" s="276"/>
      <c r="D35" s="276"/>
      <c r="E35" s="276"/>
      <c r="F35" s="277"/>
      <c r="G35" s="23">
        <v>27</v>
      </c>
      <c r="H35" s="44">
        <f>H29+H30+H31+H32+H33+H34</f>
        <v>678576</v>
      </c>
      <c r="I35" s="44">
        <f>I29+I30+I31+I32+I33+I34</f>
        <v>6629447</v>
      </c>
    </row>
    <row r="36" spans="1:9" ht="22.9" customHeight="1" x14ac:dyDescent="0.2">
      <c r="A36" s="266" t="s">
        <v>269</v>
      </c>
      <c r="B36" s="267"/>
      <c r="C36" s="267"/>
      <c r="D36" s="267"/>
      <c r="E36" s="267"/>
      <c r="F36" s="268"/>
      <c r="G36" s="24">
        <v>28</v>
      </c>
      <c r="H36" s="43">
        <v>-51039803</v>
      </c>
      <c r="I36" s="43">
        <v>-133272553</v>
      </c>
    </row>
    <row r="37" spans="1:9" ht="12.75" customHeight="1" x14ac:dyDescent="0.2">
      <c r="A37" s="266" t="s">
        <v>270</v>
      </c>
      <c r="B37" s="267"/>
      <c r="C37" s="267"/>
      <c r="D37" s="267"/>
      <c r="E37" s="267"/>
      <c r="F37" s="268"/>
      <c r="G37" s="24">
        <v>29</v>
      </c>
      <c r="H37" s="43">
        <v>0</v>
      </c>
      <c r="I37" s="43">
        <v>0</v>
      </c>
    </row>
    <row r="38" spans="1:9" ht="12.75" customHeight="1" x14ac:dyDescent="0.2">
      <c r="A38" s="266" t="s">
        <v>271</v>
      </c>
      <c r="B38" s="267"/>
      <c r="C38" s="267"/>
      <c r="D38" s="267"/>
      <c r="E38" s="267"/>
      <c r="F38" s="268"/>
      <c r="G38" s="24">
        <v>30</v>
      </c>
      <c r="H38" s="43">
        <v>-870939</v>
      </c>
      <c r="I38" s="43">
        <v>-3100000</v>
      </c>
    </row>
    <row r="39" spans="1:9" ht="12.75" customHeight="1" x14ac:dyDescent="0.2">
      <c r="A39" s="266" t="s">
        <v>272</v>
      </c>
      <c r="B39" s="267"/>
      <c r="C39" s="267"/>
      <c r="D39" s="267"/>
      <c r="E39" s="267"/>
      <c r="F39" s="268"/>
      <c r="G39" s="24">
        <v>31</v>
      </c>
      <c r="H39" s="43">
        <v>0</v>
      </c>
      <c r="I39" s="43">
        <v>0</v>
      </c>
    </row>
    <row r="40" spans="1:9" ht="12.75" customHeight="1" x14ac:dyDescent="0.2">
      <c r="A40" s="266" t="s">
        <v>273</v>
      </c>
      <c r="B40" s="267"/>
      <c r="C40" s="267"/>
      <c r="D40" s="267"/>
      <c r="E40" s="267"/>
      <c r="F40" s="268"/>
      <c r="G40" s="24">
        <v>32</v>
      </c>
      <c r="H40" s="43">
        <v>0</v>
      </c>
      <c r="I40" s="43">
        <v>0</v>
      </c>
    </row>
    <row r="41" spans="1:9" ht="24" customHeight="1" x14ac:dyDescent="0.2">
      <c r="A41" s="275" t="s">
        <v>274</v>
      </c>
      <c r="B41" s="276"/>
      <c r="C41" s="276"/>
      <c r="D41" s="276"/>
      <c r="E41" s="276"/>
      <c r="F41" s="277"/>
      <c r="G41" s="23">
        <v>33</v>
      </c>
      <c r="H41" s="44">
        <f>H36+H37+H38+H39+H40</f>
        <v>-51910742</v>
      </c>
      <c r="I41" s="44">
        <f>I36+I37+I38+I39+I40</f>
        <v>-136372553</v>
      </c>
    </row>
    <row r="42" spans="1:9" ht="29.45" customHeight="1" x14ac:dyDescent="0.2">
      <c r="A42" s="293" t="s">
        <v>275</v>
      </c>
      <c r="B42" s="294"/>
      <c r="C42" s="294"/>
      <c r="D42" s="294"/>
      <c r="E42" s="294"/>
      <c r="F42" s="295"/>
      <c r="G42" s="25">
        <v>34</v>
      </c>
      <c r="H42" s="45">
        <f>H35+H41</f>
        <v>-51232166</v>
      </c>
      <c r="I42" s="45">
        <f>I35+I41</f>
        <v>-129743106</v>
      </c>
    </row>
    <row r="43" spans="1:9" x14ac:dyDescent="0.2">
      <c r="A43" s="287" t="s">
        <v>276</v>
      </c>
      <c r="B43" s="288"/>
      <c r="C43" s="288"/>
      <c r="D43" s="288"/>
      <c r="E43" s="288"/>
      <c r="F43" s="288"/>
      <c r="G43" s="288"/>
      <c r="H43" s="288"/>
      <c r="I43" s="289"/>
    </row>
    <row r="44" spans="1:9" ht="12.75" customHeight="1" x14ac:dyDescent="0.2">
      <c r="A44" s="290" t="s">
        <v>277</v>
      </c>
      <c r="B44" s="291"/>
      <c r="C44" s="291"/>
      <c r="D44" s="291"/>
      <c r="E44" s="291"/>
      <c r="F44" s="292"/>
      <c r="G44" s="22">
        <v>35</v>
      </c>
      <c r="H44" s="128">
        <v>0</v>
      </c>
      <c r="I44" s="128">
        <v>0</v>
      </c>
    </row>
    <row r="45" spans="1:9" ht="25.15" customHeight="1" x14ac:dyDescent="0.2">
      <c r="A45" s="266" t="s">
        <v>278</v>
      </c>
      <c r="B45" s="267"/>
      <c r="C45" s="267"/>
      <c r="D45" s="267"/>
      <c r="E45" s="267"/>
      <c r="F45" s="268"/>
      <c r="G45" s="24">
        <v>36</v>
      </c>
      <c r="H45" s="43">
        <v>0</v>
      </c>
      <c r="I45" s="43">
        <v>0</v>
      </c>
    </row>
    <row r="46" spans="1:9" ht="12.75" customHeight="1" x14ac:dyDescent="0.2">
      <c r="A46" s="266" t="s">
        <v>279</v>
      </c>
      <c r="B46" s="267"/>
      <c r="C46" s="267"/>
      <c r="D46" s="267"/>
      <c r="E46" s="267"/>
      <c r="F46" s="268"/>
      <c r="G46" s="24">
        <v>37</v>
      </c>
      <c r="H46" s="43">
        <v>0</v>
      </c>
      <c r="I46" s="43">
        <v>670637215</v>
      </c>
    </row>
    <row r="47" spans="1:9" ht="12.75" customHeight="1" x14ac:dyDescent="0.2">
      <c r="A47" s="266" t="s">
        <v>280</v>
      </c>
      <c r="B47" s="267"/>
      <c r="C47" s="267"/>
      <c r="D47" s="267"/>
      <c r="E47" s="267"/>
      <c r="F47" s="268"/>
      <c r="G47" s="24">
        <v>38</v>
      </c>
      <c r="H47" s="43">
        <v>461058</v>
      </c>
      <c r="I47" s="43">
        <v>0</v>
      </c>
    </row>
    <row r="48" spans="1:9" ht="22.15" customHeight="1" x14ac:dyDescent="0.2">
      <c r="A48" s="275" t="s">
        <v>281</v>
      </c>
      <c r="B48" s="276"/>
      <c r="C48" s="276"/>
      <c r="D48" s="276"/>
      <c r="E48" s="276"/>
      <c r="F48" s="277"/>
      <c r="G48" s="23">
        <v>39</v>
      </c>
      <c r="H48" s="44">
        <f>H44+H45+H46+H47</f>
        <v>461058</v>
      </c>
      <c r="I48" s="44">
        <f>I44+I45+I46+I47</f>
        <v>670637215</v>
      </c>
    </row>
    <row r="49" spans="1:9" ht="24.6" customHeight="1" x14ac:dyDescent="0.2">
      <c r="A49" s="266" t="s">
        <v>282</v>
      </c>
      <c r="B49" s="267"/>
      <c r="C49" s="267"/>
      <c r="D49" s="267"/>
      <c r="E49" s="267"/>
      <c r="F49" s="268"/>
      <c r="G49" s="24">
        <v>40</v>
      </c>
      <c r="H49" s="43">
        <v>-458171203</v>
      </c>
      <c r="I49" s="43">
        <v>-544935510</v>
      </c>
    </row>
    <row r="50" spans="1:9" ht="12.75" customHeight="1" x14ac:dyDescent="0.2">
      <c r="A50" s="266" t="s">
        <v>283</v>
      </c>
      <c r="B50" s="267"/>
      <c r="C50" s="267"/>
      <c r="D50" s="267"/>
      <c r="E50" s="267"/>
      <c r="F50" s="268"/>
      <c r="G50" s="24">
        <v>41</v>
      </c>
      <c r="H50" s="43">
        <v>0</v>
      </c>
      <c r="I50" s="43">
        <v>0</v>
      </c>
    </row>
    <row r="51" spans="1:9" ht="12.75" customHeight="1" x14ac:dyDescent="0.2">
      <c r="A51" s="266" t="s">
        <v>284</v>
      </c>
      <c r="B51" s="267"/>
      <c r="C51" s="267"/>
      <c r="D51" s="267"/>
      <c r="E51" s="267"/>
      <c r="F51" s="268"/>
      <c r="G51" s="24">
        <v>42</v>
      </c>
      <c r="H51" s="43">
        <v>0</v>
      </c>
      <c r="I51" s="43">
        <v>0</v>
      </c>
    </row>
    <row r="52" spans="1:9" ht="22.9" customHeight="1" x14ac:dyDescent="0.2">
      <c r="A52" s="266" t="s">
        <v>285</v>
      </c>
      <c r="B52" s="267"/>
      <c r="C52" s="267"/>
      <c r="D52" s="267"/>
      <c r="E52" s="267"/>
      <c r="F52" s="268"/>
      <c r="G52" s="24">
        <v>43</v>
      </c>
      <c r="H52" s="43">
        <v>0</v>
      </c>
      <c r="I52" s="43">
        <v>0</v>
      </c>
    </row>
    <row r="53" spans="1:9" ht="12.75" customHeight="1" x14ac:dyDescent="0.2">
      <c r="A53" s="266" t="s">
        <v>286</v>
      </c>
      <c r="B53" s="267"/>
      <c r="C53" s="267"/>
      <c r="D53" s="267"/>
      <c r="E53" s="267"/>
      <c r="F53" s="268"/>
      <c r="G53" s="24">
        <v>44</v>
      </c>
      <c r="H53" s="43">
        <v>-395830</v>
      </c>
      <c r="I53" s="43">
        <v>0</v>
      </c>
    </row>
    <row r="54" spans="1:9" ht="30.6" customHeight="1" x14ac:dyDescent="0.2">
      <c r="A54" s="275" t="s">
        <v>287</v>
      </c>
      <c r="B54" s="276"/>
      <c r="C54" s="276"/>
      <c r="D54" s="276"/>
      <c r="E54" s="276"/>
      <c r="F54" s="277"/>
      <c r="G54" s="23">
        <v>45</v>
      </c>
      <c r="H54" s="44">
        <f>H49+H50+H51+H52+H53</f>
        <v>-458567033</v>
      </c>
      <c r="I54" s="44">
        <f>I49+I50+I51+I52+I53</f>
        <v>-544935510</v>
      </c>
    </row>
    <row r="55" spans="1:9" ht="29.45" customHeight="1" x14ac:dyDescent="0.2">
      <c r="A55" s="296" t="s">
        <v>288</v>
      </c>
      <c r="B55" s="297"/>
      <c r="C55" s="297"/>
      <c r="D55" s="297"/>
      <c r="E55" s="297"/>
      <c r="F55" s="298"/>
      <c r="G55" s="23">
        <v>46</v>
      </c>
      <c r="H55" s="44">
        <f>H48+H54</f>
        <v>-458105975</v>
      </c>
      <c r="I55" s="44">
        <f>I48+I54</f>
        <v>125701705</v>
      </c>
    </row>
    <row r="56" spans="1:9" ht="32.450000000000003" customHeight="1" x14ac:dyDescent="0.2">
      <c r="A56" s="266" t="s">
        <v>289</v>
      </c>
      <c r="B56" s="267"/>
      <c r="C56" s="267"/>
      <c r="D56" s="267"/>
      <c r="E56" s="267"/>
      <c r="F56" s="268"/>
      <c r="G56" s="24">
        <v>47</v>
      </c>
      <c r="H56" s="43">
        <v>0</v>
      </c>
      <c r="I56" s="43">
        <v>0</v>
      </c>
    </row>
    <row r="57" spans="1:9" ht="26.45" customHeight="1" x14ac:dyDescent="0.2">
      <c r="A57" s="296" t="s">
        <v>290</v>
      </c>
      <c r="B57" s="297"/>
      <c r="C57" s="297"/>
      <c r="D57" s="297"/>
      <c r="E57" s="297"/>
      <c r="F57" s="298"/>
      <c r="G57" s="23">
        <v>48</v>
      </c>
      <c r="H57" s="44">
        <f>H27+H42+H55+H56</f>
        <v>-143097280</v>
      </c>
      <c r="I57" s="44">
        <f>I27+I42+I55+I56</f>
        <v>-271806530</v>
      </c>
    </row>
    <row r="58" spans="1:9" ht="24" customHeight="1" x14ac:dyDescent="0.2">
      <c r="A58" s="299" t="s">
        <v>291</v>
      </c>
      <c r="B58" s="300"/>
      <c r="C58" s="300"/>
      <c r="D58" s="300"/>
      <c r="E58" s="300"/>
      <c r="F58" s="301"/>
      <c r="G58" s="24">
        <v>49</v>
      </c>
      <c r="H58" s="43">
        <v>480579731</v>
      </c>
      <c r="I58" s="43">
        <v>335887093</v>
      </c>
    </row>
    <row r="59" spans="1:9" ht="31.15" customHeight="1" x14ac:dyDescent="0.2">
      <c r="A59" s="293" t="s">
        <v>292</v>
      </c>
      <c r="B59" s="294"/>
      <c r="C59" s="294"/>
      <c r="D59" s="294"/>
      <c r="E59" s="294"/>
      <c r="F59" s="295"/>
      <c r="G59" s="25">
        <v>50</v>
      </c>
      <c r="H59" s="45">
        <f>H57+H58</f>
        <v>337482451</v>
      </c>
      <c r="I59" s="45">
        <f>I57+I58</f>
        <v>64080563</v>
      </c>
    </row>
  </sheetData>
  <sheetProtection algorithmName="SHA-512" hashValue="7R0TouUtKN9Qnh4DwreiE+c1TCKmen2DagNMvIMj1sskB9xlN/neRKMczgThT1KJXkQzDYqGy746wRdF8lOlEA==" saltValue="6YASzqzDbTyYi34joCL/i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Incorrect entry" error="You can enter only whole numbers or a zero" sqref="H39:I39 H42:I42 H55:I57 H8:I27">
      <formula1>999999999999</formula1>
    </dataValidation>
    <dataValidation type="whole" operator="lessThanOrEqual" allowBlank="1" showInputMessage="1" showErrorMessage="1" errorTitle="Incorrect entry" error="You can enter only negative whole numbers or a zero" sqref="H13:I13 H25:I25 H36:I38 H40:I41 H49:I54">
      <formula1>0</formula1>
    </dataValidation>
    <dataValidation type="whole" operator="greaterThanOrEqual" allowBlank="1" showInputMessage="1" showErrorMessage="1" errorTitle="Incorrect entry" error="You can enter only positive whole numbers or a zero" sqref="H29:I35 H14:I14 H44:I48 H58:I59 H10:I10">
      <formula1>0</formula1>
    </dataValidation>
  </dataValidations>
  <pageMargins left="0.75" right="0.75"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view="pageBreakPreview" zoomScale="110" zoomScaleNormal="100" workbookViewId="0">
      <selection activeCell="H9" sqref="H9"/>
    </sheetView>
  </sheetViews>
  <sheetFormatPr defaultRowHeight="12.75" x14ac:dyDescent="0.2"/>
  <cols>
    <col min="1" max="7" width="9.140625" style="16"/>
    <col min="8" max="9" width="15.42578125" style="34"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258" t="s">
        <v>293</v>
      </c>
      <c r="B1" s="265"/>
      <c r="C1" s="265"/>
      <c r="D1" s="265"/>
      <c r="E1" s="265"/>
      <c r="F1" s="265"/>
      <c r="G1" s="265"/>
      <c r="H1" s="265"/>
      <c r="I1" s="265"/>
    </row>
    <row r="2" spans="1:9" ht="12.75" customHeight="1" x14ac:dyDescent="0.2">
      <c r="A2" s="257" t="s">
        <v>397</v>
      </c>
      <c r="B2" s="222"/>
      <c r="C2" s="222"/>
      <c r="D2" s="222"/>
      <c r="E2" s="222"/>
      <c r="F2" s="222"/>
      <c r="G2" s="222"/>
      <c r="H2" s="222"/>
      <c r="I2" s="222"/>
    </row>
    <row r="3" spans="1:9" x14ac:dyDescent="0.2">
      <c r="A3" s="316" t="s">
        <v>294</v>
      </c>
      <c r="B3" s="317"/>
      <c r="C3" s="317"/>
      <c r="D3" s="317"/>
      <c r="E3" s="317"/>
      <c r="F3" s="317"/>
      <c r="G3" s="317"/>
      <c r="H3" s="317"/>
      <c r="I3" s="317"/>
    </row>
    <row r="4" spans="1:9" x14ac:dyDescent="0.2">
      <c r="A4" s="269" t="s">
        <v>398</v>
      </c>
      <c r="B4" s="226"/>
      <c r="C4" s="226"/>
      <c r="D4" s="226"/>
      <c r="E4" s="226"/>
      <c r="F4" s="226"/>
      <c r="G4" s="226"/>
      <c r="H4" s="226"/>
      <c r="I4" s="227"/>
    </row>
    <row r="5" spans="1:9" ht="24" thickBot="1" x14ac:dyDescent="0.25">
      <c r="A5" s="281" t="s">
        <v>295</v>
      </c>
      <c r="B5" s="282"/>
      <c r="C5" s="282"/>
      <c r="D5" s="282"/>
      <c r="E5" s="282"/>
      <c r="F5" s="283"/>
      <c r="G5" s="20" t="s">
        <v>296</v>
      </c>
      <c r="H5" s="37" t="s">
        <v>297</v>
      </c>
      <c r="I5" s="37" t="s">
        <v>298</v>
      </c>
    </row>
    <row r="6" spans="1:9" x14ac:dyDescent="0.2">
      <c r="A6" s="284">
        <v>1</v>
      </c>
      <c r="B6" s="285"/>
      <c r="C6" s="285"/>
      <c r="D6" s="285"/>
      <c r="E6" s="285"/>
      <c r="F6" s="286"/>
      <c r="G6" s="26">
        <v>2</v>
      </c>
      <c r="H6" s="38" t="s">
        <v>299</v>
      </c>
      <c r="I6" s="38" t="s">
        <v>300</v>
      </c>
    </row>
    <row r="7" spans="1:9" x14ac:dyDescent="0.2">
      <c r="A7" s="306" t="s">
        <v>301</v>
      </c>
      <c r="B7" s="307"/>
      <c r="C7" s="307"/>
      <c r="D7" s="307"/>
      <c r="E7" s="307"/>
      <c r="F7" s="307"/>
      <c r="G7" s="307"/>
      <c r="H7" s="307"/>
      <c r="I7" s="308"/>
    </row>
    <row r="8" spans="1:9" x14ac:dyDescent="0.2">
      <c r="A8" s="311" t="s">
        <v>302</v>
      </c>
      <c r="B8" s="311"/>
      <c r="C8" s="311"/>
      <c r="D8" s="311"/>
      <c r="E8" s="311"/>
      <c r="F8" s="311"/>
      <c r="G8" s="27">
        <v>1</v>
      </c>
      <c r="H8" s="47">
        <v>0</v>
      </c>
      <c r="I8" s="47">
        <v>0</v>
      </c>
    </row>
    <row r="9" spans="1:9" x14ac:dyDescent="0.2">
      <c r="A9" s="303" t="s">
        <v>303</v>
      </c>
      <c r="B9" s="303"/>
      <c r="C9" s="303"/>
      <c r="D9" s="303"/>
      <c r="E9" s="303"/>
      <c r="F9" s="303"/>
      <c r="G9" s="28">
        <v>2</v>
      </c>
      <c r="H9" s="47">
        <v>0</v>
      </c>
      <c r="I9" s="47">
        <v>0</v>
      </c>
    </row>
    <row r="10" spans="1:9" x14ac:dyDescent="0.2">
      <c r="A10" s="303" t="s">
        <v>304</v>
      </c>
      <c r="B10" s="303"/>
      <c r="C10" s="303"/>
      <c r="D10" s="303"/>
      <c r="E10" s="303"/>
      <c r="F10" s="303"/>
      <c r="G10" s="28">
        <v>3</v>
      </c>
      <c r="H10" s="47">
        <v>0</v>
      </c>
      <c r="I10" s="47">
        <v>0</v>
      </c>
    </row>
    <row r="11" spans="1:9" x14ac:dyDescent="0.2">
      <c r="A11" s="303" t="s">
        <v>305</v>
      </c>
      <c r="B11" s="303"/>
      <c r="C11" s="303"/>
      <c r="D11" s="303"/>
      <c r="E11" s="303"/>
      <c r="F11" s="303"/>
      <c r="G11" s="28">
        <v>4</v>
      </c>
      <c r="H11" s="47">
        <v>0</v>
      </c>
      <c r="I11" s="47">
        <v>0</v>
      </c>
    </row>
    <row r="12" spans="1:9" x14ac:dyDescent="0.2">
      <c r="A12" s="303" t="s">
        <v>457</v>
      </c>
      <c r="B12" s="303"/>
      <c r="C12" s="303"/>
      <c r="D12" s="303"/>
      <c r="E12" s="303"/>
      <c r="F12" s="303"/>
      <c r="G12" s="28">
        <v>5</v>
      </c>
      <c r="H12" s="47">
        <v>0</v>
      </c>
      <c r="I12" s="47">
        <v>0</v>
      </c>
    </row>
    <row r="13" spans="1:9" x14ac:dyDescent="0.2">
      <c r="A13" s="315" t="s">
        <v>458</v>
      </c>
      <c r="B13" s="315"/>
      <c r="C13" s="315"/>
      <c r="D13" s="315"/>
      <c r="E13" s="315"/>
      <c r="F13" s="315"/>
      <c r="G13" s="119">
        <v>6</v>
      </c>
      <c r="H13" s="120">
        <f>SUM(H8:H12)</f>
        <v>0</v>
      </c>
      <c r="I13" s="120">
        <f>SUM(I8:I12)</f>
        <v>0</v>
      </c>
    </row>
    <row r="14" spans="1:9" x14ac:dyDescent="0.2">
      <c r="A14" s="303" t="s">
        <v>459</v>
      </c>
      <c r="B14" s="303"/>
      <c r="C14" s="303"/>
      <c r="D14" s="303"/>
      <c r="E14" s="303"/>
      <c r="F14" s="303"/>
      <c r="G14" s="28">
        <v>7</v>
      </c>
      <c r="H14" s="47">
        <v>0</v>
      </c>
      <c r="I14" s="47">
        <v>0</v>
      </c>
    </row>
    <row r="15" spans="1:9" x14ac:dyDescent="0.2">
      <c r="A15" s="303" t="s">
        <v>460</v>
      </c>
      <c r="B15" s="303"/>
      <c r="C15" s="303"/>
      <c r="D15" s="303"/>
      <c r="E15" s="303"/>
      <c r="F15" s="303"/>
      <c r="G15" s="28">
        <v>8</v>
      </c>
      <c r="H15" s="47">
        <v>0</v>
      </c>
      <c r="I15" s="47">
        <v>0</v>
      </c>
    </row>
    <row r="16" spans="1:9" x14ac:dyDescent="0.2">
      <c r="A16" s="303" t="s">
        <v>461</v>
      </c>
      <c r="B16" s="303"/>
      <c r="C16" s="303"/>
      <c r="D16" s="303"/>
      <c r="E16" s="303"/>
      <c r="F16" s="303"/>
      <c r="G16" s="28">
        <v>9</v>
      </c>
      <c r="H16" s="47">
        <v>0</v>
      </c>
      <c r="I16" s="47">
        <v>0</v>
      </c>
    </row>
    <row r="17" spans="1:9" x14ac:dyDescent="0.2">
      <c r="A17" s="303" t="s">
        <v>462</v>
      </c>
      <c r="B17" s="303"/>
      <c r="C17" s="303"/>
      <c r="D17" s="303"/>
      <c r="E17" s="303"/>
      <c r="F17" s="303"/>
      <c r="G17" s="28">
        <v>10</v>
      </c>
      <c r="H17" s="47">
        <v>0</v>
      </c>
      <c r="I17" s="47">
        <v>0</v>
      </c>
    </row>
    <row r="18" spans="1:9" ht="12.75" customHeight="1" x14ac:dyDescent="0.2">
      <c r="A18" s="303" t="s">
        <v>463</v>
      </c>
      <c r="B18" s="303"/>
      <c r="C18" s="303"/>
      <c r="D18" s="303"/>
      <c r="E18" s="303"/>
      <c r="F18" s="303"/>
      <c r="G18" s="28">
        <v>11</v>
      </c>
      <c r="H18" s="47">
        <v>0</v>
      </c>
      <c r="I18" s="47">
        <v>0</v>
      </c>
    </row>
    <row r="19" spans="1:9" x14ac:dyDescent="0.2">
      <c r="A19" s="303" t="s">
        <v>464</v>
      </c>
      <c r="B19" s="303"/>
      <c r="C19" s="303"/>
      <c r="D19" s="303"/>
      <c r="E19" s="303"/>
      <c r="F19" s="303"/>
      <c r="G19" s="28">
        <v>12</v>
      </c>
      <c r="H19" s="47">
        <v>0</v>
      </c>
      <c r="I19" s="47">
        <v>0</v>
      </c>
    </row>
    <row r="20" spans="1:9" ht="12.75" customHeight="1" x14ac:dyDescent="0.2">
      <c r="A20" s="312" t="s">
        <v>465</v>
      </c>
      <c r="B20" s="313"/>
      <c r="C20" s="313"/>
      <c r="D20" s="313"/>
      <c r="E20" s="313"/>
      <c r="F20" s="314"/>
      <c r="G20" s="119">
        <v>13</v>
      </c>
      <c r="H20" s="120">
        <f>SUM(H14:H19)</f>
        <v>0</v>
      </c>
      <c r="I20" s="120">
        <f>SUM(I14:I19)</f>
        <v>0</v>
      </c>
    </row>
    <row r="21" spans="1:9" ht="27.6" customHeight="1" x14ac:dyDescent="0.2">
      <c r="A21" s="309" t="s">
        <v>466</v>
      </c>
      <c r="B21" s="310"/>
      <c r="C21" s="310"/>
      <c r="D21" s="310"/>
      <c r="E21" s="310"/>
      <c r="F21" s="310"/>
      <c r="G21" s="30">
        <v>14</v>
      </c>
      <c r="H21" s="49">
        <f>H13+H20</f>
        <v>0</v>
      </c>
      <c r="I21" s="49">
        <f>I13+I20</f>
        <v>0</v>
      </c>
    </row>
    <row r="22" spans="1:9" x14ac:dyDescent="0.2">
      <c r="A22" s="306" t="s">
        <v>306</v>
      </c>
      <c r="B22" s="307"/>
      <c r="C22" s="307"/>
      <c r="D22" s="307"/>
      <c r="E22" s="307"/>
      <c r="F22" s="307"/>
      <c r="G22" s="307"/>
      <c r="H22" s="307"/>
      <c r="I22" s="308"/>
    </row>
    <row r="23" spans="1:9" ht="26.45" customHeight="1" x14ac:dyDescent="0.2">
      <c r="A23" s="311" t="s">
        <v>307</v>
      </c>
      <c r="B23" s="311"/>
      <c r="C23" s="311"/>
      <c r="D23" s="311"/>
      <c r="E23" s="311"/>
      <c r="F23" s="311"/>
      <c r="G23" s="27">
        <v>15</v>
      </c>
      <c r="H23" s="47">
        <v>0</v>
      </c>
      <c r="I23" s="47">
        <v>0</v>
      </c>
    </row>
    <row r="24" spans="1:9" x14ac:dyDescent="0.2">
      <c r="A24" s="303" t="s">
        <v>308</v>
      </c>
      <c r="B24" s="303"/>
      <c r="C24" s="303"/>
      <c r="D24" s="303"/>
      <c r="E24" s="303"/>
      <c r="F24" s="303"/>
      <c r="G24" s="27">
        <v>16</v>
      </c>
      <c r="H24" s="47">
        <v>0</v>
      </c>
      <c r="I24" s="47">
        <v>0</v>
      </c>
    </row>
    <row r="25" spans="1:9" x14ac:dyDescent="0.2">
      <c r="A25" s="303" t="s">
        <v>309</v>
      </c>
      <c r="B25" s="303"/>
      <c r="C25" s="303"/>
      <c r="D25" s="303"/>
      <c r="E25" s="303"/>
      <c r="F25" s="303"/>
      <c r="G25" s="27">
        <v>17</v>
      </c>
      <c r="H25" s="47">
        <v>0</v>
      </c>
      <c r="I25" s="47">
        <v>0</v>
      </c>
    </row>
    <row r="26" spans="1:9" x14ac:dyDescent="0.2">
      <c r="A26" s="303" t="s">
        <v>310</v>
      </c>
      <c r="B26" s="303"/>
      <c r="C26" s="303"/>
      <c r="D26" s="303"/>
      <c r="E26" s="303"/>
      <c r="F26" s="303"/>
      <c r="G26" s="27">
        <v>18</v>
      </c>
      <c r="H26" s="47">
        <v>0</v>
      </c>
      <c r="I26" s="47">
        <v>0</v>
      </c>
    </row>
    <row r="27" spans="1:9" x14ac:dyDescent="0.2">
      <c r="A27" s="303" t="s">
        <v>311</v>
      </c>
      <c r="B27" s="303"/>
      <c r="C27" s="303"/>
      <c r="D27" s="303"/>
      <c r="E27" s="303"/>
      <c r="F27" s="303"/>
      <c r="G27" s="27">
        <v>19</v>
      </c>
      <c r="H27" s="47">
        <v>0</v>
      </c>
      <c r="I27" s="47">
        <v>0</v>
      </c>
    </row>
    <row r="28" spans="1:9" x14ac:dyDescent="0.2">
      <c r="A28" s="303" t="s">
        <v>312</v>
      </c>
      <c r="B28" s="303"/>
      <c r="C28" s="303"/>
      <c r="D28" s="303"/>
      <c r="E28" s="303"/>
      <c r="F28" s="303"/>
      <c r="G28" s="27">
        <v>20</v>
      </c>
      <c r="H28" s="47">
        <v>0</v>
      </c>
      <c r="I28" s="47">
        <v>0</v>
      </c>
    </row>
    <row r="29" spans="1:9" ht="24" customHeight="1" x14ac:dyDescent="0.2">
      <c r="A29" s="304" t="s">
        <v>468</v>
      </c>
      <c r="B29" s="304"/>
      <c r="C29" s="304"/>
      <c r="D29" s="304"/>
      <c r="E29" s="304"/>
      <c r="F29" s="304"/>
      <c r="G29" s="29">
        <v>21</v>
      </c>
      <c r="H29" s="48">
        <f>SUM(H23:H28)</f>
        <v>0</v>
      </c>
      <c r="I29" s="48">
        <f>SUM(I23:I28)</f>
        <v>0</v>
      </c>
    </row>
    <row r="30" spans="1:9" ht="27" customHeight="1" x14ac:dyDescent="0.2">
      <c r="A30" s="303" t="s">
        <v>313</v>
      </c>
      <c r="B30" s="303"/>
      <c r="C30" s="303"/>
      <c r="D30" s="303"/>
      <c r="E30" s="303"/>
      <c r="F30" s="303"/>
      <c r="G30" s="28">
        <v>22</v>
      </c>
      <c r="H30" s="47">
        <v>0</v>
      </c>
      <c r="I30" s="47">
        <v>0</v>
      </c>
    </row>
    <row r="31" spans="1:9" x14ac:dyDescent="0.2">
      <c r="A31" s="303" t="s">
        <v>314</v>
      </c>
      <c r="B31" s="303"/>
      <c r="C31" s="303"/>
      <c r="D31" s="303"/>
      <c r="E31" s="303"/>
      <c r="F31" s="303"/>
      <c r="G31" s="28">
        <v>23</v>
      </c>
      <c r="H31" s="47">
        <v>0</v>
      </c>
      <c r="I31" s="47">
        <v>0</v>
      </c>
    </row>
    <row r="32" spans="1:9" x14ac:dyDescent="0.2">
      <c r="A32" s="303" t="s">
        <v>315</v>
      </c>
      <c r="B32" s="303"/>
      <c r="C32" s="303"/>
      <c r="D32" s="303"/>
      <c r="E32" s="303"/>
      <c r="F32" s="303"/>
      <c r="G32" s="28">
        <v>24</v>
      </c>
      <c r="H32" s="47">
        <v>0</v>
      </c>
      <c r="I32" s="47">
        <v>0</v>
      </c>
    </row>
    <row r="33" spans="1:9" x14ac:dyDescent="0.2">
      <c r="A33" s="303" t="s">
        <v>316</v>
      </c>
      <c r="B33" s="303"/>
      <c r="C33" s="303"/>
      <c r="D33" s="303"/>
      <c r="E33" s="303"/>
      <c r="F33" s="303"/>
      <c r="G33" s="28">
        <v>25</v>
      </c>
      <c r="H33" s="47">
        <v>0</v>
      </c>
      <c r="I33" s="47">
        <v>0</v>
      </c>
    </row>
    <row r="34" spans="1:9" x14ac:dyDescent="0.2">
      <c r="A34" s="303" t="s">
        <v>317</v>
      </c>
      <c r="B34" s="303"/>
      <c r="C34" s="303"/>
      <c r="D34" s="303"/>
      <c r="E34" s="303"/>
      <c r="F34" s="303"/>
      <c r="G34" s="28">
        <v>26</v>
      </c>
      <c r="H34" s="47">
        <v>0</v>
      </c>
      <c r="I34" s="47">
        <v>0</v>
      </c>
    </row>
    <row r="35" spans="1:9" ht="25.9" customHeight="1" x14ac:dyDescent="0.2">
      <c r="A35" s="304" t="s">
        <v>469</v>
      </c>
      <c r="B35" s="304"/>
      <c r="C35" s="304"/>
      <c r="D35" s="304"/>
      <c r="E35" s="304"/>
      <c r="F35" s="304"/>
      <c r="G35" s="29">
        <v>27</v>
      </c>
      <c r="H35" s="48">
        <f>SUM(H30:H34)</f>
        <v>0</v>
      </c>
      <c r="I35" s="48">
        <f>SUM(I30:I34)</f>
        <v>0</v>
      </c>
    </row>
    <row r="36" spans="1:9" ht="28.15" customHeight="1" x14ac:dyDescent="0.2">
      <c r="A36" s="309" t="s">
        <v>467</v>
      </c>
      <c r="B36" s="310"/>
      <c r="C36" s="310"/>
      <c r="D36" s="310"/>
      <c r="E36" s="310"/>
      <c r="F36" s="310"/>
      <c r="G36" s="30">
        <v>28</v>
      </c>
      <c r="H36" s="49">
        <f>H29+H35</f>
        <v>0</v>
      </c>
      <c r="I36" s="49">
        <f>I29+I35</f>
        <v>0</v>
      </c>
    </row>
    <row r="37" spans="1:9" x14ac:dyDescent="0.2">
      <c r="A37" s="306" t="s">
        <v>318</v>
      </c>
      <c r="B37" s="307"/>
      <c r="C37" s="307"/>
      <c r="D37" s="307"/>
      <c r="E37" s="307"/>
      <c r="F37" s="307"/>
      <c r="G37" s="307">
        <v>0</v>
      </c>
      <c r="H37" s="307"/>
      <c r="I37" s="308"/>
    </row>
    <row r="38" spans="1:9" x14ac:dyDescent="0.2">
      <c r="A38" s="305" t="s">
        <v>319</v>
      </c>
      <c r="B38" s="305"/>
      <c r="C38" s="305"/>
      <c r="D38" s="305"/>
      <c r="E38" s="305"/>
      <c r="F38" s="305"/>
      <c r="G38" s="27">
        <v>29</v>
      </c>
      <c r="H38" s="47">
        <v>0</v>
      </c>
      <c r="I38" s="47">
        <v>0</v>
      </c>
    </row>
    <row r="39" spans="1:9" ht="25.15" customHeight="1" x14ac:dyDescent="0.2">
      <c r="A39" s="302" t="s">
        <v>320</v>
      </c>
      <c r="B39" s="302"/>
      <c r="C39" s="302"/>
      <c r="D39" s="302"/>
      <c r="E39" s="302"/>
      <c r="F39" s="302"/>
      <c r="G39" s="27">
        <v>30</v>
      </c>
      <c r="H39" s="47">
        <v>0</v>
      </c>
      <c r="I39" s="47">
        <v>0</v>
      </c>
    </row>
    <row r="40" spans="1:9" x14ac:dyDescent="0.2">
      <c r="A40" s="302" t="s">
        <v>321</v>
      </c>
      <c r="B40" s="302"/>
      <c r="C40" s="302"/>
      <c r="D40" s="302"/>
      <c r="E40" s="302"/>
      <c r="F40" s="302"/>
      <c r="G40" s="27">
        <v>31</v>
      </c>
      <c r="H40" s="47">
        <v>0</v>
      </c>
      <c r="I40" s="47">
        <v>0</v>
      </c>
    </row>
    <row r="41" spans="1:9" x14ac:dyDescent="0.2">
      <c r="A41" s="302" t="s">
        <v>322</v>
      </c>
      <c r="B41" s="302"/>
      <c r="C41" s="302"/>
      <c r="D41" s="302"/>
      <c r="E41" s="302"/>
      <c r="F41" s="302"/>
      <c r="G41" s="27">
        <v>32</v>
      </c>
      <c r="H41" s="47">
        <v>0</v>
      </c>
      <c r="I41" s="47">
        <v>0</v>
      </c>
    </row>
    <row r="42" spans="1:9" ht="25.9" customHeight="1" x14ac:dyDescent="0.2">
      <c r="A42" s="304" t="s">
        <v>470</v>
      </c>
      <c r="B42" s="304"/>
      <c r="C42" s="304"/>
      <c r="D42" s="304"/>
      <c r="E42" s="304"/>
      <c r="F42" s="304"/>
      <c r="G42" s="29">
        <v>33</v>
      </c>
      <c r="H42" s="48">
        <f>H41+H40+H39+H38</f>
        <v>0</v>
      </c>
      <c r="I42" s="48">
        <f>I41+I40+I39+I38</f>
        <v>0</v>
      </c>
    </row>
    <row r="43" spans="1:9" ht="24.6" customHeight="1" x14ac:dyDescent="0.2">
      <c r="A43" s="302" t="s">
        <v>323</v>
      </c>
      <c r="B43" s="302"/>
      <c r="C43" s="302"/>
      <c r="D43" s="302"/>
      <c r="E43" s="302"/>
      <c r="F43" s="302"/>
      <c r="G43" s="28">
        <v>34</v>
      </c>
      <c r="H43" s="47">
        <v>0</v>
      </c>
      <c r="I43" s="47">
        <v>0</v>
      </c>
    </row>
    <row r="44" spans="1:9" x14ac:dyDescent="0.2">
      <c r="A44" s="302" t="s">
        <v>324</v>
      </c>
      <c r="B44" s="302"/>
      <c r="C44" s="302"/>
      <c r="D44" s="302"/>
      <c r="E44" s="302"/>
      <c r="F44" s="302"/>
      <c r="G44" s="28">
        <v>35</v>
      </c>
      <c r="H44" s="47">
        <v>0</v>
      </c>
      <c r="I44" s="47">
        <v>0</v>
      </c>
    </row>
    <row r="45" spans="1:9" x14ac:dyDescent="0.2">
      <c r="A45" s="302" t="s">
        <v>325</v>
      </c>
      <c r="B45" s="302"/>
      <c r="C45" s="302"/>
      <c r="D45" s="302"/>
      <c r="E45" s="302"/>
      <c r="F45" s="302"/>
      <c r="G45" s="28">
        <v>36</v>
      </c>
      <c r="H45" s="47">
        <v>0</v>
      </c>
      <c r="I45" s="47">
        <v>0</v>
      </c>
    </row>
    <row r="46" spans="1:9" ht="21" customHeight="1" x14ac:dyDescent="0.2">
      <c r="A46" s="302" t="s">
        <v>326</v>
      </c>
      <c r="B46" s="302"/>
      <c r="C46" s="302"/>
      <c r="D46" s="302"/>
      <c r="E46" s="302"/>
      <c r="F46" s="302"/>
      <c r="G46" s="28">
        <v>37</v>
      </c>
      <c r="H46" s="47">
        <v>0</v>
      </c>
      <c r="I46" s="47">
        <v>0</v>
      </c>
    </row>
    <row r="47" spans="1:9" x14ac:dyDescent="0.2">
      <c r="A47" s="302" t="s">
        <v>327</v>
      </c>
      <c r="B47" s="302"/>
      <c r="C47" s="302"/>
      <c r="D47" s="302"/>
      <c r="E47" s="302"/>
      <c r="F47" s="302"/>
      <c r="G47" s="28">
        <v>38</v>
      </c>
      <c r="H47" s="47">
        <v>0</v>
      </c>
      <c r="I47" s="47">
        <v>0</v>
      </c>
    </row>
    <row r="48" spans="1:9" ht="22.9" customHeight="1" x14ac:dyDescent="0.2">
      <c r="A48" s="304" t="s">
        <v>471</v>
      </c>
      <c r="B48" s="304"/>
      <c r="C48" s="304"/>
      <c r="D48" s="304"/>
      <c r="E48" s="304"/>
      <c r="F48" s="304"/>
      <c r="G48" s="29">
        <v>39</v>
      </c>
      <c r="H48" s="48">
        <f>H47+H46+H45+H44+H43</f>
        <v>0</v>
      </c>
      <c r="I48" s="48">
        <f>I47+I46+I45+I44+I43</f>
        <v>0</v>
      </c>
    </row>
    <row r="49" spans="1:9" ht="25.9" customHeight="1" x14ac:dyDescent="0.2">
      <c r="A49" s="318" t="s">
        <v>472</v>
      </c>
      <c r="B49" s="319"/>
      <c r="C49" s="319"/>
      <c r="D49" s="319"/>
      <c r="E49" s="319"/>
      <c r="F49" s="319"/>
      <c r="G49" s="29">
        <v>40</v>
      </c>
      <c r="H49" s="48">
        <f>H48+H42</f>
        <v>0</v>
      </c>
      <c r="I49" s="48">
        <f>I48+I42</f>
        <v>0</v>
      </c>
    </row>
    <row r="50" spans="1:9" ht="22.15" customHeight="1" x14ac:dyDescent="0.2">
      <c r="A50" s="303" t="s">
        <v>328</v>
      </c>
      <c r="B50" s="303"/>
      <c r="C50" s="303"/>
      <c r="D50" s="303"/>
      <c r="E50" s="303"/>
      <c r="F50" s="303"/>
      <c r="G50" s="28">
        <v>41</v>
      </c>
      <c r="H50" s="47">
        <v>0</v>
      </c>
      <c r="I50" s="47">
        <v>0</v>
      </c>
    </row>
    <row r="51" spans="1:9" ht="25.9" customHeight="1" x14ac:dyDescent="0.2">
      <c r="A51" s="318" t="s">
        <v>473</v>
      </c>
      <c r="B51" s="319"/>
      <c r="C51" s="319"/>
      <c r="D51" s="319"/>
      <c r="E51" s="319"/>
      <c r="F51" s="319"/>
      <c r="G51" s="29">
        <v>42</v>
      </c>
      <c r="H51" s="48">
        <f>H21+H36+H49+H50</f>
        <v>0</v>
      </c>
      <c r="I51" s="48">
        <f>I21+I36+I49+I50</f>
        <v>0</v>
      </c>
    </row>
    <row r="52" spans="1:9" ht="25.15" customHeight="1" x14ac:dyDescent="0.2">
      <c r="A52" s="320" t="s">
        <v>329</v>
      </c>
      <c r="B52" s="320"/>
      <c r="C52" s="320"/>
      <c r="D52" s="320"/>
      <c r="E52" s="320"/>
      <c r="F52" s="320"/>
      <c r="G52" s="28">
        <v>43</v>
      </c>
      <c r="H52" s="47">
        <v>0</v>
      </c>
      <c r="I52" s="47">
        <v>0</v>
      </c>
    </row>
    <row r="53" spans="1:9" ht="31.9" customHeight="1" x14ac:dyDescent="0.2">
      <c r="A53" s="309" t="s">
        <v>474</v>
      </c>
      <c r="B53" s="310"/>
      <c r="C53" s="310"/>
      <c r="D53" s="310"/>
      <c r="E53" s="310"/>
      <c r="F53" s="310"/>
      <c r="G53" s="30">
        <v>44</v>
      </c>
      <c r="H53" s="49">
        <f>H52+H51</f>
        <v>0</v>
      </c>
      <c r="I53" s="49">
        <f>I52+I51</f>
        <v>0</v>
      </c>
    </row>
  </sheetData>
  <sheetProtection algorithmName="SHA-512" hashValue="lNcniPSqFe523zYKk5tPxLLqOpYu9yd6h4cje5OH6yTz19m5lOofQxHijdwfp2Svx4n9E5XzUVGnLCpm1v5Fcw==" saltValue="5qBjKZ/1Jlo4CoelSayFXQ==" spinCount="100000" sheet="1" objects="1" scenarios="1"/>
  <mergeCells count="53">
    <mergeCell ref="A12:F12"/>
    <mergeCell ref="A13:F1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 ref="A20:F20"/>
    <mergeCell ref="A21:F21"/>
    <mergeCell ref="A22:I22"/>
    <mergeCell ref="A23:F23"/>
    <mergeCell ref="A24:F24"/>
    <mergeCell ref="A7:I7"/>
    <mergeCell ref="A8:F8"/>
    <mergeCell ref="A9:F9"/>
    <mergeCell ref="A10:F10"/>
    <mergeCell ref="A11:F11"/>
    <mergeCell ref="A40:F40"/>
    <mergeCell ref="A41:F41"/>
    <mergeCell ref="A26:F26"/>
    <mergeCell ref="A27:F27"/>
    <mergeCell ref="A28:F28"/>
    <mergeCell ref="A29:F29"/>
    <mergeCell ref="A37:I37"/>
    <mergeCell ref="A35:F35"/>
    <mergeCell ref="A36:F36"/>
    <mergeCell ref="A33:F33"/>
    <mergeCell ref="A34:F34"/>
    <mergeCell ref="A2:I2"/>
    <mergeCell ref="A1:I1"/>
    <mergeCell ref="A4:I4"/>
    <mergeCell ref="A5:F5"/>
    <mergeCell ref="A43:F43"/>
    <mergeCell ref="A30:F30"/>
    <mergeCell ref="A31:F31"/>
    <mergeCell ref="A18:F18"/>
    <mergeCell ref="A19:F19"/>
    <mergeCell ref="A14:F14"/>
    <mergeCell ref="A15:F15"/>
    <mergeCell ref="A16:F16"/>
    <mergeCell ref="A17:F17"/>
    <mergeCell ref="A42:F42"/>
    <mergeCell ref="A38:F38"/>
    <mergeCell ref="A39:F39"/>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formula1>9999999999</formula1>
    </dataValidation>
    <dataValidation type="whole" operator="notEqual" allowBlank="1" showInputMessage="1" showErrorMessage="1" errorTitle="Incorrect entry" error="You can enter only whole numbers" sqref="H49:I51 H20:I21 H33:I33 H36:I36 H17:I18">
      <formula1>999999999999</formula1>
    </dataValidation>
    <dataValidation type="whole" operator="lessThanOrEqual" allowBlank="1" showInputMessage="1" showErrorMessage="1" errorTitle="Incorrect entry" error="You can enter only negative whole numbers or a zero" sqref="H43:I48 H19:I19 H30:I32 H34:I35 H12:I16">
      <formula1>0</formula1>
    </dataValidation>
    <dataValidation type="whole" operator="greaterThanOrEqual" allowBlank="1" showInputMessage="1" showErrorMessage="1" errorTitle="Incorrect entry" error="You can enter only positive whole numbers" sqref="H52:I53 H23:I29 H38:I42 H8:I11">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3"/>
  <sheetViews>
    <sheetView view="pageBreakPreview" topLeftCell="A34" zoomScaleNormal="100" zoomScaleSheetLayoutView="100" workbookViewId="0">
      <selection activeCell="H57" sqref="H57:V57"/>
    </sheetView>
  </sheetViews>
  <sheetFormatPr defaultRowHeight="12.75" x14ac:dyDescent="0.2"/>
  <cols>
    <col min="1" max="4" width="9.140625" style="1"/>
    <col min="5" max="5" width="10.140625" style="1" bestFit="1" customWidth="1"/>
    <col min="6" max="6" width="9.140625" style="1"/>
    <col min="7" max="7" width="10.140625" style="1" bestFit="1" customWidth="1"/>
    <col min="8" max="25" width="15" style="51" customWidth="1"/>
    <col min="26" max="28" width="15" style="1" customWidth="1"/>
    <col min="29"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321" t="s">
        <v>330</v>
      </c>
      <c r="B1" s="322"/>
      <c r="C1" s="322"/>
      <c r="D1" s="322"/>
      <c r="E1" s="322"/>
      <c r="F1" s="322"/>
      <c r="G1" s="322"/>
      <c r="H1" s="322"/>
      <c r="I1" s="322"/>
      <c r="J1" s="322"/>
      <c r="K1" s="50"/>
    </row>
    <row r="2" spans="1:25" ht="15.75" x14ac:dyDescent="0.2">
      <c r="A2" s="2"/>
      <c r="B2" s="3"/>
      <c r="C2" s="323" t="s">
        <v>331</v>
      </c>
      <c r="D2" s="323"/>
      <c r="E2" s="9">
        <v>44197</v>
      </c>
      <c r="F2" s="4" t="s">
        <v>332</v>
      </c>
      <c r="G2" s="9">
        <v>44561</v>
      </c>
      <c r="H2" s="52"/>
      <c r="I2" s="52"/>
      <c r="J2" s="52"/>
      <c r="K2" s="53"/>
      <c r="X2" s="54" t="s">
        <v>333</v>
      </c>
    </row>
    <row r="3" spans="1:25" ht="13.5" customHeight="1" thickBot="1" x14ac:dyDescent="0.25">
      <c r="A3" s="326" t="s">
        <v>334</v>
      </c>
      <c r="B3" s="327"/>
      <c r="C3" s="327"/>
      <c r="D3" s="327"/>
      <c r="E3" s="327"/>
      <c r="F3" s="327"/>
      <c r="G3" s="330" t="s">
        <v>335</v>
      </c>
      <c r="H3" s="332" t="s">
        <v>336</v>
      </c>
      <c r="I3" s="332"/>
      <c r="J3" s="332"/>
      <c r="K3" s="332"/>
      <c r="L3" s="332"/>
      <c r="M3" s="332"/>
      <c r="N3" s="332"/>
      <c r="O3" s="332"/>
      <c r="P3" s="332"/>
      <c r="Q3" s="332"/>
      <c r="R3" s="332"/>
      <c r="S3" s="332"/>
      <c r="T3" s="332"/>
      <c r="U3" s="332"/>
      <c r="V3" s="332"/>
      <c r="W3" s="332"/>
      <c r="X3" s="332" t="s">
        <v>337</v>
      </c>
      <c r="Y3" s="334" t="s">
        <v>338</v>
      </c>
    </row>
    <row r="4" spans="1:25" ht="68.25" thickBot="1" x14ac:dyDescent="0.25">
      <c r="A4" s="328"/>
      <c r="B4" s="329"/>
      <c r="C4" s="329"/>
      <c r="D4" s="329"/>
      <c r="E4" s="329"/>
      <c r="F4" s="329"/>
      <c r="G4" s="331"/>
      <c r="H4" s="55" t="s">
        <v>339</v>
      </c>
      <c r="I4" s="55" t="s">
        <v>340</v>
      </c>
      <c r="J4" s="55" t="s">
        <v>341</v>
      </c>
      <c r="K4" s="55" t="s">
        <v>342</v>
      </c>
      <c r="L4" s="55" t="s">
        <v>343</v>
      </c>
      <c r="M4" s="55" t="s">
        <v>344</v>
      </c>
      <c r="N4" s="55" t="s">
        <v>345</v>
      </c>
      <c r="O4" s="55" t="s">
        <v>346</v>
      </c>
      <c r="P4" s="121" t="s">
        <v>475</v>
      </c>
      <c r="Q4" s="55" t="s">
        <v>347</v>
      </c>
      <c r="R4" s="55" t="s">
        <v>348</v>
      </c>
      <c r="S4" s="55" t="s">
        <v>476</v>
      </c>
      <c r="T4" s="55" t="s">
        <v>477</v>
      </c>
      <c r="U4" s="55" t="s">
        <v>349</v>
      </c>
      <c r="V4" s="55" t="s">
        <v>350</v>
      </c>
      <c r="W4" s="55" t="s">
        <v>351</v>
      </c>
      <c r="X4" s="333"/>
      <c r="Y4" s="335"/>
    </row>
    <row r="5" spans="1:25" ht="22.5" x14ac:dyDescent="0.2">
      <c r="A5" s="336">
        <v>1</v>
      </c>
      <c r="B5" s="337"/>
      <c r="C5" s="337"/>
      <c r="D5" s="337"/>
      <c r="E5" s="337"/>
      <c r="F5" s="337"/>
      <c r="G5" s="5">
        <v>2</v>
      </c>
      <c r="H5" s="56" t="s">
        <v>352</v>
      </c>
      <c r="I5" s="57" t="s">
        <v>353</v>
      </c>
      <c r="J5" s="56" t="s">
        <v>354</v>
      </c>
      <c r="K5" s="57" t="s">
        <v>355</v>
      </c>
      <c r="L5" s="56" t="s">
        <v>356</v>
      </c>
      <c r="M5" s="57" t="s">
        <v>357</v>
      </c>
      <c r="N5" s="56" t="s">
        <v>358</v>
      </c>
      <c r="O5" s="57" t="s">
        <v>359</v>
      </c>
      <c r="P5" s="56" t="s">
        <v>360</v>
      </c>
      <c r="Q5" s="57" t="s">
        <v>361</v>
      </c>
      <c r="R5" s="56" t="s">
        <v>362</v>
      </c>
      <c r="S5" s="122" t="s">
        <v>478</v>
      </c>
      <c r="T5" s="122" t="s">
        <v>479</v>
      </c>
      <c r="U5" s="122" t="s">
        <v>480</v>
      </c>
      <c r="V5" s="122" t="s">
        <v>481</v>
      </c>
      <c r="W5" s="122" t="s">
        <v>482</v>
      </c>
      <c r="X5" s="122">
        <v>19</v>
      </c>
      <c r="Y5" s="123" t="s">
        <v>483</v>
      </c>
    </row>
    <row r="6" spans="1:25" x14ac:dyDescent="0.2">
      <c r="A6" s="338" t="s">
        <v>363</v>
      </c>
      <c r="B6" s="338"/>
      <c r="C6" s="338"/>
      <c r="D6" s="338"/>
      <c r="E6" s="338"/>
      <c r="F6" s="338"/>
      <c r="G6" s="338"/>
      <c r="H6" s="338"/>
      <c r="I6" s="338"/>
      <c r="J6" s="338"/>
      <c r="K6" s="338"/>
      <c r="L6" s="338"/>
      <c r="M6" s="338"/>
      <c r="N6" s="339"/>
      <c r="O6" s="339"/>
      <c r="P6" s="339"/>
      <c r="Q6" s="339"/>
      <c r="R6" s="339"/>
      <c r="S6" s="340"/>
      <c r="T6" s="340"/>
      <c r="U6" s="339"/>
      <c r="V6" s="339"/>
      <c r="W6" s="339"/>
      <c r="X6" s="339"/>
      <c r="Y6" s="341"/>
    </row>
    <row r="7" spans="1:25" x14ac:dyDescent="0.2">
      <c r="A7" s="342" t="s">
        <v>364</v>
      </c>
      <c r="B7" s="342"/>
      <c r="C7" s="342"/>
      <c r="D7" s="342"/>
      <c r="E7" s="342"/>
      <c r="F7" s="342"/>
      <c r="G7" s="6">
        <v>1</v>
      </c>
      <c r="H7" s="58">
        <v>550287010</v>
      </c>
      <c r="I7" s="58">
        <v>-350000</v>
      </c>
      <c r="J7" s="58">
        <v>0</v>
      </c>
      <c r="K7" s="58">
        <v>0</v>
      </c>
      <c r="L7" s="58">
        <v>14080</v>
      </c>
      <c r="M7" s="58">
        <v>0</v>
      </c>
      <c r="N7" s="58">
        <v>0</v>
      </c>
      <c r="O7" s="58">
        <v>0</v>
      </c>
      <c r="P7" s="58">
        <v>0</v>
      </c>
      <c r="Q7" s="58">
        <v>0</v>
      </c>
      <c r="R7" s="58">
        <v>0</v>
      </c>
      <c r="S7" s="58">
        <v>0</v>
      </c>
      <c r="T7" s="58">
        <v>0</v>
      </c>
      <c r="U7" s="58">
        <v>-317273021</v>
      </c>
      <c r="V7" s="58">
        <v>140401028</v>
      </c>
      <c r="W7" s="59">
        <f>H7+I7+J7+K7-L7+M7+N7+O7+P7+Q7+R7+U7+V7+S7+T7</f>
        <v>373050937</v>
      </c>
      <c r="X7" s="58">
        <v>0</v>
      </c>
      <c r="Y7" s="59">
        <f>W7+X7</f>
        <v>373050937</v>
      </c>
    </row>
    <row r="8" spans="1:25" x14ac:dyDescent="0.2">
      <c r="A8" s="324" t="s">
        <v>365</v>
      </c>
      <c r="B8" s="324"/>
      <c r="C8" s="324"/>
      <c r="D8" s="324"/>
      <c r="E8" s="324"/>
      <c r="F8" s="324"/>
      <c r="G8" s="6">
        <v>2</v>
      </c>
      <c r="H8" s="58">
        <v>0</v>
      </c>
      <c r="I8" s="58">
        <v>0</v>
      </c>
      <c r="J8" s="58">
        <v>0</v>
      </c>
      <c r="K8" s="58">
        <v>0</v>
      </c>
      <c r="L8" s="58">
        <v>0</v>
      </c>
      <c r="M8" s="58">
        <v>0</v>
      </c>
      <c r="N8" s="58">
        <v>0</v>
      </c>
      <c r="O8" s="58">
        <v>0</v>
      </c>
      <c r="P8" s="58">
        <v>0</v>
      </c>
      <c r="Q8" s="58">
        <v>0</v>
      </c>
      <c r="R8" s="58">
        <v>0</v>
      </c>
      <c r="S8" s="58">
        <v>0</v>
      </c>
      <c r="T8" s="58">
        <v>0</v>
      </c>
      <c r="U8" s="58">
        <v>0</v>
      </c>
      <c r="V8" s="58">
        <v>0</v>
      </c>
      <c r="W8" s="59">
        <f t="shared" ref="W8:W9" si="0">H8+I8+J8+K8-L8+M8+N8+O8+P8+Q8+R8+U8+V8+S8+T8</f>
        <v>0</v>
      </c>
      <c r="X8" s="58">
        <v>0</v>
      </c>
      <c r="Y8" s="59">
        <f t="shared" ref="Y8:Y9" si="1">W8+X8</f>
        <v>0</v>
      </c>
    </row>
    <row r="9" spans="1:25" x14ac:dyDescent="0.2">
      <c r="A9" s="324" t="s">
        <v>366</v>
      </c>
      <c r="B9" s="324"/>
      <c r="C9" s="324"/>
      <c r="D9" s="324"/>
      <c r="E9" s="324"/>
      <c r="F9" s="324"/>
      <c r="G9" s="6">
        <v>3</v>
      </c>
      <c r="H9" s="58">
        <v>0</v>
      </c>
      <c r="I9" s="58">
        <v>0</v>
      </c>
      <c r="J9" s="58">
        <v>0</v>
      </c>
      <c r="K9" s="58">
        <v>0</v>
      </c>
      <c r="L9" s="58">
        <v>0</v>
      </c>
      <c r="M9" s="58">
        <v>0</v>
      </c>
      <c r="N9" s="58">
        <v>0</v>
      </c>
      <c r="O9" s="58">
        <v>0</v>
      </c>
      <c r="P9" s="58">
        <v>0</v>
      </c>
      <c r="Q9" s="58">
        <v>0</v>
      </c>
      <c r="R9" s="58">
        <v>0</v>
      </c>
      <c r="S9" s="58">
        <v>0</v>
      </c>
      <c r="T9" s="58">
        <v>0</v>
      </c>
      <c r="U9" s="58">
        <v>0</v>
      </c>
      <c r="V9" s="58">
        <v>0</v>
      </c>
      <c r="W9" s="59">
        <f t="shared" si="0"/>
        <v>0</v>
      </c>
      <c r="X9" s="58">
        <v>0</v>
      </c>
      <c r="Y9" s="59">
        <f t="shared" si="1"/>
        <v>0</v>
      </c>
    </row>
    <row r="10" spans="1:25" ht="24" customHeight="1" x14ac:dyDescent="0.2">
      <c r="A10" s="325" t="s">
        <v>367</v>
      </c>
      <c r="B10" s="325"/>
      <c r="C10" s="325"/>
      <c r="D10" s="325"/>
      <c r="E10" s="325"/>
      <c r="F10" s="325"/>
      <c r="G10" s="7">
        <v>4</v>
      </c>
      <c r="H10" s="59">
        <f>H7+H8+H9</f>
        <v>550287010</v>
      </c>
      <c r="I10" s="59">
        <f t="shared" ref="I10:Y10" si="2">I7+I8+I9</f>
        <v>-350000</v>
      </c>
      <c r="J10" s="59">
        <f t="shared" si="2"/>
        <v>0</v>
      </c>
      <c r="K10" s="59">
        <f t="shared" si="2"/>
        <v>0</v>
      </c>
      <c r="L10" s="59">
        <f t="shared" si="2"/>
        <v>14080</v>
      </c>
      <c r="M10" s="59">
        <f t="shared" si="2"/>
        <v>0</v>
      </c>
      <c r="N10" s="59">
        <f t="shared" si="2"/>
        <v>0</v>
      </c>
      <c r="O10" s="59">
        <f t="shared" si="2"/>
        <v>0</v>
      </c>
      <c r="P10" s="59">
        <f t="shared" si="2"/>
        <v>0</v>
      </c>
      <c r="Q10" s="59">
        <f t="shared" si="2"/>
        <v>0</v>
      </c>
      <c r="R10" s="59">
        <f t="shared" si="2"/>
        <v>0</v>
      </c>
      <c r="S10" s="59">
        <f t="shared" si="2"/>
        <v>0</v>
      </c>
      <c r="T10" s="59">
        <f t="shared" si="2"/>
        <v>0</v>
      </c>
      <c r="U10" s="59">
        <f t="shared" si="2"/>
        <v>-317273021</v>
      </c>
      <c r="V10" s="59">
        <f t="shared" si="2"/>
        <v>140401028</v>
      </c>
      <c r="W10" s="59">
        <f t="shared" si="2"/>
        <v>373050937</v>
      </c>
      <c r="X10" s="59">
        <f t="shared" si="2"/>
        <v>0</v>
      </c>
      <c r="Y10" s="59">
        <f t="shared" si="2"/>
        <v>373050937</v>
      </c>
    </row>
    <row r="11" spans="1:25" x14ac:dyDescent="0.2">
      <c r="A11" s="324" t="s">
        <v>368</v>
      </c>
      <c r="B11" s="324"/>
      <c r="C11" s="324"/>
      <c r="D11" s="324"/>
      <c r="E11" s="324"/>
      <c r="F11" s="324"/>
      <c r="G11" s="6">
        <v>5</v>
      </c>
      <c r="H11" s="60">
        <v>0</v>
      </c>
      <c r="I11" s="60">
        <v>0</v>
      </c>
      <c r="J11" s="60">
        <v>0</v>
      </c>
      <c r="K11" s="60">
        <v>0</v>
      </c>
      <c r="L11" s="60">
        <v>0</v>
      </c>
      <c r="M11" s="60">
        <v>0</v>
      </c>
      <c r="N11" s="60">
        <v>0</v>
      </c>
      <c r="O11" s="60">
        <v>0</v>
      </c>
      <c r="P11" s="60">
        <v>0</v>
      </c>
      <c r="Q11" s="60">
        <v>0</v>
      </c>
      <c r="R11" s="60">
        <v>0</v>
      </c>
      <c r="S11" s="60"/>
      <c r="T11" s="60"/>
      <c r="U11" s="60">
        <v>0</v>
      </c>
      <c r="V11" s="58">
        <v>265001070</v>
      </c>
      <c r="W11" s="59">
        <f t="shared" ref="W11:W29" si="3">H11+I11+J11+K11-L11+M11+N11+O11+P11+Q11+R11+U11+V11+S11+T11</f>
        <v>265001070</v>
      </c>
      <c r="X11" s="58">
        <v>0</v>
      </c>
      <c r="Y11" s="59">
        <f t="shared" ref="Y11:Y29" si="4">W11+X11</f>
        <v>265001070</v>
      </c>
    </row>
    <row r="12" spans="1:25" x14ac:dyDescent="0.2">
      <c r="A12" s="324" t="s">
        <v>369</v>
      </c>
      <c r="B12" s="324"/>
      <c r="C12" s="324"/>
      <c r="D12" s="324"/>
      <c r="E12" s="324"/>
      <c r="F12" s="324"/>
      <c r="G12" s="6">
        <v>6</v>
      </c>
      <c r="H12" s="60">
        <v>0</v>
      </c>
      <c r="I12" s="60">
        <v>0</v>
      </c>
      <c r="J12" s="60">
        <v>0</v>
      </c>
      <c r="K12" s="60">
        <v>0</v>
      </c>
      <c r="L12" s="60">
        <v>0</v>
      </c>
      <c r="M12" s="60">
        <v>0</v>
      </c>
      <c r="N12" s="58">
        <v>0</v>
      </c>
      <c r="O12" s="60">
        <v>0</v>
      </c>
      <c r="P12" s="60">
        <v>0</v>
      </c>
      <c r="Q12" s="60">
        <v>0</v>
      </c>
      <c r="R12" s="60">
        <v>0</v>
      </c>
      <c r="S12" s="60"/>
      <c r="T12" s="60"/>
      <c r="U12" s="60">
        <v>0</v>
      </c>
      <c r="V12" s="60">
        <v>0</v>
      </c>
      <c r="W12" s="59">
        <f t="shared" si="3"/>
        <v>0</v>
      </c>
      <c r="X12" s="58">
        <v>0</v>
      </c>
      <c r="Y12" s="59">
        <f t="shared" si="4"/>
        <v>0</v>
      </c>
    </row>
    <row r="13" spans="1:25" ht="26.25" customHeight="1" x14ac:dyDescent="0.2">
      <c r="A13" s="324" t="s">
        <v>370</v>
      </c>
      <c r="B13" s="324"/>
      <c r="C13" s="324"/>
      <c r="D13" s="324"/>
      <c r="E13" s="324"/>
      <c r="F13" s="324"/>
      <c r="G13" s="6">
        <v>7</v>
      </c>
      <c r="H13" s="60">
        <v>0</v>
      </c>
      <c r="I13" s="60">
        <v>0</v>
      </c>
      <c r="J13" s="60">
        <v>0</v>
      </c>
      <c r="K13" s="60">
        <v>0</v>
      </c>
      <c r="L13" s="60">
        <v>0</v>
      </c>
      <c r="M13" s="60">
        <v>0</v>
      </c>
      <c r="N13" s="60">
        <v>0</v>
      </c>
      <c r="O13" s="58">
        <v>0</v>
      </c>
      <c r="P13" s="60">
        <v>0</v>
      </c>
      <c r="Q13" s="60">
        <v>0</v>
      </c>
      <c r="R13" s="60">
        <v>0</v>
      </c>
      <c r="S13" s="60"/>
      <c r="T13" s="60"/>
      <c r="U13" s="58">
        <v>0</v>
      </c>
      <c r="V13" s="58">
        <v>0</v>
      </c>
      <c r="W13" s="59">
        <f t="shared" si="3"/>
        <v>0</v>
      </c>
      <c r="X13" s="58">
        <v>0</v>
      </c>
      <c r="Y13" s="59">
        <f t="shared" si="4"/>
        <v>0</v>
      </c>
    </row>
    <row r="14" spans="1:25" ht="29.25" customHeight="1" x14ac:dyDescent="0.2">
      <c r="A14" s="324" t="s">
        <v>484</v>
      </c>
      <c r="B14" s="324"/>
      <c r="C14" s="324"/>
      <c r="D14" s="324"/>
      <c r="E14" s="324"/>
      <c r="F14" s="324"/>
      <c r="G14" s="6">
        <v>8</v>
      </c>
      <c r="H14" s="60">
        <v>0</v>
      </c>
      <c r="I14" s="60">
        <v>0</v>
      </c>
      <c r="J14" s="60">
        <v>0</v>
      </c>
      <c r="K14" s="60">
        <v>0</v>
      </c>
      <c r="L14" s="60">
        <v>0</v>
      </c>
      <c r="M14" s="60">
        <v>0</v>
      </c>
      <c r="N14" s="60">
        <v>0</v>
      </c>
      <c r="O14" s="60">
        <v>0</v>
      </c>
      <c r="P14" s="58">
        <v>0</v>
      </c>
      <c r="Q14" s="60">
        <v>0</v>
      </c>
      <c r="R14" s="60">
        <v>0</v>
      </c>
      <c r="S14" s="60"/>
      <c r="T14" s="60"/>
      <c r="U14" s="58">
        <v>0</v>
      </c>
      <c r="V14" s="58">
        <v>0</v>
      </c>
      <c r="W14" s="59">
        <f t="shared" si="3"/>
        <v>0</v>
      </c>
      <c r="X14" s="58">
        <v>0</v>
      </c>
      <c r="Y14" s="59">
        <f t="shared" si="4"/>
        <v>0</v>
      </c>
    </row>
    <row r="15" spans="1:25" x14ac:dyDescent="0.2">
      <c r="A15" s="324" t="s">
        <v>371</v>
      </c>
      <c r="B15" s="324"/>
      <c r="C15" s="324"/>
      <c r="D15" s="324"/>
      <c r="E15" s="324"/>
      <c r="F15" s="324"/>
      <c r="G15" s="6">
        <v>9</v>
      </c>
      <c r="H15" s="60">
        <v>0</v>
      </c>
      <c r="I15" s="60">
        <v>0</v>
      </c>
      <c r="J15" s="60">
        <v>0</v>
      </c>
      <c r="K15" s="60">
        <v>0</v>
      </c>
      <c r="L15" s="60">
        <v>0</v>
      </c>
      <c r="M15" s="60">
        <v>0</v>
      </c>
      <c r="N15" s="60">
        <v>0</v>
      </c>
      <c r="O15" s="60">
        <v>0</v>
      </c>
      <c r="P15" s="60">
        <v>0</v>
      </c>
      <c r="Q15" s="58">
        <v>0</v>
      </c>
      <c r="R15" s="60">
        <v>0</v>
      </c>
      <c r="S15" s="60"/>
      <c r="T15" s="60"/>
      <c r="U15" s="58">
        <v>0</v>
      </c>
      <c r="V15" s="58">
        <v>0</v>
      </c>
      <c r="W15" s="59">
        <f t="shared" si="3"/>
        <v>0</v>
      </c>
      <c r="X15" s="58">
        <v>0</v>
      </c>
      <c r="Y15" s="59">
        <f t="shared" si="4"/>
        <v>0</v>
      </c>
    </row>
    <row r="16" spans="1:25" ht="28.5" customHeight="1" x14ac:dyDescent="0.2">
      <c r="A16" s="324" t="s">
        <v>372</v>
      </c>
      <c r="B16" s="324"/>
      <c r="C16" s="324"/>
      <c r="D16" s="324"/>
      <c r="E16" s="324"/>
      <c r="F16" s="324"/>
      <c r="G16" s="6">
        <v>10</v>
      </c>
      <c r="H16" s="60">
        <v>0</v>
      </c>
      <c r="I16" s="60">
        <v>0</v>
      </c>
      <c r="J16" s="60">
        <v>0</v>
      </c>
      <c r="K16" s="60">
        <v>0</v>
      </c>
      <c r="L16" s="60">
        <v>0</v>
      </c>
      <c r="M16" s="60">
        <v>0</v>
      </c>
      <c r="N16" s="60">
        <v>0</v>
      </c>
      <c r="O16" s="60">
        <v>0</v>
      </c>
      <c r="P16" s="60">
        <v>0</v>
      </c>
      <c r="Q16" s="60">
        <v>0</v>
      </c>
      <c r="R16" s="58">
        <v>0</v>
      </c>
      <c r="S16" s="58">
        <v>0</v>
      </c>
      <c r="T16" s="58">
        <v>0</v>
      </c>
      <c r="U16" s="58">
        <v>0</v>
      </c>
      <c r="V16" s="58">
        <v>0</v>
      </c>
      <c r="W16" s="59">
        <f t="shared" si="3"/>
        <v>0</v>
      </c>
      <c r="X16" s="58">
        <v>0</v>
      </c>
      <c r="Y16" s="59">
        <f t="shared" si="4"/>
        <v>0</v>
      </c>
    </row>
    <row r="17" spans="1:25" ht="23.25" customHeight="1" x14ac:dyDescent="0.2">
      <c r="A17" s="324" t="s">
        <v>373</v>
      </c>
      <c r="B17" s="324"/>
      <c r="C17" s="324"/>
      <c r="D17" s="324"/>
      <c r="E17" s="324"/>
      <c r="F17" s="324"/>
      <c r="G17" s="6">
        <v>11</v>
      </c>
      <c r="H17" s="60">
        <v>0</v>
      </c>
      <c r="I17" s="60">
        <v>0</v>
      </c>
      <c r="J17" s="60">
        <v>0</v>
      </c>
      <c r="K17" s="60">
        <v>0</v>
      </c>
      <c r="L17" s="60">
        <v>0</v>
      </c>
      <c r="M17" s="60">
        <v>0</v>
      </c>
      <c r="N17" s="58">
        <v>0</v>
      </c>
      <c r="O17" s="58">
        <v>0</v>
      </c>
      <c r="P17" s="58">
        <v>0</v>
      </c>
      <c r="Q17" s="58">
        <v>0</v>
      </c>
      <c r="R17" s="58">
        <v>0</v>
      </c>
      <c r="S17" s="58">
        <v>0</v>
      </c>
      <c r="T17" s="58">
        <v>0</v>
      </c>
      <c r="U17" s="58">
        <v>0</v>
      </c>
      <c r="V17" s="58">
        <v>0</v>
      </c>
      <c r="W17" s="59">
        <f t="shared" si="3"/>
        <v>0</v>
      </c>
      <c r="X17" s="58">
        <v>0</v>
      </c>
      <c r="Y17" s="59">
        <f t="shared" si="4"/>
        <v>0</v>
      </c>
    </row>
    <row r="18" spans="1:25" x14ac:dyDescent="0.2">
      <c r="A18" s="324" t="s">
        <v>374</v>
      </c>
      <c r="B18" s="324"/>
      <c r="C18" s="324"/>
      <c r="D18" s="324"/>
      <c r="E18" s="324"/>
      <c r="F18" s="324"/>
      <c r="G18" s="6">
        <v>12</v>
      </c>
      <c r="H18" s="60">
        <v>0</v>
      </c>
      <c r="I18" s="60">
        <v>0</v>
      </c>
      <c r="J18" s="60">
        <v>0</v>
      </c>
      <c r="K18" s="60">
        <v>0</v>
      </c>
      <c r="L18" s="60">
        <v>0</v>
      </c>
      <c r="M18" s="60">
        <v>0</v>
      </c>
      <c r="N18" s="58">
        <v>0</v>
      </c>
      <c r="O18" s="58">
        <v>0</v>
      </c>
      <c r="P18" s="58">
        <v>0</v>
      </c>
      <c r="Q18" s="58">
        <v>0</v>
      </c>
      <c r="R18" s="58">
        <v>0</v>
      </c>
      <c r="S18" s="58">
        <v>0</v>
      </c>
      <c r="T18" s="58">
        <v>0</v>
      </c>
      <c r="U18" s="58">
        <v>0</v>
      </c>
      <c r="V18" s="58">
        <v>0</v>
      </c>
      <c r="W18" s="59">
        <f t="shared" si="3"/>
        <v>0</v>
      </c>
      <c r="X18" s="58">
        <v>0</v>
      </c>
      <c r="Y18" s="59">
        <f t="shared" si="4"/>
        <v>0</v>
      </c>
    </row>
    <row r="19" spans="1:25" x14ac:dyDescent="0.2">
      <c r="A19" s="324" t="s">
        <v>375</v>
      </c>
      <c r="B19" s="324"/>
      <c r="C19" s="324"/>
      <c r="D19" s="324"/>
      <c r="E19" s="324"/>
      <c r="F19" s="324"/>
      <c r="G19" s="6">
        <v>13</v>
      </c>
      <c r="H19" s="58">
        <v>0</v>
      </c>
      <c r="I19" s="58">
        <v>0</v>
      </c>
      <c r="J19" s="58">
        <v>0</v>
      </c>
      <c r="K19" s="58">
        <v>0</v>
      </c>
      <c r="L19" s="58">
        <v>0</v>
      </c>
      <c r="M19" s="58">
        <v>0</v>
      </c>
      <c r="N19" s="58">
        <v>0</v>
      </c>
      <c r="O19" s="58">
        <v>0</v>
      </c>
      <c r="P19" s="58">
        <v>0</v>
      </c>
      <c r="Q19" s="58">
        <v>0</v>
      </c>
      <c r="R19" s="58">
        <v>0</v>
      </c>
      <c r="S19" s="58">
        <v>0</v>
      </c>
      <c r="T19" s="58">
        <v>0</v>
      </c>
      <c r="U19" s="58">
        <v>0</v>
      </c>
      <c r="V19" s="58">
        <v>0</v>
      </c>
      <c r="W19" s="59">
        <f t="shared" si="3"/>
        <v>0</v>
      </c>
      <c r="X19" s="58">
        <v>0</v>
      </c>
      <c r="Y19" s="59">
        <f t="shared" si="4"/>
        <v>0</v>
      </c>
    </row>
    <row r="20" spans="1:25" x14ac:dyDescent="0.2">
      <c r="A20" s="324" t="s">
        <v>376</v>
      </c>
      <c r="B20" s="324"/>
      <c r="C20" s="324"/>
      <c r="D20" s="324"/>
      <c r="E20" s="324"/>
      <c r="F20" s="324"/>
      <c r="G20" s="6">
        <v>14</v>
      </c>
      <c r="H20" s="60">
        <v>0</v>
      </c>
      <c r="I20" s="60">
        <v>0</v>
      </c>
      <c r="J20" s="60">
        <v>0</v>
      </c>
      <c r="K20" s="60">
        <v>0</v>
      </c>
      <c r="L20" s="60">
        <v>0</v>
      </c>
      <c r="M20" s="60">
        <v>0</v>
      </c>
      <c r="N20" s="58">
        <v>0</v>
      </c>
      <c r="O20" s="58">
        <v>0</v>
      </c>
      <c r="P20" s="58">
        <v>0</v>
      </c>
      <c r="Q20" s="58">
        <v>0</v>
      </c>
      <c r="R20" s="58">
        <v>0</v>
      </c>
      <c r="S20" s="58">
        <v>0</v>
      </c>
      <c r="T20" s="58">
        <v>0</v>
      </c>
      <c r="U20" s="58">
        <v>0</v>
      </c>
      <c r="V20" s="58">
        <v>0</v>
      </c>
      <c r="W20" s="59">
        <f t="shared" si="3"/>
        <v>0</v>
      </c>
      <c r="X20" s="58">
        <v>0</v>
      </c>
      <c r="Y20" s="59">
        <f t="shared" si="4"/>
        <v>0</v>
      </c>
    </row>
    <row r="21" spans="1:25" ht="30.75" customHeight="1" x14ac:dyDescent="0.2">
      <c r="A21" s="324" t="s">
        <v>485</v>
      </c>
      <c r="B21" s="324"/>
      <c r="C21" s="324"/>
      <c r="D21" s="324"/>
      <c r="E21" s="324"/>
      <c r="F21" s="324"/>
      <c r="G21" s="6">
        <v>15</v>
      </c>
      <c r="H21" s="58">
        <v>0</v>
      </c>
      <c r="I21" s="58">
        <v>0</v>
      </c>
      <c r="J21" s="58">
        <v>0</v>
      </c>
      <c r="K21" s="58">
        <v>0</v>
      </c>
      <c r="L21" s="58">
        <v>0</v>
      </c>
      <c r="M21" s="58">
        <v>0</v>
      </c>
      <c r="N21" s="58">
        <v>0</v>
      </c>
      <c r="O21" s="58">
        <v>0</v>
      </c>
      <c r="P21" s="58">
        <v>0</v>
      </c>
      <c r="Q21" s="58">
        <v>0</v>
      </c>
      <c r="R21" s="58">
        <v>0</v>
      </c>
      <c r="S21" s="58">
        <v>0</v>
      </c>
      <c r="T21" s="58">
        <v>0</v>
      </c>
      <c r="U21" s="58">
        <v>0</v>
      </c>
      <c r="V21" s="58">
        <v>0</v>
      </c>
      <c r="W21" s="59">
        <f t="shared" si="3"/>
        <v>0</v>
      </c>
      <c r="X21" s="58">
        <v>0</v>
      </c>
      <c r="Y21" s="59">
        <f t="shared" si="4"/>
        <v>0</v>
      </c>
    </row>
    <row r="22" spans="1:25" ht="28.5" customHeight="1" x14ac:dyDescent="0.2">
      <c r="A22" s="324" t="s">
        <v>486</v>
      </c>
      <c r="B22" s="324"/>
      <c r="C22" s="324"/>
      <c r="D22" s="324"/>
      <c r="E22" s="324"/>
      <c r="F22" s="324"/>
      <c r="G22" s="6">
        <v>16</v>
      </c>
      <c r="H22" s="58">
        <v>0</v>
      </c>
      <c r="I22" s="58">
        <v>0</v>
      </c>
      <c r="J22" s="58">
        <v>0</v>
      </c>
      <c r="K22" s="58">
        <v>0</v>
      </c>
      <c r="L22" s="58">
        <v>0</v>
      </c>
      <c r="M22" s="58">
        <v>0</v>
      </c>
      <c r="N22" s="58">
        <v>0</v>
      </c>
      <c r="O22" s="58">
        <v>0</v>
      </c>
      <c r="P22" s="58">
        <v>0</v>
      </c>
      <c r="Q22" s="58">
        <v>0</v>
      </c>
      <c r="R22" s="58">
        <v>0</v>
      </c>
      <c r="S22" s="58">
        <v>0</v>
      </c>
      <c r="T22" s="58">
        <v>0</v>
      </c>
      <c r="U22" s="58">
        <v>0</v>
      </c>
      <c r="V22" s="58">
        <v>0</v>
      </c>
      <c r="W22" s="59">
        <f t="shared" si="3"/>
        <v>0</v>
      </c>
      <c r="X22" s="58">
        <v>0</v>
      </c>
      <c r="Y22" s="59">
        <f t="shared" si="4"/>
        <v>0</v>
      </c>
    </row>
    <row r="23" spans="1:25" ht="26.25" customHeight="1" x14ac:dyDescent="0.2">
      <c r="A23" s="324" t="s">
        <v>487</v>
      </c>
      <c r="B23" s="324"/>
      <c r="C23" s="324"/>
      <c r="D23" s="324"/>
      <c r="E23" s="324"/>
      <c r="F23" s="324"/>
      <c r="G23" s="6">
        <v>17</v>
      </c>
      <c r="H23" s="58">
        <v>0</v>
      </c>
      <c r="I23" s="58">
        <v>0</v>
      </c>
      <c r="J23" s="58">
        <v>0</v>
      </c>
      <c r="K23" s="58">
        <v>0</v>
      </c>
      <c r="L23" s="58">
        <v>0</v>
      </c>
      <c r="M23" s="58">
        <v>0</v>
      </c>
      <c r="N23" s="58">
        <v>0</v>
      </c>
      <c r="O23" s="58">
        <v>0</v>
      </c>
      <c r="P23" s="58">
        <v>0</v>
      </c>
      <c r="Q23" s="58">
        <v>0</v>
      </c>
      <c r="R23" s="58">
        <v>0</v>
      </c>
      <c r="S23" s="58">
        <v>0</v>
      </c>
      <c r="T23" s="58">
        <v>0</v>
      </c>
      <c r="U23" s="58">
        <v>0</v>
      </c>
      <c r="V23" s="58">
        <v>0</v>
      </c>
      <c r="W23" s="59">
        <f t="shared" si="3"/>
        <v>0</v>
      </c>
      <c r="X23" s="58">
        <v>0</v>
      </c>
      <c r="Y23" s="59">
        <f t="shared" si="4"/>
        <v>0</v>
      </c>
    </row>
    <row r="24" spans="1:25" x14ac:dyDescent="0.2">
      <c r="A24" s="324" t="s">
        <v>377</v>
      </c>
      <c r="B24" s="324"/>
      <c r="C24" s="324"/>
      <c r="D24" s="324"/>
      <c r="E24" s="324"/>
      <c r="F24" s="324"/>
      <c r="G24" s="6">
        <v>18</v>
      </c>
      <c r="H24" s="58">
        <v>0</v>
      </c>
      <c r="I24" s="58">
        <v>0</v>
      </c>
      <c r="J24" s="58">
        <v>0</v>
      </c>
      <c r="K24" s="58">
        <v>0</v>
      </c>
      <c r="L24" s="58">
        <v>0</v>
      </c>
      <c r="M24" s="58">
        <v>0</v>
      </c>
      <c r="N24" s="58">
        <v>0</v>
      </c>
      <c r="O24" s="58">
        <v>0</v>
      </c>
      <c r="P24" s="58">
        <v>0</v>
      </c>
      <c r="Q24" s="58">
        <v>0</v>
      </c>
      <c r="R24" s="58">
        <v>0</v>
      </c>
      <c r="S24" s="58">
        <v>0</v>
      </c>
      <c r="T24" s="58">
        <v>0</v>
      </c>
      <c r="U24" s="58">
        <v>0</v>
      </c>
      <c r="V24" s="58">
        <v>0</v>
      </c>
      <c r="W24" s="59">
        <f t="shared" si="3"/>
        <v>0</v>
      </c>
      <c r="X24" s="58">
        <v>0</v>
      </c>
      <c r="Y24" s="59">
        <f t="shared" si="4"/>
        <v>0</v>
      </c>
    </row>
    <row r="25" spans="1:25" x14ac:dyDescent="0.2">
      <c r="A25" s="324" t="s">
        <v>488</v>
      </c>
      <c r="B25" s="324"/>
      <c r="C25" s="324"/>
      <c r="D25" s="324"/>
      <c r="E25" s="324"/>
      <c r="F25" s="324"/>
      <c r="G25" s="6">
        <v>19</v>
      </c>
      <c r="H25" s="58">
        <v>0</v>
      </c>
      <c r="I25" s="58">
        <v>0</v>
      </c>
      <c r="J25" s="58">
        <v>0</v>
      </c>
      <c r="K25" s="58">
        <v>0</v>
      </c>
      <c r="L25" s="58">
        <v>0</v>
      </c>
      <c r="M25" s="58">
        <v>0</v>
      </c>
      <c r="N25" s="58">
        <v>0</v>
      </c>
      <c r="O25" s="58">
        <v>0</v>
      </c>
      <c r="P25" s="58">
        <v>0</v>
      </c>
      <c r="Q25" s="58">
        <v>0</v>
      </c>
      <c r="R25" s="58">
        <v>0</v>
      </c>
      <c r="S25" s="58">
        <v>0</v>
      </c>
      <c r="T25" s="58">
        <v>0</v>
      </c>
      <c r="U25" s="58">
        <v>0</v>
      </c>
      <c r="V25" s="58">
        <v>0</v>
      </c>
      <c r="W25" s="59">
        <f t="shared" si="3"/>
        <v>0</v>
      </c>
      <c r="X25" s="58">
        <v>0</v>
      </c>
      <c r="Y25" s="59">
        <f t="shared" si="4"/>
        <v>0</v>
      </c>
    </row>
    <row r="26" spans="1:25" x14ac:dyDescent="0.2">
      <c r="A26" s="324" t="s">
        <v>489</v>
      </c>
      <c r="B26" s="324"/>
      <c r="C26" s="324"/>
      <c r="D26" s="324"/>
      <c r="E26" s="324"/>
      <c r="F26" s="324"/>
      <c r="G26" s="6">
        <v>20</v>
      </c>
      <c r="H26" s="58">
        <v>0</v>
      </c>
      <c r="I26" s="58">
        <v>0</v>
      </c>
      <c r="J26" s="58">
        <v>0</v>
      </c>
      <c r="K26" s="58">
        <v>0</v>
      </c>
      <c r="L26" s="58">
        <v>0</v>
      </c>
      <c r="M26" s="58">
        <v>0</v>
      </c>
      <c r="N26" s="58">
        <v>0</v>
      </c>
      <c r="O26" s="58">
        <v>0</v>
      </c>
      <c r="P26" s="58">
        <v>0</v>
      </c>
      <c r="Q26" s="58">
        <v>0</v>
      </c>
      <c r="R26" s="58">
        <v>0</v>
      </c>
      <c r="S26" s="58">
        <v>0</v>
      </c>
      <c r="T26" s="58">
        <v>0</v>
      </c>
      <c r="U26" s="58">
        <v>0</v>
      </c>
      <c r="V26" s="58">
        <v>0</v>
      </c>
      <c r="W26" s="59">
        <f t="shared" si="3"/>
        <v>0</v>
      </c>
      <c r="X26" s="58">
        <v>0</v>
      </c>
      <c r="Y26" s="59">
        <f t="shared" si="4"/>
        <v>0</v>
      </c>
    </row>
    <row r="27" spans="1:25" x14ac:dyDescent="0.2">
      <c r="A27" s="324" t="s">
        <v>490</v>
      </c>
      <c r="B27" s="324"/>
      <c r="C27" s="324"/>
      <c r="D27" s="324"/>
      <c r="E27" s="324"/>
      <c r="F27" s="324"/>
      <c r="G27" s="6">
        <v>21</v>
      </c>
      <c r="H27" s="58">
        <v>0</v>
      </c>
      <c r="I27" s="58">
        <v>0</v>
      </c>
      <c r="J27" s="58">
        <v>0</v>
      </c>
      <c r="K27" s="58">
        <v>0</v>
      </c>
      <c r="L27" s="58">
        <v>0</v>
      </c>
      <c r="M27" s="58">
        <v>0</v>
      </c>
      <c r="N27" s="58">
        <v>0</v>
      </c>
      <c r="O27" s="58">
        <v>0</v>
      </c>
      <c r="P27" s="58">
        <v>0</v>
      </c>
      <c r="Q27" s="58">
        <v>0</v>
      </c>
      <c r="R27" s="58">
        <v>0</v>
      </c>
      <c r="S27" s="58">
        <v>0</v>
      </c>
      <c r="T27" s="58">
        <v>0</v>
      </c>
      <c r="U27" s="58">
        <v>0</v>
      </c>
      <c r="V27" s="58">
        <v>0</v>
      </c>
      <c r="W27" s="59">
        <f t="shared" si="3"/>
        <v>0</v>
      </c>
      <c r="X27" s="58">
        <v>0</v>
      </c>
      <c r="Y27" s="59">
        <f t="shared" si="4"/>
        <v>0</v>
      </c>
    </row>
    <row r="28" spans="1:25" x14ac:dyDescent="0.2">
      <c r="A28" s="324" t="s">
        <v>491</v>
      </c>
      <c r="B28" s="324"/>
      <c r="C28" s="324"/>
      <c r="D28" s="324"/>
      <c r="E28" s="324"/>
      <c r="F28" s="324"/>
      <c r="G28" s="6">
        <v>22</v>
      </c>
      <c r="H28" s="58">
        <v>0</v>
      </c>
      <c r="I28" s="58">
        <v>0</v>
      </c>
      <c r="J28" s="58">
        <v>0</v>
      </c>
      <c r="K28" s="58">
        <v>0</v>
      </c>
      <c r="L28" s="58">
        <v>0</v>
      </c>
      <c r="M28" s="58">
        <v>0</v>
      </c>
      <c r="N28" s="58">
        <v>0</v>
      </c>
      <c r="O28" s="58">
        <v>0</v>
      </c>
      <c r="P28" s="58">
        <v>0</v>
      </c>
      <c r="Q28" s="58">
        <v>0</v>
      </c>
      <c r="R28" s="58">
        <v>0</v>
      </c>
      <c r="S28" s="58">
        <v>0</v>
      </c>
      <c r="T28" s="58">
        <v>0</v>
      </c>
      <c r="U28" s="58">
        <v>140401028</v>
      </c>
      <c r="V28" s="58">
        <v>-140401028</v>
      </c>
      <c r="W28" s="59">
        <f t="shared" si="3"/>
        <v>0</v>
      </c>
      <c r="X28" s="58">
        <v>0</v>
      </c>
      <c r="Y28" s="59">
        <f t="shared" si="4"/>
        <v>0</v>
      </c>
    </row>
    <row r="29" spans="1:25" x14ac:dyDescent="0.2">
      <c r="A29" s="324" t="s">
        <v>492</v>
      </c>
      <c r="B29" s="324"/>
      <c r="C29" s="324"/>
      <c r="D29" s="324"/>
      <c r="E29" s="324"/>
      <c r="F29" s="324"/>
      <c r="G29" s="6">
        <v>23</v>
      </c>
      <c r="H29" s="58">
        <v>0</v>
      </c>
      <c r="I29" s="58">
        <v>0</v>
      </c>
      <c r="J29" s="58">
        <v>0</v>
      </c>
      <c r="K29" s="58">
        <v>0</v>
      </c>
      <c r="L29" s="58">
        <v>0</v>
      </c>
      <c r="M29" s="58">
        <v>0</v>
      </c>
      <c r="N29" s="58">
        <v>0</v>
      </c>
      <c r="O29" s="58">
        <v>0</v>
      </c>
      <c r="P29" s="58">
        <v>0</v>
      </c>
      <c r="Q29" s="58">
        <v>0</v>
      </c>
      <c r="R29" s="58">
        <v>0</v>
      </c>
      <c r="S29" s="58">
        <v>0</v>
      </c>
      <c r="T29" s="58">
        <v>0</v>
      </c>
      <c r="U29" s="58">
        <v>0</v>
      </c>
      <c r="V29" s="58">
        <v>0</v>
      </c>
      <c r="W29" s="59">
        <f t="shared" si="3"/>
        <v>0</v>
      </c>
      <c r="X29" s="58">
        <v>0</v>
      </c>
      <c r="Y29" s="59">
        <f t="shared" si="4"/>
        <v>0</v>
      </c>
    </row>
    <row r="30" spans="1:25" ht="21.75" customHeight="1" x14ac:dyDescent="0.2">
      <c r="A30" s="343" t="s">
        <v>493</v>
      </c>
      <c r="B30" s="343"/>
      <c r="C30" s="343"/>
      <c r="D30" s="343"/>
      <c r="E30" s="343"/>
      <c r="F30" s="343"/>
      <c r="G30" s="8">
        <v>24</v>
      </c>
      <c r="H30" s="61">
        <f>SUM(H10:H29)</f>
        <v>550287010</v>
      </c>
      <c r="I30" s="61">
        <f t="shared" ref="I30:Y30" si="5">SUM(I10:I29)</f>
        <v>-350000</v>
      </c>
      <c r="J30" s="61">
        <f t="shared" si="5"/>
        <v>0</v>
      </c>
      <c r="K30" s="61">
        <f t="shared" si="5"/>
        <v>0</v>
      </c>
      <c r="L30" s="61">
        <f t="shared" si="5"/>
        <v>14080</v>
      </c>
      <c r="M30" s="61">
        <f t="shared" si="5"/>
        <v>0</v>
      </c>
      <c r="N30" s="61">
        <f t="shared" si="5"/>
        <v>0</v>
      </c>
      <c r="O30" s="61">
        <f t="shared" si="5"/>
        <v>0</v>
      </c>
      <c r="P30" s="61">
        <f t="shared" si="5"/>
        <v>0</v>
      </c>
      <c r="Q30" s="61">
        <f t="shared" si="5"/>
        <v>0</v>
      </c>
      <c r="R30" s="61">
        <f t="shared" si="5"/>
        <v>0</v>
      </c>
      <c r="S30" s="61">
        <f t="shared" si="5"/>
        <v>0</v>
      </c>
      <c r="T30" s="61">
        <f t="shared" si="5"/>
        <v>0</v>
      </c>
      <c r="U30" s="61">
        <f t="shared" si="5"/>
        <v>-176871993</v>
      </c>
      <c r="V30" s="61">
        <f t="shared" si="5"/>
        <v>265001070</v>
      </c>
      <c r="W30" s="61">
        <f t="shared" si="5"/>
        <v>638052007</v>
      </c>
      <c r="X30" s="61">
        <f t="shared" si="5"/>
        <v>0</v>
      </c>
      <c r="Y30" s="61">
        <f t="shared" si="5"/>
        <v>638052007</v>
      </c>
    </row>
    <row r="31" spans="1:25" x14ac:dyDescent="0.2">
      <c r="A31" s="344" t="s">
        <v>378</v>
      </c>
      <c r="B31" s="345"/>
      <c r="C31" s="345"/>
      <c r="D31" s="345"/>
      <c r="E31" s="345"/>
      <c r="F31" s="345"/>
      <c r="G31" s="345"/>
      <c r="H31" s="345"/>
      <c r="I31" s="345"/>
      <c r="J31" s="345"/>
      <c r="K31" s="345"/>
      <c r="L31" s="345"/>
      <c r="M31" s="345"/>
      <c r="N31" s="345"/>
      <c r="O31" s="345"/>
      <c r="P31" s="345"/>
      <c r="Q31" s="345"/>
      <c r="R31" s="345"/>
      <c r="S31" s="345"/>
      <c r="T31" s="345"/>
      <c r="U31" s="345"/>
      <c r="V31" s="345"/>
      <c r="W31" s="345"/>
      <c r="X31" s="345"/>
      <c r="Y31" s="345"/>
    </row>
    <row r="32" spans="1:25" ht="36.75" customHeight="1" x14ac:dyDescent="0.2">
      <c r="A32" s="346" t="s">
        <v>379</v>
      </c>
      <c r="B32" s="347"/>
      <c r="C32" s="347"/>
      <c r="D32" s="347"/>
      <c r="E32" s="347"/>
      <c r="F32" s="347"/>
      <c r="G32" s="7">
        <v>25</v>
      </c>
      <c r="H32" s="59">
        <f>SUM(H12:H20)</f>
        <v>0</v>
      </c>
      <c r="I32" s="59">
        <f t="shared" ref="I32:Y32" si="6">SUM(I12:I20)</f>
        <v>0</v>
      </c>
      <c r="J32" s="59">
        <f t="shared" si="6"/>
        <v>0</v>
      </c>
      <c r="K32" s="59">
        <f t="shared" si="6"/>
        <v>0</v>
      </c>
      <c r="L32" s="59">
        <f t="shared" si="6"/>
        <v>0</v>
      </c>
      <c r="M32" s="59">
        <f t="shared" si="6"/>
        <v>0</v>
      </c>
      <c r="N32" s="59">
        <f t="shared" si="6"/>
        <v>0</v>
      </c>
      <c r="O32" s="59">
        <f t="shared" si="6"/>
        <v>0</v>
      </c>
      <c r="P32" s="59">
        <f t="shared" si="6"/>
        <v>0</v>
      </c>
      <c r="Q32" s="59">
        <f t="shared" si="6"/>
        <v>0</v>
      </c>
      <c r="R32" s="59">
        <f t="shared" si="6"/>
        <v>0</v>
      </c>
      <c r="S32" s="59">
        <f t="shared" si="6"/>
        <v>0</v>
      </c>
      <c r="T32" s="59">
        <f t="shared" si="6"/>
        <v>0</v>
      </c>
      <c r="U32" s="59">
        <f t="shared" si="6"/>
        <v>0</v>
      </c>
      <c r="V32" s="59">
        <f t="shared" si="6"/>
        <v>0</v>
      </c>
      <c r="W32" s="59">
        <f t="shared" si="6"/>
        <v>0</v>
      </c>
      <c r="X32" s="59">
        <f t="shared" si="6"/>
        <v>0</v>
      </c>
      <c r="Y32" s="59">
        <f t="shared" si="6"/>
        <v>0</v>
      </c>
    </row>
    <row r="33" spans="1:25" ht="31.5" customHeight="1" x14ac:dyDescent="0.2">
      <c r="A33" s="346" t="s">
        <v>494</v>
      </c>
      <c r="B33" s="347"/>
      <c r="C33" s="347"/>
      <c r="D33" s="347"/>
      <c r="E33" s="347"/>
      <c r="F33" s="347"/>
      <c r="G33" s="7">
        <v>26</v>
      </c>
      <c r="H33" s="59">
        <f>H11+H32</f>
        <v>0</v>
      </c>
      <c r="I33" s="59">
        <f t="shared" ref="I33:Y33" si="7">I11+I32</f>
        <v>0</v>
      </c>
      <c r="J33" s="59">
        <f t="shared" si="7"/>
        <v>0</v>
      </c>
      <c r="K33" s="59">
        <f t="shared" si="7"/>
        <v>0</v>
      </c>
      <c r="L33" s="59">
        <f t="shared" si="7"/>
        <v>0</v>
      </c>
      <c r="M33" s="59">
        <f t="shared" si="7"/>
        <v>0</v>
      </c>
      <c r="N33" s="59">
        <f t="shared" si="7"/>
        <v>0</v>
      </c>
      <c r="O33" s="59">
        <f t="shared" si="7"/>
        <v>0</v>
      </c>
      <c r="P33" s="59">
        <f t="shared" si="7"/>
        <v>0</v>
      </c>
      <c r="Q33" s="59">
        <f t="shared" si="7"/>
        <v>0</v>
      </c>
      <c r="R33" s="59">
        <f t="shared" si="7"/>
        <v>0</v>
      </c>
      <c r="S33" s="59">
        <f t="shared" si="7"/>
        <v>0</v>
      </c>
      <c r="T33" s="59">
        <f t="shared" si="7"/>
        <v>0</v>
      </c>
      <c r="U33" s="59">
        <f t="shared" si="7"/>
        <v>0</v>
      </c>
      <c r="V33" s="59">
        <f t="shared" si="7"/>
        <v>265001070</v>
      </c>
      <c r="W33" s="59">
        <f t="shared" si="7"/>
        <v>265001070</v>
      </c>
      <c r="X33" s="59">
        <f t="shared" si="7"/>
        <v>0</v>
      </c>
      <c r="Y33" s="59">
        <f t="shared" si="7"/>
        <v>265001070</v>
      </c>
    </row>
    <row r="34" spans="1:25" ht="30.75" customHeight="1" x14ac:dyDescent="0.2">
      <c r="A34" s="348" t="s">
        <v>495</v>
      </c>
      <c r="B34" s="349"/>
      <c r="C34" s="349"/>
      <c r="D34" s="349"/>
      <c r="E34" s="349"/>
      <c r="F34" s="349"/>
      <c r="G34" s="8">
        <v>27</v>
      </c>
      <c r="H34" s="61">
        <f>SUM(H21:H29)</f>
        <v>0</v>
      </c>
      <c r="I34" s="61">
        <f t="shared" ref="I34:Y34" si="8">SUM(I21:I29)</f>
        <v>0</v>
      </c>
      <c r="J34" s="61">
        <f t="shared" si="8"/>
        <v>0</v>
      </c>
      <c r="K34" s="61">
        <f t="shared" si="8"/>
        <v>0</v>
      </c>
      <c r="L34" s="61">
        <f t="shared" si="8"/>
        <v>0</v>
      </c>
      <c r="M34" s="61">
        <f t="shared" si="8"/>
        <v>0</v>
      </c>
      <c r="N34" s="61">
        <f t="shared" si="8"/>
        <v>0</v>
      </c>
      <c r="O34" s="61">
        <f t="shared" si="8"/>
        <v>0</v>
      </c>
      <c r="P34" s="61">
        <f t="shared" si="8"/>
        <v>0</v>
      </c>
      <c r="Q34" s="61">
        <f t="shared" si="8"/>
        <v>0</v>
      </c>
      <c r="R34" s="61">
        <f t="shared" si="8"/>
        <v>0</v>
      </c>
      <c r="S34" s="61">
        <f t="shared" si="8"/>
        <v>0</v>
      </c>
      <c r="T34" s="61">
        <f t="shared" si="8"/>
        <v>0</v>
      </c>
      <c r="U34" s="61">
        <f t="shared" si="8"/>
        <v>140401028</v>
      </c>
      <c r="V34" s="61">
        <f t="shared" si="8"/>
        <v>-140401028</v>
      </c>
      <c r="W34" s="61">
        <f t="shared" si="8"/>
        <v>0</v>
      </c>
      <c r="X34" s="61">
        <f t="shared" si="8"/>
        <v>0</v>
      </c>
      <c r="Y34" s="61">
        <f t="shared" si="8"/>
        <v>0</v>
      </c>
    </row>
    <row r="35" spans="1:25" x14ac:dyDescent="0.2">
      <c r="A35" s="344" t="s">
        <v>380</v>
      </c>
      <c r="B35" s="350"/>
      <c r="C35" s="350"/>
      <c r="D35" s="350"/>
      <c r="E35" s="350"/>
      <c r="F35" s="350"/>
      <c r="G35" s="350"/>
      <c r="H35" s="350"/>
      <c r="I35" s="350"/>
      <c r="J35" s="350"/>
      <c r="K35" s="350"/>
      <c r="L35" s="350"/>
      <c r="M35" s="350"/>
      <c r="N35" s="350"/>
      <c r="O35" s="350"/>
      <c r="P35" s="350"/>
      <c r="Q35" s="350"/>
      <c r="R35" s="350"/>
      <c r="S35" s="350"/>
      <c r="T35" s="350"/>
      <c r="U35" s="350"/>
      <c r="V35" s="350"/>
      <c r="W35" s="350"/>
      <c r="X35" s="350"/>
      <c r="Y35" s="350"/>
    </row>
    <row r="36" spans="1:25" x14ac:dyDescent="0.2">
      <c r="A36" s="342" t="s">
        <v>381</v>
      </c>
      <c r="B36" s="342"/>
      <c r="C36" s="342"/>
      <c r="D36" s="342"/>
      <c r="E36" s="342"/>
      <c r="F36" s="342"/>
      <c r="G36" s="6">
        <v>28</v>
      </c>
      <c r="H36" s="58">
        <v>550287010</v>
      </c>
      <c r="I36" s="58">
        <v>-350000</v>
      </c>
      <c r="J36" s="58">
        <v>0</v>
      </c>
      <c r="K36" s="58">
        <v>0</v>
      </c>
      <c r="L36" s="58">
        <v>14080</v>
      </c>
      <c r="M36" s="58">
        <v>0</v>
      </c>
      <c r="N36" s="58">
        <v>0</v>
      </c>
      <c r="O36" s="58">
        <v>0</v>
      </c>
      <c r="P36" s="58">
        <v>0</v>
      </c>
      <c r="Q36" s="58">
        <v>0</v>
      </c>
      <c r="R36" s="58">
        <v>0</v>
      </c>
      <c r="S36" s="58">
        <v>0</v>
      </c>
      <c r="T36" s="58">
        <v>0</v>
      </c>
      <c r="U36" s="58">
        <v>-176871993</v>
      </c>
      <c r="V36" s="58">
        <v>265001070</v>
      </c>
      <c r="W36" s="59">
        <f>H36+I36+J36+K36-L36+M36+N36+O36+P36+Q36+R36+U36+V36+S36+T36</f>
        <v>638052007</v>
      </c>
      <c r="X36" s="58">
        <v>0</v>
      </c>
      <c r="Y36" s="59">
        <f t="shared" ref="Y36:Y38" si="9">W36+X36</f>
        <v>638052007</v>
      </c>
    </row>
    <row r="37" spans="1:25" x14ac:dyDescent="0.2">
      <c r="A37" s="324" t="s">
        <v>382</v>
      </c>
      <c r="B37" s="324"/>
      <c r="C37" s="324"/>
      <c r="D37" s="324"/>
      <c r="E37" s="324"/>
      <c r="F37" s="324"/>
      <c r="G37" s="6">
        <v>29</v>
      </c>
      <c r="H37" s="58">
        <v>0</v>
      </c>
      <c r="I37" s="58">
        <v>0</v>
      </c>
      <c r="J37" s="58">
        <v>0</v>
      </c>
      <c r="K37" s="58">
        <v>0</v>
      </c>
      <c r="L37" s="58">
        <v>0</v>
      </c>
      <c r="M37" s="58">
        <v>0</v>
      </c>
      <c r="N37" s="58">
        <v>0</v>
      </c>
      <c r="O37" s="58">
        <v>0</v>
      </c>
      <c r="P37" s="58">
        <v>0</v>
      </c>
      <c r="Q37" s="58">
        <v>0</v>
      </c>
      <c r="R37" s="58">
        <v>0</v>
      </c>
      <c r="S37" s="58">
        <v>0</v>
      </c>
      <c r="T37" s="58">
        <v>0</v>
      </c>
      <c r="U37" s="58">
        <v>0</v>
      </c>
      <c r="V37" s="58">
        <v>0</v>
      </c>
      <c r="W37" s="59">
        <f>H37+I37+J37+K37-L37+M37+N37+O37+P37+Q37+R37+U37+V37</f>
        <v>0</v>
      </c>
      <c r="X37" s="58">
        <v>0</v>
      </c>
      <c r="Y37" s="59">
        <f t="shared" si="9"/>
        <v>0</v>
      </c>
    </row>
    <row r="38" spans="1:25" x14ac:dyDescent="0.2">
      <c r="A38" s="324" t="s">
        <v>383</v>
      </c>
      <c r="B38" s="324"/>
      <c r="C38" s="324"/>
      <c r="D38" s="324"/>
      <c r="E38" s="324"/>
      <c r="F38" s="324"/>
      <c r="G38" s="6">
        <v>30</v>
      </c>
      <c r="H38" s="58">
        <v>0</v>
      </c>
      <c r="I38" s="58">
        <v>0</v>
      </c>
      <c r="J38" s="58">
        <v>0</v>
      </c>
      <c r="K38" s="58">
        <v>0</v>
      </c>
      <c r="L38" s="58">
        <v>0</v>
      </c>
      <c r="M38" s="58">
        <v>0</v>
      </c>
      <c r="N38" s="58">
        <v>0</v>
      </c>
      <c r="O38" s="58">
        <v>0</v>
      </c>
      <c r="P38" s="58">
        <v>0</v>
      </c>
      <c r="Q38" s="58">
        <v>0</v>
      </c>
      <c r="R38" s="58">
        <v>0</v>
      </c>
      <c r="S38" s="58">
        <v>0</v>
      </c>
      <c r="T38" s="58">
        <v>0</v>
      </c>
      <c r="U38" s="58">
        <v>0</v>
      </c>
      <c r="V38" s="58">
        <v>0</v>
      </c>
      <c r="W38" s="59">
        <f>H38+I38+J38+K38-L38+M38+N38+O38+P38+Q38+R38+U38+V38</f>
        <v>0</v>
      </c>
      <c r="X38" s="58">
        <v>0</v>
      </c>
      <c r="Y38" s="59">
        <f t="shared" si="9"/>
        <v>0</v>
      </c>
    </row>
    <row r="39" spans="1:25" ht="25.5" customHeight="1" x14ac:dyDescent="0.2">
      <c r="A39" s="325" t="s">
        <v>496</v>
      </c>
      <c r="B39" s="325"/>
      <c r="C39" s="325"/>
      <c r="D39" s="325"/>
      <c r="E39" s="325"/>
      <c r="F39" s="325"/>
      <c r="G39" s="7">
        <v>31</v>
      </c>
      <c r="H39" s="59">
        <f>H36+H37+H38</f>
        <v>550287010</v>
      </c>
      <c r="I39" s="59">
        <f t="shared" ref="I39:Y39" si="10">I36+I37+I38</f>
        <v>-350000</v>
      </c>
      <c r="J39" s="59">
        <f t="shared" si="10"/>
        <v>0</v>
      </c>
      <c r="K39" s="59">
        <f t="shared" si="10"/>
        <v>0</v>
      </c>
      <c r="L39" s="59">
        <f t="shared" si="10"/>
        <v>14080</v>
      </c>
      <c r="M39" s="59">
        <f t="shared" si="10"/>
        <v>0</v>
      </c>
      <c r="N39" s="59">
        <f t="shared" si="10"/>
        <v>0</v>
      </c>
      <c r="O39" s="59">
        <f t="shared" si="10"/>
        <v>0</v>
      </c>
      <c r="P39" s="59">
        <f t="shared" si="10"/>
        <v>0</v>
      </c>
      <c r="Q39" s="59">
        <f t="shared" si="10"/>
        <v>0</v>
      </c>
      <c r="R39" s="59">
        <f t="shared" si="10"/>
        <v>0</v>
      </c>
      <c r="S39" s="59">
        <f t="shared" si="10"/>
        <v>0</v>
      </c>
      <c r="T39" s="59">
        <f t="shared" si="10"/>
        <v>0</v>
      </c>
      <c r="U39" s="59">
        <f t="shared" si="10"/>
        <v>-176871993</v>
      </c>
      <c r="V39" s="59">
        <f t="shared" si="10"/>
        <v>265001070</v>
      </c>
      <c r="W39" s="59">
        <f t="shared" si="10"/>
        <v>638052007</v>
      </c>
      <c r="X39" s="59">
        <f t="shared" si="10"/>
        <v>0</v>
      </c>
      <c r="Y39" s="59">
        <f t="shared" si="10"/>
        <v>638052007</v>
      </c>
    </row>
    <row r="40" spans="1:25" x14ac:dyDescent="0.2">
      <c r="A40" s="324" t="s">
        <v>384</v>
      </c>
      <c r="B40" s="324"/>
      <c r="C40" s="324"/>
      <c r="D40" s="324"/>
      <c r="E40" s="324"/>
      <c r="F40" s="324"/>
      <c r="G40" s="6">
        <v>32</v>
      </c>
      <c r="H40" s="60">
        <v>0</v>
      </c>
      <c r="I40" s="60">
        <v>0</v>
      </c>
      <c r="J40" s="60">
        <v>0</v>
      </c>
      <c r="K40" s="60">
        <v>0</v>
      </c>
      <c r="L40" s="60">
        <v>0</v>
      </c>
      <c r="M40" s="60">
        <v>0</v>
      </c>
      <c r="N40" s="60">
        <v>0</v>
      </c>
      <c r="O40" s="60">
        <v>0</v>
      </c>
      <c r="P40" s="60">
        <v>0</v>
      </c>
      <c r="Q40" s="60">
        <v>0</v>
      </c>
      <c r="R40" s="60">
        <v>0</v>
      </c>
      <c r="S40" s="60"/>
      <c r="T40" s="60"/>
      <c r="U40" s="60">
        <v>0</v>
      </c>
      <c r="V40" s="58">
        <v>-5642842</v>
      </c>
      <c r="W40" s="59">
        <f t="shared" ref="W40:W58" si="11">H40+I40+J40+K40-L40+M40+N40+O40+P40+Q40+R40+U40+V40+S40+T40</f>
        <v>-5642842</v>
      </c>
      <c r="X40" s="58">
        <v>0</v>
      </c>
      <c r="Y40" s="59">
        <f t="shared" ref="Y40:Y58" si="12">W40+X40</f>
        <v>-5642842</v>
      </c>
    </row>
    <row r="41" spans="1:25" x14ac:dyDescent="0.2">
      <c r="A41" s="324" t="s">
        <v>385</v>
      </c>
      <c r="B41" s="324"/>
      <c r="C41" s="324"/>
      <c r="D41" s="324"/>
      <c r="E41" s="324"/>
      <c r="F41" s="324"/>
      <c r="G41" s="6">
        <v>33</v>
      </c>
      <c r="H41" s="60">
        <v>0</v>
      </c>
      <c r="I41" s="60">
        <v>0</v>
      </c>
      <c r="J41" s="60">
        <v>0</v>
      </c>
      <c r="K41" s="60">
        <v>0</v>
      </c>
      <c r="L41" s="60">
        <v>0</v>
      </c>
      <c r="M41" s="60">
        <v>0</v>
      </c>
      <c r="N41" s="58">
        <v>0</v>
      </c>
      <c r="O41" s="60">
        <v>0</v>
      </c>
      <c r="P41" s="60">
        <v>0</v>
      </c>
      <c r="Q41" s="60">
        <v>0</v>
      </c>
      <c r="R41" s="60">
        <v>0</v>
      </c>
      <c r="S41" s="60"/>
      <c r="T41" s="60"/>
      <c r="U41" s="60">
        <v>0</v>
      </c>
      <c r="V41" s="60">
        <v>0</v>
      </c>
      <c r="W41" s="59">
        <f t="shared" si="11"/>
        <v>0</v>
      </c>
      <c r="X41" s="58">
        <v>0</v>
      </c>
      <c r="Y41" s="59">
        <f t="shared" si="12"/>
        <v>0</v>
      </c>
    </row>
    <row r="42" spans="1:25" ht="27" customHeight="1" x14ac:dyDescent="0.2">
      <c r="A42" s="324" t="s">
        <v>386</v>
      </c>
      <c r="B42" s="324"/>
      <c r="C42" s="324"/>
      <c r="D42" s="324"/>
      <c r="E42" s="324"/>
      <c r="F42" s="324"/>
      <c r="G42" s="6">
        <v>34</v>
      </c>
      <c r="H42" s="60">
        <v>0</v>
      </c>
      <c r="I42" s="60">
        <v>0</v>
      </c>
      <c r="J42" s="60">
        <v>0</v>
      </c>
      <c r="K42" s="60">
        <v>0</v>
      </c>
      <c r="L42" s="60">
        <v>0</v>
      </c>
      <c r="M42" s="60">
        <v>0</v>
      </c>
      <c r="N42" s="60">
        <v>0</v>
      </c>
      <c r="O42" s="58">
        <v>0</v>
      </c>
      <c r="P42" s="60">
        <v>0</v>
      </c>
      <c r="Q42" s="60">
        <v>0</v>
      </c>
      <c r="R42" s="60">
        <v>0</v>
      </c>
      <c r="S42" s="60"/>
      <c r="T42" s="60"/>
      <c r="U42" s="58">
        <v>0</v>
      </c>
      <c r="V42" s="58">
        <v>0</v>
      </c>
      <c r="W42" s="59">
        <f t="shared" si="11"/>
        <v>0</v>
      </c>
      <c r="X42" s="58">
        <v>0</v>
      </c>
      <c r="Y42" s="59">
        <f t="shared" si="12"/>
        <v>0</v>
      </c>
    </row>
    <row r="43" spans="1:25" ht="20.25" customHeight="1" x14ac:dyDescent="0.2">
      <c r="A43" s="324" t="s">
        <v>484</v>
      </c>
      <c r="B43" s="324"/>
      <c r="C43" s="324"/>
      <c r="D43" s="324"/>
      <c r="E43" s="324"/>
      <c r="F43" s="324"/>
      <c r="G43" s="6">
        <v>35</v>
      </c>
      <c r="H43" s="60">
        <v>0</v>
      </c>
      <c r="I43" s="60">
        <v>0</v>
      </c>
      <c r="J43" s="60">
        <v>0</v>
      </c>
      <c r="K43" s="60">
        <v>0</v>
      </c>
      <c r="L43" s="60">
        <v>0</v>
      </c>
      <c r="M43" s="60">
        <v>0</v>
      </c>
      <c r="N43" s="60">
        <v>0</v>
      </c>
      <c r="O43" s="60">
        <v>0</v>
      </c>
      <c r="P43" s="58">
        <v>0</v>
      </c>
      <c r="Q43" s="60">
        <v>0</v>
      </c>
      <c r="R43" s="60">
        <v>0</v>
      </c>
      <c r="S43" s="60"/>
      <c r="T43" s="60"/>
      <c r="U43" s="58">
        <v>0</v>
      </c>
      <c r="V43" s="58">
        <v>0</v>
      </c>
      <c r="W43" s="59">
        <f t="shared" si="11"/>
        <v>0</v>
      </c>
      <c r="X43" s="58">
        <v>0</v>
      </c>
      <c r="Y43" s="59">
        <f t="shared" si="12"/>
        <v>0</v>
      </c>
    </row>
    <row r="44" spans="1:25" ht="21" customHeight="1" x14ac:dyDescent="0.2">
      <c r="A44" s="324" t="s">
        <v>497</v>
      </c>
      <c r="B44" s="324"/>
      <c r="C44" s="324"/>
      <c r="D44" s="324"/>
      <c r="E44" s="324"/>
      <c r="F44" s="324"/>
      <c r="G44" s="6">
        <v>36</v>
      </c>
      <c r="H44" s="60">
        <v>0</v>
      </c>
      <c r="I44" s="60">
        <v>0</v>
      </c>
      <c r="J44" s="60">
        <v>0</v>
      </c>
      <c r="K44" s="60">
        <v>0</v>
      </c>
      <c r="L44" s="60">
        <v>0</v>
      </c>
      <c r="M44" s="60">
        <v>0</v>
      </c>
      <c r="N44" s="60">
        <v>0</v>
      </c>
      <c r="O44" s="60">
        <v>0</v>
      </c>
      <c r="P44" s="60">
        <v>0</v>
      </c>
      <c r="Q44" s="58">
        <v>0</v>
      </c>
      <c r="R44" s="60">
        <v>0</v>
      </c>
      <c r="S44" s="60"/>
      <c r="T44" s="60"/>
      <c r="U44" s="58">
        <v>0</v>
      </c>
      <c r="V44" s="58">
        <v>0</v>
      </c>
      <c r="W44" s="59">
        <f t="shared" si="11"/>
        <v>0</v>
      </c>
      <c r="X44" s="58">
        <v>0</v>
      </c>
      <c r="Y44" s="59">
        <f t="shared" si="12"/>
        <v>0</v>
      </c>
    </row>
    <row r="45" spans="1:25" ht="29.25" customHeight="1" x14ac:dyDescent="0.2">
      <c r="A45" s="324" t="s">
        <v>387</v>
      </c>
      <c r="B45" s="324"/>
      <c r="C45" s="324"/>
      <c r="D45" s="324"/>
      <c r="E45" s="324"/>
      <c r="F45" s="324"/>
      <c r="G45" s="6">
        <v>37</v>
      </c>
      <c r="H45" s="60">
        <v>0</v>
      </c>
      <c r="I45" s="60">
        <v>0</v>
      </c>
      <c r="J45" s="60">
        <v>0</v>
      </c>
      <c r="K45" s="60">
        <v>0</v>
      </c>
      <c r="L45" s="60">
        <v>0</v>
      </c>
      <c r="M45" s="60">
        <v>0</v>
      </c>
      <c r="N45" s="60">
        <v>0</v>
      </c>
      <c r="O45" s="60">
        <v>0</v>
      </c>
      <c r="P45" s="60">
        <v>0</v>
      </c>
      <c r="Q45" s="60">
        <v>0</v>
      </c>
      <c r="R45" s="58">
        <v>0</v>
      </c>
      <c r="S45" s="58">
        <v>0</v>
      </c>
      <c r="T45" s="58">
        <v>0</v>
      </c>
      <c r="U45" s="58">
        <v>0</v>
      </c>
      <c r="V45" s="58">
        <v>0</v>
      </c>
      <c r="W45" s="59">
        <f t="shared" si="11"/>
        <v>0</v>
      </c>
      <c r="X45" s="58">
        <v>0</v>
      </c>
      <c r="Y45" s="59">
        <f t="shared" si="12"/>
        <v>0</v>
      </c>
    </row>
    <row r="46" spans="1:25" ht="21" customHeight="1" x14ac:dyDescent="0.2">
      <c r="A46" s="324" t="s">
        <v>388</v>
      </c>
      <c r="B46" s="324"/>
      <c r="C46" s="324"/>
      <c r="D46" s="324"/>
      <c r="E46" s="324"/>
      <c r="F46" s="324"/>
      <c r="G46" s="6">
        <v>38</v>
      </c>
      <c r="H46" s="60">
        <v>0</v>
      </c>
      <c r="I46" s="60">
        <v>0</v>
      </c>
      <c r="J46" s="60">
        <v>0</v>
      </c>
      <c r="K46" s="60">
        <v>0</v>
      </c>
      <c r="L46" s="60">
        <v>0</v>
      </c>
      <c r="M46" s="60">
        <v>0</v>
      </c>
      <c r="N46" s="58">
        <v>0</v>
      </c>
      <c r="O46" s="58">
        <v>0</v>
      </c>
      <c r="P46" s="58">
        <v>0</v>
      </c>
      <c r="Q46" s="58">
        <v>0</v>
      </c>
      <c r="R46" s="58">
        <v>0</v>
      </c>
      <c r="S46" s="58">
        <v>0</v>
      </c>
      <c r="T46" s="58">
        <v>0</v>
      </c>
      <c r="U46" s="58">
        <v>0</v>
      </c>
      <c r="V46" s="58">
        <v>0</v>
      </c>
      <c r="W46" s="59">
        <f t="shared" si="11"/>
        <v>0</v>
      </c>
      <c r="X46" s="58">
        <v>0</v>
      </c>
      <c r="Y46" s="59">
        <f t="shared" si="12"/>
        <v>0</v>
      </c>
    </row>
    <row r="47" spans="1:25" x14ac:dyDescent="0.2">
      <c r="A47" s="324" t="s">
        <v>389</v>
      </c>
      <c r="B47" s="324"/>
      <c r="C47" s="324"/>
      <c r="D47" s="324"/>
      <c r="E47" s="324"/>
      <c r="F47" s="324"/>
      <c r="G47" s="6">
        <v>39</v>
      </c>
      <c r="H47" s="60">
        <v>0</v>
      </c>
      <c r="I47" s="60">
        <v>0</v>
      </c>
      <c r="J47" s="60">
        <v>0</v>
      </c>
      <c r="K47" s="60">
        <v>0</v>
      </c>
      <c r="L47" s="60">
        <v>0</v>
      </c>
      <c r="M47" s="60">
        <v>0</v>
      </c>
      <c r="N47" s="58">
        <v>0</v>
      </c>
      <c r="O47" s="58">
        <v>0</v>
      </c>
      <c r="P47" s="58">
        <v>0</v>
      </c>
      <c r="Q47" s="58">
        <v>0</v>
      </c>
      <c r="R47" s="58">
        <v>0</v>
      </c>
      <c r="S47" s="58">
        <v>0</v>
      </c>
      <c r="T47" s="58">
        <v>0</v>
      </c>
      <c r="U47" s="58">
        <v>0</v>
      </c>
      <c r="V47" s="58">
        <v>0</v>
      </c>
      <c r="W47" s="59">
        <f t="shared" si="11"/>
        <v>0</v>
      </c>
      <c r="X47" s="58">
        <v>0</v>
      </c>
      <c r="Y47" s="59">
        <f t="shared" si="12"/>
        <v>0</v>
      </c>
    </row>
    <row r="48" spans="1:25" x14ac:dyDescent="0.2">
      <c r="A48" s="324" t="s">
        <v>390</v>
      </c>
      <c r="B48" s="324"/>
      <c r="C48" s="324"/>
      <c r="D48" s="324"/>
      <c r="E48" s="324"/>
      <c r="F48" s="324"/>
      <c r="G48" s="6">
        <v>40</v>
      </c>
      <c r="H48" s="58">
        <v>0</v>
      </c>
      <c r="I48" s="58">
        <v>0</v>
      </c>
      <c r="J48" s="58">
        <v>0</v>
      </c>
      <c r="K48" s="58">
        <v>0</v>
      </c>
      <c r="L48" s="58">
        <v>0</v>
      </c>
      <c r="M48" s="58">
        <v>0</v>
      </c>
      <c r="N48" s="58">
        <v>0</v>
      </c>
      <c r="O48" s="58">
        <v>0</v>
      </c>
      <c r="P48" s="58">
        <v>0</v>
      </c>
      <c r="Q48" s="58">
        <v>0</v>
      </c>
      <c r="R48" s="58">
        <v>0</v>
      </c>
      <c r="S48" s="58">
        <v>0</v>
      </c>
      <c r="T48" s="58">
        <v>0</v>
      </c>
      <c r="U48" s="58">
        <v>0</v>
      </c>
      <c r="V48" s="58">
        <v>0</v>
      </c>
      <c r="W48" s="59">
        <f t="shared" si="11"/>
        <v>0</v>
      </c>
      <c r="X48" s="58">
        <v>0</v>
      </c>
      <c r="Y48" s="59">
        <f t="shared" si="12"/>
        <v>0</v>
      </c>
    </row>
    <row r="49" spans="1:25" x14ac:dyDescent="0.2">
      <c r="A49" s="324" t="s">
        <v>391</v>
      </c>
      <c r="B49" s="324"/>
      <c r="C49" s="324"/>
      <c r="D49" s="324"/>
      <c r="E49" s="324"/>
      <c r="F49" s="324"/>
      <c r="G49" s="6">
        <v>41</v>
      </c>
      <c r="H49" s="60">
        <v>0</v>
      </c>
      <c r="I49" s="60">
        <v>0</v>
      </c>
      <c r="J49" s="60">
        <v>0</v>
      </c>
      <c r="K49" s="60">
        <v>0</v>
      </c>
      <c r="L49" s="60">
        <v>0</v>
      </c>
      <c r="M49" s="60">
        <v>0</v>
      </c>
      <c r="N49" s="58">
        <v>0</v>
      </c>
      <c r="O49" s="58">
        <v>0</v>
      </c>
      <c r="P49" s="58">
        <v>0</v>
      </c>
      <c r="Q49" s="58">
        <v>0</v>
      </c>
      <c r="R49" s="58">
        <v>0</v>
      </c>
      <c r="S49" s="58">
        <v>0</v>
      </c>
      <c r="T49" s="58">
        <v>0</v>
      </c>
      <c r="U49" s="58">
        <v>0</v>
      </c>
      <c r="V49" s="58">
        <v>0</v>
      </c>
      <c r="W49" s="59">
        <f t="shared" si="11"/>
        <v>0</v>
      </c>
      <c r="X49" s="58">
        <v>0</v>
      </c>
      <c r="Y49" s="59">
        <f t="shared" si="12"/>
        <v>0</v>
      </c>
    </row>
    <row r="50" spans="1:25" ht="24" customHeight="1" x14ac:dyDescent="0.2">
      <c r="A50" s="324" t="s">
        <v>485</v>
      </c>
      <c r="B50" s="324"/>
      <c r="C50" s="324"/>
      <c r="D50" s="324"/>
      <c r="E50" s="324"/>
      <c r="F50" s="324"/>
      <c r="G50" s="6">
        <v>42</v>
      </c>
      <c r="H50" s="58">
        <v>0</v>
      </c>
      <c r="I50" s="58">
        <v>0</v>
      </c>
      <c r="J50" s="58">
        <v>0</v>
      </c>
      <c r="K50" s="58">
        <v>0</v>
      </c>
      <c r="L50" s="58">
        <v>0</v>
      </c>
      <c r="M50" s="58">
        <v>0</v>
      </c>
      <c r="N50" s="58">
        <v>0</v>
      </c>
      <c r="O50" s="58">
        <v>0</v>
      </c>
      <c r="P50" s="58">
        <v>0</v>
      </c>
      <c r="Q50" s="58">
        <v>0</v>
      </c>
      <c r="R50" s="58">
        <v>0</v>
      </c>
      <c r="S50" s="58">
        <v>0</v>
      </c>
      <c r="T50" s="58">
        <v>0</v>
      </c>
      <c r="U50" s="58">
        <v>0</v>
      </c>
      <c r="V50" s="58">
        <v>0</v>
      </c>
      <c r="W50" s="59">
        <f t="shared" si="11"/>
        <v>0</v>
      </c>
      <c r="X50" s="58">
        <v>0</v>
      </c>
      <c r="Y50" s="59">
        <f t="shared" si="12"/>
        <v>0</v>
      </c>
    </row>
    <row r="51" spans="1:25" ht="26.25" customHeight="1" x14ac:dyDescent="0.2">
      <c r="A51" s="324" t="s">
        <v>486</v>
      </c>
      <c r="B51" s="324"/>
      <c r="C51" s="324"/>
      <c r="D51" s="324"/>
      <c r="E51" s="324"/>
      <c r="F51" s="324"/>
      <c r="G51" s="6">
        <v>43</v>
      </c>
      <c r="H51" s="58">
        <v>0</v>
      </c>
      <c r="I51" s="58">
        <v>0</v>
      </c>
      <c r="J51" s="58">
        <v>0</v>
      </c>
      <c r="K51" s="58">
        <v>0</v>
      </c>
      <c r="L51" s="58">
        <v>0</v>
      </c>
      <c r="M51" s="58">
        <v>0</v>
      </c>
      <c r="N51" s="58">
        <v>0</v>
      </c>
      <c r="O51" s="58">
        <v>0</v>
      </c>
      <c r="P51" s="58">
        <v>0</v>
      </c>
      <c r="Q51" s="58">
        <v>0</v>
      </c>
      <c r="R51" s="58">
        <v>0</v>
      </c>
      <c r="S51" s="58">
        <v>0</v>
      </c>
      <c r="T51" s="58">
        <v>0</v>
      </c>
      <c r="U51" s="58">
        <v>0</v>
      </c>
      <c r="V51" s="58">
        <v>0</v>
      </c>
      <c r="W51" s="59">
        <f t="shared" si="11"/>
        <v>0</v>
      </c>
      <c r="X51" s="58">
        <v>0</v>
      </c>
      <c r="Y51" s="59">
        <f t="shared" si="12"/>
        <v>0</v>
      </c>
    </row>
    <row r="52" spans="1:25" ht="22.5" customHeight="1" x14ac:dyDescent="0.2">
      <c r="A52" s="324" t="s">
        <v>487</v>
      </c>
      <c r="B52" s="324"/>
      <c r="C52" s="324"/>
      <c r="D52" s="324"/>
      <c r="E52" s="324"/>
      <c r="F52" s="324"/>
      <c r="G52" s="6">
        <v>44</v>
      </c>
      <c r="H52" s="58">
        <v>0</v>
      </c>
      <c r="I52" s="58">
        <v>0</v>
      </c>
      <c r="J52" s="58">
        <v>0</v>
      </c>
      <c r="K52" s="58">
        <v>0</v>
      </c>
      <c r="L52" s="58">
        <v>0</v>
      </c>
      <c r="M52" s="58">
        <v>0</v>
      </c>
      <c r="N52" s="58">
        <v>0</v>
      </c>
      <c r="O52" s="58">
        <v>0</v>
      </c>
      <c r="P52" s="58">
        <v>0</v>
      </c>
      <c r="Q52" s="58">
        <v>0</v>
      </c>
      <c r="R52" s="58">
        <v>0</v>
      </c>
      <c r="S52" s="58">
        <v>0</v>
      </c>
      <c r="T52" s="58">
        <v>0</v>
      </c>
      <c r="U52" s="58">
        <v>0</v>
      </c>
      <c r="V52" s="58">
        <v>0</v>
      </c>
      <c r="W52" s="59">
        <f t="shared" si="11"/>
        <v>0</v>
      </c>
      <c r="X52" s="58">
        <v>0</v>
      </c>
      <c r="Y52" s="59">
        <f t="shared" si="12"/>
        <v>0</v>
      </c>
    </row>
    <row r="53" spans="1:25" x14ac:dyDescent="0.2">
      <c r="A53" s="324" t="s">
        <v>498</v>
      </c>
      <c r="B53" s="324"/>
      <c r="C53" s="324"/>
      <c r="D53" s="324"/>
      <c r="E53" s="324"/>
      <c r="F53" s="324"/>
      <c r="G53" s="6">
        <v>45</v>
      </c>
      <c r="H53" s="58">
        <v>0</v>
      </c>
      <c r="I53" s="58">
        <v>0</v>
      </c>
      <c r="J53" s="58">
        <v>0</v>
      </c>
      <c r="K53" s="58">
        <v>0</v>
      </c>
      <c r="L53" s="58">
        <v>0</v>
      </c>
      <c r="M53" s="58">
        <v>0</v>
      </c>
      <c r="N53" s="58">
        <v>0</v>
      </c>
      <c r="O53" s="58">
        <v>0</v>
      </c>
      <c r="P53" s="58">
        <v>0</v>
      </c>
      <c r="Q53" s="58">
        <v>0</v>
      </c>
      <c r="R53" s="58">
        <v>0</v>
      </c>
      <c r="S53" s="58">
        <v>0</v>
      </c>
      <c r="T53" s="58">
        <v>0</v>
      </c>
      <c r="U53" s="58">
        <v>0</v>
      </c>
      <c r="V53" s="58">
        <v>0</v>
      </c>
      <c r="W53" s="59">
        <f t="shared" si="11"/>
        <v>0</v>
      </c>
      <c r="X53" s="58">
        <v>0</v>
      </c>
      <c r="Y53" s="59">
        <f t="shared" si="12"/>
        <v>0</v>
      </c>
    </row>
    <row r="54" spans="1:25" x14ac:dyDescent="0.2">
      <c r="A54" s="324" t="s">
        <v>488</v>
      </c>
      <c r="B54" s="324"/>
      <c r="C54" s="324"/>
      <c r="D54" s="324"/>
      <c r="E54" s="324"/>
      <c r="F54" s="324"/>
      <c r="G54" s="6">
        <v>46</v>
      </c>
      <c r="H54" s="58">
        <v>0</v>
      </c>
      <c r="I54" s="58">
        <v>0</v>
      </c>
      <c r="J54" s="58">
        <v>0</v>
      </c>
      <c r="K54" s="58">
        <v>0</v>
      </c>
      <c r="L54" s="58">
        <v>0</v>
      </c>
      <c r="M54" s="58">
        <v>0</v>
      </c>
      <c r="N54" s="58">
        <v>0</v>
      </c>
      <c r="O54" s="58">
        <v>0</v>
      </c>
      <c r="P54" s="58">
        <v>0</v>
      </c>
      <c r="Q54" s="58">
        <v>0</v>
      </c>
      <c r="R54" s="58">
        <v>0</v>
      </c>
      <c r="S54" s="58">
        <v>0</v>
      </c>
      <c r="T54" s="58">
        <v>0</v>
      </c>
      <c r="U54" s="58">
        <v>0</v>
      </c>
      <c r="V54" s="58">
        <v>0</v>
      </c>
      <c r="W54" s="59">
        <f t="shared" si="11"/>
        <v>0</v>
      </c>
      <c r="X54" s="58">
        <v>0</v>
      </c>
      <c r="Y54" s="59">
        <f t="shared" si="12"/>
        <v>0</v>
      </c>
    </row>
    <row r="55" spans="1:25" x14ac:dyDescent="0.2">
      <c r="A55" s="324" t="s">
        <v>489</v>
      </c>
      <c r="B55" s="324"/>
      <c r="C55" s="324"/>
      <c r="D55" s="324"/>
      <c r="E55" s="324"/>
      <c r="F55" s="324"/>
      <c r="G55" s="6">
        <v>47</v>
      </c>
      <c r="H55" s="58">
        <v>0</v>
      </c>
      <c r="I55" s="58">
        <v>0</v>
      </c>
      <c r="J55" s="58">
        <v>0</v>
      </c>
      <c r="K55" s="58">
        <v>0</v>
      </c>
      <c r="L55" s="58">
        <v>0</v>
      </c>
      <c r="M55" s="58">
        <v>0</v>
      </c>
      <c r="N55" s="58">
        <v>0</v>
      </c>
      <c r="O55" s="58">
        <v>0</v>
      </c>
      <c r="P55" s="58">
        <v>0</v>
      </c>
      <c r="Q55" s="58">
        <v>0</v>
      </c>
      <c r="R55" s="58">
        <v>0</v>
      </c>
      <c r="S55" s="58">
        <v>0</v>
      </c>
      <c r="T55" s="58">
        <v>0</v>
      </c>
      <c r="U55" s="58">
        <v>0</v>
      </c>
      <c r="V55" s="58">
        <v>0</v>
      </c>
      <c r="W55" s="59">
        <f t="shared" si="11"/>
        <v>0</v>
      </c>
      <c r="X55" s="58">
        <v>0</v>
      </c>
      <c r="Y55" s="59">
        <f t="shared" si="12"/>
        <v>0</v>
      </c>
    </row>
    <row r="56" spans="1:25" x14ac:dyDescent="0.2">
      <c r="A56" s="324" t="s">
        <v>490</v>
      </c>
      <c r="B56" s="324"/>
      <c r="C56" s="324"/>
      <c r="D56" s="324"/>
      <c r="E56" s="324"/>
      <c r="F56" s="324"/>
      <c r="G56" s="6">
        <v>48</v>
      </c>
      <c r="H56" s="58">
        <v>0</v>
      </c>
      <c r="I56" s="58">
        <v>0</v>
      </c>
      <c r="J56" s="58">
        <v>0</v>
      </c>
      <c r="K56" s="58">
        <v>0</v>
      </c>
      <c r="L56" s="58">
        <v>0</v>
      </c>
      <c r="M56" s="58">
        <v>0</v>
      </c>
      <c r="N56" s="58">
        <v>0</v>
      </c>
      <c r="O56" s="58">
        <v>0</v>
      </c>
      <c r="P56" s="58">
        <v>0</v>
      </c>
      <c r="Q56" s="58">
        <v>0</v>
      </c>
      <c r="R56" s="58">
        <v>0</v>
      </c>
      <c r="S56" s="58">
        <v>0</v>
      </c>
      <c r="T56" s="58">
        <v>0</v>
      </c>
      <c r="U56" s="58">
        <v>0</v>
      </c>
      <c r="V56" s="58">
        <v>0</v>
      </c>
      <c r="W56" s="59">
        <f t="shared" si="11"/>
        <v>0</v>
      </c>
      <c r="X56" s="58">
        <v>0</v>
      </c>
      <c r="Y56" s="59">
        <f t="shared" si="12"/>
        <v>0</v>
      </c>
    </row>
    <row r="57" spans="1:25" x14ac:dyDescent="0.2">
      <c r="A57" s="324" t="s">
        <v>499</v>
      </c>
      <c r="B57" s="324"/>
      <c r="C57" s="324"/>
      <c r="D57" s="324"/>
      <c r="E57" s="324"/>
      <c r="F57" s="324"/>
      <c r="G57" s="6">
        <v>49</v>
      </c>
      <c r="H57" s="58">
        <v>0</v>
      </c>
      <c r="I57" s="58">
        <v>0</v>
      </c>
      <c r="J57" s="58">
        <v>4406454</v>
      </c>
      <c r="K57" s="58">
        <v>0</v>
      </c>
      <c r="L57" s="58">
        <v>0</v>
      </c>
      <c r="M57" s="58">
        <v>0</v>
      </c>
      <c r="N57" s="58">
        <v>0</v>
      </c>
      <c r="O57" s="58">
        <v>0</v>
      </c>
      <c r="P57" s="58">
        <v>0</v>
      </c>
      <c r="Q57" s="58">
        <v>0</v>
      </c>
      <c r="R57" s="58">
        <v>0</v>
      </c>
      <c r="S57" s="58">
        <v>0</v>
      </c>
      <c r="T57" s="58">
        <v>0</v>
      </c>
      <c r="U57" s="58">
        <v>260594616</v>
      </c>
      <c r="V57" s="58">
        <v>-265001070</v>
      </c>
      <c r="W57" s="59">
        <f t="shared" si="11"/>
        <v>0</v>
      </c>
      <c r="X57" s="58">
        <v>0</v>
      </c>
      <c r="Y57" s="59">
        <f t="shared" si="12"/>
        <v>0</v>
      </c>
    </row>
    <row r="58" spans="1:25" x14ac:dyDescent="0.2">
      <c r="A58" s="324" t="s">
        <v>492</v>
      </c>
      <c r="B58" s="324"/>
      <c r="C58" s="324"/>
      <c r="D58" s="324"/>
      <c r="E58" s="324"/>
      <c r="F58" s="324"/>
      <c r="G58" s="6">
        <v>50</v>
      </c>
      <c r="H58" s="124">
        <v>0</v>
      </c>
      <c r="I58" s="124">
        <v>0</v>
      </c>
      <c r="J58" s="124">
        <v>0</v>
      </c>
      <c r="K58" s="124">
        <v>0</v>
      </c>
      <c r="L58" s="124">
        <v>0</v>
      </c>
      <c r="M58" s="124">
        <v>0</v>
      </c>
      <c r="N58" s="124">
        <v>0</v>
      </c>
      <c r="O58" s="124">
        <v>0</v>
      </c>
      <c r="P58" s="124">
        <v>0</v>
      </c>
      <c r="Q58" s="124">
        <v>0</v>
      </c>
      <c r="R58" s="124">
        <v>0</v>
      </c>
      <c r="S58" s="124">
        <v>0</v>
      </c>
      <c r="T58" s="124">
        <v>0</v>
      </c>
      <c r="U58" s="124">
        <v>0</v>
      </c>
      <c r="V58" s="124">
        <v>0</v>
      </c>
      <c r="W58" s="125">
        <f t="shared" si="11"/>
        <v>0</v>
      </c>
      <c r="X58" s="58">
        <v>0</v>
      </c>
      <c r="Y58" s="125">
        <f t="shared" si="12"/>
        <v>0</v>
      </c>
    </row>
    <row r="59" spans="1:25" ht="25.5" customHeight="1" x14ac:dyDescent="0.2">
      <c r="A59" s="343" t="s">
        <v>500</v>
      </c>
      <c r="B59" s="343"/>
      <c r="C59" s="343"/>
      <c r="D59" s="343"/>
      <c r="E59" s="343"/>
      <c r="F59" s="343"/>
      <c r="G59" s="8">
        <v>51</v>
      </c>
      <c r="H59" s="61">
        <f t="shared" ref="H59:T59" si="13">SUM(H39:H58)</f>
        <v>550287010</v>
      </c>
      <c r="I59" s="61">
        <f t="shared" si="13"/>
        <v>-350000</v>
      </c>
      <c r="J59" s="61">
        <f t="shared" si="13"/>
        <v>4406454</v>
      </c>
      <c r="K59" s="61">
        <f t="shared" si="13"/>
        <v>0</v>
      </c>
      <c r="L59" s="61">
        <f t="shared" si="13"/>
        <v>14080</v>
      </c>
      <c r="M59" s="61">
        <f t="shared" si="13"/>
        <v>0</v>
      </c>
      <c r="N59" s="61">
        <f t="shared" si="13"/>
        <v>0</v>
      </c>
      <c r="O59" s="61">
        <f t="shared" si="13"/>
        <v>0</v>
      </c>
      <c r="P59" s="61">
        <f t="shared" si="13"/>
        <v>0</v>
      </c>
      <c r="Q59" s="61">
        <f t="shared" si="13"/>
        <v>0</v>
      </c>
      <c r="R59" s="61">
        <f t="shared" si="13"/>
        <v>0</v>
      </c>
      <c r="S59" s="61">
        <f t="shared" si="13"/>
        <v>0</v>
      </c>
      <c r="T59" s="61">
        <f t="shared" si="13"/>
        <v>0</v>
      </c>
      <c r="U59" s="61">
        <f>SUM(U39:U58)</f>
        <v>83722623</v>
      </c>
      <c r="V59" s="61">
        <f>SUM(V39:V58)</f>
        <v>-5642842</v>
      </c>
      <c r="W59" s="61">
        <f>SUM(W39:W58)</f>
        <v>632409165</v>
      </c>
      <c r="X59" s="61">
        <f>SUM(X39:X58)</f>
        <v>0</v>
      </c>
      <c r="Y59" s="61">
        <f>SUM(Y39:Y58)</f>
        <v>632409165</v>
      </c>
    </row>
    <row r="60" spans="1:25" x14ac:dyDescent="0.2">
      <c r="A60" s="344" t="s">
        <v>392</v>
      </c>
      <c r="B60" s="345"/>
      <c r="C60" s="345"/>
      <c r="D60" s="345"/>
      <c r="E60" s="345"/>
      <c r="F60" s="345"/>
      <c r="G60" s="345"/>
      <c r="H60" s="345"/>
      <c r="I60" s="345"/>
      <c r="J60" s="345"/>
      <c r="K60" s="345"/>
      <c r="L60" s="345"/>
      <c r="M60" s="345"/>
      <c r="N60" s="345"/>
      <c r="O60" s="345"/>
      <c r="P60" s="345"/>
      <c r="Q60" s="345"/>
      <c r="R60" s="345"/>
      <c r="S60" s="345"/>
      <c r="T60" s="345"/>
      <c r="U60" s="345"/>
      <c r="V60" s="345"/>
      <c r="W60" s="345"/>
      <c r="X60" s="345"/>
      <c r="Y60" s="345"/>
    </row>
    <row r="61" spans="1:25" ht="31.5" customHeight="1" x14ac:dyDescent="0.2">
      <c r="A61" s="346" t="s">
        <v>502</v>
      </c>
      <c r="B61" s="347"/>
      <c r="C61" s="347"/>
      <c r="D61" s="347"/>
      <c r="E61" s="347"/>
      <c r="F61" s="347"/>
      <c r="G61" s="7">
        <v>52</v>
      </c>
      <c r="H61" s="59">
        <f t="shared" ref="H61:T61" si="14">SUM(H41:H49)</f>
        <v>0</v>
      </c>
      <c r="I61" s="59">
        <f t="shared" si="14"/>
        <v>0</v>
      </c>
      <c r="J61" s="59">
        <f t="shared" si="14"/>
        <v>0</v>
      </c>
      <c r="K61" s="59">
        <f t="shared" si="14"/>
        <v>0</v>
      </c>
      <c r="L61" s="59">
        <f t="shared" si="14"/>
        <v>0</v>
      </c>
      <c r="M61" s="59">
        <f t="shared" si="14"/>
        <v>0</v>
      </c>
      <c r="N61" s="59">
        <f t="shared" si="14"/>
        <v>0</v>
      </c>
      <c r="O61" s="59">
        <f t="shared" si="14"/>
        <v>0</v>
      </c>
      <c r="P61" s="59">
        <f t="shared" si="14"/>
        <v>0</v>
      </c>
      <c r="Q61" s="59">
        <f t="shared" si="14"/>
        <v>0</v>
      </c>
      <c r="R61" s="59">
        <f t="shared" si="14"/>
        <v>0</v>
      </c>
      <c r="S61" s="59">
        <f t="shared" si="14"/>
        <v>0</v>
      </c>
      <c r="T61" s="59">
        <f t="shared" si="14"/>
        <v>0</v>
      </c>
      <c r="U61" s="59">
        <f>SUM(U41:U49)</f>
        <v>0</v>
      </c>
      <c r="V61" s="59">
        <f>SUM(V41:V49)</f>
        <v>0</v>
      </c>
      <c r="W61" s="59">
        <f>SUM(W41:W49)</f>
        <v>0</v>
      </c>
      <c r="X61" s="59">
        <f>SUM(X41:X49)</f>
        <v>0</v>
      </c>
      <c r="Y61" s="59">
        <f>SUM(Y41:Y49)</f>
        <v>0</v>
      </c>
    </row>
    <row r="62" spans="1:25" ht="27.75" customHeight="1" x14ac:dyDescent="0.2">
      <c r="A62" s="346" t="s">
        <v>503</v>
      </c>
      <c r="B62" s="347"/>
      <c r="C62" s="347"/>
      <c r="D62" s="347"/>
      <c r="E62" s="347"/>
      <c r="F62" s="347"/>
      <c r="G62" s="7">
        <v>53</v>
      </c>
      <c r="H62" s="59">
        <f t="shared" ref="H62:T62" si="15">H40+H61</f>
        <v>0</v>
      </c>
      <c r="I62" s="59">
        <f t="shared" si="15"/>
        <v>0</v>
      </c>
      <c r="J62" s="59">
        <f t="shared" si="15"/>
        <v>0</v>
      </c>
      <c r="K62" s="59">
        <f t="shared" si="15"/>
        <v>0</v>
      </c>
      <c r="L62" s="59">
        <f t="shared" si="15"/>
        <v>0</v>
      </c>
      <c r="M62" s="59">
        <f t="shared" si="15"/>
        <v>0</v>
      </c>
      <c r="N62" s="59">
        <f t="shared" si="15"/>
        <v>0</v>
      </c>
      <c r="O62" s="59">
        <f t="shared" si="15"/>
        <v>0</v>
      </c>
      <c r="P62" s="59">
        <f t="shared" si="15"/>
        <v>0</v>
      </c>
      <c r="Q62" s="59">
        <f t="shared" si="15"/>
        <v>0</v>
      </c>
      <c r="R62" s="59">
        <f t="shared" si="15"/>
        <v>0</v>
      </c>
      <c r="S62" s="59">
        <f t="shared" si="15"/>
        <v>0</v>
      </c>
      <c r="T62" s="59">
        <f t="shared" si="15"/>
        <v>0</v>
      </c>
      <c r="U62" s="59">
        <f>U40+U61</f>
        <v>0</v>
      </c>
      <c r="V62" s="59">
        <f>V40+V61</f>
        <v>-5642842</v>
      </c>
      <c r="W62" s="59">
        <f>W40+W61</f>
        <v>-5642842</v>
      </c>
      <c r="X62" s="59">
        <f>X40+X61</f>
        <v>0</v>
      </c>
      <c r="Y62" s="59">
        <f>Y40+Y61</f>
        <v>-5642842</v>
      </c>
    </row>
    <row r="63" spans="1:25" ht="29.25" customHeight="1" x14ac:dyDescent="0.2">
      <c r="A63" s="348" t="s">
        <v>501</v>
      </c>
      <c r="B63" s="349"/>
      <c r="C63" s="349"/>
      <c r="D63" s="349"/>
      <c r="E63" s="349"/>
      <c r="F63" s="349"/>
      <c r="G63" s="8">
        <v>54</v>
      </c>
      <c r="H63" s="61">
        <f t="shared" ref="H63:T63" si="16">SUM(H50:H58)</f>
        <v>0</v>
      </c>
      <c r="I63" s="61">
        <f t="shared" si="16"/>
        <v>0</v>
      </c>
      <c r="J63" s="61">
        <f t="shared" si="16"/>
        <v>4406454</v>
      </c>
      <c r="K63" s="61">
        <f t="shared" si="16"/>
        <v>0</v>
      </c>
      <c r="L63" s="61">
        <f t="shared" si="16"/>
        <v>0</v>
      </c>
      <c r="M63" s="61">
        <f t="shared" si="16"/>
        <v>0</v>
      </c>
      <c r="N63" s="61">
        <f t="shared" si="16"/>
        <v>0</v>
      </c>
      <c r="O63" s="61">
        <f t="shared" si="16"/>
        <v>0</v>
      </c>
      <c r="P63" s="61">
        <f t="shared" si="16"/>
        <v>0</v>
      </c>
      <c r="Q63" s="61">
        <f t="shared" si="16"/>
        <v>0</v>
      </c>
      <c r="R63" s="61">
        <f t="shared" si="16"/>
        <v>0</v>
      </c>
      <c r="S63" s="61">
        <f t="shared" si="16"/>
        <v>0</v>
      </c>
      <c r="T63" s="61">
        <f t="shared" si="16"/>
        <v>0</v>
      </c>
      <c r="U63" s="61">
        <f>SUM(U50:U58)</f>
        <v>260594616</v>
      </c>
      <c r="V63" s="61">
        <f>SUM(V50:V58)</f>
        <v>-265001070</v>
      </c>
      <c r="W63" s="61">
        <f>SUM(W50:W58)</f>
        <v>0</v>
      </c>
      <c r="X63" s="61">
        <f>SUM(X50:X58)</f>
        <v>0</v>
      </c>
      <c r="Y63" s="61">
        <f>SUM(Y50:Y58)</f>
        <v>0</v>
      </c>
    </row>
  </sheetData>
  <sheetProtection algorithmName="SHA-512" hashValue="Y3uqVBCaDKORKzZGhUmJKA6UGacyydnxJotoucbSHWk3dybbHGi0BaJWyFnrmPyowS0VkOSjUkkFRc909ykQkw==" saltValue="0VLwYDKPcuUo2/fnYw49cQ==" spinCount="100000" sheet="1" objects="1" scenarios="1"/>
  <protectedRanges>
    <protectedRange sqref="E2" name="Range1_1"/>
    <protectedRange sqref="G2" name="Range1"/>
  </protectedRanges>
  <mergeCells count="66">
    <mergeCell ref="A62:F62"/>
    <mergeCell ref="A63:F63"/>
    <mergeCell ref="A55:F55"/>
    <mergeCell ref="A56:F56"/>
    <mergeCell ref="A57:F57"/>
    <mergeCell ref="A59:F59"/>
    <mergeCell ref="A60:Y60"/>
    <mergeCell ref="A61:F61"/>
    <mergeCell ref="A58:F58"/>
    <mergeCell ref="A54:F54"/>
    <mergeCell ref="A43:F43"/>
    <mergeCell ref="A44:F44"/>
    <mergeCell ref="A45:F45"/>
    <mergeCell ref="A46:F46"/>
    <mergeCell ref="A47:F47"/>
    <mergeCell ref="A48:F48"/>
    <mergeCell ref="A49:F49"/>
    <mergeCell ref="A50:F50"/>
    <mergeCell ref="A51:F51"/>
    <mergeCell ref="A52:F52"/>
    <mergeCell ref="A53:F53"/>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formula1>9999999999</formula1>
    </dataValidation>
    <dataValidation type="whole" operator="notEqual" allowBlank="1" showInputMessage="1" showErrorMessage="1" errorTitle="Invalid entry" error="You can enter only whole rounded numbers (positive or negative) and a zero." sqref="H32:Y34 H36:Y59 H61:Y63 H7:Y30">
      <formula1>9999999999</formula1>
    </dataValidation>
  </dataValidations>
  <pageMargins left="0.75" right="0.75" top="1" bottom="1" header="0.5" footer="0.5"/>
  <pageSetup paperSize="9" scale="38" orientation="landscape" r:id="rId1"/>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1"/>
  <sheetViews>
    <sheetView topLeftCell="A42" zoomScale="91" zoomScaleNormal="91" workbookViewId="0">
      <selection activeCell="A91" sqref="A91"/>
    </sheetView>
  </sheetViews>
  <sheetFormatPr defaultRowHeight="12.75" x14ac:dyDescent="0.2"/>
  <cols>
    <col min="1" max="1" width="202.140625" customWidth="1"/>
    <col min="9" max="9" width="120.140625" customWidth="1"/>
  </cols>
  <sheetData>
    <row r="1" spans="1:9" x14ac:dyDescent="0.2">
      <c r="A1" s="351" t="s">
        <v>506</v>
      </c>
      <c r="B1" s="352"/>
      <c r="C1" s="352"/>
      <c r="D1" s="352"/>
      <c r="E1" s="352"/>
      <c r="F1" s="352"/>
      <c r="G1" s="352"/>
      <c r="H1" s="352"/>
      <c r="I1" s="352"/>
    </row>
    <row r="2" spans="1:9" x14ac:dyDescent="0.2">
      <c r="A2" s="352"/>
      <c r="B2" s="352"/>
      <c r="C2" s="352"/>
      <c r="D2" s="352"/>
      <c r="E2" s="352"/>
      <c r="F2" s="352"/>
      <c r="G2" s="352"/>
      <c r="H2" s="352"/>
      <c r="I2" s="352"/>
    </row>
    <row r="3" spans="1:9" x14ac:dyDescent="0.2">
      <c r="A3" s="352"/>
      <c r="B3" s="352"/>
      <c r="C3" s="352"/>
      <c r="D3" s="352"/>
      <c r="E3" s="352"/>
      <c r="F3" s="352"/>
      <c r="G3" s="352"/>
      <c r="H3" s="352"/>
      <c r="I3" s="352"/>
    </row>
    <row r="4" spans="1:9" x14ac:dyDescent="0.2">
      <c r="A4" s="352"/>
      <c r="B4" s="352"/>
      <c r="C4" s="352"/>
      <c r="D4" s="352"/>
      <c r="E4" s="352"/>
      <c r="F4" s="352"/>
      <c r="G4" s="352"/>
      <c r="H4" s="352"/>
      <c r="I4" s="352"/>
    </row>
    <row r="5" spans="1:9" x14ac:dyDescent="0.2">
      <c r="A5" s="352"/>
      <c r="B5" s="352"/>
      <c r="C5" s="352"/>
      <c r="D5" s="352"/>
      <c r="E5" s="352"/>
      <c r="F5" s="352"/>
      <c r="G5" s="352"/>
      <c r="H5" s="352"/>
      <c r="I5" s="352"/>
    </row>
    <row r="6" spans="1:9" x14ac:dyDescent="0.2">
      <c r="A6" s="352"/>
      <c r="B6" s="352"/>
      <c r="C6" s="352"/>
      <c r="D6" s="352"/>
      <c r="E6" s="352"/>
      <c r="F6" s="352"/>
      <c r="G6" s="352"/>
      <c r="H6" s="352"/>
      <c r="I6" s="352"/>
    </row>
    <row r="7" spans="1:9" x14ac:dyDescent="0.2">
      <c r="A7" s="352"/>
      <c r="B7" s="352"/>
      <c r="C7" s="352"/>
      <c r="D7" s="352"/>
      <c r="E7" s="352"/>
      <c r="F7" s="352"/>
      <c r="G7" s="352"/>
      <c r="H7" s="352"/>
      <c r="I7" s="352"/>
    </row>
    <row r="8" spans="1:9" x14ac:dyDescent="0.2">
      <c r="A8" s="352"/>
      <c r="B8" s="352"/>
      <c r="C8" s="352"/>
      <c r="D8" s="352"/>
      <c r="E8" s="352"/>
      <c r="F8" s="352"/>
      <c r="G8" s="352"/>
      <c r="H8" s="352"/>
      <c r="I8" s="352"/>
    </row>
    <row r="9" spans="1:9" x14ac:dyDescent="0.2">
      <c r="A9" s="352"/>
      <c r="B9" s="352"/>
      <c r="C9" s="352"/>
      <c r="D9" s="352"/>
      <c r="E9" s="352"/>
      <c r="F9" s="352"/>
      <c r="G9" s="352"/>
      <c r="H9" s="352"/>
      <c r="I9" s="352"/>
    </row>
    <row r="10" spans="1:9" x14ac:dyDescent="0.2">
      <c r="A10" s="352"/>
      <c r="B10" s="352"/>
      <c r="C10" s="352"/>
      <c r="D10" s="352"/>
      <c r="E10" s="352"/>
      <c r="F10" s="352"/>
      <c r="G10" s="352"/>
      <c r="H10" s="352"/>
      <c r="I10" s="352"/>
    </row>
    <row r="11" spans="1:9" x14ac:dyDescent="0.2">
      <c r="A11" s="352"/>
      <c r="B11" s="352"/>
      <c r="C11" s="352"/>
      <c r="D11" s="352"/>
      <c r="E11" s="352"/>
      <c r="F11" s="352"/>
      <c r="G11" s="352"/>
      <c r="H11" s="352"/>
      <c r="I11" s="352"/>
    </row>
    <row r="12" spans="1:9" x14ac:dyDescent="0.2">
      <c r="A12" s="352"/>
      <c r="B12" s="352"/>
      <c r="C12" s="352"/>
      <c r="D12" s="352"/>
      <c r="E12" s="352"/>
      <c r="F12" s="352"/>
      <c r="G12" s="352"/>
      <c r="H12" s="352"/>
      <c r="I12" s="352"/>
    </row>
    <row r="13" spans="1:9" x14ac:dyDescent="0.2">
      <c r="A13" s="352"/>
      <c r="B13" s="352"/>
      <c r="C13" s="352"/>
      <c r="D13" s="352"/>
      <c r="E13" s="352"/>
      <c r="F13" s="352"/>
      <c r="G13" s="352"/>
      <c r="H13" s="352"/>
      <c r="I13" s="352"/>
    </row>
    <row r="14" spans="1:9" x14ac:dyDescent="0.2">
      <c r="A14" s="352"/>
      <c r="B14" s="352"/>
      <c r="C14" s="352"/>
      <c r="D14" s="352"/>
      <c r="E14" s="352"/>
      <c r="F14" s="352"/>
      <c r="G14" s="352"/>
      <c r="H14" s="352"/>
      <c r="I14" s="352"/>
    </row>
    <row r="15" spans="1:9" x14ac:dyDescent="0.2">
      <c r="A15" s="352"/>
      <c r="B15" s="352"/>
      <c r="C15" s="352"/>
      <c r="D15" s="352"/>
      <c r="E15" s="352"/>
      <c r="F15" s="352"/>
      <c r="G15" s="352"/>
      <c r="H15" s="352"/>
      <c r="I15" s="352"/>
    </row>
    <row r="16" spans="1:9" x14ac:dyDescent="0.2">
      <c r="A16" s="352"/>
      <c r="B16" s="352"/>
      <c r="C16" s="352"/>
      <c r="D16" s="352"/>
      <c r="E16" s="352"/>
      <c r="F16" s="352"/>
      <c r="G16" s="352"/>
      <c r="H16" s="352"/>
      <c r="I16" s="352"/>
    </row>
    <row r="17" spans="1:9" x14ac:dyDescent="0.2">
      <c r="A17" s="352"/>
      <c r="B17" s="352"/>
      <c r="C17" s="352"/>
      <c r="D17" s="352"/>
      <c r="E17" s="352"/>
      <c r="F17" s="352"/>
      <c r="G17" s="352"/>
      <c r="H17" s="352"/>
      <c r="I17" s="352"/>
    </row>
    <row r="18" spans="1:9" x14ac:dyDescent="0.2">
      <c r="A18" s="352"/>
      <c r="B18" s="352"/>
      <c r="C18" s="352"/>
      <c r="D18" s="352"/>
      <c r="E18" s="352"/>
      <c r="F18" s="352"/>
      <c r="G18" s="352"/>
      <c r="H18" s="352"/>
      <c r="I18" s="352"/>
    </row>
    <row r="19" spans="1:9" x14ac:dyDescent="0.2">
      <c r="A19" s="352"/>
      <c r="B19" s="352"/>
      <c r="C19" s="352"/>
      <c r="D19" s="352"/>
      <c r="E19" s="352"/>
      <c r="F19" s="352"/>
      <c r="G19" s="352"/>
      <c r="H19" s="352"/>
      <c r="I19" s="352"/>
    </row>
    <row r="20" spans="1:9" x14ac:dyDescent="0.2">
      <c r="A20" s="352"/>
      <c r="B20" s="352"/>
      <c r="C20" s="352"/>
      <c r="D20" s="352"/>
      <c r="E20" s="352"/>
      <c r="F20" s="352"/>
      <c r="G20" s="352"/>
      <c r="H20" s="352"/>
      <c r="I20" s="352"/>
    </row>
    <row r="21" spans="1:9" x14ac:dyDescent="0.2">
      <c r="A21" s="352"/>
      <c r="B21" s="352"/>
      <c r="C21" s="352"/>
      <c r="D21" s="352"/>
      <c r="E21" s="352"/>
      <c r="F21" s="352"/>
      <c r="G21" s="352"/>
      <c r="H21" s="352"/>
      <c r="I21" s="352"/>
    </row>
    <row r="22" spans="1:9" x14ac:dyDescent="0.2">
      <c r="A22" s="352"/>
      <c r="B22" s="352"/>
      <c r="C22" s="352"/>
      <c r="D22" s="352"/>
      <c r="E22" s="352"/>
      <c r="F22" s="352"/>
      <c r="G22" s="352"/>
      <c r="H22" s="352"/>
      <c r="I22" s="352"/>
    </row>
    <row r="23" spans="1:9" x14ac:dyDescent="0.2">
      <c r="A23" s="352"/>
      <c r="B23" s="352"/>
      <c r="C23" s="352"/>
      <c r="D23" s="352"/>
      <c r="E23" s="352"/>
      <c r="F23" s="352"/>
      <c r="G23" s="352"/>
      <c r="H23" s="352"/>
      <c r="I23" s="352"/>
    </row>
    <row r="24" spans="1:9" x14ac:dyDescent="0.2">
      <c r="A24" s="352"/>
      <c r="B24" s="352"/>
      <c r="C24" s="352"/>
      <c r="D24" s="352"/>
      <c r="E24" s="352"/>
      <c r="F24" s="352"/>
      <c r="G24" s="352"/>
      <c r="H24" s="352"/>
      <c r="I24" s="352"/>
    </row>
    <row r="25" spans="1:9" x14ac:dyDescent="0.2">
      <c r="A25" s="352"/>
      <c r="B25" s="352"/>
      <c r="C25" s="352"/>
      <c r="D25" s="352"/>
      <c r="E25" s="352"/>
      <c r="F25" s="352"/>
      <c r="G25" s="352"/>
      <c r="H25" s="352"/>
      <c r="I25" s="352"/>
    </row>
    <row r="26" spans="1:9" x14ac:dyDescent="0.2">
      <c r="A26" s="352"/>
      <c r="B26" s="352"/>
      <c r="C26" s="352"/>
      <c r="D26" s="352"/>
      <c r="E26" s="352"/>
      <c r="F26" s="352"/>
      <c r="G26" s="352"/>
      <c r="H26" s="352"/>
      <c r="I26" s="352"/>
    </row>
    <row r="27" spans="1:9" x14ac:dyDescent="0.2">
      <c r="A27" s="352"/>
      <c r="B27" s="352"/>
      <c r="C27" s="352"/>
      <c r="D27" s="352"/>
      <c r="E27" s="352"/>
      <c r="F27" s="352"/>
      <c r="G27" s="352"/>
      <c r="H27" s="352"/>
      <c r="I27" s="352"/>
    </row>
    <row r="28" spans="1:9" x14ac:dyDescent="0.2">
      <c r="A28" s="352"/>
      <c r="B28" s="352"/>
      <c r="C28" s="352"/>
      <c r="D28" s="352"/>
      <c r="E28" s="352"/>
      <c r="F28" s="352"/>
      <c r="G28" s="352"/>
      <c r="H28" s="352"/>
      <c r="I28" s="352"/>
    </row>
    <row r="29" spans="1:9" x14ac:dyDescent="0.2">
      <c r="A29" s="352"/>
      <c r="B29" s="352"/>
      <c r="C29" s="352"/>
      <c r="D29" s="352"/>
      <c r="E29" s="352"/>
      <c r="F29" s="352"/>
      <c r="G29" s="352"/>
      <c r="H29" s="352"/>
      <c r="I29" s="352"/>
    </row>
    <row r="30" spans="1:9" x14ac:dyDescent="0.2">
      <c r="A30" s="352"/>
      <c r="B30" s="352"/>
      <c r="C30" s="352"/>
      <c r="D30" s="352"/>
      <c r="E30" s="352"/>
      <c r="F30" s="352"/>
      <c r="G30" s="352"/>
      <c r="H30" s="352"/>
      <c r="I30" s="352"/>
    </row>
    <row r="31" spans="1:9" x14ac:dyDescent="0.2">
      <c r="A31" s="352"/>
      <c r="B31" s="352"/>
      <c r="C31" s="352"/>
      <c r="D31" s="352"/>
      <c r="E31" s="352"/>
      <c r="F31" s="352"/>
      <c r="G31" s="352"/>
      <c r="H31" s="352"/>
      <c r="I31" s="352"/>
    </row>
    <row r="32" spans="1:9" x14ac:dyDescent="0.2">
      <c r="A32" s="352"/>
      <c r="B32" s="352"/>
      <c r="C32" s="352"/>
      <c r="D32" s="352"/>
      <c r="E32" s="352"/>
      <c r="F32" s="352"/>
      <c r="G32" s="352"/>
      <c r="H32" s="352"/>
      <c r="I32" s="352"/>
    </row>
    <row r="33" spans="1:9" x14ac:dyDescent="0.2">
      <c r="A33" s="352"/>
      <c r="B33" s="352"/>
      <c r="C33" s="352"/>
      <c r="D33" s="352"/>
      <c r="E33" s="352"/>
      <c r="F33" s="352"/>
      <c r="G33" s="352"/>
      <c r="H33" s="352"/>
      <c r="I33" s="352"/>
    </row>
    <row r="34" spans="1:9" x14ac:dyDescent="0.2">
      <c r="A34" s="352"/>
      <c r="B34" s="352"/>
      <c r="C34" s="352"/>
      <c r="D34" s="352"/>
      <c r="E34" s="352"/>
      <c r="F34" s="352"/>
      <c r="G34" s="352"/>
      <c r="H34" s="352"/>
      <c r="I34" s="352"/>
    </row>
    <row r="35" spans="1:9" x14ac:dyDescent="0.2">
      <c r="A35" s="352"/>
      <c r="B35" s="352"/>
      <c r="C35" s="352"/>
      <c r="D35" s="352"/>
      <c r="E35" s="352"/>
      <c r="F35" s="352"/>
      <c r="G35" s="352"/>
      <c r="H35" s="352"/>
      <c r="I35" s="352"/>
    </row>
    <row r="36" spans="1:9" x14ac:dyDescent="0.2">
      <c r="A36" s="352"/>
      <c r="B36" s="352"/>
      <c r="C36" s="352"/>
      <c r="D36" s="352"/>
      <c r="E36" s="352"/>
      <c r="F36" s="352"/>
      <c r="G36" s="352"/>
      <c r="H36" s="352"/>
      <c r="I36" s="352"/>
    </row>
    <row r="37" spans="1:9" x14ac:dyDescent="0.2">
      <c r="A37" s="352"/>
      <c r="B37" s="352"/>
      <c r="C37" s="352"/>
      <c r="D37" s="352"/>
      <c r="E37" s="352"/>
      <c r="F37" s="352"/>
      <c r="G37" s="352"/>
      <c r="H37" s="352"/>
      <c r="I37" s="352"/>
    </row>
    <row r="38" spans="1:9" x14ac:dyDescent="0.2">
      <c r="A38" s="352"/>
      <c r="B38" s="352"/>
      <c r="C38" s="352"/>
      <c r="D38" s="352"/>
      <c r="E38" s="352"/>
      <c r="F38" s="352"/>
      <c r="G38" s="352"/>
      <c r="H38" s="352"/>
      <c r="I38" s="352"/>
    </row>
    <row r="39" spans="1:9" x14ac:dyDescent="0.2">
      <c r="A39" s="352"/>
      <c r="B39" s="352"/>
      <c r="C39" s="352"/>
      <c r="D39" s="352"/>
      <c r="E39" s="352"/>
      <c r="F39" s="352"/>
      <c r="G39" s="352"/>
      <c r="H39" s="352"/>
      <c r="I39" s="352"/>
    </row>
    <row r="40" spans="1:9" ht="78.75" customHeight="1" x14ac:dyDescent="0.2">
      <c r="A40" s="352"/>
      <c r="B40" s="352"/>
      <c r="C40" s="352"/>
      <c r="D40" s="352"/>
      <c r="E40" s="352"/>
      <c r="F40" s="352"/>
      <c r="G40" s="352"/>
      <c r="H40" s="352"/>
      <c r="I40" s="352"/>
    </row>
    <row r="41" spans="1:9" ht="41.25" customHeight="1" x14ac:dyDescent="0.2"/>
    <row r="42" spans="1:9" x14ac:dyDescent="0.2">
      <c r="A42" s="129" t="s">
        <v>528</v>
      </c>
    </row>
    <row r="43" spans="1:9" x14ac:dyDescent="0.2">
      <c r="A43" s="129"/>
    </row>
    <row r="44" spans="1:9" x14ac:dyDescent="0.2">
      <c r="A44" s="129" t="s">
        <v>560</v>
      </c>
    </row>
    <row r="45" spans="1:9" x14ac:dyDescent="0.2">
      <c r="A45" s="129"/>
    </row>
    <row r="46" spans="1:9" x14ac:dyDescent="0.2">
      <c r="A46" s="129" t="s">
        <v>529</v>
      </c>
    </row>
    <row r="47" spans="1:9" x14ac:dyDescent="0.2">
      <c r="A47" s="129"/>
    </row>
    <row r="48" spans="1:9" x14ac:dyDescent="0.2">
      <c r="A48" s="129" t="s">
        <v>570</v>
      </c>
    </row>
    <row r="49" spans="1:1" x14ac:dyDescent="0.2">
      <c r="A49" s="130"/>
    </row>
    <row r="50" spans="1:1" x14ac:dyDescent="0.2">
      <c r="A50" s="129" t="s">
        <v>530</v>
      </c>
    </row>
    <row r="51" spans="1:1" x14ac:dyDescent="0.2">
      <c r="A51" s="129"/>
    </row>
    <row r="52" spans="1:1" ht="66" customHeight="1" x14ac:dyDescent="0.2">
      <c r="A52" s="131" t="s">
        <v>531</v>
      </c>
    </row>
    <row r="53" spans="1:1" ht="25.5" customHeight="1" x14ac:dyDescent="0.2">
      <c r="A53" s="137" t="s">
        <v>582</v>
      </c>
    </row>
    <row r="54" spans="1:1" x14ac:dyDescent="0.2">
      <c r="A54" s="131"/>
    </row>
    <row r="55" spans="1:1" ht="39" customHeight="1" x14ac:dyDescent="0.2">
      <c r="A55" s="131" t="s">
        <v>532</v>
      </c>
    </row>
    <row r="56" spans="1:1" ht="37.5" customHeight="1" x14ac:dyDescent="0.2">
      <c r="A56" s="141" t="s">
        <v>571</v>
      </c>
    </row>
    <row r="57" spans="1:1" x14ac:dyDescent="0.2">
      <c r="A57" s="129"/>
    </row>
    <row r="58" spans="1:1" ht="64.5" customHeight="1" x14ac:dyDescent="0.2">
      <c r="A58" s="131" t="s">
        <v>533</v>
      </c>
    </row>
    <row r="59" spans="1:1" ht="60.75" customHeight="1" x14ac:dyDescent="0.2">
      <c r="A59" s="137" t="s">
        <v>581</v>
      </c>
    </row>
    <row r="60" spans="1:1" x14ac:dyDescent="0.2">
      <c r="A60" s="129"/>
    </row>
    <row r="61" spans="1:1" ht="36" customHeight="1" x14ac:dyDescent="0.2">
      <c r="A61" s="131" t="s">
        <v>535</v>
      </c>
    </row>
    <row r="62" spans="1:1" ht="30.75" customHeight="1" x14ac:dyDescent="0.2">
      <c r="A62" s="137" t="s">
        <v>561</v>
      </c>
    </row>
    <row r="63" spans="1:1" x14ac:dyDescent="0.2">
      <c r="A63" s="129"/>
    </row>
    <row r="64" spans="1:1" ht="22.5" customHeight="1" x14ac:dyDescent="0.2">
      <c r="A64" s="131" t="s">
        <v>534</v>
      </c>
    </row>
    <row r="65" spans="1:1" ht="32.25" customHeight="1" x14ac:dyDescent="0.2">
      <c r="A65" s="137" t="s">
        <v>582</v>
      </c>
    </row>
    <row r="66" spans="1:1" ht="15.75" customHeight="1" x14ac:dyDescent="0.2">
      <c r="A66" s="129"/>
    </row>
    <row r="67" spans="1:1" ht="30" customHeight="1" x14ac:dyDescent="0.2">
      <c r="A67" s="131" t="s">
        <v>556</v>
      </c>
    </row>
    <row r="68" spans="1:1" x14ac:dyDescent="0.2">
      <c r="A68" s="129"/>
    </row>
    <row r="69" spans="1:1" ht="48" customHeight="1" x14ac:dyDescent="0.2">
      <c r="A69" s="129" t="s">
        <v>536</v>
      </c>
    </row>
    <row r="70" spans="1:1" ht="18" customHeight="1" x14ac:dyDescent="0.2">
      <c r="A70" s="130" t="s">
        <v>537</v>
      </c>
    </row>
    <row r="71" spans="1:1" ht="21.75" customHeight="1" x14ac:dyDescent="0.2">
      <c r="A71" s="130" t="s">
        <v>538</v>
      </c>
    </row>
    <row r="72" spans="1:1" ht="18" customHeight="1" x14ac:dyDescent="0.2">
      <c r="A72" s="134" t="s">
        <v>559</v>
      </c>
    </row>
    <row r="73" spans="1:1" ht="17.25" customHeight="1" x14ac:dyDescent="0.2">
      <c r="A73" s="130" t="s">
        <v>539</v>
      </c>
    </row>
    <row r="74" spans="1:1" ht="18" customHeight="1" x14ac:dyDescent="0.2">
      <c r="A74" s="130" t="s">
        <v>557</v>
      </c>
    </row>
    <row r="75" spans="1:1" x14ac:dyDescent="0.2">
      <c r="A75" s="130" t="s">
        <v>558</v>
      </c>
    </row>
    <row r="76" spans="1:1" x14ac:dyDescent="0.2">
      <c r="A76" s="136"/>
    </row>
    <row r="77" spans="1:1" ht="24" customHeight="1" x14ac:dyDescent="0.2">
      <c r="A77" s="129" t="s">
        <v>540</v>
      </c>
    </row>
    <row r="78" spans="1:1" ht="18.75" customHeight="1" x14ac:dyDescent="0.2">
      <c r="A78" s="137" t="s">
        <v>577</v>
      </c>
    </row>
    <row r="79" spans="1:1" x14ac:dyDescent="0.2">
      <c r="A79" s="130"/>
    </row>
    <row r="80" spans="1:1" ht="63.75" customHeight="1" x14ac:dyDescent="0.2">
      <c r="A80" s="131" t="s">
        <v>541</v>
      </c>
    </row>
    <row r="81" spans="1:1" ht="68.25" customHeight="1" x14ac:dyDescent="0.2">
      <c r="A81" s="137" t="s">
        <v>576</v>
      </c>
    </row>
    <row r="82" spans="1:1" x14ac:dyDescent="0.2">
      <c r="A82" s="133"/>
    </row>
    <row r="83" spans="1:1" ht="34.5" customHeight="1" x14ac:dyDescent="0.2">
      <c r="A83" s="129" t="s">
        <v>542</v>
      </c>
    </row>
    <row r="84" spans="1:1" ht="43.5" customHeight="1" x14ac:dyDescent="0.2">
      <c r="A84" s="140" t="s">
        <v>566</v>
      </c>
    </row>
    <row r="85" spans="1:1" x14ac:dyDescent="0.2">
      <c r="A85" s="130"/>
    </row>
    <row r="86" spans="1:1" ht="42" customHeight="1" x14ac:dyDescent="0.2">
      <c r="A86" s="131" t="s">
        <v>543</v>
      </c>
    </row>
    <row r="87" spans="1:1" ht="44.25" customHeight="1" x14ac:dyDescent="0.2">
      <c r="A87" s="137" t="s">
        <v>575</v>
      </c>
    </row>
    <row r="88" spans="1:1" x14ac:dyDescent="0.2">
      <c r="A88" s="132"/>
    </row>
    <row r="89" spans="1:1" ht="23.25" customHeight="1" x14ac:dyDescent="0.2">
      <c r="A89" s="129" t="s">
        <v>544</v>
      </c>
    </row>
    <row r="90" spans="1:1" ht="30.75" customHeight="1" x14ac:dyDescent="0.2">
      <c r="A90" s="137" t="s">
        <v>583</v>
      </c>
    </row>
    <row r="91" spans="1:1" x14ac:dyDescent="0.2">
      <c r="A91" s="134"/>
    </row>
    <row r="92" spans="1:1" ht="63" customHeight="1" x14ac:dyDescent="0.2">
      <c r="A92" s="129" t="s">
        <v>545</v>
      </c>
    </row>
    <row r="93" spans="1:1" ht="50.25" customHeight="1" x14ac:dyDescent="0.2">
      <c r="A93" s="137" t="s">
        <v>572</v>
      </c>
    </row>
    <row r="94" spans="1:1" x14ac:dyDescent="0.2">
      <c r="A94" s="132"/>
    </row>
    <row r="95" spans="1:1" ht="30.75" customHeight="1" x14ac:dyDescent="0.2">
      <c r="A95" s="129" t="s">
        <v>546</v>
      </c>
    </row>
    <row r="96" spans="1:1" ht="31.5" customHeight="1" x14ac:dyDescent="0.2">
      <c r="A96" s="137" t="s">
        <v>573</v>
      </c>
    </row>
    <row r="97" spans="1:1" x14ac:dyDescent="0.2">
      <c r="A97" s="132"/>
    </row>
    <row r="98" spans="1:1" ht="92.25" customHeight="1" x14ac:dyDescent="0.2">
      <c r="A98" s="129" t="s">
        <v>547</v>
      </c>
    </row>
    <row r="99" spans="1:1" ht="45.75" customHeight="1" x14ac:dyDescent="0.2">
      <c r="A99" s="140" t="s">
        <v>578</v>
      </c>
    </row>
    <row r="100" spans="1:1" ht="46.5" customHeight="1" x14ac:dyDescent="0.2">
      <c r="A100" s="137" t="s">
        <v>579</v>
      </c>
    </row>
    <row r="101" spans="1:1" ht="51.75" customHeight="1" x14ac:dyDescent="0.2">
      <c r="A101" s="137" t="s">
        <v>580</v>
      </c>
    </row>
    <row r="102" spans="1:1" ht="43.5" customHeight="1" x14ac:dyDescent="0.2">
      <c r="A102" s="137"/>
    </row>
    <row r="103" spans="1:1" x14ac:dyDescent="0.2">
      <c r="A103" s="130"/>
    </row>
    <row r="104" spans="1:1" ht="31.5" customHeight="1" x14ac:dyDescent="0.2">
      <c r="A104" s="129" t="s">
        <v>548</v>
      </c>
    </row>
    <row r="105" spans="1:1" ht="25.5" customHeight="1" x14ac:dyDescent="0.2">
      <c r="A105" s="137" t="s">
        <v>562</v>
      </c>
    </row>
    <row r="106" spans="1:1" x14ac:dyDescent="0.2">
      <c r="A106" s="135"/>
    </row>
    <row r="107" spans="1:1" ht="31.5" customHeight="1" x14ac:dyDescent="0.2">
      <c r="A107" s="129" t="s">
        <v>549</v>
      </c>
    </row>
    <row r="108" spans="1:1" ht="25.5" customHeight="1" x14ac:dyDescent="0.2">
      <c r="A108" s="137" t="s">
        <v>561</v>
      </c>
    </row>
    <row r="109" spans="1:1" x14ac:dyDescent="0.2">
      <c r="A109" s="130"/>
    </row>
    <row r="110" spans="1:1" ht="30" customHeight="1" x14ac:dyDescent="0.2">
      <c r="A110" s="129" t="s">
        <v>550</v>
      </c>
    </row>
    <row r="111" spans="1:1" ht="29.25" customHeight="1" x14ac:dyDescent="0.2">
      <c r="A111" s="130" t="s">
        <v>525</v>
      </c>
    </row>
    <row r="112" spans="1:1" ht="26.25" customHeight="1" x14ac:dyDescent="0.2">
      <c r="A112" s="130" t="s">
        <v>526</v>
      </c>
    </row>
    <row r="113" spans="1:1" ht="30.75" customHeight="1" x14ac:dyDescent="0.2">
      <c r="A113" s="130" t="s">
        <v>527</v>
      </c>
    </row>
    <row r="114" spans="1:1" ht="27.75" customHeight="1" x14ac:dyDescent="0.2">
      <c r="A114" s="134"/>
    </row>
    <row r="115" spans="1:1" x14ac:dyDescent="0.2">
      <c r="A115" s="135"/>
    </row>
    <row r="116" spans="1:1" ht="39" customHeight="1" x14ac:dyDescent="0.2">
      <c r="A116" s="129" t="s">
        <v>551</v>
      </c>
    </row>
    <row r="117" spans="1:1" ht="29.25" customHeight="1" x14ac:dyDescent="0.2">
      <c r="A117" s="137" t="s">
        <v>563</v>
      </c>
    </row>
    <row r="118" spans="1:1" x14ac:dyDescent="0.2">
      <c r="A118" s="134"/>
    </row>
    <row r="119" spans="1:1" ht="45.75" customHeight="1" x14ac:dyDescent="0.2">
      <c r="A119" s="131" t="s">
        <v>552</v>
      </c>
    </row>
    <row r="120" spans="1:1" ht="27.75" customHeight="1" x14ac:dyDescent="0.2">
      <c r="A120" s="137" t="s">
        <v>563</v>
      </c>
    </row>
    <row r="121" spans="1:1" x14ac:dyDescent="0.2">
      <c r="A121" s="134"/>
    </row>
    <row r="122" spans="1:1" ht="35.25" customHeight="1" x14ac:dyDescent="0.2">
      <c r="A122" s="131" t="s">
        <v>553</v>
      </c>
    </row>
    <row r="123" spans="1:1" ht="25.5" customHeight="1" x14ac:dyDescent="0.2">
      <c r="A123" s="137" t="s">
        <v>563</v>
      </c>
    </row>
    <row r="124" spans="1:1" x14ac:dyDescent="0.2">
      <c r="A124" s="138"/>
    </row>
    <row r="125" spans="1:1" ht="56.25" customHeight="1" x14ac:dyDescent="0.2">
      <c r="A125" s="131" t="s">
        <v>554</v>
      </c>
    </row>
    <row r="126" spans="1:1" ht="24.75" customHeight="1" x14ac:dyDescent="0.2">
      <c r="A126" s="137" t="s">
        <v>563</v>
      </c>
    </row>
    <row r="127" spans="1:1" x14ac:dyDescent="0.2">
      <c r="A127" s="134"/>
    </row>
    <row r="128" spans="1:1" ht="29.25" customHeight="1" x14ac:dyDescent="0.2">
      <c r="A128" s="131" t="s">
        <v>555</v>
      </c>
    </row>
    <row r="129" spans="1:1" ht="35.25" customHeight="1" x14ac:dyDescent="0.2">
      <c r="A129" s="137" t="s">
        <v>574</v>
      </c>
    </row>
    <row r="130" spans="1:1" x14ac:dyDescent="0.2">
      <c r="A130" s="139"/>
    </row>
    <row r="131" spans="1:1" x14ac:dyDescent="0.2">
      <c r="A131" s="139"/>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0D4D68A5-2969-466B-8FA3-1D74451CB0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2090b57c-2e4d-4ed9-b313-510fc704fe75"/>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General data</vt:lpstr>
      <vt:lpstr>Balance sheet</vt:lpstr>
      <vt:lpstr>P&amp;L</vt:lpstr>
      <vt:lpstr>CF_I</vt:lpstr>
      <vt:lpstr>CF_D</vt:lpstr>
      <vt:lpstr>SOCE</vt:lpstr>
      <vt:lpstr>Notes</vt:lpstr>
      <vt:lpstr>'Balance sheet'!Print_Area</vt:lpstr>
      <vt:lpstr>CF_D!Print_Area</vt:lpstr>
      <vt:lpstr>CF_I!Print_Area</vt:lpstr>
      <vt:lpstr>Notes!Print_Area</vt:lpstr>
      <vt:lpstr>SOCE!Print_Area</vt:lpstr>
    </vt:vector>
  </TitlesOfParts>
  <Company>HANFA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Bešker Antonija</cp:lastModifiedBy>
  <cp:lastPrinted>2022-02-22T05:52:21Z</cp:lastPrinted>
  <dcterms:created xsi:type="dcterms:W3CDTF">2008-10-17T11:51:54Z</dcterms:created>
  <dcterms:modified xsi:type="dcterms:W3CDTF">2022-02-22T07:25:53Z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