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defaultThemeVersion="124226"/>
  <bookViews>
    <workbookView xWindow="-105" yWindow="-105" windowWidth="23250" windowHeight="12570" tabRatio="394"/>
  </bookViews>
  <sheets>
    <sheet name="General data" sheetId="23" r:id="rId1"/>
    <sheet name="Balance sheet" sheetId="18" r:id="rId2"/>
    <sheet name="P&amp;L" sheetId="19" r:id="rId3"/>
    <sheet name="CF_I" sheetId="20" r:id="rId4"/>
    <sheet name="CF_D" sheetId="21" r:id="rId5"/>
    <sheet name="SOCE" sheetId="22" r:id="rId6"/>
    <sheet name="Notes" sheetId="25"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45621" calcMode="manual"/>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61" i="22" l="1"/>
  <c r="U31" i="22"/>
  <c r="U32" i="22" s="1"/>
  <c r="I59" i="19"/>
  <c r="H13" i="19"/>
  <c r="H60" i="19" s="1"/>
  <c r="H59" i="19"/>
  <c r="H75" i="18"/>
  <c r="H131" i="18" s="1"/>
  <c r="I44" i="18"/>
  <c r="U33" i="22"/>
  <c r="H9" i="18"/>
  <c r="I75" i="18"/>
  <c r="I131" i="18" s="1"/>
  <c r="I13" i="19"/>
  <c r="I60" i="19" s="1"/>
  <c r="H55" i="20"/>
  <c r="H34" i="21"/>
  <c r="H47" i="21"/>
  <c r="U10" i="22"/>
  <c r="U29" i="22" s="1"/>
  <c r="I9" i="18"/>
  <c r="H44" i="18"/>
  <c r="I24" i="20"/>
  <c r="I27" i="20" s="1"/>
  <c r="I42" i="20"/>
  <c r="I55" i="20"/>
  <c r="I34" i="21"/>
  <c r="I47" i="21"/>
  <c r="H24" i="20"/>
  <c r="H27" i="20" s="1"/>
  <c r="W38" i="22"/>
  <c r="H42" i="20"/>
  <c r="H49" i="21"/>
  <c r="H51" i="21" s="1"/>
  <c r="W11" i="22"/>
  <c r="W59" i="22"/>
  <c r="W7" i="22"/>
  <c r="W10" i="22" s="1"/>
  <c r="W12" i="22"/>
  <c r="W31" i="22" s="1"/>
  <c r="U38" i="22"/>
  <c r="U57" i="22" s="1"/>
  <c r="W39" i="22"/>
  <c r="W49" i="22"/>
  <c r="W61" i="22" s="1"/>
  <c r="U59" i="22"/>
  <c r="U60" i="22" s="1"/>
  <c r="W21" i="22"/>
  <c r="W33" i="22" s="1"/>
  <c r="W60" i="22" l="1"/>
  <c r="I49" i="21"/>
  <c r="I51" i="21" s="1"/>
  <c r="I57" i="20"/>
  <c r="I59" i="20" s="1"/>
  <c r="I63" i="19"/>
  <c r="H61" i="19"/>
  <c r="H65" i="19" s="1"/>
  <c r="I62" i="19"/>
  <c r="H62" i="19"/>
  <c r="I61" i="19"/>
  <c r="I66" i="19" s="1"/>
  <c r="H63" i="19"/>
  <c r="I72" i="18"/>
  <c r="H57" i="20"/>
  <c r="H59" i="20" s="1"/>
  <c r="H72" i="18"/>
  <c r="W29" i="22"/>
  <c r="W32" i="22"/>
  <c r="W57" i="22"/>
  <c r="H67" i="19" l="1"/>
  <c r="H66" i="19"/>
  <c r="I65" i="19"/>
  <c r="I67" i="19"/>
</calcChain>
</file>

<file path=xl/sharedStrings.xml><?xml version="1.0" encoding="utf-8"?>
<sst xmlns="http://schemas.openxmlformats.org/spreadsheetml/2006/main" count="592" uniqueCount="589">
  <si>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</si>
  <si>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</si>
  <si>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</si>
  <si>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</si>
  <si>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</si>
  <si>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</si>
  <si>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</si>
  <si>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</si>
  <si>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</si>
  <si>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</si>
  <si>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</si>
  <si>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</si>
  <si>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</si>
  <si>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</si>
  <si>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</si>
  <si>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</si>
  <si>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</si>
  <si>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</si>
  <si>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</si>
  <si>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</si>
  <si>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</si>
  <si>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</si>
  <si>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</si>
  <si>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</si>
  <si>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</si>
  <si>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</si>
  <si>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</si>
  <si>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</si>
  <si>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</si>
  <si>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</si>
  <si>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</si>
  <si>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</si>
  <si>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</si>
  <si>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</si>
  <si>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</si>
  <si>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</si>
  <si>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</si>
  <si>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</si>
  <si>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</si>
  <si>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</si>
  <si>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</si>
  <si>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</si>
  <si>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</si>
  <si>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</si>
  <si>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</si>
  <si>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</si>
  <si>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</si>
  <si>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</si>
  <si>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</si>
  <si>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</si>
  <si>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</si>
  <si>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</si>
  <si>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</si>
  <si>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</si>
  <si>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</si>
  <si>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</si>
  <si>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</si>
  <si>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</si>
  <si>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</si>
  <si>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</si>
  <si>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</si>
  <si>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</si>
  <si>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</si>
  <si>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</si>
  <si>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</si>
  <si>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</si>
  <si>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</si>
  <si>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</si>
  <si>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</si>
  <si>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</si>
  <si>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</si>
  <si>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</si>
  <si>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</si>
  <si>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</si>
  <si>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</si>
  <si>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</si>
  <si>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</si>
  <si>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</si>
  <si>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</si>
  <si>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</si>
  <si>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</si>
  <si>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</si>
  <si>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</si>
  <si>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</si>
  <si>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</si>
  <si>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</si>
  <si>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</si>
  <si>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</si>
  <si>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</si>
  <si>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</si>
  <si>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</si>
  <si>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</si>
  <si>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</si>
  <si>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</si>
  <si>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</si>
  <si>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</si>
  <si>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</si>
  <si>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</si>
  <si>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</si>
  <si>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</si>
  <si>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</si>
  <si>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</si>
  <si>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</si>
  <si>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</si>
  <si>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</si>
  <si>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</si>
  <si>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</si>
  <si>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</si>
  <si>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</si>
  <si>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</si>
  <si>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</si>
  <si>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</si>
  <si>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</si>
  <si>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</si>
  <si>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</si>
  <si>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</si>
  <si>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</si>
  <si>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</si>
  <si>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</si>
  <si>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</si>
  <si>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</si>
  <si>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</si>
  <si>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</si>
  <si>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</si>
  <si>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</si>
  <si>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</si>
  <si>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</si>
  <si>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</si>
  <si>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</si>
  <si>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</si>
  <si>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</si>
  <si>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</si>
  <si>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</si>
  <si>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</si>
  <si>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</si>
  <si>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</si>
  <si>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</si>
  <si>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</si>
  <si>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</si>
  <si>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</si>
  <si>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</si>
  <si>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</si>
  <si>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</si>
  <si>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</si>
  <si>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</si>
  <si>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</si>
  <si>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</si>
  <si>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</si>
  <si>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</si>
  <si>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</si>
  <si>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</si>
  <si>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</si>
  <si>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</si>
  <si>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</si>
  <si>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</si>
  <si>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</si>
  <si>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</si>
  <si>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</si>
  <si>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</si>
  <si>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</si>
  <si>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</si>
  <si>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</si>
  <si>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</si>
  <si>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</si>
  <si>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</si>
  <si>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</si>
  <si>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</si>
  <si>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</si>
  <si>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</si>
  <si>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</si>
  <si>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</si>
  <si>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</si>
  <si>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</si>
  <si>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</si>
  <si>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</si>
  <si>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</si>
  <si>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</si>
  <si>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</si>
  <si>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</si>
  <si>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</si>
  <si>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</si>
  <si>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</si>
  <si>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</si>
  <si>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</si>
  <si>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</si>
  <si>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</si>
  <si>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</si>
  <si>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</si>
  <si>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</si>
  <si>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</si>
  <si>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</si>
  <si>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</si>
  <si>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</si>
  <si>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</si>
  <si>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</si>
  <si>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</si>
  <si>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</si>
  <si>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</si>
  <si>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</si>
  <si>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</si>
  <si>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</si>
  <si>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</si>
  <si>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</si>
  <si>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</si>
  <si>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</si>
  <si>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</si>
  <si>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</si>
  <si>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</si>
  <si>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</si>
  <si>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</si>
  <si>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</si>
  <si>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</si>
  <si>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</si>
  <si>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</si>
  <si>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</si>
  <si>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</si>
  <si>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</si>
  <si>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</si>
  <si>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</si>
  <si>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</si>
  <si>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</si>
  <si>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</si>
  <si>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</si>
  <si>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</si>
  <si>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</si>
  <si>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</si>
  <si>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</si>
  <si>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</si>
  <si>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</si>
  <si>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</si>
  <si>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</si>
  <si>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</si>
  <si>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</si>
  <si>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</si>
  <si>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</si>
  <si>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</si>
  <si>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</si>
  <si>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</si>
  <si>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</si>
  <si>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</si>
  <si>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</si>
  <si>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</si>
  <si>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</si>
  <si>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</si>
  <si>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</si>
  <si>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</si>
  <si>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</si>
  <si>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</si>
  <si>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</si>
  <si>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</si>
  <si>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</si>
  <si>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</si>
  <si>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</si>
  <si>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</si>
  <si>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</si>
  <si>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</si>
  <si>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</si>
  <si>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</si>
  <si>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</si>
  <si>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</si>
  <si>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</si>
  <si>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</si>
  <si>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</si>
  <si>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</si>
  <si>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</si>
  <si>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</si>
  <si>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</si>
  <si>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</si>
  <si>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</si>
  <si>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</si>
  <si>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</si>
  <si>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</si>
  <si>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</si>
  <si>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</si>
  <si>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</si>
  <si>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</si>
  <si>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</si>
  <si>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</si>
  <si>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</si>
  <si>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</si>
  <si>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</si>
  <si>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</si>
  <si>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</si>
  <si>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</si>
  <si>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</si>
  <si>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</si>
  <si>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</si>
  <si>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</si>
  <si>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</si>
  <si>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</si>
  <si>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</si>
  <si>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</si>
  <si>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</si>
  <si>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</si>
  <si>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</si>
  <si>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</si>
  <si>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</si>
  <si>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</si>
  <si>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</si>
  <si>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</si>
  <si>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</si>
  <si>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</si>
  <si>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</si>
  <si>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</si>
  <si>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</si>
  <si>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</si>
  <si>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</si>
  <si>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</si>
  <si>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</si>
  <si>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</si>
  <si>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</si>
  <si>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</si>
  <si>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</si>
  <si>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</si>
  <si>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</si>
  <si>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</si>
  <si>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</si>
  <si>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</si>
  <si>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</si>
  <si>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</si>
  <si>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</si>
  <si>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</si>
  <si>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</si>
  <si>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</si>
  <si>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</si>
  <si>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</si>
  <si>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</si>
  <si>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</si>
  <si>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</si>
  <si>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</si>
  <si>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</si>
  <si>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</si>
  <si>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</si>
  <si>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</si>
  <si>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</si>
  <si>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</si>
  <si>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</si>
  <si>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</si>
  <si>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</si>
  <si>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</si>
  <si>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</si>
  <si>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</si>
  <si>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</si>
  <si>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</si>
  <si>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</si>
  <si>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</si>
  <si>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</si>
  <si>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</si>
  <si>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</si>
  <si>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</si>
  <si>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</si>
  <si>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</si>
  <si>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</si>
  <si>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</si>
  <si>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</si>
  <si>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</si>
  <si>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</si>
  <si>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</si>
  <si>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</si>
  <si>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</si>
  <si>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</si>
  <si>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</si>
  <si>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</si>
  <si>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</si>
  <si>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</si>
  <si>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</si>
  <si>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</si>
  <si>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</si>
  <si>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</si>
  <si>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</si>
  <si>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</si>
  <si>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</si>
  <si>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</si>
  <si>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</si>
  <si>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</si>
  <si>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</si>
  <si>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</si>
  <si>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</si>
  <si>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</si>
  <si>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</si>
  <si>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</si>
  <si>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</si>
  <si>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</si>
  <si>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</si>
  <si>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</si>
  <si>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</si>
  <si>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</si>
  <si>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</si>
  <si>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</si>
  <si>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</si>
  <si>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</si>
  <si>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</si>
  <si>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</si>
  <si>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</si>
  <si>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</si>
  <si>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</si>
  <si>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</si>
  <si>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</si>
  <si>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</si>
  <si>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</si>
  <si>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</si>
  <si>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</si>
  <si>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</si>
  <si>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</si>
  <si>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</si>
  <si>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</si>
  <si>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</si>
  <si>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</si>
  <si>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</si>
  <si>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</si>
  <si>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</si>
  <si>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</si>
  <si>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</si>
  <si>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</si>
  <si>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</si>
  <si>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</si>
  <si>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</si>
  <si>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</si>
  <si>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</si>
  <si>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</si>
  <si>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</si>
  <si>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</si>
  <si>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</si>
  <si>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</si>
  <si>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</si>
  <si>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</si>
  <si>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</si>
  <si>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</si>
  <si>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</si>
  <si>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</si>
  <si>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</si>
  <si>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</si>
  <si>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</si>
  <si>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</si>
  <si>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</si>
  <si>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</si>
  <si>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</si>
  <si>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</si>
  <si>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</si>
  <si>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</si>
  <si>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</si>
  <si>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</si>
  <si>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</si>
  <si>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</si>
  <si>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</si>
  <si>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</si>
  <si>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</si>
  <si>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</si>
  <si>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</si>
  <si>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</si>
  <si>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</si>
  <si>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</si>
  <si>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</si>
  <si>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</si>
  <si>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</si>
  <si>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</si>
  <si>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</si>
  <si>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</si>
  <si>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</si>
  <si>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</si>
  <si>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</si>
  <si>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</si>
  <si>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</si>
  <si>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</si>
  <si>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</si>
  <si>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</si>
  <si>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</si>
  <si>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</si>
  <si>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</si>
  <si>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</si>
  <si>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</si>
  <si>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</si>
  <si>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</si>
  <si>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</si>
  <si>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</si>
  <si>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</si>
  <si>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</si>
  <si>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</si>
  <si>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</si>
  <si>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</si>
  <si>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</si>
  <si>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</si>
  <si>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</si>
  <si>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</si>
  <si>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</si>
  <si>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03674223</t>
  </si>
  <si>
    <t>REPUBLIKA HRVATSKA</t>
  </si>
  <si>
    <t>74780000U0FHQRSAX069</t>
  </si>
  <si>
    <t>080004355</t>
  </si>
  <si>
    <t>24503685008</t>
  </si>
  <si>
    <t>1141</t>
  </si>
  <si>
    <t>PETROKEMIJA d.d.</t>
  </si>
  <si>
    <t>KUTINA</t>
  </si>
  <si>
    <t>ALEJA VUKOVAR 4</t>
  </si>
  <si>
    <t>fin@petrokemija.hr</t>
  </si>
  <si>
    <t>www.petrokemija.hr</t>
  </si>
  <si>
    <t>RD</t>
  </si>
  <si>
    <t>NO</t>
  </si>
  <si>
    <t>ANTONIJA PEROŠEVIĆ-GALOVIĆ</t>
  </si>
  <si>
    <t>044-647-801</t>
  </si>
  <si>
    <t>antonija.galovic@petrokemija.hr</t>
  </si>
  <si>
    <t>KPMG Croatia d.o.o.</t>
  </si>
  <si>
    <t>Igor Gošek</t>
  </si>
  <si>
    <t xml:space="preserve">Submitter:  </t>
  </si>
  <si>
    <t>for the period__.__.____ . to __.__.____.</t>
  </si>
  <si>
    <t>balance as at 31.12.2020</t>
  </si>
  <si>
    <t>for the period 01.01.2020 to 31.12.2020</t>
  </si>
  <si>
    <t>for the period 01.01.2020. to 31.12.2020.</t>
  </si>
  <si>
    <t>·         Luka Šibenik - 100</t>
  </si>
  <si>
    <t>·         Tvornica gline - 24</t>
  </si>
  <si>
    <t>·         Tvornica paleta - 29</t>
  </si>
  <si>
    <t xml:space="preserve">TERRA MINERALNA GNOJIVA d.o.o. (Savska cesta 41, Zagreb) </t>
  </si>
  <si>
    <t xml:space="preserve">  NOTES TO THE ANNUAL FINANCIAL STATEMENTS - GFI</t>
  </si>
  <si>
    <t>Name of issuer:   PETROKEMIJA PLC</t>
  </si>
  <si>
    <t>Personal identification number (OIB):   24503685008</t>
  </si>
  <si>
    <t xml:space="preserve">                   NOTES TO THE ANNUAL FINANCIAL STATEMENTS - GFI
Name of issuer:   _______________________________________________________
Personal identification number (OIB):  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</si>
  <si>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Reporting period: 1.1.2020. do 31.12.2020.</t>
  </si>
  <si>
    <t>Notes to the financial statements are to be drawn up in accordance with the International Financial Reporting Standards (hereinafter: IFRS) in such a way that they:</t>
  </si>
  <si>
    <t>a) present information about the basis for the preparation of the financial statements and the specific accounting policies used in accordance with the International Accounting Standard 1 (IAS 1),</t>
  </si>
  <si>
    <t>b) disclose any information required by IFRSs that is not presented elsewhere in the statement of financial position, statement of comprehensive income, statement of cash flows and statement of changes in equity,</t>
  </si>
  <si>
    <t>c) provide additional information that is not presented elsewhere in the statement of financial position, statement of comprehensive income, statement of cash flows and statement of changes in equity, but is relevant for understanding any of them.</t>
  </si>
  <si>
    <t>(d) in the notes to the financial statements, in addition to the information stated above, information in respect of the following matters shall be disclosed:</t>
  </si>
  <si>
    <t>1. issuer’s name, registered office (address), legal form, country of establishment, entity’s registration number and, if applicable, the indication whether the issuer is undergoing liquidation, bankruptcy proceedings, shortened termination proceedings or extraordinary administration</t>
  </si>
  <si>
    <t>Name: Petrokemija, d.d.</t>
  </si>
  <si>
    <t>Adress: Aleja Vukovar 4, 44320 Kutina</t>
  </si>
  <si>
    <t>Home member state: Republika Hrvatska</t>
  </si>
  <si>
    <t>Registration number (MB): 03674223</t>
  </si>
  <si>
    <t>Personal identification number (OIB): 24503685008</t>
  </si>
  <si>
    <t>2. adopted accounting policies</t>
  </si>
  <si>
    <t>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t>
  </si>
  <si>
    <t>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t>
  </si>
  <si>
    <t>5. the amount and nature of individual items of income or expenditure which are of exceptional size or incidence</t>
  </si>
  <si>
    <t>6. amounts owed by the issuer and falling due after more than five years, as well as the total debts of the issuer covered by valuable security furnished by the issuer, specifying the type and form of security</t>
  </si>
  <si>
    <t>7. average number of employees during the financial year</t>
  </si>
  <si>
    <t>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t>
  </si>
  <si>
    <t>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t>
  </si>
  <si>
    <t>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t>
  </si>
  <si>
    <t>11. where a provision for deferred tax is recognised in the balance sheet, the deferred tax balances at the end of the financial year, and the movement in those balances during the financial year</t>
  </si>
  <si>
    <t>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t>
  </si>
  <si>
    <t>13. the number and the nominal value or, in the absence of a nominal value, the accounting par value of the shares subscribed during the financial year within the limits of the authorised capital</t>
  </si>
  <si>
    <t>14. where there is more than one class of shares, the number and the nominal value or, in the absence of a nominal value, the accounting value for each class</t>
  </si>
  <si>
    <t>15. the existence of any participation certificates, convertible debentures, warrants, options or similar securities or rights, with an indication of their number and the rights they confer</t>
  </si>
  <si>
    <t>16. the name, registered office and legal form of each of the companies of which the issuer is a member having unlimited liability</t>
  </si>
  <si>
    <t>17. the name and registered office of the company which draws up the consolidated financial statements of the largest group of companies of which the issuer forms part as a controlled group member</t>
  </si>
  <si>
    <t>18. the name and registered office of the company which draws up the consolidated financial statements of the smallest group of companies of which the issuer forms part as a controlled group member and which is also included in the group of companies referred to in point 17.</t>
  </si>
  <si>
    <t>KN</t>
  </si>
  <si>
    <t>Submitter:  PETROKEMIJA d.d.</t>
  </si>
  <si>
    <t>Submitter: PETROKEMIJA d.d.</t>
  </si>
  <si>
    <t>19. the place where copies of the consolidated financial statements referred to in points 17 and 18 may be obtained, provided that they are available</t>
  </si>
  <si>
    <t>20. the proposed appropriation of profit or treatment of loss, or where applicable, the appropriation of the profit or treatment of the loss</t>
  </si>
  <si>
    <t>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t>
  </si>
  <si>
    <t>22. the nature and the financial effect of material events arising after the balance sheet date which are not reflected in the profit and loss account or balance sheet</t>
  </si>
  <si>
    <t>23. the net income broken down by categories of activity and into geographical markets, in so far as those categories and markets differ substantially from one another, taking account of the manner in which the sale of products and the provision of services are organised.</t>
  </si>
  <si>
    <t>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</si>
  <si>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Legal form of the issuer: public limited company</t>
  </si>
  <si>
    <t>Accounting policies used to prepare separate consolidated and unconsolidated financial statements are International Financial Reporting Standards and Accounting Policies of Petrokemija Plc. Accounting Policies of Petrokemija Plc have been consistently applied to all presented periods, unless specified otherwise.</t>
  </si>
  <si>
    <t>The latest version of Accounting Policies of Petrokemija Plc was approved by the Management Board in January 2020 (effective as of 31 December 2019).</t>
  </si>
  <si>
    <t>The total value of debt securities (debentures, bills of exchange, guarantees) under contracts issued to third parties amounts to about HRK 803 million, which is the maximum exposure of the Group.</t>
  </si>
  <si>
    <t>Based on the expectations at the end of the reporting period, it is considered that the Group does not expect any increase in liabilities. Contractual maturity is based on the earliest date on which the Group may be required to settle the debt.</t>
  </si>
  <si>
    <t>There were no transactions stated.</t>
  </si>
  <si>
    <t>Individual items of income and expenditure which are of exceptional size or incidence, such as sales revenue, costs of raw materials and supplies, depreciation, staff costs and other expenses, are shown in the Annual Financial Statements of Petrokemija Group and Petrokemija Plc as of 31 December 2020.</t>
  </si>
  <si>
    <t>Data on debts are described in Note 24 to the Annual Financial Statements of Petrokemija Group and Petrokemija Plc as of 31 December 2020. Petrokemija Plc has 2 long-term loans totalling HRK 108 million. The loans concerned are maturing after more than five years and they are collateralized with a pledge of real estate in the value of the debt, as well as by a pledge of shares of the companies owned by the Republic of Croatia, in the amount of the debt.</t>
  </si>
  <si>
    <t>In 2020, the average number of employees of Petrokemija Plc and Petrokemija Group was 1,286 (2019: 1,456 employees) and 1,439 (2019: 1,591 employees), respectively.</t>
  </si>
  <si>
    <t>Capitalised internal labour represents all hours of work that can be properly allocated to the construction, alteration or installation of certain items of capital assets. The items, as such, are depreciated. In 2020, Petrokemija Plc has capitalised internal labour in the amount of HRK 1.3 million</t>
  </si>
  <si>
    <t>Pursuant to the Companies Act (Article 272.r), the Report on Remuneration will be available on the company's website as part of the materials published with the call for the Annual General Meeting of Petrokemija Plc. The Annual General Meeting is responsible for making decisions on remuneration policy and adopting e-reports on remuneration as defined under the Companies Act (Article 276.a).</t>
  </si>
  <si>
    <t>The average number of employees in Petrokemija Plc in 2020 is categorised as follows:</t>
  </si>
  <si>
    <t>·         Fertilizer production and maintenance - 758</t>
  </si>
  <si>
    <t>·         Supply chain - 333</t>
  </si>
  <si>
    <t>·         Management Board, Sales, and other administration - 195</t>
  </si>
  <si>
    <t>The average number of employees in Petrokemija Group in 2020 is categorised as follows:</t>
  </si>
  <si>
    <t>·         Petrokemija Plc - 1.286</t>
  </si>
  <si>
    <t>Staff costs are categorised as follows:</t>
  </si>
  <si>
    <t>As outlined in Note 10 to the Annual Financial Statements of Petrokemija Group and Petrokemija Plc as of 31 December 2020</t>
  </si>
  <si>
    <t>Petrokemija Plc has no recognised provisions for deferred tax, whereas Petrokemija Group has deferred tax assets in the amount of HRK 147,000.00.</t>
  </si>
  <si>
    <t>A detailed overview of Petrokemija Group's ownership interest and voting rights is shown in Note 16 to the Annual Financial Statements of Petrokemija Group and Petrokemija Plc as of 31 December 2020.</t>
  </si>
  <si>
    <t>Shareholders’ equity of Petrokemija Plc is detailed in Note 22 to the Annual Financial Statements of Petrokemija Group and Petrokemija Plc as of 31 December 2020.</t>
  </si>
  <si>
    <t>This is not applicable to the financial statements of Petrokemija Group and Petrokemija Plc.</t>
  </si>
  <si>
    <t>A detailed overview of Petrokemija Group's percentage of ownership interest and of voting power is shown in Note 16 to the Annual Financial Statements of Petrokemija Group and Petrokemija Plc as of 31 December 2020.</t>
  </si>
  <si>
    <t>This is not applicable to the financial statements of Petrokemija Group.</t>
  </si>
  <si>
    <t>Consolidated financial statement of Terra Mineralna Gnojiva d.o.o. is available at FINA RGFI (Annual Financial Statements Registry of the Financial Agency).</t>
  </si>
  <si>
    <t>Pursuant to the provision of Article 275 of the Companies Act, the Annual General Meeting of Petrokemija Plc will make a decision on profit appropriation or proposed treatment of loss, which will be disclosed when publishing the call for the Annual General Meeting of Petrokemija Plc.</t>
  </si>
  <si>
    <t>Events occurring after the balance sheet date are described in Note 32 to the Annual Financial Statements of Petrokemija Group and Petrokemija Plc as of 31 December 2020.</t>
  </si>
  <si>
    <t>A detailed analysis of net income is shown in Note 7 to the Annual Financial Statements of Petrokemija Group and Petrokemija Plc as of 31 December 2020.</t>
  </si>
  <si>
    <t>The auditor's fee is shown in Note 17 to the Annual Financial Statements of Petrokemija Group and Petrokemija Plc as of 31 December 2020.</t>
  </si>
  <si>
    <t>ADDITIONALLY</t>
  </si>
  <si>
    <t>Note 12 Financial income and financial costs - Other financial expenses in the P&amp;L Statement are shown through the Interest Expense item</t>
  </si>
  <si>
    <t>Note 11 Other operating expenses - The amount of the provision is reduced by the amount of the cancellation of the provision</t>
  </si>
  <si>
    <t>Note 25 Provisions - Only long-term provisions are shown in the note. The amount of short-term provisions is shown in the Balance Sheet as deferred payment of expenses and is not shown in this note. Provisions costs are shown in the P&amp;L Statement.</t>
  </si>
  <si>
    <t>Other differences (HRK 1,000.00-3,000.00) relate to the rounding of individual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</si>
</sst>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9">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9"/>
      <name val="Calibri"/>
      <family val="2"/>
      <charset val="238"/>
    </font>
    <font>
      <i/>
      <sz val="9"/>
      <name val="Calibri"/>
      <family val="2"/>
      <charset val="238"/>
    </font>
    <font>
      <sz val="9"/>
      <name val="Calibri"/>
      <family val="2"/>
      <scheme val="minor"/>
    </font>
    <font>
      <u/>
      <sz val="10"/>
      <color theme="10"/>
      <name val="Arial"/>
      <family val="2"/>
      <charset val="238"/>
    </font>
    <font>
      <b/>
      <sz val="10"/>
      <name val="Calibri"/>
      <family val="2"/>
      <charset val="238"/>
    </font>
    <font>
      <sz val="9"/>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1" fillId="0" borderId="0"/>
  </cellStyleXfs>
  <cellXfs count="33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49" fontId="3" fillId="11" borderId="4" xfId="0" applyNumberFormat="1" applyFont="1" applyFill="1" applyBorder="1" applyAlignment="1" applyProtection="1">
      <alignment horizontal="center" vertical="center"/>
      <protection locked="0"/>
    </xf>
    <xf numFmtId="0" fontId="43" fillId="0" borderId="0" xfId="0" applyFont="1" applyAlignment="1">
      <alignment horizontal="justify" vertical="center"/>
    </xf>
    <xf numFmtId="0" fontId="44" fillId="0" borderId="0" xfId="0" applyFont="1" applyAlignment="1">
      <alignment horizontal="justify" vertical="center"/>
    </xf>
    <xf numFmtId="0" fontId="43" fillId="0" borderId="0" xfId="0" applyFont="1" applyFill="1" applyAlignment="1">
      <alignment horizontal="justify" vertical="center"/>
    </xf>
    <xf numFmtId="0" fontId="47" fillId="0" borderId="0" xfId="0" applyFont="1" applyAlignment="1">
      <alignment horizontal="justify" vertical="center"/>
    </xf>
    <xf numFmtId="0" fontId="47" fillId="0" borderId="0" xfId="0" applyFont="1" applyFill="1" applyAlignment="1">
      <alignment horizontal="justify" vertical="center"/>
    </xf>
    <xf numFmtId="0" fontId="0" fillId="0" borderId="0" xfId="0" applyFill="1"/>
    <xf numFmtId="0" fontId="1" fillId="0" borderId="0" xfId="4" applyFont="1" applyFill="1" applyAlignment="1">
      <alignment horizontal="justify" vertical="center"/>
    </xf>
    <xf numFmtId="0" fontId="45" fillId="0" borderId="0" xfId="0" applyFont="1" applyFill="1" applyAlignment="1">
      <alignment horizontal="left" vertical="center" indent="4"/>
    </xf>
    <xf numFmtId="0" fontId="48" fillId="0" borderId="0" xfId="4" applyFont="1" applyFill="1" applyAlignment="1">
      <alignment horizontal="justify" vertical="center"/>
    </xf>
    <xf numFmtId="0" fontId="43" fillId="0" borderId="0" xfId="0" applyFont="1" applyFill="1" applyAlignment="1">
      <alignment horizontal="justify" vertical="center"/>
    </xf>
    <xf numFmtId="0" fontId="43" fillId="0" borderId="0" xfId="0" applyFont="1" applyFill="1" applyAlignment="1">
      <alignment horizontal="justify" vertical="center"/>
    </xf>
    <xf numFmtId="0" fontId="43" fillId="0" borderId="0" xfId="0" applyFont="1" applyFill="1" applyAlignment="1">
      <alignment horizontal="justify" vertical="center"/>
    </xf>
    <xf numFmtId="0" fontId="43" fillId="0" borderId="0" xfId="0" applyFont="1" applyFill="1" applyAlignment="1">
      <alignment horizontal="justify" vertical="center"/>
    </xf>
    <xf numFmtId="0" fontId="43" fillId="0" borderId="0" xfId="0" applyFont="1" applyFill="1" applyAlignment="1">
      <alignment horizontal="justify" vertical="center"/>
    </xf>
    <xf numFmtId="0" fontId="43" fillId="0" borderId="0" xfId="0" applyFont="1" applyFill="1" applyAlignment="1">
      <alignment horizontal="justify" vertical="center"/>
    </xf>
    <xf numFmtId="0" fontId="24" fillId="10" borderId="0" xfId="0" applyFont="1" applyFill="1" applyBorder="1" applyAlignment="1">
      <alignment vertical="top"/>
    </xf>
    <xf numFmtId="0" fontId="24"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4" fillId="10" borderId="0" xfId="0" applyFont="1" applyFill="1" applyBorder="1" applyProtection="1">
      <protection locked="0"/>
    </xf>
    <xf numFmtId="0" fontId="24"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5" fillId="10" borderId="0" xfId="0" applyFont="1" applyFill="1" applyBorder="1" applyAlignment="1">
      <alignment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4" fillId="10" borderId="0" xfId="0" applyFont="1" applyFill="1" applyBorder="1" applyAlignment="1">
      <alignment vertical="center"/>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Border="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3"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6"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iperveza" xfId="4" builtinId="8"/>
    <cellStyle name="Hyperlink 2" xfId="2"/>
    <cellStyle name="Normal 2" xfId="3"/>
    <cellStyle name="Normal 2 2" xfId="5"/>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workbookViewId="0">
      <selection activeCell="N8" sqref="N8"/>
    </sheetView>
  </sheetViews>
  <sheetFormatPr defaultRowHeight="12.75"/>
  <cols>
    <col min="9" max="9" width="12.7109375" customWidth="1"/>
  </cols>
  <sheetData>
    <row r="1" spans="1:10" ht="15.75">
      <c r="A1" s="169"/>
      <c r="B1" s="170"/>
      <c r="C1" s="170"/>
      <c r="D1" s="29"/>
      <c r="E1" s="29"/>
      <c r="F1" s="29"/>
      <c r="G1" s="29"/>
      <c r="H1" s="29"/>
      <c r="I1" s="29"/>
      <c r="J1" s="30"/>
    </row>
    <row r="2" spans="1:10" ht="14.45" customHeight="1">
      <c r="A2" s="171" t="s">
        <v>0</v>
      </c>
      <c r="B2" s="172"/>
      <c r="C2" s="172"/>
      <c r="D2" s="172"/>
      <c r="E2" s="172"/>
      <c r="F2" s="172"/>
      <c r="G2" s="172"/>
      <c r="H2" s="172"/>
      <c r="I2" s="172"/>
      <c r="J2" s="173"/>
    </row>
    <row r="3" spans="1:10" ht="15">
      <c r="A3" s="85"/>
      <c r="B3" s="86"/>
      <c r="C3" s="86"/>
      <c r="D3" s="86"/>
      <c r="E3" s="86"/>
      <c r="F3" s="86"/>
      <c r="G3" s="86"/>
      <c r="H3" s="86"/>
      <c r="I3" s="86"/>
      <c r="J3" s="87"/>
    </row>
    <row r="4" spans="1:10" ht="33.6" customHeight="1">
      <c r="A4" s="174" t="s">
        <v>1</v>
      </c>
      <c r="B4" s="175"/>
      <c r="C4" s="175"/>
      <c r="D4" s="175"/>
      <c r="E4" s="176">
        <v>43831</v>
      </c>
      <c r="F4" s="177"/>
      <c r="G4" s="93" t="s">
        <v>2</v>
      </c>
      <c r="H4" s="176">
        <v>44196</v>
      </c>
      <c r="I4" s="177"/>
      <c r="J4" s="31"/>
    </row>
    <row r="5" spans="1:10" s="98" customFormat="1" ht="10.15" customHeight="1">
      <c r="A5" s="178"/>
      <c r="B5" s="179"/>
      <c r="C5" s="179"/>
      <c r="D5" s="179"/>
      <c r="E5" s="179"/>
      <c r="F5" s="179"/>
      <c r="G5" s="179"/>
      <c r="H5" s="179"/>
      <c r="I5" s="179"/>
      <c r="J5" s="180"/>
    </row>
    <row r="6" spans="1:10" ht="20.45" customHeight="1">
      <c r="A6" s="88"/>
      <c r="B6" s="99" t="s">
        <v>3</v>
      </c>
      <c r="C6" s="89"/>
      <c r="D6" s="89"/>
      <c r="E6" s="111">
        <v>2020</v>
      </c>
      <c r="F6" s="100"/>
      <c r="G6" s="93"/>
      <c r="H6" s="100"/>
      <c r="I6" s="100"/>
      <c r="J6" s="40"/>
    </row>
    <row r="7" spans="1:10" s="102" customFormat="1" ht="10.9" customHeight="1">
      <c r="A7" s="88"/>
      <c r="B7" s="89"/>
      <c r="C7" s="89"/>
      <c r="D7" s="89"/>
      <c r="E7" s="101"/>
      <c r="F7" s="101"/>
      <c r="G7" s="93"/>
      <c r="H7" s="101"/>
      <c r="I7" s="101"/>
      <c r="J7" s="40"/>
    </row>
    <row r="8" spans="1:10" ht="37.9" customHeight="1">
      <c r="A8" s="182" t="s">
        <v>4</v>
      </c>
      <c r="B8" s="183"/>
      <c r="C8" s="183"/>
      <c r="D8" s="183"/>
      <c r="E8" s="183"/>
      <c r="F8" s="183"/>
      <c r="G8" s="183"/>
      <c r="H8" s="183"/>
      <c r="I8" s="183"/>
      <c r="J8" s="32"/>
    </row>
    <row r="9" spans="1:10" ht="14.25">
      <c r="A9" s="33"/>
      <c r="B9" s="82"/>
      <c r="C9" s="82"/>
      <c r="D9" s="82"/>
      <c r="E9" s="181"/>
      <c r="F9" s="181"/>
      <c r="G9" s="131"/>
      <c r="H9" s="131"/>
      <c r="I9" s="91"/>
      <c r="J9" s="92"/>
    </row>
    <row r="10" spans="1:10" ht="25.9" customHeight="1">
      <c r="A10" s="149" t="s">
        <v>5</v>
      </c>
      <c r="B10" s="150"/>
      <c r="C10" s="161" t="s">
        <v>485</v>
      </c>
      <c r="D10" s="162"/>
      <c r="E10" s="83"/>
      <c r="F10" s="134" t="s">
        <v>6</v>
      </c>
      <c r="G10" s="160"/>
      <c r="H10" s="143" t="s">
        <v>486</v>
      </c>
      <c r="I10" s="144"/>
      <c r="J10" s="34"/>
    </row>
    <row r="11" spans="1:10" ht="15.6" customHeight="1">
      <c r="A11" s="33"/>
      <c r="B11" s="82"/>
      <c r="C11" s="82"/>
      <c r="D11" s="82"/>
      <c r="E11" s="168"/>
      <c r="F11" s="168"/>
      <c r="G11" s="168"/>
      <c r="H11" s="168"/>
      <c r="I11" s="84"/>
      <c r="J11" s="34"/>
    </row>
    <row r="12" spans="1:10" ht="21" customHeight="1">
      <c r="A12" s="133" t="s">
        <v>7</v>
      </c>
      <c r="B12" s="150"/>
      <c r="C12" s="161" t="s">
        <v>488</v>
      </c>
      <c r="D12" s="162"/>
      <c r="E12" s="167"/>
      <c r="F12" s="168"/>
      <c r="G12" s="168"/>
      <c r="H12" s="168"/>
      <c r="I12" s="84"/>
      <c r="J12" s="34"/>
    </row>
    <row r="13" spans="1:10" ht="10.9" customHeight="1">
      <c r="A13" s="83"/>
      <c r="B13" s="84"/>
      <c r="C13" s="82"/>
      <c r="D13" s="82"/>
      <c r="E13" s="131"/>
      <c r="F13" s="131"/>
      <c r="G13" s="131"/>
      <c r="H13" s="131"/>
      <c r="I13" s="82"/>
      <c r="J13" s="35"/>
    </row>
    <row r="14" spans="1:10" ht="22.9" customHeight="1">
      <c r="A14" s="133" t="s">
        <v>8</v>
      </c>
      <c r="B14" s="160"/>
      <c r="C14" s="161" t="s">
        <v>489</v>
      </c>
      <c r="D14" s="162"/>
      <c r="E14" s="166"/>
      <c r="F14" s="151"/>
      <c r="G14" s="97" t="s">
        <v>9</v>
      </c>
      <c r="H14" s="143" t="s">
        <v>487</v>
      </c>
      <c r="I14" s="144"/>
      <c r="J14" s="94"/>
    </row>
    <row r="15" spans="1:10" ht="14.45" customHeight="1">
      <c r="A15" s="83"/>
      <c r="B15" s="84"/>
      <c r="C15" s="82"/>
      <c r="D15" s="82"/>
      <c r="E15" s="131"/>
      <c r="F15" s="131"/>
      <c r="G15" s="131"/>
      <c r="H15" s="131"/>
      <c r="I15" s="82"/>
      <c r="J15" s="35"/>
    </row>
    <row r="16" spans="1:10" ht="13.15" customHeight="1">
      <c r="A16" s="133" t="s">
        <v>10</v>
      </c>
      <c r="B16" s="160"/>
      <c r="C16" s="161" t="s">
        <v>490</v>
      </c>
      <c r="D16" s="162"/>
      <c r="E16" s="90"/>
      <c r="F16" s="90"/>
      <c r="G16" s="90"/>
      <c r="H16" s="90"/>
      <c r="I16" s="90"/>
      <c r="J16" s="94"/>
    </row>
    <row r="17" spans="1:10" ht="14.45" customHeight="1">
      <c r="A17" s="163"/>
      <c r="B17" s="164"/>
      <c r="C17" s="164"/>
      <c r="D17" s="164"/>
      <c r="E17" s="164"/>
      <c r="F17" s="164"/>
      <c r="G17" s="164"/>
      <c r="H17" s="164"/>
      <c r="I17" s="164"/>
      <c r="J17" s="165"/>
    </row>
    <row r="18" spans="1:10">
      <c r="A18" s="149" t="s">
        <v>11</v>
      </c>
      <c r="B18" s="150"/>
      <c r="C18" s="135" t="s">
        <v>491</v>
      </c>
      <c r="D18" s="136"/>
      <c r="E18" s="136"/>
      <c r="F18" s="136"/>
      <c r="G18" s="136"/>
      <c r="H18" s="136"/>
      <c r="I18" s="136"/>
      <c r="J18" s="137"/>
    </row>
    <row r="19" spans="1:10" ht="14.25">
      <c r="A19" s="33"/>
      <c r="B19" s="82"/>
      <c r="C19" s="96"/>
      <c r="D19" s="82"/>
      <c r="E19" s="131"/>
      <c r="F19" s="131"/>
      <c r="G19" s="131"/>
      <c r="H19" s="131"/>
      <c r="I19" s="82"/>
      <c r="J19" s="35"/>
    </row>
    <row r="20" spans="1:10" ht="14.25">
      <c r="A20" s="149" t="s">
        <v>12</v>
      </c>
      <c r="B20" s="150"/>
      <c r="C20" s="143">
        <v>44320</v>
      </c>
      <c r="D20" s="144"/>
      <c r="E20" s="131"/>
      <c r="F20" s="131"/>
      <c r="G20" s="135" t="s">
        <v>492</v>
      </c>
      <c r="H20" s="136"/>
      <c r="I20" s="136"/>
      <c r="J20" s="137"/>
    </row>
    <row r="21" spans="1:10" ht="14.25">
      <c r="A21" s="33"/>
      <c r="B21" s="82"/>
      <c r="C21" s="82"/>
      <c r="D21" s="82"/>
      <c r="E21" s="131"/>
      <c r="F21" s="131"/>
      <c r="G21" s="131"/>
      <c r="H21" s="131"/>
      <c r="I21" s="82"/>
      <c r="J21" s="35"/>
    </row>
    <row r="22" spans="1:10">
      <c r="A22" s="149" t="s">
        <v>13</v>
      </c>
      <c r="B22" s="150"/>
      <c r="C22" s="135" t="s">
        <v>493</v>
      </c>
      <c r="D22" s="136"/>
      <c r="E22" s="136"/>
      <c r="F22" s="136"/>
      <c r="G22" s="136"/>
      <c r="H22" s="136"/>
      <c r="I22" s="136"/>
      <c r="J22" s="137"/>
    </row>
    <row r="23" spans="1:10" ht="14.25">
      <c r="A23" s="33"/>
      <c r="B23" s="82"/>
      <c r="C23" s="82"/>
      <c r="D23" s="82"/>
      <c r="E23" s="131"/>
      <c r="F23" s="131"/>
      <c r="G23" s="131"/>
      <c r="H23" s="131"/>
      <c r="I23" s="82"/>
      <c r="J23" s="35"/>
    </row>
    <row r="24" spans="1:10" ht="14.25">
      <c r="A24" s="149" t="s">
        <v>14</v>
      </c>
      <c r="B24" s="150"/>
      <c r="C24" s="155" t="s">
        <v>494</v>
      </c>
      <c r="D24" s="156"/>
      <c r="E24" s="156"/>
      <c r="F24" s="156"/>
      <c r="G24" s="156"/>
      <c r="H24" s="156"/>
      <c r="I24" s="156"/>
      <c r="J24" s="157"/>
    </row>
    <row r="25" spans="1:10" ht="14.25">
      <c r="A25" s="33"/>
      <c r="B25" s="82"/>
      <c r="C25" s="96"/>
      <c r="D25" s="82"/>
      <c r="E25" s="131"/>
      <c r="F25" s="131"/>
      <c r="G25" s="131"/>
      <c r="H25" s="131"/>
      <c r="I25" s="82"/>
      <c r="J25" s="35"/>
    </row>
    <row r="26" spans="1:10" ht="14.25">
      <c r="A26" s="149" t="s">
        <v>15</v>
      </c>
      <c r="B26" s="150"/>
      <c r="C26" s="155" t="s">
        <v>495</v>
      </c>
      <c r="D26" s="156"/>
      <c r="E26" s="156"/>
      <c r="F26" s="156"/>
      <c r="G26" s="156"/>
      <c r="H26" s="156"/>
      <c r="I26" s="156"/>
      <c r="J26" s="157"/>
    </row>
    <row r="27" spans="1:10" ht="13.9" customHeight="1">
      <c r="A27" s="33"/>
      <c r="B27" s="82"/>
      <c r="C27" s="96"/>
      <c r="D27" s="82"/>
      <c r="E27" s="131"/>
      <c r="F27" s="131"/>
      <c r="G27" s="131"/>
      <c r="H27" s="131"/>
      <c r="I27" s="82"/>
      <c r="J27" s="35"/>
    </row>
    <row r="28" spans="1:10" ht="22.9" customHeight="1">
      <c r="A28" s="133" t="s">
        <v>16</v>
      </c>
      <c r="B28" s="150"/>
      <c r="C28" s="62">
        <v>1381</v>
      </c>
      <c r="D28" s="36"/>
      <c r="E28" s="154"/>
      <c r="F28" s="154"/>
      <c r="G28" s="154"/>
      <c r="H28" s="154"/>
      <c r="I28" s="158"/>
      <c r="J28" s="159"/>
    </row>
    <row r="29" spans="1:10" ht="14.25">
      <c r="A29" s="33"/>
      <c r="B29" s="82"/>
      <c r="C29" s="82"/>
      <c r="D29" s="82"/>
      <c r="E29" s="131"/>
      <c r="F29" s="131"/>
      <c r="G29" s="131"/>
      <c r="H29" s="131"/>
      <c r="I29" s="82"/>
      <c r="J29" s="35"/>
    </row>
    <row r="30" spans="1:10" ht="15">
      <c r="A30" s="149" t="s">
        <v>17</v>
      </c>
      <c r="B30" s="150"/>
      <c r="C30" s="110" t="s">
        <v>545</v>
      </c>
      <c r="D30" s="145" t="s">
        <v>18</v>
      </c>
      <c r="E30" s="146"/>
      <c r="F30" s="146"/>
      <c r="G30" s="146"/>
      <c r="H30" s="103" t="s">
        <v>19</v>
      </c>
      <c r="I30" s="104" t="s">
        <v>20</v>
      </c>
      <c r="J30" s="105"/>
    </row>
    <row r="31" spans="1:10">
      <c r="A31" s="149"/>
      <c r="B31" s="150"/>
      <c r="C31" s="37"/>
      <c r="D31" s="93"/>
      <c r="E31" s="151"/>
      <c r="F31" s="151"/>
      <c r="G31" s="151"/>
      <c r="H31" s="151"/>
      <c r="I31" s="152"/>
      <c r="J31" s="153"/>
    </row>
    <row r="32" spans="1:10">
      <c r="A32" s="149" t="s">
        <v>21</v>
      </c>
      <c r="B32" s="150"/>
      <c r="C32" s="62" t="s">
        <v>496</v>
      </c>
      <c r="D32" s="145" t="s">
        <v>22</v>
      </c>
      <c r="E32" s="146"/>
      <c r="F32" s="146"/>
      <c r="G32" s="146"/>
      <c r="H32" s="106" t="s">
        <v>23</v>
      </c>
      <c r="I32" s="107" t="s">
        <v>24</v>
      </c>
      <c r="J32" s="108"/>
    </row>
    <row r="33" spans="1:10" ht="14.25">
      <c r="A33" s="33"/>
      <c r="B33" s="82"/>
      <c r="C33" s="82"/>
      <c r="D33" s="82"/>
      <c r="E33" s="131"/>
      <c r="F33" s="131"/>
      <c r="G33" s="131"/>
      <c r="H33" s="131"/>
      <c r="I33" s="82"/>
      <c r="J33" s="35"/>
    </row>
    <row r="34" spans="1:10">
      <c r="A34" s="145" t="s">
        <v>25</v>
      </c>
      <c r="B34" s="146"/>
      <c r="C34" s="146"/>
      <c r="D34" s="146"/>
      <c r="E34" s="146" t="s">
        <v>26</v>
      </c>
      <c r="F34" s="146"/>
      <c r="G34" s="146"/>
      <c r="H34" s="146"/>
      <c r="I34" s="146"/>
      <c r="J34" s="38" t="s">
        <v>27</v>
      </c>
    </row>
    <row r="35" spans="1:10" ht="14.25">
      <c r="A35" s="33"/>
      <c r="B35" s="82"/>
      <c r="C35" s="82"/>
      <c r="D35" s="82"/>
      <c r="E35" s="131"/>
      <c r="F35" s="131"/>
      <c r="G35" s="131"/>
      <c r="H35" s="131"/>
      <c r="I35" s="82"/>
      <c r="J35" s="92"/>
    </row>
    <row r="36" spans="1:10">
      <c r="A36" s="138"/>
      <c r="B36" s="139"/>
      <c r="C36" s="139"/>
      <c r="D36" s="139"/>
      <c r="E36" s="138"/>
      <c r="F36" s="139"/>
      <c r="G36" s="139"/>
      <c r="H36" s="139"/>
      <c r="I36" s="140"/>
      <c r="J36" s="114"/>
    </row>
    <row r="37" spans="1:10" ht="14.25">
      <c r="A37" s="33"/>
      <c r="B37" s="82"/>
      <c r="C37" s="96"/>
      <c r="D37" s="148"/>
      <c r="E37" s="148"/>
      <c r="F37" s="148"/>
      <c r="G37" s="148"/>
      <c r="H37" s="148"/>
      <c r="I37" s="148"/>
      <c r="J37" s="35"/>
    </row>
    <row r="38" spans="1:10">
      <c r="A38" s="138"/>
      <c r="B38" s="139"/>
      <c r="C38" s="139"/>
      <c r="D38" s="140"/>
      <c r="E38" s="138"/>
      <c r="F38" s="139"/>
      <c r="G38" s="139"/>
      <c r="H38" s="139"/>
      <c r="I38" s="140"/>
      <c r="J38" s="110"/>
    </row>
    <row r="39" spans="1:10" ht="14.25">
      <c r="A39" s="33"/>
      <c r="B39" s="82"/>
      <c r="C39" s="96"/>
      <c r="D39" s="95"/>
      <c r="E39" s="148"/>
      <c r="F39" s="148"/>
      <c r="G39" s="148"/>
      <c r="H39" s="148"/>
      <c r="I39" s="84"/>
      <c r="J39" s="35"/>
    </row>
    <row r="40" spans="1:10">
      <c r="A40" s="138"/>
      <c r="B40" s="139"/>
      <c r="C40" s="139"/>
      <c r="D40" s="140"/>
      <c r="E40" s="138"/>
      <c r="F40" s="139"/>
      <c r="G40" s="139"/>
      <c r="H40" s="139"/>
      <c r="I40" s="140"/>
      <c r="J40" s="110"/>
    </row>
    <row r="41" spans="1:10" ht="14.25">
      <c r="A41" s="33"/>
      <c r="B41" s="82"/>
      <c r="C41" s="96"/>
      <c r="D41" s="95"/>
      <c r="E41" s="148"/>
      <c r="F41" s="148"/>
      <c r="G41" s="148"/>
      <c r="H41" s="148"/>
      <c r="I41" s="84"/>
      <c r="J41" s="35"/>
    </row>
    <row r="42" spans="1:10">
      <c r="A42" s="138"/>
      <c r="B42" s="139"/>
      <c r="C42" s="139"/>
      <c r="D42" s="140"/>
      <c r="E42" s="138"/>
      <c r="F42" s="139"/>
      <c r="G42" s="139"/>
      <c r="H42" s="139"/>
      <c r="I42" s="140"/>
      <c r="J42" s="110"/>
    </row>
    <row r="43" spans="1:10" ht="14.25">
      <c r="A43" s="39"/>
      <c r="B43" s="96"/>
      <c r="C43" s="130"/>
      <c r="D43" s="130"/>
      <c r="E43" s="131"/>
      <c r="F43" s="131"/>
      <c r="G43" s="130"/>
      <c r="H43" s="130"/>
      <c r="I43" s="130"/>
      <c r="J43" s="35"/>
    </row>
    <row r="44" spans="1:10">
      <c r="A44" s="138"/>
      <c r="B44" s="139"/>
      <c r="C44" s="139"/>
      <c r="D44" s="140"/>
      <c r="E44" s="138"/>
      <c r="F44" s="139"/>
      <c r="G44" s="139"/>
      <c r="H44" s="139"/>
      <c r="I44" s="140"/>
      <c r="J44" s="62"/>
    </row>
    <row r="45" spans="1:10" ht="14.25">
      <c r="A45" s="39"/>
      <c r="B45" s="96"/>
      <c r="C45" s="96"/>
      <c r="D45" s="82"/>
      <c r="E45" s="147"/>
      <c r="F45" s="147"/>
      <c r="G45" s="130"/>
      <c r="H45" s="130"/>
      <c r="I45" s="82"/>
      <c r="J45" s="35"/>
    </row>
    <row r="46" spans="1:10">
      <c r="A46" s="138"/>
      <c r="B46" s="139"/>
      <c r="C46" s="139"/>
      <c r="D46" s="140"/>
      <c r="E46" s="138"/>
      <c r="F46" s="139"/>
      <c r="G46" s="139"/>
      <c r="H46" s="139"/>
      <c r="I46" s="140"/>
      <c r="J46" s="62"/>
    </row>
    <row r="47" spans="1:10" ht="14.25">
      <c r="A47" s="39"/>
      <c r="B47" s="96"/>
      <c r="C47" s="96"/>
      <c r="D47" s="82"/>
      <c r="E47" s="131"/>
      <c r="F47" s="131"/>
      <c r="G47" s="130"/>
      <c r="H47" s="130"/>
      <c r="I47" s="82"/>
      <c r="J47" s="109" t="s">
        <v>28</v>
      </c>
    </row>
    <row r="48" spans="1:10" ht="14.25">
      <c r="A48" s="39"/>
      <c r="B48" s="96"/>
      <c r="C48" s="96"/>
      <c r="D48" s="82"/>
      <c r="E48" s="131"/>
      <c r="F48" s="131"/>
      <c r="G48" s="130"/>
      <c r="H48" s="130"/>
      <c r="I48" s="82"/>
      <c r="J48" s="109" t="s">
        <v>29</v>
      </c>
    </row>
    <row r="49" spans="1:10" ht="14.45" customHeight="1">
      <c r="A49" s="133" t="s">
        <v>30</v>
      </c>
      <c r="B49" s="134"/>
      <c r="C49" s="143" t="s">
        <v>497</v>
      </c>
      <c r="D49" s="144"/>
      <c r="E49" s="141" t="s">
        <v>31</v>
      </c>
      <c r="F49" s="142"/>
      <c r="G49" s="135"/>
      <c r="H49" s="136"/>
      <c r="I49" s="136"/>
      <c r="J49" s="137"/>
    </row>
    <row r="50" spans="1:10" ht="14.25">
      <c r="A50" s="39"/>
      <c r="B50" s="96"/>
      <c r="C50" s="130"/>
      <c r="D50" s="130"/>
      <c r="E50" s="131"/>
      <c r="F50" s="131"/>
      <c r="G50" s="132" t="s">
        <v>32</v>
      </c>
      <c r="H50" s="132"/>
      <c r="I50" s="132"/>
      <c r="J50" s="40"/>
    </row>
    <row r="51" spans="1:10" ht="13.9" customHeight="1">
      <c r="A51" s="133" t="s">
        <v>33</v>
      </c>
      <c r="B51" s="134"/>
      <c r="C51" s="135" t="s">
        <v>498</v>
      </c>
      <c r="D51" s="136"/>
      <c r="E51" s="136"/>
      <c r="F51" s="136"/>
      <c r="G51" s="136"/>
      <c r="H51" s="136"/>
      <c r="I51" s="136"/>
      <c r="J51" s="137"/>
    </row>
    <row r="52" spans="1:10" ht="14.25">
      <c r="A52" s="33"/>
      <c r="B52" s="82"/>
      <c r="C52" s="154" t="s">
        <v>34</v>
      </c>
      <c r="D52" s="154"/>
      <c r="E52" s="154"/>
      <c r="F52" s="154"/>
      <c r="G52" s="154"/>
      <c r="H52" s="154"/>
      <c r="I52" s="154"/>
      <c r="J52" s="35"/>
    </row>
    <row r="53" spans="1:10" ht="14.25">
      <c r="A53" s="133" t="s">
        <v>35</v>
      </c>
      <c r="B53" s="134"/>
      <c r="C53" s="188" t="s">
        <v>499</v>
      </c>
      <c r="D53" s="189"/>
      <c r="E53" s="190"/>
      <c r="F53" s="131"/>
      <c r="G53" s="131"/>
      <c r="H53" s="146"/>
      <c r="I53" s="146"/>
      <c r="J53" s="191"/>
    </row>
    <row r="54" spans="1:10" ht="14.25">
      <c r="A54" s="33"/>
      <c r="B54" s="82"/>
      <c r="C54" s="96"/>
      <c r="D54" s="82"/>
      <c r="E54" s="131"/>
      <c r="F54" s="131"/>
      <c r="G54" s="131"/>
      <c r="H54" s="131"/>
      <c r="I54" s="82"/>
      <c r="J54" s="35"/>
    </row>
    <row r="55" spans="1:10" ht="14.45" customHeight="1">
      <c r="A55" s="133" t="s">
        <v>36</v>
      </c>
      <c r="B55" s="134"/>
      <c r="C55" s="184" t="s">
        <v>500</v>
      </c>
      <c r="D55" s="185"/>
      <c r="E55" s="185"/>
      <c r="F55" s="185"/>
      <c r="G55" s="185"/>
      <c r="H55" s="185"/>
      <c r="I55" s="185"/>
      <c r="J55" s="186"/>
    </row>
    <row r="56" spans="1:10" ht="14.25">
      <c r="A56" s="33"/>
      <c r="B56" s="82"/>
      <c r="C56" s="82"/>
      <c r="D56" s="82"/>
      <c r="E56" s="131"/>
      <c r="F56" s="131"/>
      <c r="G56" s="131"/>
      <c r="H56" s="131"/>
      <c r="I56" s="82"/>
      <c r="J56" s="35"/>
    </row>
    <row r="57" spans="1:10" ht="14.25">
      <c r="A57" s="133" t="s">
        <v>37</v>
      </c>
      <c r="B57" s="134"/>
      <c r="C57" s="184" t="s">
        <v>501</v>
      </c>
      <c r="D57" s="185"/>
      <c r="E57" s="185"/>
      <c r="F57" s="185"/>
      <c r="G57" s="185"/>
      <c r="H57" s="185"/>
      <c r="I57" s="185"/>
      <c r="J57" s="186"/>
    </row>
    <row r="58" spans="1:10" ht="14.45" customHeight="1">
      <c r="A58" s="33"/>
      <c r="B58" s="82"/>
      <c r="C58" s="132" t="s">
        <v>38</v>
      </c>
      <c r="D58" s="132"/>
      <c r="E58" s="132"/>
      <c r="F58" s="132"/>
      <c r="G58" s="82"/>
      <c r="H58" s="82"/>
      <c r="I58" s="82"/>
      <c r="J58" s="35"/>
    </row>
    <row r="59" spans="1:10" ht="14.25">
      <c r="A59" s="133" t="s">
        <v>39</v>
      </c>
      <c r="B59" s="134"/>
      <c r="C59" s="184" t="s">
        <v>502</v>
      </c>
      <c r="D59" s="185"/>
      <c r="E59" s="185"/>
      <c r="F59" s="185"/>
      <c r="G59" s="185"/>
      <c r="H59" s="185"/>
      <c r="I59" s="185"/>
      <c r="J59" s="186"/>
    </row>
    <row r="60" spans="1:10" ht="14.45" customHeight="1">
      <c r="A60" s="41"/>
      <c r="B60" s="42"/>
      <c r="C60" s="187" t="s">
        <v>40</v>
      </c>
      <c r="D60" s="187"/>
      <c r="E60" s="187"/>
      <c r="F60" s="187"/>
      <c r="G60" s="187"/>
      <c r="H60" s="42"/>
      <c r="I60" s="42"/>
      <c r="J60" s="43"/>
    </row>
    <row r="67" ht="27" customHeight="1"/>
    <row r="71" ht="38.450000000000003" customHeight="1"/>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workbookViewId="0">
      <selection activeCell="H132" sqref="H132:I132"/>
    </sheetView>
  </sheetViews>
  <sheetFormatPr defaultColWidth="8.85546875" defaultRowHeight="12.75"/>
  <cols>
    <col min="1" max="7" width="8.85546875" style="25"/>
    <col min="8" max="9" width="16.7109375" style="61" customWidth="1"/>
    <col min="10" max="10" width="10.28515625" style="25" bestFit="1" customWidth="1"/>
    <col min="11" max="16384" width="8.85546875" style="25"/>
  </cols>
  <sheetData>
    <row r="1" spans="1:9">
      <c r="A1" s="204" t="s">
        <v>41</v>
      </c>
      <c r="B1" s="205"/>
      <c r="C1" s="205"/>
      <c r="D1" s="205"/>
      <c r="E1" s="205"/>
      <c r="F1" s="205"/>
      <c r="G1" s="205"/>
      <c r="H1" s="205"/>
      <c r="I1" s="205"/>
    </row>
    <row r="2" spans="1:9">
      <c r="A2" s="206" t="s">
        <v>505</v>
      </c>
      <c r="B2" s="207"/>
      <c r="C2" s="207"/>
      <c r="D2" s="207"/>
      <c r="E2" s="207"/>
      <c r="F2" s="207"/>
      <c r="G2" s="207"/>
      <c r="H2" s="207"/>
      <c r="I2" s="207"/>
    </row>
    <row r="3" spans="1:9">
      <c r="A3" s="208" t="s">
        <v>42</v>
      </c>
      <c r="B3" s="209"/>
      <c r="C3" s="209"/>
      <c r="D3" s="209"/>
      <c r="E3" s="209"/>
      <c r="F3" s="209"/>
      <c r="G3" s="209"/>
      <c r="H3" s="209"/>
      <c r="I3" s="209"/>
    </row>
    <row r="4" spans="1:9">
      <c r="A4" s="210" t="s">
        <v>546</v>
      </c>
      <c r="B4" s="211"/>
      <c r="C4" s="211"/>
      <c r="D4" s="211"/>
      <c r="E4" s="211"/>
      <c r="F4" s="211"/>
      <c r="G4" s="211"/>
      <c r="H4" s="211"/>
      <c r="I4" s="212"/>
    </row>
    <row r="5" spans="1:9" ht="34.5" thickBot="1">
      <c r="A5" s="216" t="s">
        <v>43</v>
      </c>
      <c r="B5" s="217"/>
      <c r="C5" s="217"/>
      <c r="D5" s="217"/>
      <c r="E5" s="217"/>
      <c r="F5" s="218"/>
      <c r="G5" s="26" t="s">
        <v>44</v>
      </c>
      <c r="H5" s="56" t="s">
        <v>45</v>
      </c>
      <c r="I5" s="57" t="s">
        <v>46</v>
      </c>
    </row>
    <row r="6" spans="1:9">
      <c r="A6" s="213">
        <v>1</v>
      </c>
      <c r="B6" s="214"/>
      <c r="C6" s="214"/>
      <c r="D6" s="214"/>
      <c r="E6" s="214"/>
      <c r="F6" s="215"/>
      <c r="G6" s="27">
        <v>2</v>
      </c>
      <c r="H6" s="28">
        <v>3</v>
      </c>
      <c r="I6" s="28">
        <v>4</v>
      </c>
    </row>
    <row r="7" spans="1:9">
      <c r="A7" s="219"/>
      <c r="B7" s="219"/>
      <c r="C7" s="219"/>
      <c r="D7" s="219"/>
      <c r="E7" s="219"/>
      <c r="F7" s="219"/>
      <c r="G7" s="219"/>
      <c r="H7" s="219"/>
      <c r="I7" s="220"/>
    </row>
    <row r="8" spans="1:9" ht="12.75" customHeight="1">
      <c r="A8" s="221" t="s">
        <v>47</v>
      </c>
      <c r="B8" s="222"/>
      <c r="C8" s="222"/>
      <c r="D8" s="222"/>
      <c r="E8" s="222"/>
      <c r="F8" s="223"/>
      <c r="G8" s="16">
        <v>1</v>
      </c>
      <c r="H8" s="58">
        <v>0</v>
      </c>
      <c r="I8" s="58">
        <v>0</v>
      </c>
    </row>
    <row r="9" spans="1:9" ht="12.75" customHeight="1">
      <c r="A9" s="201" t="s">
        <v>48</v>
      </c>
      <c r="B9" s="202"/>
      <c r="C9" s="202"/>
      <c r="D9" s="202"/>
      <c r="E9" s="202"/>
      <c r="F9" s="203"/>
      <c r="G9" s="17">
        <v>2</v>
      </c>
      <c r="H9" s="59">
        <f>H10+H17+H27+H38+H43</f>
        <v>638140171</v>
      </c>
      <c r="I9" s="59">
        <f>I10+I17+I27+I38+I43</f>
        <v>604841172</v>
      </c>
    </row>
    <row r="10" spans="1:9" ht="12.75" customHeight="1">
      <c r="A10" s="193" t="s">
        <v>49</v>
      </c>
      <c r="B10" s="194"/>
      <c r="C10" s="194"/>
      <c r="D10" s="194"/>
      <c r="E10" s="194"/>
      <c r="F10" s="195"/>
      <c r="G10" s="17">
        <v>3</v>
      </c>
      <c r="H10" s="59">
        <f>H11+H12+H13+H14+H15+H16</f>
        <v>2181727</v>
      </c>
      <c r="I10" s="59">
        <f>I11+I12+I13+I14+I15+I16</f>
        <v>1265670</v>
      </c>
    </row>
    <row r="11" spans="1:9" ht="12.75" customHeight="1">
      <c r="A11" s="198" t="s">
        <v>50</v>
      </c>
      <c r="B11" s="199"/>
      <c r="C11" s="199"/>
      <c r="D11" s="199"/>
      <c r="E11" s="199"/>
      <c r="F11" s="200"/>
      <c r="G11" s="16">
        <v>4</v>
      </c>
      <c r="H11" s="58">
        <v>0</v>
      </c>
      <c r="I11" s="58">
        <v>0</v>
      </c>
    </row>
    <row r="12" spans="1:9" ht="23.45" customHeight="1">
      <c r="A12" s="198" t="s">
        <v>51</v>
      </c>
      <c r="B12" s="199"/>
      <c r="C12" s="199"/>
      <c r="D12" s="199"/>
      <c r="E12" s="199"/>
      <c r="F12" s="200"/>
      <c r="G12" s="16">
        <v>5</v>
      </c>
      <c r="H12" s="58">
        <v>2181727</v>
      </c>
      <c r="I12" s="58">
        <v>1265670</v>
      </c>
    </row>
    <row r="13" spans="1:9" ht="12.75" customHeight="1">
      <c r="A13" s="198" t="s">
        <v>52</v>
      </c>
      <c r="B13" s="199"/>
      <c r="C13" s="199"/>
      <c r="D13" s="199"/>
      <c r="E13" s="199"/>
      <c r="F13" s="200"/>
      <c r="G13" s="16">
        <v>6</v>
      </c>
      <c r="H13" s="58">
        <v>0</v>
      </c>
      <c r="I13" s="58">
        <v>0</v>
      </c>
    </row>
    <row r="14" spans="1:9" ht="12.75" customHeight="1">
      <c r="A14" s="198" t="s">
        <v>53</v>
      </c>
      <c r="B14" s="199"/>
      <c r="C14" s="199"/>
      <c r="D14" s="199"/>
      <c r="E14" s="199"/>
      <c r="F14" s="200"/>
      <c r="G14" s="16">
        <v>7</v>
      </c>
      <c r="H14" s="58">
        <v>0</v>
      </c>
      <c r="I14" s="58">
        <v>0</v>
      </c>
    </row>
    <row r="15" spans="1:9" ht="12.75" customHeight="1">
      <c r="A15" s="198" t="s">
        <v>54</v>
      </c>
      <c r="B15" s="199"/>
      <c r="C15" s="199"/>
      <c r="D15" s="199"/>
      <c r="E15" s="199"/>
      <c r="F15" s="200"/>
      <c r="G15" s="16">
        <v>8</v>
      </c>
      <c r="H15" s="58">
        <v>0</v>
      </c>
      <c r="I15" s="58">
        <v>0</v>
      </c>
    </row>
    <row r="16" spans="1:9" ht="12.75" customHeight="1">
      <c r="A16" s="198" t="s">
        <v>55</v>
      </c>
      <c r="B16" s="199"/>
      <c r="C16" s="199"/>
      <c r="D16" s="199"/>
      <c r="E16" s="199"/>
      <c r="F16" s="200"/>
      <c r="G16" s="16">
        <v>9</v>
      </c>
      <c r="H16" s="58">
        <v>0</v>
      </c>
      <c r="I16" s="58">
        <v>0</v>
      </c>
    </row>
    <row r="17" spans="1:9" ht="12.75" customHeight="1">
      <c r="A17" s="193" t="s">
        <v>56</v>
      </c>
      <c r="B17" s="194"/>
      <c r="C17" s="194"/>
      <c r="D17" s="194"/>
      <c r="E17" s="194"/>
      <c r="F17" s="195"/>
      <c r="G17" s="17">
        <v>10</v>
      </c>
      <c r="H17" s="59">
        <f>H18+H19+H20+H21+H22+H23+H24+H25+H26</f>
        <v>613099115</v>
      </c>
      <c r="I17" s="59">
        <f>I18+I19+I20+I21+I22+I23+I24+I25+I26</f>
        <v>582434964</v>
      </c>
    </row>
    <row r="18" spans="1:9" ht="12.75" customHeight="1">
      <c r="A18" s="198" t="s">
        <v>57</v>
      </c>
      <c r="B18" s="199"/>
      <c r="C18" s="199"/>
      <c r="D18" s="199"/>
      <c r="E18" s="199"/>
      <c r="F18" s="200"/>
      <c r="G18" s="16">
        <v>11</v>
      </c>
      <c r="H18" s="58">
        <v>43947414</v>
      </c>
      <c r="I18" s="58">
        <v>43947414</v>
      </c>
    </row>
    <row r="19" spans="1:9" ht="12.75" customHeight="1">
      <c r="A19" s="198" t="s">
        <v>58</v>
      </c>
      <c r="B19" s="199"/>
      <c r="C19" s="199"/>
      <c r="D19" s="199"/>
      <c r="E19" s="199"/>
      <c r="F19" s="200"/>
      <c r="G19" s="16">
        <v>12</v>
      </c>
      <c r="H19" s="58">
        <v>173669042</v>
      </c>
      <c r="I19" s="58">
        <v>160849193</v>
      </c>
    </row>
    <row r="20" spans="1:9" ht="12.75" customHeight="1">
      <c r="A20" s="198" t="s">
        <v>59</v>
      </c>
      <c r="B20" s="199"/>
      <c r="C20" s="199"/>
      <c r="D20" s="199"/>
      <c r="E20" s="199"/>
      <c r="F20" s="200"/>
      <c r="G20" s="16">
        <v>13</v>
      </c>
      <c r="H20" s="58">
        <v>361280680</v>
      </c>
      <c r="I20" s="58">
        <v>329950296</v>
      </c>
    </row>
    <row r="21" spans="1:9" ht="12.75" customHeight="1">
      <c r="A21" s="198" t="s">
        <v>60</v>
      </c>
      <c r="B21" s="199"/>
      <c r="C21" s="199"/>
      <c r="D21" s="199"/>
      <c r="E21" s="199"/>
      <c r="F21" s="200"/>
      <c r="G21" s="16">
        <v>14</v>
      </c>
      <c r="H21" s="58">
        <v>13563180</v>
      </c>
      <c r="I21" s="58">
        <v>13619833</v>
      </c>
    </row>
    <row r="22" spans="1:9" ht="12.75" customHeight="1">
      <c r="A22" s="198" t="s">
        <v>61</v>
      </c>
      <c r="B22" s="199"/>
      <c r="C22" s="199"/>
      <c r="D22" s="199"/>
      <c r="E22" s="199"/>
      <c r="F22" s="200"/>
      <c r="G22" s="16">
        <v>15</v>
      </c>
      <c r="H22" s="58">
        <v>0</v>
      </c>
      <c r="I22" s="58">
        <v>0</v>
      </c>
    </row>
    <row r="23" spans="1:9" ht="12.75" customHeight="1">
      <c r="A23" s="198" t="s">
        <v>62</v>
      </c>
      <c r="B23" s="199"/>
      <c r="C23" s="199"/>
      <c r="D23" s="199"/>
      <c r="E23" s="199"/>
      <c r="F23" s="200"/>
      <c r="G23" s="16">
        <v>16</v>
      </c>
      <c r="H23" s="58">
        <v>4279293</v>
      </c>
      <c r="I23" s="58">
        <v>6632</v>
      </c>
    </row>
    <row r="24" spans="1:9" ht="12.75" customHeight="1">
      <c r="A24" s="198" t="s">
        <v>63</v>
      </c>
      <c r="B24" s="199"/>
      <c r="C24" s="199"/>
      <c r="D24" s="199"/>
      <c r="E24" s="199"/>
      <c r="F24" s="200"/>
      <c r="G24" s="16">
        <v>17</v>
      </c>
      <c r="H24" s="58">
        <v>15896812</v>
      </c>
      <c r="I24" s="58">
        <v>33598964</v>
      </c>
    </row>
    <row r="25" spans="1:9" ht="12.75" customHeight="1">
      <c r="A25" s="198" t="s">
        <v>64</v>
      </c>
      <c r="B25" s="199"/>
      <c r="C25" s="199"/>
      <c r="D25" s="199"/>
      <c r="E25" s="199"/>
      <c r="F25" s="200"/>
      <c r="G25" s="16">
        <v>18</v>
      </c>
      <c r="H25" s="58">
        <v>462694</v>
      </c>
      <c r="I25" s="58">
        <v>462632</v>
      </c>
    </row>
    <row r="26" spans="1:9" ht="12.75" customHeight="1">
      <c r="A26" s="198" t="s">
        <v>65</v>
      </c>
      <c r="B26" s="199"/>
      <c r="C26" s="199"/>
      <c r="D26" s="199"/>
      <c r="E26" s="199"/>
      <c r="F26" s="200"/>
      <c r="G26" s="16">
        <v>19</v>
      </c>
      <c r="H26" s="58">
        <v>0</v>
      </c>
      <c r="I26" s="58">
        <v>0</v>
      </c>
    </row>
    <row r="27" spans="1:9" ht="12.75" customHeight="1">
      <c r="A27" s="193" t="s">
        <v>66</v>
      </c>
      <c r="B27" s="194"/>
      <c r="C27" s="194"/>
      <c r="D27" s="194"/>
      <c r="E27" s="194"/>
      <c r="F27" s="195"/>
      <c r="G27" s="17">
        <v>20</v>
      </c>
      <c r="H27" s="59">
        <f>SUM(H28:H37)</f>
        <v>22859329</v>
      </c>
      <c r="I27" s="59">
        <f>SUM(I28:I37)</f>
        <v>20972557</v>
      </c>
    </row>
    <row r="28" spans="1:9" ht="12.75" customHeight="1">
      <c r="A28" s="198" t="s">
        <v>67</v>
      </c>
      <c r="B28" s="199"/>
      <c r="C28" s="199"/>
      <c r="D28" s="199"/>
      <c r="E28" s="199"/>
      <c r="F28" s="200"/>
      <c r="G28" s="16">
        <v>21</v>
      </c>
      <c r="H28" s="58">
        <v>22849103</v>
      </c>
      <c r="I28" s="58">
        <v>20091392</v>
      </c>
    </row>
    <row r="29" spans="1:9" ht="12.75" customHeight="1">
      <c r="A29" s="198" t="s">
        <v>68</v>
      </c>
      <c r="B29" s="199"/>
      <c r="C29" s="199"/>
      <c r="D29" s="199"/>
      <c r="E29" s="199"/>
      <c r="F29" s="200"/>
      <c r="G29" s="16">
        <v>22</v>
      </c>
      <c r="H29" s="58">
        <v>0</v>
      </c>
      <c r="I29" s="58">
        <v>0</v>
      </c>
    </row>
    <row r="30" spans="1:9" ht="12.75" customHeight="1">
      <c r="A30" s="198" t="s">
        <v>69</v>
      </c>
      <c r="B30" s="199"/>
      <c r="C30" s="199"/>
      <c r="D30" s="199"/>
      <c r="E30" s="199"/>
      <c r="F30" s="200"/>
      <c r="G30" s="16">
        <v>23</v>
      </c>
      <c r="H30" s="58">
        <v>0</v>
      </c>
      <c r="I30" s="58">
        <v>870939</v>
      </c>
    </row>
    <row r="31" spans="1:9" ht="24.6" customHeight="1">
      <c r="A31" s="198" t="s">
        <v>70</v>
      </c>
      <c r="B31" s="199"/>
      <c r="C31" s="199"/>
      <c r="D31" s="199"/>
      <c r="E31" s="199"/>
      <c r="F31" s="200"/>
      <c r="G31" s="16">
        <v>24</v>
      </c>
      <c r="H31" s="58">
        <v>0</v>
      </c>
      <c r="I31" s="58">
        <v>0</v>
      </c>
    </row>
    <row r="32" spans="1:9" ht="24" customHeight="1">
      <c r="A32" s="198" t="s">
        <v>71</v>
      </c>
      <c r="B32" s="199"/>
      <c r="C32" s="199"/>
      <c r="D32" s="199"/>
      <c r="E32" s="199"/>
      <c r="F32" s="200"/>
      <c r="G32" s="16">
        <v>25</v>
      </c>
      <c r="H32" s="58">
        <v>0</v>
      </c>
      <c r="I32" s="58">
        <v>0</v>
      </c>
    </row>
    <row r="33" spans="1:9" ht="26.45" customHeight="1">
      <c r="A33" s="198" t="s">
        <v>72</v>
      </c>
      <c r="B33" s="199"/>
      <c r="C33" s="199"/>
      <c r="D33" s="199"/>
      <c r="E33" s="199"/>
      <c r="F33" s="200"/>
      <c r="G33" s="16">
        <v>26</v>
      </c>
      <c r="H33" s="58">
        <v>0</v>
      </c>
      <c r="I33" s="58">
        <v>0</v>
      </c>
    </row>
    <row r="34" spans="1:9" ht="12.75" customHeight="1">
      <c r="A34" s="198" t="s">
        <v>73</v>
      </c>
      <c r="B34" s="199"/>
      <c r="C34" s="199"/>
      <c r="D34" s="199"/>
      <c r="E34" s="199"/>
      <c r="F34" s="200"/>
      <c r="G34" s="16">
        <v>27</v>
      </c>
      <c r="H34" s="58">
        <v>0</v>
      </c>
      <c r="I34" s="58">
        <v>0</v>
      </c>
    </row>
    <row r="35" spans="1:9" ht="12.75" customHeight="1">
      <c r="A35" s="198" t="s">
        <v>74</v>
      </c>
      <c r="B35" s="199"/>
      <c r="C35" s="199"/>
      <c r="D35" s="199"/>
      <c r="E35" s="199"/>
      <c r="F35" s="200"/>
      <c r="G35" s="16">
        <v>28</v>
      </c>
      <c r="H35" s="58">
        <v>0</v>
      </c>
      <c r="I35" s="58">
        <v>0</v>
      </c>
    </row>
    <row r="36" spans="1:9" ht="12.75" customHeight="1">
      <c r="A36" s="198" t="s">
        <v>75</v>
      </c>
      <c r="B36" s="199"/>
      <c r="C36" s="199"/>
      <c r="D36" s="199"/>
      <c r="E36" s="199"/>
      <c r="F36" s="200"/>
      <c r="G36" s="16">
        <v>29</v>
      </c>
      <c r="H36" s="58">
        <v>10226</v>
      </c>
      <c r="I36" s="58">
        <v>10226</v>
      </c>
    </row>
    <row r="37" spans="1:9" ht="12.75" customHeight="1">
      <c r="A37" s="198" t="s">
        <v>76</v>
      </c>
      <c r="B37" s="199"/>
      <c r="C37" s="199"/>
      <c r="D37" s="199"/>
      <c r="E37" s="199"/>
      <c r="F37" s="200"/>
      <c r="G37" s="16">
        <v>30</v>
      </c>
      <c r="H37" s="58">
        <v>0</v>
      </c>
      <c r="I37" s="58">
        <v>0</v>
      </c>
    </row>
    <row r="38" spans="1:9" ht="12.75" customHeight="1">
      <c r="A38" s="193" t="s">
        <v>77</v>
      </c>
      <c r="B38" s="194"/>
      <c r="C38" s="194"/>
      <c r="D38" s="194"/>
      <c r="E38" s="194"/>
      <c r="F38" s="195"/>
      <c r="G38" s="17">
        <v>31</v>
      </c>
      <c r="H38" s="59">
        <f>H39+H40+H41+H42</f>
        <v>0</v>
      </c>
      <c r="I38" s="59">
        <f>I39+I40+I41+I42</f>
        <v>167981</v>
      </c>
    </row>
    <row r="39" spans="1:9" ht="12.75" customHeight="1">
      <c r="A39" s="198" t="s">
        <v>78</v>
      </c>
      <c r="B39" s="199"/>
      <c r="C39" s="199"/>
      <c r="D39" s="199"/>
      <c r="E39" s="199"/>
      <c r="F39" s="200"/>
      <c r="G39" s="16">
        <v>32</v>
      </c>
      <c r="H39" s="58">
        <v>0</v>
      </c>
      <c r="I39" s="58">
        <v>0</v>
      </c>
    </row>
    <row r="40" spans="1:9" ht="21.6" customHeight="1">
      <c r="A40" s="198" t="s">
        <v>79</v>
      </c>
      <c r="B40" s="199"/>
      <c r="C40" s="199"/>
      <c r="D40" s="199"/>
      <c r="E40" s="199"/>
      <c r="F40" s="200"/>
      <c r="G40" s="16">
        <v>33</v>
      </c>
      <c r="H40" s="58">
        <v>0</v>
      </c>
      <c r="I40" s="58">
        <v>0</v>
      </c>
    </row>
    <row r="41" spans="1:9" ht="12.75" customHeight="1">
      <c r="A41" s="198" t="s">
        <v>80</v>
      </c>
      <c r="B41" s="199"/>
      <c r="C41" s="199"/>
      <c r="D41" s="199"/>
      <c r="E41" s="199"/>
      <c r="F41" s="200"/>
      <c r="G41" s="16">
        <v>34</v>
      </c>
      <c r="H41" s="58">
        <v>0</v>
      </c>
      <c r="I41" s="58">
        <v>0</v>
      </c>
    </row>
    <row r="42" spans="1:9" ht="12.75" customHeight="1">
      <c r="A42" s="198" t="s">
        <v>81</v>
      </c>
      <c r="B42" s="199"/>
      <c r="C42" s="199"/>
      <c r="D42" s="199"/>
      <c r="E42" s="199"/>
      <c r="F42" s="200"/>
      <c r="G42" s="16">
        <v>35</v>
      </c>
      <c r="H42" s="58">
        <v>0</v>
      </c>
      <c r="I42" s="58">
        <v>167981</v>
      </c>
    </row>
    <row r="43" spans="1:9" ht="12.75" customHeight="1">
      <c r="A43" s="224" t="s">
        <v>82</v>
      </c>
      <c r="B43" s="225"/>
      <c r="C43" s="225"/>
      <c r="D43" s="225"/>
      <c r="E43" s="225"/>
      <c r="F43" s="226"/>
      <c r="G43" s="16">
        <v>36</v>
      </c>
      <c r="H43" s="58">
        <v>0</v>
      </c>
      <c r="I43" s="58">
        <v>0</v>
      </c>
    </row>
    <row r="44" spans="1:9" ht="12.75" customHeight="1">
      <c r="A44" s="201" t="s">
        <v>83</v>
      </c>
      <c r="B44" s="202"/>
      <c r="C44" s="202"/>
      <c r="D44" s="202"/>
      <c r="E44" s="202"/>
      <c r="F44" s="203"/>
      <c r="G44" s="17">
        <v>37</v>
      </c>
      <c r="H44" s="59">
        <f>H45+H53+H60+H70</f>
        <v>773978554</v>
      </c>
      <c r="I44" s="59">
        <f>I45+I53+I60+I70</f>
        <v>571544894</v>
      </c>
    </row>
    <row r="45" spans="1:9" ht="12.75" customHeight="1">
      <c r="A45" s="193" t="s">
        <v>84</v>
      </c>
      <c r="B45" s="194"/>
      <c r="C45" s="194"/>
      <c r="D45" s="194"/>
      <c r="E45" s="194"/>
      <c r="F45" s="195"/>
      <c r="G45" s="17">
        <v>38</v>
      </c>
      <c r="H45" s="59">
        <f>SUM(H46:H52)</f>
        <v>218192981</v>
      </c>
      <c r="I45" s="59">
        <f>SUM(I46:I52)</f>
        <v>195534974</v>
      </c>
    </row>
    <row r="46" spans="1:9" ht="12.75" customHeight="1">
      <c r="A46" s="198" t="s">
        <v>85</v>
      </c>
      <c r="B46" s="199"/>
      <c r="C46" s="199"/>
      <c r="D46" s="199"/>
      <c r="E46" s="199"/>
      <c r="F46" s="200"/>
      <c r="G46" s="16">
        <v>39</v>
      </c>
      <c r="H46" s="58">
        <v>110725680</v>
      </c>
      <c r="I46" s="58">
        <v>92521254</v>
      </c>
    </row>
    <row r="47" spans="1:9" ht="12.75" customHeight="1">
      <c r="A47" s="198" t="s">
        <v>86</v>
      </c>
      <c r="B47" s="199"/>
      <c r="C47" s="199"/>
      <c r="D47" s="199"/>
      <c r="E47" s="199"/>
      <c r="F47" s="200"/>
      <c r="G47" s="16">
        <v>40</v>
      </c>
      <c r="H47" s="58">
        <v>27059389</v>
      </c>
      <c r="I47" s="58">
        <v>13026465</v>
      </c>
    </row>
    <row r="48" spans="1:9" ht="12.75" customHeight="1">
      <c r="A48" s="198" t="s">
        <v>87</v>
      </c>
      <c r="B48" s="199"/>
      <c r="C48" s="199"/>
      <c r="D48" s="199"/>
      <c r="E48" s="199"/>
      <c r="F48" s="200"/>
      <c r="G48" s="16">
        <v>41</v>
      </c>
      <c r="H48" s="58">
        <v>74736624</v>
      </c>
      <c r="I48" s="58">
        <v>84761269</v>
      </c>
    </row>
    <row r="49" spans="1:9" ht="12.75" customHeight="1">
      <c r="A49" s="198" t="s">
        <v>88</v>
      </c>
      <c r="B49" s="199"/>
      <c r="C49" s="199"/>
      <c r="D49" s="199"/>
      <c r="E49" s="199"/>
      <c r="F49" s="200"/>
      <c r="G49" s="16">
        <v>42</v>
      </c>
      <c r="H49" s="58">
        <v>3458462</v>
      </c>
      <c r="I49" s="58">
        <v>1082897</v>
      </c>
    </row>
    <row r="50" spans="1:9" ht="12.75" customHeight="1">
      <c r="A50" s="198" t="s">
        <v>89</v>
      </c>
      <c r="B50" s="199"/>
      <c r="C50" s="199"/>
      <c r="D50" s="199"/>
      <c r="E50" s="199"/>
      <c r="F50" s="200"/>
      <c r="G50" s="16">
        <v>43</v>
      </c>
      <c r="H50" s="58">
        <v>2212826</v>
      </c>
      <c r="I50" s="58">
        <v>4143089</v>
      </c>
    </row>
    <row r="51" spans="1:9" ht="12.75" customHeight="1">
      <c r="A51" s="198" t="s">
        <v>90</v>
      </c>
      <c r="B51" s="199"/>
      <c r="C51" s="199"/>
      <c r="D51" s="199"/>
      <c r="E51" s="199"/>
      <c r="F51" s="200"/>
      <c r="G51" s="16">
        <v>44</v>
      </c>
      <c r="H51" s="58">
        <v>0</v>
      </c>
      <c r="I51" s="58">
        <v>0</v>
      </c>
    </row>
    <row r="52" spans="1:9" ht="12.75" customHeight="1">
      <c r="A52" s="198" t="s">
        <v>91</v>
      </c>
      <c r="B52" s="199"/>
      <c r="C52" s="199"/>
      <c r="D52" s="199"/>
      <c r="E52" s="199"/>
      <c r="F52" s="200"/>
      <c r="G52" s="16">
        <v>45</v>
      </c>
      <c r="H52" s="58">
        <v>0</v>
      </c>
      <c r="I52" s="58">
        <v>0</v>
      </c>
    </row>
    <row r="53" spans="1:9" ht="12.75" customHeight="1">
      <c r="A53" s="193" t="s">
        <v>92</v>
      </c>
      <c r="B53" s="194"/>
      <c r="C53" s="194"/>
      <c r="D53" s="194"/>
      <c r="E53" s="194"/>
      <c r="F53" s="195"/>
      <c r="G53" s="17">
        <v>46</v>
      </c>
      <c r="H53" s="59">
        <f>SUM(H54:H59)</f>
        <v>75803521</v>
      </c>
      <c r="I53" s="59">
        <f>SUM(I54:I59)</f>
        <v>39125148</v>
      </c>
    </row>
    <row r="54" spans="1:9" ht="12.75" customHeight="1">
      <c r="A54" s="198" t="s">
        <v>93</v>
      </c>
      <c r="B54" s="199"/>
      <c r="C54" s="199"/>
      <c r="D54" s="199"/>
      <c r="E54" s="199"/>
      <c r="F54" s="200"/>
      <c r="G54" s="16">
        <v>47</v>
      </c>
      <c r="H54" s="58">
        <v>712865</v>
      </c>
      <c r="I54" s="58">
        <v>845597</v>
      </c>
    </row>
    <row r="55" spans="1:9" ht="24.6" customHeight="1">
      <c r="A55" s="198" t="s">
        <v>94</v>
      </c>
      <c r="B55" s="199"/>
      <c r="C55" s="199"/>
      <c r="D55" s="199"/>
      <c r="E55" s="199"/>
      <c r="F55" s="200"/>
      <c r="G55" s="16">
        <v>48</v>
      </c>
      <c r="H55" s="58">
        <v>0</v>
      </c>
      <c r="I55" s="58">
        <v>0</v>
      </c>
    </row>
    <row r="56" spans="1:9" ht="12.75" customHeight="1">
      <c r="A56" s="198" t="s">
        <v>95</v>
      </c>
      <c r="B56" s="199"/>
      <c r="C56" s="199"/>
      <c r="D56" s="199"/>
      <c r="E56" s="199"/>
      <c r="F56" s="200"/>
      <c r="G56" s="16">
        <v>49</v>
      </c>
      <c r="H56" s="58">
        <v>38958333</v>
      </c>
      <c r="I56" s="58">
        <v>8256415</v>
      </c>
    </row>
    <row r="57" spans="1:9" ht="12.75" customHeight="1">
      <c r="A57" s="198" t="s">
        <v>96</v>
      </c>
      <c r="B57" s="199"/>
      <c r="C57" s="199"/>
      <c r="D57" s="199"/>
      <c r="E57" s="199"/>
      <c r="F57" s="200"/>
      <c r="G57" s="16">
        <v>50</v>
      </c>
      <c r="H57" s="58">
        <v>7092</v>
      </c>
      <c r="I57" s="58">
        <v>21157</v>
      </c>
    </row>
    <row r="58" spans="1:9" ht="12.75" customHeight="1">
      <c r="A58" s="198" t="s">
        <v>97</v>
      </c>
      <c r="B58" s="199"/>
      <c r="C58" s="199"/>
      <c r="D58" s="199"/>
      <c r="E58" s="199"/>
      <c r="F58" s="200"/>
      <c r="G58" s="16">
        <v>51</v>
      </c>
      <c r="H58" s="58">
        <v>34268337</v>
      </c>
      <c r="I58" s="58">
        <v>28673569</v>
      </c>
    </row>
    <row r="59" spans="1:9" ht="12.75" customHeight="1">
      <c r="A59" s="198" t="s">
        <v>98</v>
      </c>
      <c r="B59" s="199"/>
      <c r="C59" s="199"/>
      <c r="D59" s="199"/>
      <c r="E59" s="199"/>
      <c r="F59" s="200"/>
      <c r="G59" s="16">
        <v>52</v>
      </c>
      <c r="H59" s="58">
        <v>1856894</v>
      </c>
      <c r="I59" s="58">
        <v>1328410</v>
      </c>
    </row>
    <row r="60" spans="1:9" ht="12.75" customHeight="1">
      <c r="A60" s="193" t="s">
        <v>99</v>
      </c>
      <c r="B60" s="194"/>
      <c r="C60" s="194"/>
      <c r="D60" s="194"/>
      <c r="E60" s="194"/>
      <c r="F60" s="195"/>
      <c r="G60" s="17">
        <v>53</v>
      </c>
      <c r="H60" s="59">
        <f>SUM(H61:H69)</f>
        <v>441208628</v>
      </c>
      <c r="I60" s="59">
        <f>SUM(I61:I69)</f>
        <v>222316582</v>
      </c>
    </row>
    <row r="61" spans="1:9" ht="12.75" customHeight="1">
      <c r="A61" s="198" t="s">
        <v>100</v>
      </c>
      <c r="B61" s="199"/>
      <c r="C61" s="199"/>
      <c r="D61" s="199"/>
      <c r="E61" s="199"/>
      <c r="F61" s="200"/>
      <c r="G61" s="16">
        <v>54</v>
      </c>
      <c r="H61" s="58">
        <v>0</v>
      </c>
      <c r="I61" s="58">
        <v>0</v>
      </c>
    </row>
    <row r="62" spans="1:9" ht="12.75" customHeight="1">
      <c r="A62" s="198" t="s">
        <v>101</v>
      </c>
      <c r="B62" s="199"/>
      <c r="C62" s="199"/>
      <c r="D62" s="199"/>
      <c r="E62" s="199"/>
      <c r="F62" s="200"/>
      <c r="G62" s="16">
        <v>55</v>
      </c>
      <c r="H62" s="58">
        <v>0</v>
      </c>
      <c r="I62" s="58">
        <v>0</v>
      </c>
    </row>
    <row r="63" spans="1:9" ht="12.75" customHeight="1">
      <c r="A63" s="198" t="s">
        <v>102</v>
      </c>
      <c r="B63" s="199"/>
      <c r="C63" s="199"/>
      <c r="D63" s="199"/>
      <c r="E63" s="199"/>
      <c r="F63" s="200"/>
      <c r="G63" s="16">
        <v>56</v>
      </c>
      <c r="H63" s="58">
        <v>400000</v>
      </c>
      <c r="I63" s="58">
        <v>997679</v>
      </c>
    </row>
    <row r="64" spans="1:9" ht="23.45" customHeight="1">
      <c r="A64" s="198" t="s">
        <v>103</v>
      </c>
      <c r="B64" s="199"/>
      <c r="C64" s="199"/>
      <c r="D64" s="199"/>
      <c r="E64" s="199"/>
      <c r="F64" s="200"/>
      <c r="G64" s="16">
        <v>57</v>
      </c>
      <c r="H64" s="58">
        <v>0</v>
      </c>
      <c r="I64" s="58">
        <v>0</v>
      </c>
    </row>
    <row r="65" spans="1:9" ht="21" customHeight="1">
      <c r="A65" s="198" t="s">
        <v>104</v>
      </c>
      <c r="B65" s="199"/>
      <c r="C65" s="199"/>
      <c r="D65" s="199"/>
      <c r="E65" s="199"/>
      <c r="F65" s="200"/>
      <c r="G65" s="16">
        <v>58</v>
      </c>
      <c r="H65" s="58">
        <v>0</v>
      </c>
      <c r="I65" s="58">
        <v>0</v>
      </c>
    </row>
    <row r="66" spans="1:9" ht="22.9" customHeight="1">
      <c r="A66" s="198" t="s">
        <v>105</v>
      </c>
      <c r="B66" s="199"/>
      <c r="C66" s="199"/>
      <c r="D66" s="199"/>
      <c r="E66" s="199"/>
      <c r="F66" s="200"/>
      <c r="G66" s="16">
        <v>59</v>
      </c>
      <c r="H66" s="58">
        <v>0</v>
      </c>
      <c r="I66" s="58">
        <v>0</v>
      </c>
    </row>
    <row r="67" spans="1:9" ht="12.75" customHeight="1">
      <c r="A67" s="198" t="s">
        <v>106</v>
      </c>
      <c r="B67" s="199"/>
      <c r="C67" s="199"/>
      <c r="D67" s="199"/>
      <c r="E67" s="199"/>
      <c r="F67" s="200"/>
      <c r="G67" s="16">
        <v>60</v>
      </c>
      <c r="H67" s="58">
        <v>0</v>
      </c>
      <c r="I67" s="58">
        <v>0</v>
      </c>
    </row>
    <row r="68" spans="1:9" ht="12.75" customHeight="1">
      <c r="A68" s="198" t="s">
        <v>107</v>
      </c>
      <c r="B68" s="199"/>
      <c r="C68" s="199"/>
      <c r="D68" s="199"/>
      <c r="E68" s="199"/>
      <c r="F68" s="200"/>
      <c r="G68" s="16">
        <v>61</v>
      </c>
      <c r="H68" s="58">
        <v>343133318</v>
      </c>
      <c r="I68" s="58">
        <v>165298078</v>
      </c>
    </row>
    <row r="69" spans="1:9" ht="12.75" customHeight="1">
      <c r="A69" s="198" t="s">
        <v>108</v>
      </c>
      <c r="B69" s="199"/>
      <c r="C69" s="199"/>
      <c r="D69" s="199"/>
      <c r="E69" s="199"/>
      <c r="F69" s="200"/>
      <c r="G69" s="16">
        <v>62</v>
      </c>
      <c r="H69" s="58">
        <v>97675310</v>
      </c>
      <c r="I69" s="58">
        <v>56020825</v>
      </c>
    </row>
    <row r="70" spans="1:9" ht="12.75" customHeight="1">
      <c r="A70" s="224" t="s">
        <v>109</v>
      </c>
      <c r="B70" s="225"/>
      <c r="C70" s="225"/>
      <c r="D70" s="225"/>
      <c r="E70" s="225"/>
      <c r="F70" s="226"/>
      <c r="G70" s="16">
        <v>63</v>
      </c>
      <c r="H70" s="58">
        <v>38773424</v>
      </c>
      <c r="I70" s="58">
        <v>114568190</v>
      </c>
    </row>
    <row r="71" spans="1:9" ht="12.75" customHeight="1">
      <c r="A71" s="230" t="s">
        <v>110</v>
      </c>
      <c r="B71" s="231"/>
      <c r="C71" s="231"/>
      <c r="D71" s="231"/>
      <c r="E71" s="231"/>
      <c r="F71" s="232"/>
      <c r="G71" s="16">
        <v>64</v>
      </c>
      <c r="H71" s="58">
        <v>37884926</v>
      </c>
      <c r="I71" s="58">
        <v>51778891</v>
      </c>
    </row>
    <row r="72" spans="1:9" ht="12.75" customHeight="1">
      <c r="A72" s="201" t="s">
        <v>111</v>
      </c>
      <c r="B72" s="202"/>
      <c r="C72" s="202"/>
      <c r="D72" s="202"/>
      <c r="E72" s="202"/>
      <c r="F72" s="203"/>
      <c r="G72" s="17">
        <v>65</v>
      </c>
      <c r="H72" s="59">
        <f>H8+H9+H44+H71</f>
        <v>1450003651</v>
      </c>
      <c r="I72" s="59">
        <f>I8+I9+I44+I71</f>
        <v>1228164957</v>
      </c>
    </row>
    <row r="73" spans="1:9" ht="12.75" customHeight="1">
      <c r="A73" s="233" t="s">
        <v>112</v>
      </c>
      <c r="B73" s="234"/>
      <c r="C73" s="234"/>
      <c r="D73" s="234"/>
      <c r="E73" s="234"/>
      <c r="F73" s="235"/>
      <c r="G73" s="19">
        <v>66</v>
      </c>
      <c r="H73" s="60">
        <v>972746484</v>
      </c>
      <c r="I73" s="60">
        <v>435126367</v>
      </c>
    </row>
    <row r="74" spans="1:9">
      <c r="A74" s="236" t="s">
        <v>113</v>
      </c>
      <c r="B74" s="237"/>
      <c r="C74" s="237"/>
      <c r="D74" s="237"/>
      <c r="E74" s="237"/>
      <c r="F74" s="237"/>
      <c r="G74" s="237"/>
      <c r="H74" s="237"/>
      <c r="I74" s="237"/>
    </row>
    <row r="75" spans="1:9" ht="12.75" customHeight="1">
      <c r="A75" s="196" t="s">
        <v>114</v>
      </c>
      <c r="B75" s="196"/>
      <c r="C75" s="196"/>
      <c r="D75" s="196"/>
      <c r="E75" s="196"/>
      <c r="F75" s="196"/>
      <c r="G75" s="17">
        <v>67</v>
      </c>
      <c r="H75" s="59">
        <f>H76+H77+H78+H84+H85+H89+H92+H95</f>
        <v>373050937</v>
      </c>
      <c r="I75" s="59">
        <f>I76+I77+I78+I84+I85+I89+I92+I95</f>
        <v>638052007</v>
      </c>
    </row>
    <row r="76" spans="1:9" ht="12.75" customHeight="1">
      <c r="A76" s="197" t="s">
        <v>115</v>
      </c>
      <c r="B76" s="197"/>
      <c r="C76" s="197"/>
      <c r="D76" s="197"/>
      <c r="E76" s="197"/>
      <c r="F76" s="197"/>
      <c r="G76" s="16">
        <v>68</v>
      </c>
      <c r="H76" s="44">
        <v>550287010</v>
      </c>
      <c r="I76" s="44">
        <v>550287010</v>
      </c>
    </row>
    <row r="77" spans="1:9" ht="12.75" customHeight="1">
      <c r="A77" s="197" t="s">
        <v>116</v>
      </c>
      <c r="B77" s="197"/>
      <c r="C77" s="197"/>
      <c r="D77" s="197"/>
      <c r="E77" s="197"/>
      <c r="F77" s="197"/>
      <c r="G77" s="16">
        <v>69</v>
      </c>
      <c r="H77" s="44">
        <v>-350000</v>
      </c>
      <c r="I77" s="44">
        <v>-350000</v>
      </c>
    </row>
    <row r="78" spans="1:9" ht="12.75" customHeight="1">
      <c r="A78" s="227" t="s">
        <v>117</v>
      </c>
      <c r="B78" s="227"/>
      <c r="C78" s="227"/>
      <c r="D78" s="227"/>
      <c r="E78" s="227"/>
      <c r="F78" s="227"/>
      <c r="G78" s="17">
        <v>70</v>
      </c>
      <c r="H78" s="59">
        <f>SUM(H79:H83)</f>
        <v>-14080</v>
      </c>
      <c r="I78" s="59">
        <f>SUM(I79:I83)</f>
        <v>-14080</v>
      </c>
    </row>
    <row r="79" spans="1:9" ht="12.75" customHeight="1">
      <c r="A79" s="192" t="s">
        <v>118</v>
      </c>
      <c r="B79" s="192"/>
      <c r="C79" s="192"/>
      <c r="D79" s="192"/>
      <c r="E79" s="192"/>
      <c r="F79" s="192"/>
      <c r="G79" s="16">
        <v>71</v>
      </c>
      <c r="H79" s="44">
        <v>0</v>
      </c>
      <c r="I79" s="44">
        <v>0</v>
      </c>
    </row>
    <row r="80" spans="1:9" ht="12.75" customHeight="1">
      <c r="A80" s="192" t="s">
        <v>119</v>
      </c>
      <c r="B80" s="192"/>
      <c r="C80" s="192"/>
      <c r="D80" s="192"/>
      <c r="E80" s="192"/>
      <c r="F80" s="192"/>
      <c r="G80" s="16">
        <v>72</v>
      </c>
      <c r="H80" s="44">
        <v>0</v>
      </c>
      <c r="I80" s="44">
        <v>0</v>
      </c>
    </row>
    <row r="81" spans="1:9" ht="12.75" customHeight="1">
      <c r="A81" s="192" t="s">
        <v>120</v>
      </c>
      <c r="B81" s="192"/>
      <c r="C81" s="192"/>
      <c r="D81" s="192"/>
      <c r="E81" s="192"/>
      <c r="F81" s="192"/>
      <c r="G81" s="16">
        <v>73</v>
      </c>
      <c r="H81" s="44">
        <v>-14080</v>
      </c>
      <c r="I81" s="44">
        <v>-14080</v>
      </c>
    </row>
    <row r="82" spans="1:9" ht="12.75" customHeight="1">
      <c r="A82" s="192" t="s">
        <v>121</v>
      </c>
      <c r="B82" s="192"/>
      <c r="C82" s="192"/>
      <c r="D82" s="192"/>
      <c r="E82" s="192"/>
      <c r="F82" s="192"/>
      <c r="G82" s="16">
        <v>74</v>
      </c>
      <c r="H82" s="44">
        <v>0</v>
      </c>
      <c r="I82" s="44">
        <v>0</v>
      </c>
    </row>
    <row r="83" spans="1:9" ht="12.75" customHeight="1">
      <c r="A83" s="192" t="s">
        <v>122</v>
      </c>
      <c r="B83" s="192"/>
      <c r="C83" s="192"/>
      <c r="D83" s="192"/>
      <c r="E83" s="192"/>
      <c r="F83" s="192"/>
      <c r="G83" s="16">
        <v>75</v>
      </c>
      <c r="H83" s="44">
        <v>0</v>
      </c>
      <c r="I83" s="44">
        <v>0</v>
      </c>
    </row>
    <row r="84" spans="1:9" ht="12.75" customHeight="1">
      <c r="A84" s="197" t="s">
        <v>123</v>
      </c>
      <c r="B84" s="197"/>
      <c r="C84" s="197"/>
      <c r="D84" s="197"/>
      <c r="E84" s="197"/>
      <c r="F84" s="197"/>
      <c r="G84" s="16">
        <v>76</v>
      </c>
      <c r="H84" s="44">
        <v>0</v>
      </c>
      <c r="I84" s="44">
        <v>0</v>
      </c>
    </row>
    <row r="85" spans="1:9" ht="12.75" customHeight="1">
      <c r="A85" s="227" t="s">
        <v>124</v>
      </c>
      <c r="B85" s="227"/>
      <c r="C85" s="227"/>
      <c r="D85" s="227"/>
      <c r="E85" s="227"/>
      <c r="F85" s="227"/>
      <c r="G85" s="17">
        <v>77</v>
      </c>
      <c r="H85" s="59">
        <f>H86+H87+H88</f>
        <v>0</v>
      </c>
      <c r="I85" s="59">
        <f>I86+I87+I88</f>
        <v>0</v>
      </c>
    </row>
    <row r="86" spans="1:9" ht="12.75" customHeight="1">
      <c r="A86" s="192" t="s">
        <v>125</v>
      </c>
      <c r="B86" s="192"/>
      <c r="C86" s="192"/>
      <c r="D86" s="192"/>
      <c r="E86" s="192"/>
      <c r="F86" s="192"/>
      <c r="G86" s="16">
        <v>78</v>
      </c>
      <c r="H86" s="58">
        <v>0</v>
      </c>
      <c r="I86" s="58">
        <v>0</v>
      </c>
    </row>
    <row r="87" spans="1:9" ht="12.75" customHeight="1">
      <c r="A87" s="192" t="s">
        <v>126</v>
      </c>
      <c r="B87" s="192"/>
      <c r="C87" s="192"/>
      <c r="D87" s="192"/>
      <c r="E87" s="192"/>
      <c r="F87" s="192"/>
      <c r="G87" s="16">
        <v>79</v>
      </c>
      <c r="H87" s="58">
        <v>0</v>
      </c>
      <c r="I87" s="58">
        <v>0</v>
      </c>
    </row>
    <row r="88" spans="1:9" ht="12.75" customHeight="1">
      <c r="A88" s="192" t="s">
        <v>127</v>
      </c>
      <c r="B88" s="192"/>
      <c r="C88" s="192"/>
      <c r="D88" s="192"/>
      <c r="E88" s="192"/>
      <c r="F88" s="192"/>
      <c r="G88" s="16">
        <v>80</v>
      </c>
      <c r="H88" s="58">
        <v>0</v>
      </c>
      <c r="I88" s="58">
        <v>0</v>
      </c>
    </row>
    <row r="89" spans="1:9" ht="22.9" customHeight="1">
      <c r="A89" s="227" t="s">
        <v>128</v>
      </c>
      <c r="B89" s="227"/>
      <c r="C89" s="227"/>
      <c r="D89" s="227"/>
      <c r="E89" s="227"/>
      <c r="F89" s="227"/>
      <c r="G89" s="17">
        <v>81</v>
      </c>
      <c r="H89" s="59">
        <f>H90-H91</f>
        <v>-317273021</v>
      </c>
      <c r="I89" s="59">
        <f>I90-I91</f>
        <v>-176871993</v>
      </c>
    </row>
    <row r="90" spans="1:9" ht="12.75" customHeight="1">
      <c r="A90" s="192" t="s">
        <v>129</v>
      </c>
      <c r="B90" s="192"/>
      <c r="C90" s="192"/>
      <c r="D90" s="192"/>
      <c r="E90" s="192"/>
      <c r="F90" s="192"/>
      <c r="G90" s="16">
        <v>82</v>
      </c>
      <c r="H90" s="44">
        <v>0</v>
      </c>
      <c r="I90" s="44">
        <v>0</v>
      </c>
    </row>
    <row r="91" spans="1:9" ht="12.75" customHeight="1">
      <c r="A91" s="192" t="s">
        <v>130</v>
      </c>
      <c r="B91" s="192"/>
      <c r="C91" s="192"/>
      <c r="D91" s="192"/>
      <c r="E91" s="192"/>
      <c r="F91" s="192"/>
      <c r="G91" s="16">
        <v>83</v>
      </c>
      <c r="H91" s="44">
        <v>317273021</v>
      </c>
      <c r="I91" s="44">
        <v>176871993</v>
      </c>
    </row>
    <row r="92" spans="1:9" ht="12.75" customHeight="1">
      <c r="A92" s="227" t="s">
        <v>131</v>
      </c>
      <c r="B92" s="227"/>
      <c r="C92" s="227"/>
      <c r="D92" s="227"/>
      <c r="E92" s="227"/>
      <c r="F92" s="227"/>
      <c r="G92" s="17">
        <v>84</v>
      </c>
      <c r="H92" s="59">
        <f>H93-H94</f>
        <v>140401028</v>
      </c>
      <c r="I92" s="59">
        <f>I93-I94</f>
        <v>265001070</v>
      </c>
    </row>
    <row r="93" spans="1:9" ht="12.75" customHeight="1">
      <c r="A93" s="192" t="s">
        <v>132</v>
      </c>
      <c r="B93" s="192"/>
      <c r="C93" s="192"/>
      <c r="D93" s="192"/>
      <c r="E93" s="192"/>
      <c r="F93" s="192"/>
      <c r="G93" s="16">
        <v>85</v>
      </c>
      <c r="H93" s="44">
        <v>140401028</v>
      </c>
      <c r="I93" s="44">
        <v>265001070</v>
      </c>
    </row>
    <row r="94" spans="1:9" ht="12.75" customHeight="1">
      <c r="A94" s="192" t="s">
        <v>133</v>
      </c>
      <c r="B94" s="192"/>
      <c r="C94" s="192"/>
      <c r="D94" s="192"/>
      <c r="E94" s="192"/>
      <c r="F94" s="192"/>
      <c r="G94" s="16">
        <v>86</v>
      </c>
      <c r="H94" s="44">
        <v>0</v>
      </c>
      <c r="I94" s="44">
        <v>0</v>
      </c>
    </row>
    <row r="95" spans="1:9" ht="12.75" customHeight="1">
      <c r="A95" s="197" t="s">
        <v>134</v>
      </c>
      <c r="B95" s="197"/>
      <c r="C95" s="197"/>
      <c r="D95" s="197"/>
      <c r="E95" s="197"/>
      <c r="F95" s="197"/>
      <c r="G95" s="16">
        <v>87</v>
      </c>
      <c r="H95" s="44">
        <v>0</v>
      </c>
      <c r="I95" s="44">
        <v>0</v>
      </c>
    </row>
    <row r="96" spans="1:9" ht="12.75" customHeight="1">
      <c r="A96" s="196" t="s">
        <v>135</v>
      </c>
      <c r="B96" s="196"/>
      <c r="C96" s="196"/>
      <c r="D96" s="196"/>
      <c r="E96" s="196"/>
      <c r="F96" s="196"/>
      <c r="G96" s="17">
        <v>88</v>
      </c>
      <c r="H96" s="59">
        <f>SUM(H97:H102)</f>
        <v>21124655</v>
      </c>
      <c r="I96" s="59">
        <f>SUM(I97:I102)</f>
        <v>20805504</v>
      </c>
    </row>
    <row r="97" spans="1:9" ht="25.9" customHeight="1">
      <c r="A97" s="192" t="s">
        <v>136</v>
      </c>
      <c r="B97" s="192"/>
      <c r="C97" s="192"/>
      <c r="D97" s="192"/>
      <c r="E97" s="192"/>
      <c r="F97" s="192"/>
      <c r="G97" s="16">
        <v>89</v>
      </c>
      <c r="H97" s="44">
        <v>11651967</v>
      </c>
      <c r="I97" s="44">
        <v>10941378</v>
      </c>
    </row>
    <row r="98" spans="1:9" ht="12.75" customHeight="1">
      <c r="A98" s="192" t="s">
        <v>137</v>
      </c>
      <c r="B98" s="192"/>
      <c r="C98" s="192"/>
      <c r="D98" s="192"/>
      <c r="E98" s="192"/>
      <c r="F98" s="192"/>
      <c r="G98" s="16">
        <v>90</v>
      </c>
      <c r="H98" s="44">
        <v>0</v>
      </c>
      <c r="I98" s="44">
        <v>0</v>
      </c>
    </row>
    <row r="99" spans="1:9" ht="12.75" customHeight="1">
      <c r="A99" s="192" t="s">
        <v>138</v>
      </c>
      <c r="B99" s="192"/>
      <c r="C99" s="192"/>
      <c r="D99" s="192"/>
      <c r="E99" s="192"/>
      <c r="F99" s="192"/>
      <c r="G99" s="16">
        <v>91</v>
      </c>
      <c r="H99" s="44">
        <v>672688</v>
      </c>
      <c r="I99" s="44">
        <v>1064126</v>
      </c>
    </row>
    <row r="100" spans="1:9" ht="12.75" customHeight="1">
      <c r="A100" s="192" t="s">
        <v>139</v>
      </c>
      <c r="B100" s="192"/>
      <c r="C100" s="192"/>
      <c r="D100" s="192"/>
      <c r="E100" s="192"/>
      <c r="F100" s="192"/>
      <c r="G100" s="16">
        <v>92</v>
      </c>
      <c r="H100" s="58">
        <v>0</v>
      </c>
      <c r="I100" s="58">
        <v>0</v>
      </c>
    </row>
    <row r="101" spans="1:9" ht="12.75" customHeight="1">
      <c r="A101" s="192" t="s">
        <v>140</v>
      </c>
      <c r="B101" s="192"/>
      <c r="C101" s="192"/>
      <c r="D101" s="192"/>
      <c r="E101" s="192"/>
      <c r="F101" s="192"/>
      <c r="G101" s="16">
        <v>93</v>
      </c>
      <c r="H101" s="58">
        <v>0</v>
      </c>
      <c r="I101" s="58">
        <v>0</v>
      </c>
    </row>
    <row r="102" spans="1:9" ht="12.75" customHeight="1">
      <c r="A102" s="192" t="s">
        <v>141</v>
      </c>
      <c r="B102" s="192"/>
      <c r="C102" s="192"/>
      <c r="D102" s="192"/>
      <c r="E102" s="192"/>
      <c r="F102" s="192"/>
      <c r="G102" s="16">
        <v>94</v>
      </c>
      <c r="H102" s="58">
        <v>8800000</v>
      </c>
      <c r="I102" s="58">
        <v>8800000</v>
      </c>
    </row>
    <row r="103" spans="1:9" ht="12.75" customHeight="1">
      <c r="A103" s="196" t="s">
        <v>142</v>
      </c>
      <c r="B103" s="196"/>
      <c r="C103" s="196"/>
      <c r="D103" s="196"/>
      <c r="E103" s="196"/>
      <c r="F103" s="196"/>
      <c r="G103" s="17">
        <v>95</v>
      </c>
      <c r="H103" s="59">
        <f>SUM(H104:H114)</f>
        <v>182373542</v>
      </c>
      <c r="I103" s="59">
        <f>SUM(I104:I114)</f>
        <v>94504547</v>
      </c>
    </row>
    <row r="104" spans="1:9" ht="12.75" customHeight="1">
      <c r="A104" s="192" t="s">
        <v>143</v>
      </c>
      <c r="B104" s="192"/>
      <c r="C104" s="192"/>
      <c r="D104" s="192"/>
      <c r="E104" s="192"/>
      <c r="F104" s="192"/>
      <c r="G104" s="16">
        <v>96</v>
      </c>
      <c r="H104" s="45">
        <v>0</v>
      </c>
      <c r="I104" s="45">
        <v>0</v>
      </c>
    </row>
    <row r="105" spans="1:9" ht="12.75" customHeight="1">
      <c r="A105" s="192" t="s">
        <v>144</v>
      </c>
      <c r="B105" s="192"/>
      <c r="C105" s="192"/>
      <c r="D105" s="192"/>
      <c r="E105" s="192"/>
      <c r="F105" s="192"/>
      <c r="G105" s="16">
        <v>97</v>
      </c>
      <c r="H105" s="44">
        <v>0</v>
      </c>
      <c r="I105" s="44">
        <v>0</v>
      </c>
    </row>
    <row r="106" spans="1:9" ht="24.6" customHeight="1">
      <c r="A106" s="192" t="s">
        <v>145</v>
      </c>
      <c r="B106" s="192"/>
      <c r="C106" s="192"/>
      <c r="D106" s="192"/>
      <c r="E106" s="192"/>
      <c r="F106" s="192"/>
      <c r="G106" s="16">
        <v>98</v>
      </c>
      <c r="H106" s="44">
        <v>0</v>
      </c>
      <c r="I106" s="44">
        <v>0</v>
      </c>
    </row>
    <row r="107" spans="1:9" ht="22.15" customHeight="1">
      <c r="A107" s="192" t="s">
        <v>146</v>
      </c>
      <c r="B107" s="192"/>
      <c r="C107" s="192"/>
      <c r="D107" s="192"/>
      <c r="E107" s="192"/>
      <c r="F107" s="192"/>
      <c r="G107" s="16">
        <v>99</v>
      </c>
      <c r="H107" s="44">
        <v>0</v>
      </c>
      <c r="I107" s="44">
        <v>0</v>
      </c>
    </row>
    <row r="108" spans="1:9" ht="12.75" customHeight="1">
      <c r="A108" s="192" t="s">
        <v>147</v>
      </c>
      <c r="B108" s="192"/>
      <c r="C108" s="192"/>
      <c r="D108" s="192"/>
      <c r="E108" s="192"/>
      <c r="F108" s="192"/>
      <c r="G108" s="16">
        <v>100</v>
      </c>
      <c r="H108" s="44">
        <v>74400799</v>
      </c>
      <c r="I108" s="44">
        <v>0</v>
      </c>
    </row>
    <row r="109" spans="1:9" ht="12.75" customHeight="1">
      <c r="A109" s="192" t="s">
        <v>148</v>
      </c>
      <c r="B109" s="192"/>
      <c r="C109" s="192"/>
      <c r="D109" s="192"/>
      <c r="E109" s="192"/>
      <c r="F109" s="192"/>
      <c r="G109" s="16">
        <v>101</v>
      </c>
      <c r="H109" s="44">
        <v>106620110</v>
      </c>
      <c r="I109" s="44">
        <v>93657975</v>
      </c>
    </row>
    <row r="110" spans="1:9" ht="12.75" customHeight="1">
      <c r="A110" s="192" t="s">
        <v>149</v>
      </c>
      <c r="B110" s="192"/>
      <c r="C110" s="192"/>
      <c r="D110" s="192"/>
      <c r="E110" s="192"/>
      <c r="F110" s="192"/>
      <c r="G110" s="16">
        <v>102</v>
      </c>
      <c r="H110" s="44">
        <v>0</v>
      </c>
      <c r="I110" s="44">
        <v>0</v>
      </c>
    </row>
    <row r="111" spans="1:9" ht="12.75" customHeight="1">
      <c r="A111" s="192" t="s">
        <v>150</v>
      </c>
      <c r="B111" s="192"/>
      <c r="C111" s="192"/>
      <c r="D111" s="192"/>
      <c r="E111" s="192"/>
      <c r="F111" s="192"/>
      <c r="G111" s="16">
        <v>103</v>
      </c>
      <c r="H111" s="45">
        <v>0</v>
      </c>
      <c r="I111" s="45">
        <v>0</v>
      </c>
    </row>
    <row r="112" spans="1:9" ht="12.75" customHeight="1">
      <c r="A112" s="192" t="s">
        <v>151</v>
      </c>
      <c r="B112" s="192"/>
      <c r="C112" s="192"/>
      <c r="D112" s="192"/>
      <c r="E112" s="192"/>
      <c r="F112" s="192"/>
      <c r="G112" s="16">
        <v>104</v>
      </c>
      <c r="H112" s="44">
        <v>0</v>
      </c>
      <c r="I112" s="44">
        <v>0</v>
      </c>
    </row>
    <row r="113" spans="1:9" ht="12.75" customHeight="1">
      <c r="A113" s="192" t="s">
        <v>152</v>
      </c>
      <c r="B113" s="192"/>
      <c r="C113" s="192"/>
      <c r="D113" s="192"/>
      <c r="E113" s="192"/>
      <c r="F113" s="192"/>
      <c r="G113" s="16">
        <v>105</v>
      </c>
      <c r="H113" s="58">
        <v>1352633</v>
      </c>
      <c r="I113" s="58">
        <v>846572</v>
      </c>
    </row>
    <row r="114" spans="1:9" ht="12.75" customHeight="1">
      <c r="A114" s="192" t="s">
        <v>153</v>
      </c>
      <c r="B114" s="192"/>
      <c r="C114" s="192"/>
      <c r="D114" s="192"/>
      <c r="E114" s="192"/>
      <c r="F114" s="192"/>
      <c r="G114" s="16">
        <v>106</v>
      </c>
      <c r="H114" s="58">
        <v>0</v>
      </c>
      <c r="I114" s="58">
        <v>0</v>
      </c>
    </row>
    <row r="115" spans="1:9" ht="12.75" customHeight="1">
      <c r="A115" s="196" t="s">
        <v>154</v>
      </c>
      <c r="B115" s="196"/>
      <c r="C115" s="196"/>
      <c r="D115" s="196"/>
      <c r="E115" s="196"/>
      <c r="F115" s="196"/>
      <c r="G115" s="17">
        <v>107</v>
      </c>
      <c r="H115" s="59">
        <f>SUM(H116:H129)</f>
        <v>640871025</v>
      </c>
      <c r="I115" s="59">
        <f>SUM(I116:I129)</f>
        <v>196392053</v>
      </c>
    </row>
    <row r="116" spans="1:9" ht="12.75" customHeight="1">
      <c r="A116" s="192" t="s">
        <v>155</v>
      </c>
      <c r="B116" s="192"/>
      <c r="C116" s="192"/>
      <c r="D116" s="192"/>
      <c r="E116" s="192"/>
      <c r="F116" s="192"/>
      <c r="G116" s="16">
        <v>108</v>
      </c>
      <c r="H116" s="44">
        <v>2662506</v>
      </c>
      <c r="I116" s="44">
        <v>634231</v>
      </c>
    </row>
    <row r="117" spans="1:9" ht="12.75" customHeight="1">
      <c r="A117" s="192" t="s">
        <v>156</v>
      </c>
      <c r="B117" s="192"/>
      <c r="C117" s="192"/>
      <c r="D117" s="192"/>
      <c r="E117" s="192"/>
      <c r="F117" s="192"/>
      <c r="G117" s="16">
        <v>109</v>
      </c>
      <c r="H117" s="44">
        <v>0</v>
      </c>
      <c r="I117" s="44">
        <v>0</v>
      </c>
    </row>
    <row r="118" spans="1:9" ht="21.6" customHeight="1">
      <c r="A118" s="192" t="s">
        <v>157</v>
      </c>
      <c r="B118" s="192"/>
      <c r="C118" s="192"/>
      <c r="D118" s="192"/>
      <c r="E118" s="192"/>
      <c r="F118" s="192"/>
      <c r="G118" s="16">
        <v>110</v>
      </c>
      <c r="H118" s="44">
        <v>0</v>
      </c>
      <c r="I118" s="44">
        <v>0</v>
      </c>
    </row>
    <row r="119" spans="1:9" ht="25.9" customHeight="1">
      <c r="A119" s="192" t="s">
        <v>158</v>
      </c>
      <c r="B119" s="192"/>
      <c r="C119" s="192"/>
      <c r="D119" s="192"/>
      <c r="E119" s="192"/>
      <c r="F119" s="192"/>
      <c r="G119" s="16">
        <v>111</v>
      </c>
      <c r="H119" s="44">
        <v>0</v>
      </c>
      <c r="I119" s="44">
        <v>0</v>
      </c>
    </row>
    <row r="120" spans="1:9" ht="12.75" customHeight="1">
      <c r="A120" s="192" t="s">
        <v>159</v>
      </c>
      <c r="B120" s="192"/>
      <c r="C120" s="192"/>
      <c r="D120" s="192"/>
      <c r="E120" s="192"/>
      <c r="F120" s="192"/>
      <c r="G120" s="16">
        <v>112</v>
      </c>
      <c r="H120" s="44">
        <v>364478979</v>
      </c>
      <c r="I120" s="44">
        <v>0</v>
      </c>
    </row>
    <row r="121" spans="1:9" ht="12.75" customHeight="1">
      <c r="A121" s="192" t="s">
        <v>160</v>
      </c>
      <c r="B121" s="192"/>
      <c r="C121" s="192"/>
      <c r="D121" s="192"/>
      <c r="E121" s="192"/>
      <c r="F121" s="192"/>
      <c r="G121" s="16">
        <v>113</v>
      </c>
      <c r="H121" s="44">
        <v>18634186</v>
      </c>
      <c r="I121" s="44">
        <v>14313305</v>
      </c>
    </row>
    <row r="122" spans="1:9" ht="12.75" customHeight="1">
      <c r="A122" s="192" t="s">
        <v>161</v>
      </c>
      <c r="B122" s="192"/>
      <c r="C122" s="192"/>
      <c r="D122" s="192"/>
      <c r="E122" s="192"/>
      <c r="F122" s="192"/>
      <c r="G122" s="16">
        <v>114</v>
      </c>
      <c r="H122" s="44">
        <v>57005346</v>
      </c>
      <c r="I122" s="44">
        <v>27491090</v>
      </c>
    </row>
    <row r="123" spans="1:9" ht="12.75" customHeight="1">
      <c r="A123" s="192" t="s">
        <v>162</v>
      </c>
      <c r="B123" s="192"/>
      <c r="C123" s="192"/>
      <c r="D123" s="192"/>
      <c r="E123" s="192"/>
      <c r="F123" s="192"/>
      <c r="G123" s="16">
        <v>115</v>
      </c>
      <c r="H123" s="44">
        <v>144759170</v>
      </c>
      <c r="I123" s="44">
        <v>121887071</v>
      </c>
    </row>
    <row r="124" spans="1:9">
      <c r="A124" s="192" t="s">
        <v>163</v>
      </c>
      <c r="B124" s="192"/>
      <c r="C124" s="192"/>
      <c r="D124" s="192"/>
      <c r="E124" s="192"/>
      <c r="F124" s="192"/>
      <c r="G124" s="16">
        <v>116</v>
      </c>
      <c r="H124" s="44">
        <v>0</v>
      </c>
      <c r="I124" s="44">
        <v>0</v>
      </c>
    </row>
    <row r="125" spans="1:9">
      <c r="A125" s="192" t="s">
        <v>164</v>
      </c>
      <c r="B125" s="192"/>
      <c r="C125" s="192"/>
      <c r="D125" s="192"/>
      <c r="E125" s="192"/>
      <c r="F125" s="192"/>
      <c r="G125" s="16">
        <v>117</v>
      </c>
      <c r="H125" s="44">
        <v>24425127</v>
      </c>
      <c r="I125" s="44">
        <v>17224769</v>
      </c>
    </row>
    <row r="126" spans="1:9">
      <c r="A126" s="192" t="s">
        <v>165</v>
      </c>
      <c r="B126" s="192"/>
      <c r="C126" s="192"/>
      <c r="D126" s="192"/>
      <c r="E126" s="192"/>
      <c r="F126" s="192"/>
      <c r="G126" s="16">
        <v>118</v>
      </c>
      <c r="H126" s="44">
        <v>20281031</v>
      </c>
      <c r="I126" s="44">
        <v>6545056</v>
      </c>
    </row>
    <row r="127" spans="1:9">
      <c r="A127" s="192" t="s">
        <v>166</v>
      </c>
      <c r="B127" s="192"/>
      <c r="C127" s="192"/>
      <c r="D127" s="192"/>
      <c r="E127" s="192"/>
      <c r="F127" s="192"/>
      <c r="G127" s="16">
        <v>119</v>
      </c>
      <c r="H127" s="44">
        <v>0</v>
      </c>
      <c r="I127" s="44">
        <v>0</v>
      </c>
    </row>
    <row r="128" spans="1:9">
      <c r="A128" s="192" t="s">
        <v>167</v>
      </c>
      <c r="B128" s="192"/>
      <c r="C128" s="192"/>
      <c r="D128" s="192"/>
      <c r="E128" s="192"/>
      <c r="F128" s="192"/>
      <c r="G128" s="16">
        <v>120</v>
      </c>
      <c r="H128" s="58">
        <v>0</v>
      </c>
      <c r="I128" s="58">
        <v>0</v>
      </c>
    </row>
    <row r="129" spans="1:9">
      <c r="A129" s="192" t="s">
        <v>168</v>
      </c>
      <c r="B129" s="192"/>
      <c r="C129" s="192"/>
      <c r="D129" s="192"/>
      <c r="E129" s="192"/>
      <c r="F129" s="192"/>
      <c r="G129" s="16">
        <v>121</v>
      </c>
      <c r="H129" s="58">
        <v>8624680</v>
      </c>
      <c r="I129" s="58">
        <v>8296531</v>
      </c>
    </row>
    <row r="130" spans="1:9" ht="22.15" customHeight="1">
      <c r="A130" s="228" t="s">
        <v>169</v>
      </c>
      <c r="B130" s="228"/>
      <c r="C130" s="228"/>
      <c r="D130" s="228"/>
      <c r="E130" s="228"/>
      <c r="F130" s="228"/>
      <c r="G130" s="16">
        <v>122</v>
      </c>
      <c r="H130" s="58">
        <v>232583492</v>
      </c>
      <c r="I130" s="58">
        <v>278410846</v>
      </c>
    </row>
    <row r="131" spans="1:9">
      <c r="A131" s="196" t="s">
        <v>170</v>
      </c>
      <c r="B131" s="196"/>
      <c r="C131" s="196"/>
      <c r="D131" s="196"/>
      <c r="E131" s="196"/>
      <c r="F131" s="196"/>
      <c r="G131" s="17">
        <v>123</v>
      </c>
      <c r="H131" s="59">
        <f>H75+H96+H103+H115+H130</f>
        <v>1450003651</v>
      </c>
      <c r="I131" s="59">
        <f>I75+I96+I103+I115+I130</f>
        <v>1228164957</v>
      </c>
    </row>
    <row r="132" spans="1:9">
      <c r="A132" s="229" t="s">
        <v>171</v>
      </c>
      <c r="B132" s="229"/>
      <c r="C132" s="229"/>
      <c r="D132" s="229"/>
      <c r="E132" s="229"/>
      <c r="F132" s="229"/>
      <c r="G132" s="19">
        <v>124</v>
      </c>
      <c r="H132" s="60">
        <v>972746484</v>
      </c>
      <c r="I132" s="60">
        <v>435126367</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95:I95 H75:I75 H92:I92 H77:I89">
      <formula1>999999999999</formula1>
    </dataValidation>
    <dataValidation type="whole" operator="greaterThanOrEqual" allowBlank="1" showInputMessage="1" showErrorMessage="1" errorTitle="Incorrect entry" error="You can enter only positive whole numbers or a zero" sqref="H76:I76 H8:I73 H93:I94 H90:I91 H96:I132">
      <formula1>0</formula1>
    </dataValidation>
  </dataValidations>
  <pageMargins left="0.74803149606299213" right="0.74803149606299213" top="0.98425196850393704" bottom="0.98425196850393704" header="0.51181102362204722" footer="0.51181102362204722"/>
  <pageSetup paperSize="9" scale="85" fitToHeight="0" orientation="portrait" r:id="rId1"/>
  <rowBreaks count="2" manualBreakCount="2">
    <brk id="52"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10" workbookViewId="0">
      <selection activeCell="H103" sqref="H103:I104"/>
    </sheetView>
  </sheetViews>
  <sheetFormatPr defaultRowHeight="12.75"/>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c r="A1" s="242" t="s">
        <v>172</v>
      </c>
      <c r="B1" s="205"/>
      <c r="C1" s="205"/>
      <c r="D1" s="205"/>
      <c r="E1" s="205"/>
      <c r="F1" s="205"/>
      <c r="G1" s="205"/>
      <c r="H1" s="205"/>
      <c r="I1" s="205"/>
    </row>
    <row r="2" spans="1:9">
      <c r="A2" s="241" t="s">
        <v>506</v>
      </c>
      <c r="B2" s="207"/>
      <c r="C2" s="207"/>
      <c r="D2" s="207"/>
      <c r="E2" s="207"/>
      <c r="F2" s="207"/>
      <c r="G2" s="207"/>
      <c r="H2" s="207"/>
      <c r="I2" s="207"/>
    </row>
    <row r="3" spans="1:9">
      <c r="A3" s="253" t="s">
        <v>173</v>
      </c>
      <c r="B3" s="254"/>
      <c r="C3" s="254"/>
      <c r="D3" s="254"/>
      <c r="E3" s="254"/>
      <c r="F3" s="254"/>
      <c r="G3" s="254"/>
      <c r="H3" s="254"/>
      <c r="I3" s="254"/>
    </row>
    <row r="4" spans="1:9">
      <c r="A4" s="240" t="s">
        <v>546</v>
      </c>
      <c r="B4" s="211"/>
      <c r="C4" s="211"/>
      <c r="D4" s="211"/>
      <c r="E4" s="211"/>
      <c r="F4" s="211"/>
      <c r="G4" s="211"/>
      <c r="H4" s="211"/>
      <c r="I4" s="212"/>
    </row>
    <row r="5" spans="1:9" ht="24" thickBot="1">
      <c r="A5" s="238" t="s">
        <v>174</v>
      </c>
      <c r="B5" s="217"/>
      <c r="C5" s="217"/>
      <c r="D5" s="217"/>
      <c r="E5" s="217"/>
      <c r="F5" s="218"/>
      <c r="G5" s="12" t="s">
        <v>175</v>
      </c>
      <c r="H5" s="46" t="s">
        <v>176</v>
      </c>
      <c r="I5" s="46" t="s">
        <v>177</v>
      </c>
    </row>
    <row r="6" spans="1:9">
      <c r="A6" s="239">
        <v>1</v>
      </c>
      <c r="B6" s="214"/>
      <c r="C6" s="214"/>
      <c r="D6" s="214"/>
      <c r="E6" s="214"/>
      <c r="F6" s="215"/>
      <c r="G6" s="14">
        <v>2</v>
      </c>
      <c r="H6" s="20">
        <v>3</v>
      </c>
      <c r="I6" s="20">
        <v>4</v>
      </c>
    </row>
    <row r="7" spans="1:9">
      <c r="A7" s="251" t="s">
        <v>178</v>
      </c>
      <c r="B7" s="251"/>
      <c r="C7" s="251"/>
      <c r="D7" s="251"/>
      <c r="E7" s="251"/>
      <c r="F7" s="251"/>
      <c r="G7" s="24">
        <v>125</v>
      </c>
      <c r="H7" s="63">
        <f>SUM(H8:H12)</f>
        <v>2131251449</v>
      </c>
      <c r="I7" s="63">
        <f>SUM(I8:I12)</f>
        <v>1801674707</v>
      </c>
    </row>
    <row r="8" spans="1:9">
      <c r="A8" s="192" t="s">
        <v>179</v>
      </c>
      <c r="B8" s="192"/>
      <c r="C8" s="192"/>
      <c r="D8" s="192"/>
      <c r="E8" s="192"/>
      <c r="F8" s="192"/>
      <c r="G8" s="16">
        <v>126</v>
      </c>
      <c r="H8" s="58">
        <v>30594281</v>
      </c>
      <c r="I8" s="58">
        <v>5499300</v>
      </c>
    </row>
    <row r="9" spans="1:9">
      <c r="A9" s="192" t="s">
        <v>180</v>
      </c>
      <c r="B9" s="192"/>
      <c r="C9" s="192"/>
      <c r="D9" s="192"/>
      <c r="E9" s="192"/>
      <c r="F9" s="192"/>
      <c r="G9" s="16">
        <v>127</v>
      </c>
      <c r="H9" s="58">
        <v>2076706143</v>
      </c>
      <c r="I9" s="58">
        <v>1782557158</v>
      </c>
    </row>
    <row r="10" spans="1:9">
      <c r="A10" s="192" t="s">
        <v>181</v>
      </c>
      <c r="B10" s="192"/>
      <c r="C10" s="192"/>
      <c r="D10" s="192"/>
      <c r="E10" s="192"/>
      <c r="F10" s="192"/>
      <c r="G10" s="16">
        <v>128</v>
      </c>
      <c r="H10" s="58">
        <v>2586718</v>
      </c>
      <c r="I10" s="58">
        <v>4573635</v>
      </c>
    </row>
    <row r="11" spans="1:9">
      <c r="A11" s="192" t="s">
        <v>182</v>
      </c>
      <c r="B11" s="192"/>
      <c r="C11" s="192"/>
      <c r="D11" s="192"/>
      <c r="E11" s="192"/>
      <c r="F11" s="192"/>
      <c r="G11" s="16">
        <v>129</v>
      </c>
      <c r="H11" s="58">
        <v>0</v>
      </c>
      <c r="I11" s="58">
        <v>0</v>
      </c>
    </row>
    <row r="12" spans="1:9">
      <c r="A12" s="192" t="s">
        <v>183</v>
      </c>
      <c r="B12" s="192"/>
      <c r="C12" s="192"/>
      <c r="D12" s="192"/>
      <c r="E12" s="192"/>
      <c r="F12" s="192"/>
      <c r="G12" s="16">
        <v>130</v>
      </c>
      <c r="H12" s="58">
        <v>21364307</v>
      </c>
      <c r="I12" s="58">
        <v>9044614</v>
      </c>
    </row>
    <row r="13" spans="1:9" ht="22.15" customHeight="1">
      <c r="A13" s="196" t="s">
        <v>184</v>
      </c>
      <c r="B13" s="196"/>
      <c r="C13" s="196"/>
      <c r="D13" s="196"/>
      <c r="E13" s="196"/>
      <c r="F13" s="196"/>
      <c r="G13" s="17">
        <v>131</v>
      </c>
      <c r="H13" s="59">
        <f>H14+H15+H19+H23+H24+H25+H28+H35</f>
        <v>1964651762</v>
      </c>
      <c r="I13" s="59">
        <f>I14+I15+I19+I23+I24+I25+I28+I35</f>
        <v>1515970412</v>
      </c>
    </row>
    <row r="14" spans="1:9">
      <c r="A14" s="192" t="s">
        <v>185</v>
      </c>
      <c r="B14" s="192"/>
      <c r="C14" s="192"/>
      <c r="D14" s="192"/>
      <c r="E14" s="192"/>
      <c r="F14" s="192"/>
      <c r="G14" s="16">
        <v>132</v>
      </c>
      <c r="H14" s="58">
        <v>66978688</v>
      </c>
      <c r="I14" s="58">
        <v>371422</v>
      </c>
    </row>
    <row r="15" spans="1:9">
      <c r="A15" s="252" t="s">
        <v>186</v>
      </c>
      <c r="B15" s="252"/>
      <c r="C15" s="252"/>
      <c r="D15" s="252"/>
      <c r="E15" s="252"/>
      <c r="F15" s="252"/>
      <c r="G15" s="17">
        <v>133</v>
      </c>
      <c r="H15" s="59">
        <f>SUM(H16:H18)</f>
        <v>1406121647</v>
      </c>
      <c r="I15" s="59">
        <f>SUM(I16:I18)</f>
        <v>1093821725</v>
      </c>
    </row>
    <row r="16" spans="1:9">
      <c r="A16" s="243" t="s">
        <v>187</v>
      </c>
      <c r="B16" s="243"/>
      <c r="C16" s="243"/>
      <c r="D16" s="243"/>
      <c r="E16" s="243"/>
      <c r="F16" s="243"/>
      <c r="G16" s="16">
        <v>134</v>
      </c>
      <c r="H16" s="58">
        <v>1332537551</v>
      </c>
      <c r="I16" s="58">
        <v>1023752032</v>
      </c>
    </row>
    <row r="17" spans="1:9">
      <c r="A17" s="243" t="s">
        <v>188</v>
      </c>
      <c r="B17" s="243"/>
      <c r="C17" s="243"/>
      <c r="D17" s="243"/>
      <c r="E17" s="243"/>
      <c r="F17" s="243"/>
      <c r="G17" s="16">
        <v>135</v>
      </c>
      <c r="H17" s="58">
        <v>14559608</v>
      </c>
      <c r="I17" s="58">
        <v>19708869</v>
      </c>
    </row>
    <row r="18" spans="1:9">
      <c r="A18" s="243" t="s">
        <v>189</v>
      </c>
      <c r="B18" s="243"/>
      <c r="C18" s="243"/>
      <c r="D18" s="243"/>
      <c r="E18" s="243"/>
      <c r="F18" s="243"/>
      <c r="G18" s="16">
        <v>136</v>
      </c>
      <c r="H18" s="58">
        <v>59024488</v>
      </c>
      <c r="I18" s="58">
        <v>50360824</v>
      </c>
    </row>
    <row r="19" spans="1:9">
      <c r="A19" s="252" t="s">
        <v>190</v>
      </c>
      <c r="B19" s="252"/>
      <c r="C19" s="252"/>
      <c r="D19" s="252"/>
      <c r="E19" s="252"/>
      <c r="F19" s="252"/>
      <c r="G19" s="17">
        <v>137</v>
      </c>
      <c r="H19" s="59">
        <f>SUM(H20:H22)</f>
        <v>177294841</v>
      </c>
      <c r="I19" s="59">
        <f>SUM(I20:I22)</f>
        <v>163273710</v>
      </c>
    </row>
    <row r="20" spans="1:9">
      <c r="A20" s="243" t="s">
        <v>191</v>
      </c>
      <c r="B20" s="243"/>
      <c r="C20" s="243"/>
      <c r="D20" s="243"/>
      <c r="E20" s="243"/>
      <c r="F20" s="243"/>
      <c r="G20" s="16">
        <v>138</v>
      </c>
      <c r="H20" s="58">
        <v>111974412</v>
      </c>
      <c r="I20" s="58">
        <v>103748696</v>
      </c>
    </row>
    <row r="21" spans="1:9">
      <c r="A21" s="243" t="s">
        <v>192</v>
      </c>
      <c r="B21" s="243"/>
      <c r="C21" s="243"/>
      <c r="D21" s="243"/>
      <c r="E21" s="243"/>
      <c r="F21" s="243"/>
      <c r="G21" s="16">
        <v>139</v>
      </c>
      <c r="H21" s="58">
        <v>40502816</v>
      </c>
      <c r="I21" s="58">
        <v>37322928</v>
      </c>
    </row>
    <row r="22" spans="1:9">
      <c r="A22" s="243" t="s">
        <v>193</v>
      </c>
      <c r="B22" s="243"/>
      <c r="C22" s="243"/>
      <c r="D22" s="243"/>
      <c r="E22" s="243"/>
      <c r="F22" s="243"/>
      <c r="G22" s="16">
        <v>140</v>
      </c>
      <c r="H22" s="58">
        <v>24817613</v>
      </c>
      <c r="I22" s="58">
        <v>22202086</v>
      </c>
    </row>
    <row r="23" spans="1:9">
      <c r="A23" s="192" t="s">
        <v>194</v>
      </c>
      <c r="B23" s="192"/>
      <c r="C23" s="192"/>
      <c r="D23" s="192"/>
      <c r="E23" s="192"/>
      <c r="F23" s="192"/>
      <c r="G23" s="16">
        <v>141</v>
      </c>
      <c r="H23" s="58">
        <v>98856157</v>
      </c>
      <c r="I23" s="58">
        <v>82620011</v>
      </c>
    </row>
    <row r="24" spans="1:9">
      <c r="A24" s="192" t="s">
        <v>195</v>
      </c>
      <c r="B24" s="192"/>
      <c r="C24" s="192"/>
      <c r="D24" s="192"/>
      <c r="E24" s="192"/>
      <c r="F24" s="192"/>
      <c r="G24" s="16">
        <v>142</v>
      </c>
      <c r="H24" s="58">
        <v>199885091</v>
      </c>
      <c r="I24" s="58">
        <v>156055693</v>
      </c>
    </row>
    <row r="25" spans="1:9">
      <c r="A25" s="252" t="s">
        <v>196</v>
      </c>
      <c r="B25" s="252"/>
      <c r="C25" s="252"/>
      <c r="D25" s="252"/>
      <c r="E25" s="252"/>
      <c r="F25" s="252"/>
      <c r="G25" s="17">
        <v>143</v>
      </c>
      <c r="H25" s="59">
        <f>H26+H27</f>
        <v>11081027</v>
      </c>
      <c r="I25" s="59">
        <f>I26+I27</f>
        <v>16819014</v>
      </c>
    </row>
    <row r="26" spans="1:9">
      <c r="A26" s="243" t="s">
        <v>197</v>
      </c>
      <c r="B26" s="243"/>
      <c r="C26" s="243"/>
      <c r="D26" s="243"/>
      <c r="E26" s="243"/>
      <c r="F26" s="243"/>
      <c r="G26" s="16">
        <v>144</v>
      </c>
      <c r="H26" s="58">
        <v>2130597</v>
      </c>
      <c r="I26" s="58">
        <v>24440</v>
      </c>
    </row>
    <row r="27" spans="1:9">
      <c r="A27" s="243" t="s">
        <v>198</v>
      </c>
      <c r="B27" s="243"/>
      <c r="C27" s="243"/>
      <c r="D27" s="243"/>
      <c r="E27" s="243"/>
      <c r="F27" s="243"/>
      <c r="G27" s="16">
        <v>145</v>
      </c>
      <c r="H27" s="58">
        <v>8950430</v>
      </c>
      <c r="I27" s="58">
        <v>16794574</v>
      </c>
    </row>
    <row r="28" spans="1:9">
      <c r="A28" s="252" t="s">
        <v>199</v>
      </c>
      <c r="B28" s="252"/>
      <c r="C28" s="252"/>
      <c r="D28" s="252"/>
      <c r="E28" s="252"/>
      <c r="F28" s="252"/>
      <c r="G28" s="17">
        <v>146</v>
      </c>
      <c r="H28" s="59">
        <f>SUM(H29:H34)</f>
        <v>4434311</v>
      </c>
      <c r="I28" s="59">
        <f>SUM(I29:I34)</f>
        <v>3008837</v>
      </c>
    </row>
    <row r="29" spans="1:9">
      <c r="A29" s="243" t="s">
        <v>200</v>
      </c>
      <c r="B29" s="243"/>
      <c r="C29" s="243"/>
      <c r="D29" s="243"/>
      <c r="E29" s="243"/>
      <c r="F29" s="243"/>
      <c r="G29" s="16">
        <v>147</v>
      </c>
      <c r="H29" s="58">
        <v>975469</v>
      </c>
      <c r="I29" s="58">
        <v>183664</v>
      </c>
    </row>
    <row r="30" spans="1:9">
      <c r="A30" s="243" t="s">
        <v>201</v>
      </c>
      <c r="B30" s="243"/>
      <c r="C30" s="243"/>
      <c r="D30" s="243"/>
      <c r="E30" s="243"/>
      <c r="F30" s="243"/>
      <c r="G30" s="16">
        <v>148</v>
      </c>
      <c r="H30" s="58">
        <v>0</v>
      </c>
      <c r="I30" s="58">
        <v>0</v>
      </c>
    </row>
    <row r="31" spans="1:9">
      <c r="A31" s="243" t="s">
        <v>202</v>
      </c>
      <c r="B31" s="243"/>
      <c r="C31" s="243"/>
      <c r="D31" s="243"/>
      <c r="E31" s="243"/>
      <c r="F31" s="243"/>
      <c r="G31" s="16">
        <v>149</v>
      </c>
      <c r="H31" s="58">
        <v>244281</v>
      </c>
      <c r="I31" s="58">
        <v>0</v>
      </c>
    </row>
    <row r="32" spans="1:9">
      <c r="A32" s="243" t="s">
        <v>203</v>
      </c>
      <c r="B32" s="243"/>
      <c r="C32" s="243"/>
      <c r="D32" s="243"/>
      <c r="E32" s="243"/>
      <c r="F32" s="243"/>
      <c r="G32" s="16">
        <v>150</v>
      </c>
      <c r="H32" s="58">
        <v>0</v>
      </c>
      <c r="I32" s="58">
        <v>0</v>
      </c>
    </row>
    <row r="33" spans="1:9">
      <c r="A33" s="243" t="s">
        <v>204</v>
      </c>
      <c r="B33" s="243"/>
      <c r="C33" s="243"/>
      <c r="D33" s="243"/>
      <c r="E33" s="243"/>
      <c r="F33" s="243"/>
      <c r="G33" s="16">
        <v>151</v>
      </c>
      <c r="H33" s="58">
        <v>0</v>
      </c>
      <c r="I33" s="58">
        <v>0</v>
      </c>
    </row>
    <row r="34" spans="1:9">
      <c r="A34" s="243" t="s">
        <v>205</v>
      </c>
      <c r="B34" s="243"/>
      <c r="C34" s="243"/>
      <c r="D34" s="243"/>
      <c r="E34" s="243"/>
      <c r="F34" s="243"/>
      <c r="G34" s="16">
        <v>152</v>
      </c>
      <c r="H34" s="58">
        <v>3214561</v>
      </c>
      <c r="I34" s="58">
        <v>2825173</v>
      </c>
    </row>
    <row r="35" spans="1:9">
      <c r="A35" s="192" t="s">
        <v>206</v>
      </c>
      <c r="B35" s="192"/>
      <c r="C35" s="192"/>
      <c r="D35" s="192"/>
      <c r="E35" s="192"/>
      <c r="F35" s="192"/>
      <c r="G35" s="16">
        <v>153</v>
      </c>
      <c r="H35" s="58">
        <v>0</v>
      </c>
      <c r="I35" s="58">
        <v>0</v>
      </c>
    </row>
    <row r="36" spans="1:9">
      <c r="A36" s="196" t="s">
        <v>207</v>
      </c>
      <c r="B36" s="196"/>
      <c r="C36" s="196"/>
      <c r="D36" s="196"/>
      <c r="E36" s="196"/>
      <c r="F36" s="196"/>
      <c r="G36" s="17">
        <v>154</v>
      </c>
      <c r="H36" s="59">
        <f>SUM(H37:H46)</f>
        <v>3160947</v>
      </c>
      <c r="I36" s="59">
        <f>SUM(I37:I46)</f>
        <v>3696102</v>
      </c>
    </row>
    <row r="37" spans="1:9" ht="27.6" customHeight="1">
      <c r="A37" s="192" t="s">
        <v>208</v>
      </c>
      <c r="B37" s="192"/>
      <c r="C37" s="192"/>
      <c r="D37" s="192"/>
      <c r="E37" s="192"/>
      <c r="F37" s="192"/>
      <c r="G37" s="16">
        <v>155</v>
      </c>
      <c r="H37" s="58">
        <v>352544</v>
      </c>
      <c r="I37" s="58">
        <v>0</v>
      </c>
    </row>
    <row r="38" spans="1:9" ht="25.15" customHeight="1">
      <c r="A38" s="192" t="s">
        <v>209</v>
      </c>
      <c r="B38" s="192"/>
      <c r="C38" s="192"/>
      <c r="D38" s="192"/>
      <c r="E38" s="192"/>
      <c r="F38" s="192"/>
      <c r="G38" s="16">
        <v>156</v>
      </c>
      <c r="H38" s="58">
        <v>0</v>
      </c>
      <c r="I38" s="58">
        <v>0</v>
      </c>
    </row>
    <row r="39" spans="1:9" ht="28.15" customHeight="1">
      <c r="A39" s="192" t="s">
        <v>210</v>
      </c>
      <c r="B39" s="192"/>
      <c r="C39" s="192"/>
      <c r="D39" s="192"/>
      <c r="E39" s="192"/>
      <c r="F39" s="192"/>
      <c r="G39" s="16">
        <v>157</v>
      </c>
      <c r="H39" s="58">
        <v>0</v>
      </c>
      <c r="I39" s="58">
        <v>0</v>
      </c>
    </row>
    <row r="40" spans="1:9" ht="28.15" customHeight="1">
      <c r="A40" s="192" t="s">
        <v>211</v>
      </c>
      <c r="B40" s="192"/>
      <c r="C40" s="192"/>
      <c r="D40" s="192"/>
      <c r="E40" s="192"/>
      <c r="F40" s="192"/>
      <c r="G40" s="16">
        <v>158</v>
      </c>
      <c r="H40" s="58">
        <v>521</v>
      </c>
      <c r="I40" s="58">
        <v>53244</v>
      </c>
    </row>
    <row r="41" spans="1:9" ht="22.9" customHeight="1">
      <c r="A41" s="192" t="s">
        <v>212</v>
      </c>
      <c r="B41" s="192"/>
      <c r="C41" s="192"/>
      <c r="D41" s="192"/>
      <c r="E41" s="192"/>
      <c r="F41" s="192"/>
      <c r="G41" s="16">
        <v>159</v>
      </c>
      <c r="H41" s="58">
        <v>18007</v>
      </c>
      <c r="I41" s="58">
        <v>0</v>
      </c>
    </row>
    <row r="42" spans="1:9">
      <c r="A42" s="192" t="s">
        <v>213</v>
      </c>
      <c r="B42" s="192"/>
      <c r="C42" s="192"/>
      <c r="D42" s="192"/>
      <c r="E42" s="192"/>
      <c r="F42" s="192"/>
      <c r="G42" s="16">
        <v>160</v>
      </c>
      <c r="H42" s="58">
        <v>0</v>
      </c>
      <c r="I42" s="58">
        <v>0</v>
      </c>
    </row>
    <row r="43" spans="1:9">
      <c r="A43" s="192" t="s">
        <v>214</v>
      </c>
      <c r="B43" s="192"/>
      <c r="C43" s="192"/>
      <c r="D43" s="192"/>
      <c r="E43" s="192"/>
      <c r="F43" s="192"/>
      <c r="G43" s="16">
        <v>161</v>
      </c>
      <c r="H43" s="58">
        <v>459705</v>
      </c>
      <c r="I43" s="58">
        <v>304790</v>
      </c>
    </row>
    <row r="44" spans="1:9">
      <c r="A44" s="192" t="s">
        <v>215</v>
      </c>
      <c r="B44" s="192"/>
      <c r="C44" s="192"/>
      <c r="D44" s="192"/>
      <c r="E44" s="192"/>
      <c r="F44" s="192"/>
      <c r="G44" s="16">
        <v>162</v>
      </c>
      <c r="H44" s="58">
        <v>2042099</v>
      </c>
      <c r="I44" s="58">
        <v>2877009</v>
      </c>
    </row>
    <row r="45" spans="1:9">
      <c r="A45" s="192" t="s">
        <v>216</v>
      </c>
      <c r="B45" s="192"/>
      <c r="C45" s="192"/>
      <c r="D45" s="192"/>
      <c r="E45" s="192"/>
      <c r="F45" s="192"/>
      <c r="G45" s="16">
        <v>163</v>
      </c>
      <c r="H45" s="58">
        <v>0</v>
      </c>
      <c r="I45" s="58">
        <v>0</v>
      </c>
    </row>
    <row r="46" spans="1:9">
      <c r="A46" s="192" t="s">
        <v>217</v>
      </c>
      <c r="B46" s="192"/>
      <c r="C46" s="192"/>
      <c r="D46" s="192"/>
      <c r="E46" s="192"/>
      <c r="F46" s="192"/>
      <c r="G46" s="16">
        <v>164</v>
      </c>
      <c r="H46" s="58">
        <v>288071</v>
      </c>
      <c r="I46" s="58">
        <v>461059</v>
      </c>
    </row>
    <row r="47" spans="1:9">
      <c r="A47" s="196" t="s">
        <v>218</v>
      </c>
      <c r="B47" s="196"/>
      <c r="C47" s="196"/>
      <c r="D47" s="196"/>
      <c r="E47" s="196"/>
      <c r="F47" s="196"/>
      <c r="G47" s="17">
        <v>165</v>
      </c>
      <c r="H47" s="59">
        <f>SUM(H48:H54)</f>
        <v>29359606</v>
      </c>
      <c r="I47" s="59">
        <f>SUM(I48:I54)</f>
        <v>24399327</v>
      </c>
    </row>
    <row r="48" spans="1:9" ht="23.45" customHeight="1">
      <c r="A48" s="192" t="s">
        <v>219</v>
      </c>
      <c r="B48" s="192"/>
      <c r="C48" s="192"/>
      <c r="D48" s="192"/>
      <c r="E48" s="192"/>
      <c r="F48" s="192"/>
      <c r="G48" s="16">
        <v>166</v>
      </c>
      <c r="H48" s="58">
        <v>108617</v>
      </c>
      <c r="I48" s="58">
        <v>0</v>
      </c>
    </row>
    <row r="49" spans="1:9" ht="22.15" customHeight="1">
      <c r="A49" s="245" t="s">
        <v>220</v>
      </c>
      <c r="B49" s="245"/>
      <c r="C49" s="245"/>
      <c r="D49" s="245"/>
      <c r="E49" s="245"/>
      <c r="F49" s="245"/>
      <c r="G49" s="16">
        <v>167</v>
      </c>
      <c r="H49" s="58">
        <v>2672</v>
      </c>
      <c r="I49" s="58">
        <v>0</v>
      </c>
    </row>
    <row r="50" spans="1:9">
      <c r="A50" s="245" t="s">
        <v>221</v>
      </c>
      <c r="B50" s="245"/>
      <c r="C50" s="245"/>
      <c r="D50" s="245"/>
      <c r="E50" s="245"/>
      <c r="F50" s="245"/>
      <c r="G50" s="16">
        <v>168</v>
      </c>
      <c r="H50" s="58">
        <v>20697394</v>
      </c>
      <c r="I50" s="58">
        <v>14043916</v>
      </c>
    </row>
    <row r="51" spans="1:9">
      <c r="A51" s="245" t="s">
        <v>222</v>
      </c>
      <c r="B51" s="245"/>
      <c r="C51" s="245"/>
      <c r="D51" s="245"/>
      <c r="E51" s="245"/>
      <c r="F51" s="245"/>
      <c r="G51" s="16">
        <v>169</v>
      </c>
      <c r="H51" s="58">
        <v>3798639</v>
      </c>
      <c r="I51" s="58">
        <v>7205496</v>
      </c>
    </row>
    <row r="52" spans="1:9">
      <c r="A52" s="245" t="s">
        <v>223</v>
      </c>
      <c r="B52" s="245"/>
      <c r="C52" s="245"/>
      <c r="D52" s="245"/>
      <c r="E52" s="245"/>
      <c r="F52" s="245"/>
      <c r="G52" s="16">
        <v>170</v>
      </c>
      <c r="H52" s="58">
        <v>4728239</v>
      </c>
      <c r="I52" s="58">
        <v>2754085</v>
      </c>
    </row>
    <row r="53" spans="1:9">
      <c r="A53" s="245" t="s">
        <v>224</v>
      </c>
      <c r="B53" s="245"/>
      <c r="C53" s="245"/>
      <c r="D53" s="245"/>
      <c r="E53" s="245"/>
      <c r="F53" s="245"/>
      <c r="G53" s="16">
        <v>171</v>
      </c>
      <c r="H53" s="58">
        <v>0</v>
      </c>
      <c r="I53" s="58">
        <v>0</v>
      </c>
    </row>
    <row r="54" spans="1:9">
      <c r="A54" s="245" t="s">
        <v>225</v>
      </c>
      <c r="B54" s="245"/>
      <c r="C54" s="245"/>
      <c r="D54" s="245"/>
      <c r="E54" s="245"/>
      <c r="F54" s="245"/>
      <c r="G54" s="16">
        <v>172</v>
      </c>
      <c r="H54" s="58">
        <v>24045</v>
      </c>
      <c r="I54" s="58">
        <v>395830</v>
      </c>
    </row>
    <row r="55" spans="1:9" ht="30.6" customHeight="1">
      <c r="A55" s="228" t="s">
        <v>226</v>
      </c>
      <c r="B55" s="228"/>
      <c r="C55" s="228"/>
      <c r="D55" s="228"/>
      <c r="E55" s="228"/>
      <c r="F55" s="228"/>
      <c r="G55" s="16">
        <v>173</v>
      </c>
      <c r="H55" s="58">
        <v>0</v>
      </c>
      <c r="I55" s="58">
        <v>0</v>
      </c>
    </row>
    <row r="56" spans="1:9">
      <c r="A56" s="228" t="s">
        <v>227</v>
      </c>
      <c r="B56" s="228"/>
      <c r="C56" s="228"/>
      <c r="D56" s="228"/>
      <c r="E56" s="228"/>
      <c r="F56" s="228"/>
      <c r="G56" s="16">
        <v>174</v>
      </c>
      <c r="H56" s="58">
        <v>0</v>
      </c>
      <c r="I56" s="58">
        <v>0</v>
      </c>
    </row>
    <row r="57" spans="1:9" ht="28.9" customHeight="1">
      <c r="A57" s="228" t="s">
        <v>228</v>
      </c>
      <c r="B57" s="228"/>
      <c r="C57" s="228"/>
      <c r="D57" s="228"/>
      <c r="E57" s="228"/>
      <c r="F57" s="228"/>
      <c r="G57" s="16">
        <v>175</v>
      </c>
      <c r="H57" s="58">
        <v>0</v>
      </c>
      <c r="I57" s="58">
        <v>0</v>
      </c>
    </row>
    <row r="58" spans="1:9">
      <c r="A58" s="228" t="s">
        <v>229</v>
      </c>
      <c r="B58" s="228"/>
      <c r="C58" s="228"/>
      <c r="D58" s="228"/>
      <c r="E58" s="228"/>
      <c r="F58" s="228"/>
      <c r="G58" s="16">
        <v>176</v>
      </c>
      <c r="H58" s="58">
        <v>0</v>
      </c>
      <c r="I58" s="58">
        <v>0</v>
      </c>
    </row>
    <row r="59" spans="1:9">
      <c r="A59" s="196" t="s">
        <v>230</v>
      </c>
      <c r="B59" s="196"/>
      <c r="C59" s="196"/>
      <c r="D59" s="196"/>
      <c r="E59" s="196"/>
      <c r="F59" s="196"/>
      <c r="G59" s="17">
        <v>177</v>
      </c>
      <c r="H59" s="59">
        <f>H7+H36+H55+H56</f>
        <v>2134412396</v>
      </c>
      <c r="I59" s="59">
        <f>I7+I36+I55+I56</f>
        <v>1805370809</v>
      </c>
    </row>
    <row r="60" spans="1:9">
      <c r="A60" s="196" t="s">
        <v>231</v>
      </c>
      <c r="B60" s="196"/>
      <c r="C60" s="196"/>
      <c r="D60" s="196"/>
      <c r="E60" s="196"/>
      <c r="F60" s="196"/>
      <c r="G60" s="17">
        <v>178</v>
      </c>
      <c r="H60" s="59">
        <f>H13+H47+H57+H58</f>
        <v>1994011368</v>
      </c>
      <c r="I60" s="59">
        <f>I13+I47+I57+I58</f>
        <v>1540369739</v>
      </c>
    </row>
    <row r="61" spans="1:9">
      <c r="A61" s="196" t="s">
        <v>232</v>
      </c>
      <c r="B61" s="196"/>
      <c r="C61" s="196"/>
      <c r="D61" s="196"/>
      <c r="E61" s="196"/>
      <c r="F61" s="196"/>
      <c r="G61" s="17">
        <v>179</v>
      </c>
      <c r="H61" s="59">
        <f>H59-H60</f>
        <v>140401028</v>
      </c>
      <c r="I61" s="59">
        <f>I59-I60</f>
        <v>265001070</v>
      </c>
    </row>
    <row r="62" spans="1:9">
      <c r="A62" s="244" t="s">
        <v>233</v>
      </c>
      <c r="B62" s="244"/>
      <c r="C62" s="244"/>
      <c r="D62" s="244"/>
      <c r="E62" s="244"/>
      <c r="F62" s="244"/>
      <c r="G62" s="17">
        <v>180</v>
      </c>
      <c r="H62" s="59">
        <f>+IF((H59-H60)&gt;0,(H59-H60),0)</f>
        <v>140401028</v>
      </c>
      <c r="I62" s="59">
        <f>+IF((I59-I60)&gt;0,(I59-I60),0)</f>
        <v>265001070</v>
      </c>
    </row>
    <row r="63" spans="1:9">
      <c r="A63" s="244" t="s">
        <v>234</v>
      </c>
      <c r="B63" s="244"/>
      <c r="C63" s="244"/>
      <c r="D63" s="244"/>
      <c r="E63" s="244"/>
      <c r="F63" s="244"/>
      <c r="G63" s="17">
        <v>181</v>
      </c>
      <c r="H63" s="59">
        <f>+IF((H59-H60)&lt;0,(H59-H60),0)</f>
        <v>0</v>
      </c>
      <c r="I63" s="59">
        <f>+IF((I59-I60)&lt;0,(I59-I60),0)</f>
        <v>0</v>
      </c>
    </row>
    <row r="64" spans="1:9">
      <c r="A64" s="228" t="s">
        <v>235</v>
      </c>
      <c r="B64" s="228"/>
      <c r="C64" s="228"/>
      <c r="D64" s="228"/>
      <c r="E64" s="228"/>
      <c r="F64" s="228"/>
      <c r="G64" s="16">
        <v>182</v>
      </c>
      <c r="H64" s="58">
        <v>0</v>
      </c>
      <c r="I64" s="58">
        <v>0</v>
      </c>
    </row>
    <row r="65" spans="1:9">
      <c r="A65" s="196" t="s">
        <v>236</v>
      </c>
      <c r="B65" s="196"/>
      <c r="C65" s="196"/>
      <c r="D65" s="196"/>
      <c r="E65" s="196"/>
      <c r="F65" s="196"/>
      <c r="G65" s="17">
        <v>183</v>
      </c>
      <c r="H65" s="59">
        <f>H61-H64</f>
        <v>140401028</v>
      </c>
      <c r="I65" s="59">
        <f>I61-I64</f>
        <v>265001070</v>
      </c>
    </row>
    <row r="66" spans="1:9">
      <c r="A66" s="244" t="s">
        <v>237</v>
      </c>
      <c r="B66" s="244"/>
      <c r="C66" s="244"/>
      <c r="D66" s="244"/>
      <c r="E66" s="244"/>
      <c r="F66" s="244"/>
      <c r="G66" s="17">
        <v>184</v>
      </c>
      <c r="H66" s="59">
        <f>+IF((H61-H64)&gt;0,(H61-H64),0)</f>
        <v>140401028</v>
      </c>
      <c r="I66" s="59">
        <f>+IF((I61-I64)&gt;0,(I61-I64),0)</f>
        <v>265001070</v>
      </c>
    </row>
    <row r="67" spans="1:9">
      <c r="A67" s="250" t="s">
        <v>238</v>
      </c>
      <c r="B67" s="250"/>
      <c r="C67" s="250"/>
      <c r="D67" s="250"/>
      <c r="E67" s="250"/>
      <c r="F67" s="250"/>
      <c r="G67" s="18">
        <v>185</v>
      </c>
      <c r="H67" s="64">
        <f>+IF((H61-H64)&lt;0,(H61-H64),0)</f>
        <v>0</v>
      </c>
      <c r="I67" s="64">
        <f>+IF((I61-I64)&lt;0,(I61-I64),0)</f>
        <v>0</v>
      </c>
    </row>
    <row r="68" spans="1:9">
      <c r="A68" s="236" t="s">
        <v>239</v>
      </c>
      <c r="B68" s="236"/>
      <c r="C68" s="236"/>
      <c r="D68" s="236"/>
      <c r="E68" s="236"/>
      <c r="F68" s="236"/>
      <c r="G68" s="246"/>
      <c r="H68" s="246"/>
      <c r="I68" s="246"/>
    </row>
    <row r="69" spans="1:9" ht="25.9" customHeight="1">
      <c r="A69" s="196" t="s">
        <v>240</v>
      </c>
      <c r="B69" s="196"/>
      <c r="C69" s="196"/>
      <c r="D69" s="196"/>
      <c r="E69" s="196"/>
      <c r="F69" s="196"/>
      <c r="G69" s="17">
        <v>186</v>
      </c>
      <c r="H69" s="59">
        <f>H70-H71</f>
        <v>0</v>
      </c>
      <c r="I69" s="59">
        <f>I70-I71</f>
        <v>0</v>
      </c>
    </row>
    <row r="70" spans="1:9">
      <c r="A70" s="245" t="s">
        <v>241</v>
      </c>
      <c r="B70" s="245"/>
      <c r="C70" s="245"/>
      <c r="D70" s="245"/>
      <c r="E70" s="245"/>
      <c r="F70" s="245"/>
      <c r="G70" s="16">
        <v>187</v>
      </c>
      <c r="H70" s="58">
        <v>0</v>
      </c>
      <c r="I70" s="58">
        <v>0</v>
      </c>
    </row>
    <row r="71" spans="1:9">
      <c r="A71" s="245" t="s">
        <v>242</v>
      </c>
      <c r="B71" s="245"/>
      <c r="C71" s="245"/>
      <c r="D71" s="245"/>
      <c r="E71" s="245"/>
      <c r="F71" s="245"/>
      <c r="G71" s="16">
        <v>188</v>
      </c>
      <c r="H71" s="58">
        <v>0</v>
      </c>
      <c r="I71" s="58">
        <v>0</v>
      </c>
    </row>
    <row r="72" spans="1:9">
      <c r="A72" s="228" t="s">
        <v>243</v>
      </c>
      <c r="B72" s="228"/>
      <c r="C72" s="228"/>
      <c r="D72" s="228"/>
      <c r="E72" s="228"/>
      <c r="F72" s="228"/>
      <c r="G72" s="16">
        <v>189</v>
      </c>
      <c r="H72" s="58">
        <v>0</v>
      </c>
      <c r="I72" s="58">
        <v>0</v>
      </c>
    </row>
    <row r="73" spans="1:9">
      <c r="A73" s="244" t="s">
        <v>244</v>
      </c>
      <c r="B73" s="244"/>
      <c r="C73" s="244"/>
      <c r="D73" s="244"/>
      <c r="E73" s="244"/>
      <c r="F73" s="244"/>
      <c r="G73" s="17">
        <v>190</v>
      </c>
      <c r="H73" s="112">
        <v>0</v>
      </c>
      <c r="I73" s="112">
        <v>0</v>
      </c>
    </row>
    <row r="74" spans="1:9">
      <c r="A74" s="250" t="s">
        <v>245</v>
      </c>
      <c r="B74" s="250"/>
      <c r="C74" s="250"/>
      <c r="D74" s="250"/>
      <c r="E74" s="250"/>
      <c r="F74" s="250"/>
      <c r="G74" s="18">
        <v>191</v>
      </c>
      <c r="H74" s="113">
        <v>0</v>
      </c>
      <c r="I74" s="113">
        <v>0</v>
      </c>
    </row>
    <row r="75" spans="1:9">
      <c r="A75" s="236" t="s">
        <v>246</v>
      </c>
      <c r="B75" s="236"/>
      <c r="C75" s="236"/>
      <c r="D75" s="236"/>
      <c r="E75" s="236"/>
      <c r="F75" s="236"/>
      <c r="G75" s="246"/>
      <c r="H75" s="246"/>
      <c r="I75" s="246"/>
    </row>
    <row r="76" spans="1:9">
      <c r="A76" s="196" t="s">
        <v>247</v>
      </c>
      <c r="B76" s="196"/>
      <c r="C76" s="196"/>
      <c r="D76" s="196"/>
      <c r="E76" s="196"/>
      <c r="F76" s="196"/>
      <c r="G76" s="17">
        <v>192</v>
      </c>
      <c r="H76" s="112">
        <v>0</v>
      </c>
      <c r="I76" s="112">
        <v>0</v>
      </c>
    </row>
    <row r="77" spans="1:9">
      <c r="A77" s="260" t="s">
        <v>248</v>
      </c>
      <c r="B77" s="260"/>
      <c r="C77" s="260"/>
      <c r="D77" s="260"/>
      <c r="E77" s="260"/>
      <c r="F77" s="260"/>
      <c r="G77" s="22">
        <v>193</v>
      </c>
      <c r="H77" s="65">
        <v>0</v>
      </c>
      <c r="I77" s="65">
        <v>0</v>
      </c>
    </row>
    <row r="78" spans="1:9">
      <c r="A78" s="260" t="s">
        <v>249</v>
      </c>
      <c r="B78" s="260"/>
      <c r="C78" s="260"/>
      <c r="D78" s="260"/>
      <c r="E78" s="260"/>
      <c r="F78" s="260"/>
      <c r="G78" s="22">
        <v>194</v>
      </c>
      <c r="H78" s="65">
        <v>0</v>
      </c>
      <c r="I78" s="65">
        <v>0</v>
      </c>
    </row>
    <row r="79" spans="1:9">
      <c r="A79" s="196" t="s">
        <v>250</v>
      </c>
      <c r="B79" s="196"/>
      <c r="C79" s="196"/>
      <c r="D79" s="196"/>
      <c r="E79" s="196"/>
      <c r="F79" s="196"/>
      <c r="G79" s="17">
        <v>195</v>
      </c>
      <c r="H79" s="112">
        <v>0</v>
      </c>
      <c r="I79" s="112">
        <v>0</v>
      </c>
    </row>
    <row r="80" spans="1:9">
      <c r="A80" s="196" t="s">
        <v>251</v>
      </c>
      <c r="B80" s="196"/>
      <c r="C80" s="196"/>
      <c r="D80" s="196"/>
      <c r="E80" s="196"/>
      <c r="F80" s="196"/>
      <c r="G80" s="17">
        <v>196</v>
      </c>
      <c r="H80" s="112">
        <v>0</v>
      </c>
      <c r="I80" s="112">
        <v>0</v>
      </c>
    </row>
    <row r="81" spans="1:9">
      <c r="A81" s="244" t="s">
        <v>252</v>
      </c>
      <c r="B81" s="244"/>
      <c r="C81" s="244"/>
      <c r="D81" s="244"/>
      <c r="E81" s="244"/>
      <c r="F81" s="244"/>
      <c r="G81" s="17">
        <v>197</v>
      </c>
      <c r="H81" s="112">
        <v>0</v>
      </c>
      <c r="I81" s="112">
        <v>0</v>
      </c>
    </row>
    <row r="82" spans="1:9">
      <c r="A82" s="250" t="s">
        <v>253</v>
      </c>
      <c r="B82" s="250"/>
      <c r="C82" s="250"/>
      <c r="D82" s="250"/>
      <c r="E82" s="250"/>
      <c r="F82" s="250"/>
      <c r="G82" s="18">
        <v>198</v>
      </c>
      <c r="H82" s="113">
        <v>0</v>
      </c>
      <c r="I82" s="113">
        <v>0</v>
      </c>
    </row>
    <row r="83" spans="1:9">
      <c r="A83" s="236" t="s">
        <v>254</v>
      </c>
      <c r="B83" s="236"/>
      <c r="C83" s="236"/>
      <c r="D83" s="236"/>
      <c r="E83" s="236"/>
      <c r="F83" s="236"/>
      <c r="G83" s="246"/>
      <c r="H83" s="246"/>
      <c r="I83" s="246"/>
    </row>
    <row r="84" spans="1:9">
      <c r="A84" s="247" t="s">
        <v>255</v>
      </c>
      <c r="B84" s="247"/>
      <c r="C84" s="247"/>
      <c r="D84" s="247"/>
      <c r="E84" s="247"/>
      <c r="F84" s="247"/>
      <c r="G84" s="17">
        <v>199</v>
      </c>
      <c r="H84" s="53">
        <f>H85+H86</f>
        <v>0</v>
      </c>
      <c r="I84" s="53">
        <f>I85+I86</f>
        <v>0</v>
      </c>
    </row>
    <row r="85" spans="1:9">
      <c r="A85" s="248" t="s">
        <v>256</v>
      </c>
      <c r="B85" s="248"/>
      <c r="C85" s="248"/>
      <c r="D85" s="248"/>
      <c r="E85" s="248"/>
      <c r="F85" s="248"/>
      <c r="G85" s="16">
        <v>200</v>
      </c>
      <c r="H85" s="52">
        <v>0</v>
      </c>
      <c r="I85" s="52">
        <v>0</v>
      </c>
    </row>
    <row r="86" spans="1:9">
      <c r="A86" s="249" t="s">
        <v>257</v>
      </c>
      <c r="B86" s="249"/>
      <c r="C86" s="249"/>
      <c r="D86" s="249"/>
      <c r="E86" s="249"/>
      <c r="F86" s="249"/>
      <c r="G86" s="19">
        <v>201</v>
      </c>
      <c r="H86" s="66">
        <v>0</v>
      </c>
      <c r="I86" s="66">
        <v>0</v>
      </c>
    </row>
    <row r="87" spans="1:9">
      <c r="A87" s="257" t="s">
        <v>258</v>
      </c>
      <c r="B87" s="257"/>
      <c r="C87" s="257"/>
      <c r="D87" s="257"/>
      <c r="E87" s="257"/>
      <c r="F87" s="257"/>
      <c r="G87" s="258"/>
      <c r="H87" s="258"/>
      <c r="I87" s="258"/>
    </row>
    <row r="88" spans="1:9">
      <c r="A88" s="259" t="s">
        <v>259</v>
      </c>
      <c r="B88" s="259"/>
      <c r="C88" s="259"/>
      <c r="D88" s="259"/>
      <c r="E88" s="259"/>
      <c r="F88" s="259"/>
      <c r="G88" s="16">
        <v>202</v>
      </c>
      <c r="H88" s="52">
        <v>140401028</v>
      </c>
      <c r="I88" s="52">
        <v>265001070</v>
      </c>
    </row>
    <row r="89" spans="1:9" ht="24.6" customHeight="1">
      <c r="A89" s="255" t="s">
        <v>260</v>
      </c>
      <c r="B89" s="255"/>
      <c r="C89" s="255"/>
      <c r="D89" s="255"/>
      <c r="E89" s="255"/>
      <c r="F89" s="255"/>
      <c r="G89" s="17">
        <v>203</v>
      </c>
      <c r="H89" s="53">
        <f>SUM(H90:H97)</f>
        <v>0</v>
      </c>
      <c r="I89" s="53">
        <f>SUM(I90:I97)</f>
        <v>0</v>
      </c>
    </row>
    <row r="90" spans="1:9">
      <c r="A90" s="245" t="s">
        <v>261</v>
      </c>
      <c r="B90" s="245"/>
      <c r="C90" s="245"/>
      <c r="D90" s="245"/>
      <c r="E90" s="245"/>
      <c r="F90" s="245"/>
      <c r="G90" s="16">
        <v>204</v>
      </c>
      <c r="H90" s="52">
        <v>0</v>
      </c>
      <c r="I90" s="52">
        <v>0</v>
      </c>
    </row>
    <row r="91" spans="1:9" ht="21.6" customHeight="1">
      <c r="A91" s="245" t="s">
        <v>262</v>
      </c>
      <c r="B91" s="245"/>
      <c r="C91" s="245"/>
      <c r="D91" s="245"/>
      <c r="E91" s="245"/>
      <c r="F91" s="245"/>
      <c r="G91" s="16">
        <v>205</v>
      </c>
      <c r="H91" s="52">
        <v>0</v>
      </c>
      <c r="I91" s="52">
        <v>0</v>
      </c>
    </row>
    <row r="92" spans="1:9" ht="21.6" customHeight="1">
      <c r="A92" s="245" t="s">
        <v>263</v>
      </c>
      <c r="B92" s="245"/>
      <c r="C92" s="245"/>
      <c r="D92" s="245"/>
      <c r="E92" s="245"/>
      <c r="F92" s="245"/>
      <c r="G92" s="16">
        <v>206</v>
      </c>
      <c r="H92" s="52">
        <v>0</v>
      </c>
      <c r="I92" s="52">
        <v>0</v>
      </c>
    </row>
    <row r="93" spans="1:9">
      <c r="A93" s="245" t="s">
        <v>264</v>
      </c>
      <c r="B93" s="245"/>
      <c r="C93" s="245"/>
      <c r="D93" s="245"/>
      <c r="E93" s="245"/>
      <c r="F93" s="245"/>
      <c r="G93" s="16">
        <v>207</v>
      </c>
      <c r="H93" s="52">
        <v>0</v>
      </c>
      <c r="I93" s="52">
        <v>0</v>
      </c>
    </row>
    <row r="94" spans="1:9" ht="24.6" customHeight="1">
      <c r="A94" s="245" t="s">
        <v>265</v>
      </c>
      <c r="B94" s="245"/>
      <c r="C94" s="245"/>
      <c r="D94" s="245"/>
      <c r="E94" s="245"/>
      <c r="F94" s="245"/>
      <c r="G94" s="16">
        <v>208</v>
      </c>
      <c r="H94" s="52">
        <v>0</v>
      </c>
      <c r="I94" s="52">
        <v>0</v>
      </c>
    </row>
    <row r="95" spans="1:9" ht="24.6" customHeight="1">
      <c r="A95" s="245" t="s">
        <v>266</v>
      </c>
      <c r="B95" s="245"/>
      <c r="C95" s="245"/>
      <c r="D95" s="245"/>
      <c r="E95" s="245"/>
      <c r="F95" s="245"/>
      <c r="G95" s="16">
        <v>209</v>
      </c>
      <c r="H95" s="52">
        <v>0</v>
      </c>
      <c r="I95" s="52">
        <v>0</v>
      </c>
    </row>
    <row r="96" spans="1:9">
      <c r="A96" s="245" t="s">
        <v>267</v>
      </c>
      <c r="B96" s="245"/>
      <c r="C96" s="245"/>
      <c r="D96" s="245"/>
      <c r="E96" s="245"/>
      <c r="F96" s="245"/>
      <c r="G96" s="16">
        <v>210</v>
      </c>
      <c r="H96" s="52">
        <v>0</v>
      </c>
      <c r="I96" s="52">
        <v>0</v>
      </c>
    </row>
    <row r="97" spans="1:9">
      <c r="A97" s="245" t="s">
        <v>268</v>
      </c>
      <c r="B97" s="245"/>
      <c r="C97" s="245"/>
      <c r="D97" s="245"/>
      <c r="E97" s="245"/>
      <c r="F97" s="245"/>
      <c r="G97" s="16">
        <v>211</v>
      </c>
      <c r="H97" s="52">
        <v>0</v>
      </c>
      <c r="I97" s="52">
        <v>0</v>
      </c>
    </row>
    <row r="98" spans="1:9">
      <c r="A98" s="259" t="s">
        <v>269</v>
      </c>
      <c r="B98" s="259"/>
      <c r="C98" s="259"/>
      <c r="D98" s="259"/>
      <c r="E98" s="259"/>
      <c r="F98" s="259"/>
      <c r="G98" s="16">
        <v>212</v>
      </c>
      <c r="H98" s="52">
        <v>0</v>
      </c>
      <c r="I98" s="52">
        <v>0</v>
      </c>
    </row>
    <row r="99" spans="1:9" ht="27.6" customHeight="1">
      <c r="A99" s="255" t="s">
        <v>270</v>
      </c>
      <c r="B99" s="255"/>
      <c r="C99" s="255"/>
      <c r="D99" s="255"/>
      <c r="E99" s="255"/>
      <c r="F99" s="255"/>
      <c r="G99" s="17">
        <v>213</v>
      </c>
      <c r="H99" s="53">
        <f>H89-H98</f>
        <v>0</v>
      </c>
      <c r="I99" s="53">
        <f>I89-I98</f>
        <v>0</v>
      </c>
    </row>
    <row r="100" spans="1:9" ht="31.15" customHeight="1">
      <c r="A100" s="256" t="s">
        <v>271</v>
      </c>
      <c r="B100" s="256"/>
      <c r="C100" s="256"/>
      <c r="D100" s="256"/>
      <c r="E100" s="256"/>
      <c r="F100" s="256"/>
      <c r="G100" s="18">
        <v>214</v>
      </c>
      <c r="H100" s="54">
        <f>H88+H99</f>
        <v>140401028</v>
      </c>
      <c r="I100" s="54">
        <f>I88+I99</f>
        <v>265001070</v>
      </c>
    </row>
    <row r="101" spans="1:9" ht="28.9" customHeight="1">
      <c r="A101" s="236" t="s">
        <v>272</v>
      </c>
      <c r="B101" s="236"/>
      <c r="C101" s="236"/>
      <c r="D101" s="236"/>
      <c r="E101" s="236"/>
      <c r="F101" s="236"/>
      <c r="G101" s="246"/>
      <c r="H101" s="246"/>
      <c r="I101" s="246"/>
    </row>
    <row r="102" spans="1:9" ht="23.45" customHeight="1">
      <c r="A102" s="247" t="s">
        <v>273</v>
      </c>
      <c r="B102" s="247"/>
      <c r="C102" s="247"/>
      <c r="D102" s="247"/>
      <c r="E102" s="247"/>
      <c r="F102" s="247"/>
      <c r="G102" s="17">
        <v>215</v>
      </c>
      <c r="H102" s="53">
        <f>H103+H104</f>
        <v>0</v>
      </c>
      <c r="I102" s="53">
        <f>I103+I104</f>
        <v>0</v>
      </c>
    </row>
    <row r="103" spans="1:9">
      <c r="A103" s="248" t="s">
        <v>274</v>
      </c>
      <c r="B103" s="248"/>
      <c r="C103" s="248"/>
      <c r="D103" s="248"/>
      <c r="E103" s="248"/>
      <c r="F103" s="248"/>
      <c r="G103" s="16">
        <v>216</v>
      </c>
      <c r="H103" s="52">
        <v>0</v>
      </c>
      <c r="I103" s="52">
        <v>0</v>
      </c>
    </row>
    <row r="104" spans="1:9">
      <c r="A104" s="249" t="s">
        <v>275</v>
      </c>
      <c r="B104" s="249"/>
      <c r="C104" s="249"/>
      <c r="D104" s="249"/>
      <c r="E104" s="249"/>
      <c r="F104" s="249"/>
      <c r="G104" s="19">
        <v>217</v>
      </c>
      <c r="H104" s="66">
        <v>0</v>
      </c>
      <c r="I104" s="66">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A5" sqref="A5:F5"/>
    </sheetView>
  </sheetViews>
  <sheetFormatPr defaultColWidth="9.140625" defaultRowHeight="12.75"/>
  <cols>
    <col min="1" max="6" width="9.140625" style="11"/>
    <col min="7" max="7" width="9.140625" style="23"/>
    <col min="8" max="9" width="18.140625" style="55" customWidth="1"/>
    <col min="10" max="16384" width="9.140625" style="11"/>
  </cols>
  <sheetData>
    <row r="1" spans="1:9">
      <c r="A1" s="242" t="s">
        <v>276</v>
      </c>
      <c r="B1" s="261"/>
      <c r="C1" s="261"/>
      <c r="D1" s="261"/>
      <c r="E1" s="261"/>
      <c r="F1" s="261"/>
      <c r="G1" s="261"/>
      <c r="H1" s="261"/>
      <c r="I1" s="261"/>
    </row>
    <row r="2" spans="1:9">
      <c r="A2" s="241" t="s">
        <v>507</v>
      </c>
      <c r="B2" s="207"/>
      <c r="C2" s="207"/>
      <c r="D2" s="207"/>
      <c r="E2" s="207"/>
      <c r="F2" s="207"/>
      <c r="G2" s="207"/>
      <c r="H2" s="207"/>
      <c r="I2" s="207"/>
    </row>
    <row r="3" spans="1:9">
      <c r="A3" s="269" t="s">
        <v>277</v>
      </c>
      <c r="B3" s="270"/>
      <c r="C3" s="270"/>
      <c r="D3" s="270"/>
      <c r="E3" s="270"/>
      <c r="F3" s="270"/>
      <c r="G3" s="270"/>
      <c r="H3" s="270"/>
      <c r="I3" s="270"/>
    </row>
    <row r="4" spans="1:9">
      <c r="A4" s="265" t="s">
        <v>547</v>
      </c>
      <c r="B4" s="211"/>
      <c r="C4" s="211"/>
      <c r="D4" s="211"/>
      <c r="E4" s="211"/>
      <c r="F4" s="211"/>
      <c r="G4" s="211"/>
      <c r="H4" s="211"/>
      <c r="I4" s="212"/>
    </row>
    <row r="5" spans="1:9" ht="23.25" thickBot="1">
      <c r="A5" s="277" t="s">
        <v>278</v>
      </c>
      <c r="B5" s="278"/>
      <c r="C5" s="278"/>
      <c r="D5" s="278"/>
      <c r="E5" s="278"/>
      <c r="F5" s="279"/>
      <c r="G5" s="13" t="s">
        <v>279</v>
      </c>
      <c r="H5" s="46" t="s">
        <v>280</v>
      </c>
      <c r="I5" s="46" t="s">
        <v>281</v>
      </c>
    </row>
    <row r="6" spans="1:9">
      <c r="A6" s="280">
        <v>1</v>
      </c>
      <c r="B6" s="281"/>
      <c r="C6" s="281"/>
      <c r="D6" s="281"/>
      <c r="E6" s="281"/>
      <c r="F6" s="282"/>
      <c r="G6" s="20">
        <v>2</v>
      </c>
      <c r="H6" s="20" t="s">
        <v>282</v>
      </c>
      <c r="I6" s="20" t="s">
        <v>283</v>
      </c>
    </row>
    <row r="7" spans="1:9">
      <c r="A7" s="283" t="s">
        <v>284</v>
      </c>
      <c r="B7" s="284"/>
      <c r="C7" s="284"/>
      <c r="D7" s="284"/>
      <c r="E7" s="284"/>
      <c r="F7" s="284"/>
      <c r="G7" s="284"/>
      <c r="H7" s="284"/>
      <c r="I7" s="285"/>
    </row>
    <row r="8" spans="1:9" ht="12.75" customHeight="1">
      <c r="A8" s="286" t="s">
        <v>285</v>
      </c>
      <c r="B8" s="287"/>
      <c r="C8" s="287"/>
      <c r="D8" s="287"/>
      <c r="E8" s="287"/>
      <c r="F8" s="288"/>
      <c r="G8" s="21">
        <v>1</v>
      </c>
      <c r="H8" s="47">
        <v>140401028</v>
      </c>
      <c r="I8" s="47">
        <v>265001070</v>
      </c>
    </row>
    <row r="9" spans="1:9" ht="12.75" customHeight="1">
      <c r="A9" s="274" t="s">
        <v>286</v>
      </c>
      <c r="B9" s="275"/>
      <c r="C9" s="275"/>
      <c r="D9" s="275"/>
      <c r="E9" s="275"/>
      <c r="F9" s="276"/>
      <c r="G9" s="17">
        <v>2</v>
      </c>
      <c r="H9" s="48">
        <f>H10+H11+H12+H13+H14+H15+H16+H17</f>
        <v>132424739</v>
      </c>
      <c r="I9" s="48">
        <f>I10+I11+I12+I13+I14+I15+I16+I17</f>
        <v>94415966</v>
      </c>
    </row>
    <row r="10" spans="1:9" ht="12.75" customHeight="1">
      <c r="A10" s="266" t="s">
        <v>287</v>
      </c>
      <c r="B10" s="267"/>
      <c r="C10" s="267"/>
      <c r="D10" s="267"/>
      <c r="E10" s="267"/>
      <c r="F10" s="268"/>
      <c r="G10" s="22">
        <v>3</v>
      </c>
      <c r="H10" s="49">
        <v>98856157</v>
      </c>
      <c r="I10" s="49">
        <v>82620011</v>
      </c>
    </row>
    <row r="11" spans="1:9" ht="31.15" customHeight="1">
      <c r="A11" s="266" t="s">
        <v>288</v>
      </c>
      <c r="B11" s="267"/>
      <c r="C11" s="267"/>
      <c r="D11" s="267"/>
      <c r="E11" s="267"/>
      <c r="F11" s="268"/>
      <c r="G11" s="22">
        <v>4</v>
      </c>
      <c r="H11" s="49">
        <v>1944171</v>
      </c>
      <c r="I11" s="49">
        <v>0</v>
      </c>
    </row>
    <row r="12" spans="1:9" ht="28.15" customHeight="1">
      <c r="A12" s="266" t="s">
        <v>289</v>
      </c>
      <c r="B12" s="267"/>
      <c r="C12" s="267"/>
      <c r="D12" s="267"/>
      <c r="E12" s="267"/>
      <c r="F12" s="268"/>
      <c r="G12" s="22">
        <v>5</v>
      </c>
      <c r="H12" s="49">
        <v>4783583</v>
      </c>
      <c r="I12" s="49">
        <v>0</v>
      </c>
    </row>
    <row r="13" spans="1:9" ht="12.75" customHeight="1">
      <c r="A13" s="266" t="s">
        <v>290</v>
      </c>
      <c r="B13" s="267"/>
      <c r="C13" s="267"/>
      <c r="D13" s="267"/>
      <c r="E13" s="267"/>
      <c r="F13" s="268"/>
      <c r="G13" s="22">
        <v>6</v>
      </c>
      <c r="H13" s="49">
        <v>-812770</v>
      </c>
      <c r="I13" s="49">
        <v>-358034</v>
      </c>
    </row>
    <row r="14" spans="1:9" ht="12.75" customHeight="1">
      <c r="A14" s="266" t="s">
        <v>291</v>
      </c>
      <c r="B14" s="267"/>
      <c r="C14" s="267"/>
      <c r="D14" s="267"/>
      <c r="E14" s="267"/>
      <c r="F14" s="268"/>
      <c r="G14" s="22">
        <v>7</v>
      </c>
      <c r="H14" s="49">
        <v>20806010</v>
      </c>
      <c r="I14" s="49">
        <v>14043916</v>
      </c>
    </row>
    <row r="15" spans="1:9" ht="12.75" customHeight="1">
      <c r="A15" s="266" t="s">
        <v>292</v>
      </c>
      <c r="B15" s="267"/>
      <c r="C15" s="267"/>
      <c r="D15" s="267"/>
      <c r="E15" s="267"/>
      <c r="F15" s="268"/>
      <c r="G15" s="22">
        <v>8</v>
      </c>
      <c r="H15" s="49">
        <v>1633061</v>
      </c>
      <c r="I15" s="49">
        <v>-319151</v>
      </c>
    </row>
    <row r="16" spans="1:9" ht="12.75" customHeight="1">
      <c r="A16" s="266" t="s">
        <v>293</v>
      </c>
      <c r="B16" s="267"/>
      <c r="C16" s="267"/>
      <c r="D16" s="267"/>
      <c r="E16" s="267"/>
      <c r="F16" s="268"/>
      <c r="G16" s="22">
        <v>9</v>
      </c>
      <c r="H16" s="49">
        <v>-1741205</v>
      </c>
      <c r="I16" s="49">
        <v>-4328487</v>
      </c>
    </row>
    <row r="17" spans="1:9" ht="27.6" customHeight="1">
      <c r="A17" s="266" t="s">
        <v>294</v>
      </c>
      <c r="B17" s="267"/>
      <c r="C17" s="267"/>
      <c r="D17" s="267"/>
      <c r="E17" s="267"/>
      <c r="F17" s="268"/>
      <c r="G17" s="22">
        <v>10</v>
      </c>
      <c r="H17" s="49">
        <v>6955732</v>
      </c>
      <c r="I17" s="49">
        <v>2757711</v>
      </c>
    </row>
    <row r="18" spans="1:9" ht="29.45" customHeight="1">
      <c r="A18" s="271" t="s">
        <v>295</v>
      </c>
      <c r="B18" s="272"/>
      <c r="C18" s="272"/>
      <c r="D18" s="272"/>
      <c r="E18" s="272"/>
      <c r="F18" s="273"/>
      <c r="G18" s="17">
        <v>11</v>
      </c>
      <c r="H18" s="48">
        <f>H8+H9</f>
        <v>272825767</v>
      </c>
      <c r="I18" s="48">
        <f>I8+I9</f>
        <v>359417036</v>
      </c>
    </row>
    <row r="19" spans="1:9" ht="12.75" customHeight="1">
      <c r="A19" s="274" t="s">
        <v>296</v>
      </c>
      <c r="B19" s="275"/>
      <c r="C19" s="275"/>
      <c r="D19" s="275"/>
      <c r="E19" s="275"/>
      <c r="F19" s="276"/>
      <c r="G19" s="17">
        <v>12</v>
      </c>
      <c r="H19" s="48">
        <f>H20+H21+H22+H23</f>
        <v>-105102483</v>
      </c>
      <c r="I19" s="48">
        <f>I20+I21+I22+I23</f>
        <v>27872874</v>
      </c>
    </row>
    <row r="20" spans="1:9" ht="12.75" customHeight="1">
      <c r="A20" s="266" t="s">
        <v>297</v>
      </c>
      <c r="B20" s="267"/>
      <c r="C20" s="267"/>
      <c r="D20" s="267"/>
      <c r="E20" s="267"/>
      <c r="F20" s="268"/>
      <c r="G20" s="22">
        <v>13</v>
      </c>
      <c r="H20" s="49">
        <v>-173759214</v>
      </c>
      <c r="I20" s="49">
        <v>-16619960</v>
      </c>
    </row>
    <row r="21" spans="1:9" ht="12.75" customHeight="1">
      <c r="A21" s="266" t="s">
        <v>298</v>
      </c>
      <c r="B21" s="267"/>
      <c r="C21" s="267"/>
      <c r="D21" s="267"/>
      <c r="E21" s="267"/>
      <c r="F21" s="268"/>
      <c r="G21" s="22">
        <v>14</v>
      </c>
      <c r="H21" s="49">
        <v>5926640</v>
      </c>
      <c r="I21" s="49">
        <v>21834827</v>
      </c>
    </row>
    <row r="22" spans="1:9" ht="12.75" customHeight="1">
      <c r="A22" s="266" t="s">
        <v>299</v>
      </c>
      <c r="B22" s="267"/>
      <c r="C22" s="267"/>
      <c r="D22" s="267"/>
      <c r="E22" s="267"/>
      <c r="F22" s="268"/>
      <c r="G22" s="22">
        <v>15</v>
      </c>
      <c r="H22" s="49">
        <v>62730091</v>
      </c>
      <c r="I22" s="49">
        <v>22658007</v>
      </c>
    </row>
    <row r="23" spans="1:9" ht="12.75" customHeight="1">
      <c r="A23" s="266" t="s">
        <v>300</v>
      </c>
      <c r="B23" s="267"/>
      <c r="C23" s="267"/>
      <c r="D23" s="267"/>
      <c r="E23" s="267"/>
      <c r="F23" s="268"/>
      <c r="G23" s="22">
        <v>16</v>
      </c>
      <c r="H23" s="49">
        <v>0</v>
      </c>
      <c r="I23" s="49">
        <v>0</v>
      </c>
    </row>
    <row r="24" spans="1:9" ht="12.75" customHeight="1">
      <c r="A24" s="271" t="s">
        <v>301</v>
      </c>
      <c r="B24" s="272"/>
      <c r="C24" s="272"/>
      <c r="D24" s="272"/>
      <c r="E24" s="272"/>
      <c r="F24" s="273"/>
      <c r="G24" s="17">
        <v>17</v>
      </c>
      <c r="H24" s="48">
        <f>H18+H19</f>
        <v>167723284</v>
      </c>
      <c r="I24" s="48">
        <f>I18+I19</f>
        <v>387289910</v>
      </c>
    </row>
    <row r="25" spans="1:9" ht="12.75" customHeight="1">
      <c r="A25" s="262" t="s">
        <v>302</v>
      </c>
      <c r="B25" s="263"/>
      <c r="C25" s="263"/>
      <c r="D25" s="263"/>
      <c r="E25" s="263"/>
      <c r="F25" s="264"/>
      <c r="G25" s="22">
        <v>18</v>
      </c>
      <c r="H25" s="49">
        <v>-16804577</v>
      </c>
      <c r="I25" s="49">
        <v>-21049049</v>
      </c>
    </row>
    <row r="26" spans="1:9" ht="12.75" customHeight="1">
      <c r="A26" s="262" t="s">
        <v>303</v>
      </c>
      <c r="B26" s="263"/>
      <c r="C26" s="263"/>
      <c r="D26" s="263"/>
      <c r="E26" s="263"/>
      <c r="F26" s="264"/>
      <c r="G26" s="22">
        <v>19</v>
      </c>
      <c r="H26" s="49">
        <v>0</v>
      </c>
      <c r="I26" s="49">
        <v>0</v>
      </c>
    </row>
    <row r="27" spans="1:9" ht="28.9" customHeight="1">
      <c r="A27" s="289" t="s">
        <v>304</v>
      </c>
      <c r="B27" s="290"/>
      <c r="C27" s="290"/>
      <c r="D27" s="290"/>
      <c r="E27" s="290"/>
      <c r="F27" s="291"/>
      <c r="G27" s="18">
        <v>20</v>
      </c>
      <c r="H27" s="50">
        <f>H24+H25+H26</f>
        <v>150918707</v>
      </c>
      <c r="I27" s="50">
        <f>I24+I25+I26</f>
        <v>366240861</v>
      </c>
    </row>
    <row r="28" spans="1:9">
      <c r="A28" s="283" t="s">
        <v>305</v>
      </c>
      <c r="B28" s="284"/>
      <c r="C28" s="284"/>
      <c r="D28" s="284"/>
      <c r="E28" s="284"/>
      <c r="F28" s="284"/>
      <c r="G28" s="284"/>
      <c r="H28" s="284"/>
      <c r="I28" s="285"/>
    </row>
    <row r="29" spans="1:9" ht="23.45" customHeight="1">
      <c r="A29" s="286" t="s">
        <v>306</v>
      </c>
      <c r="B29" s="287"/>
      <c r="C29" s="287"/>
      <c r="D29" s="287"/>
      <c r="E29" s="287"/>
      <c r="F29" s="288"/>
      <c r="G29" s="21">
        <v>21</v>
      </c>
      <c r="H29" s="51">
        <v>1655006</v>
      </c>
      <c r="I29" s="51">
        <v>462553</v>
      </c>
    </row>
    <row r="30" spans="1:9" ht="12.75" customHeight="1">
      <c r="A30" s="262" t="s">
        <v>307</v>
      </c>
      <c r="B30" s="263"/>
      <c r="C30" s="263"/>
      <c r="D30" s="263"/>
      <c r="E30" s="263"/>
      <c r="F30" s="264"/>
      <c r="G30" s="22">
        <v>22</v>
      </c>
      <c r="H30" s="52">
        <v>0</v>
      </c>
      <c r="I30" s="52">
        <v>0</v>
      </c>
    </row>
    <row r="31" spans="1:9" ht="12.75" customHeight="1">
      <c r="A31" s="262" t="s">
        <v>308</v>
      </c>
      <c r="B31" s="263"/>
      <c r="C31" s="263"/>
      <c r="D31" s="263"/>
      <c r="E31" s="263"/>
      <c r="F31" s="264"/>
      <c r="G31" s="22">
        <v>23</v>
      </c>
      <c r="H31" s="52">
        <v>459705</v>
      </c>
      <c r="I31" s="52">
        <v>216023</v>
      </c>
    </row>
    <row r="32" spans="1:9" ht="12.75" customHeight="1">
      <c r="A32" s="262" t="s">
        <v>309</v>
      </c>
      <c r="B32" s="263"/>
      <c r="C32" s="263"/>
      <c r="D32" s="263"/>
      <c r="E32" s="263"/>
      <c r="F32" s="264"/>
      <c r="G32" s="22">
        <v>24</v>
      </c>
      <c r="H32" s="52">
        <v>352544</v>
      </c>
      <c r="I32" s="52">
        <v>0</v>
      </c>
    </row>
    <row r="33" spans="1:9" ht="12.75" customHeight="1">
      <c r="A33" s="262" t="s">
        <v>310</v>
      </c>
      <c r="B33" s="263"/>
      <c r="C33" s="263"/>
      <c r="D33" s="263"/>
      <c r="E33" s="263"/>
      <c r="F33" s="264"/>
      <c r="G33" s="22">
        <v>25</v>
      </c>
      <c r="H33" s="52">
        <v>0</v>
      </c>
      <c r="I33" s="52">
        <v>0</v>
      </c>
    </row>
    <row r="34" spans="1:9" ht="12.75" customHeight="1">
      <c r="A34" s="262" t="s">
        <v>311</v>
      </c>
      <c r="B34" s="263"/>
      <c r="C34" s="263"/>
      <c r="D34" s="263"/>
      <c r="E34" s="263"/>
      <c r="F34" s="264"/>
      <c r="G34" s="22">
        <v>26</v>
      </c>
      <c r="H34" s="52">
        <v>0</v>
      </c>
      <c r="I34" s="52">
        <v>0</v>
      </c>
    </row>
    <row r="35" spans="1:9" ht="27.6" customHeight="1">
      <c r="A35" s="271" t="s">
        <v>312</v>
      </c>
      <c r="B35" s="272"/>
      <c r="C35" s="272"/>
      <c r="D35" s="272"/>
      <c r="E35" s="272"/>
      <c r="F35" s="273"/>
      <c r="G35" s="17">
        <v>27</v>
      </c>
      <c r="H35" s="53">
        <f>H29+H30+H31+H32+H33+H34</f>
        <v>2467255</v>
      </c>
      <c r="I35" s="53">
        <f>I29+I30+I31+I32+I33+I34</f>
        <v>678576</v>
      </c>
    </row>
    <row r="36" spans="1:9" ht="26.45" customHeight="1">
      <c r="A36" s="262" t="s">
        <v>313</v>
      </c>
      <c r="B36" s="263"/>
      <c r="C36" s="263"/>
      <c r="D36" s="263"/>
      <c r="E36" s="263"/>
      <c r="F36" s="264"/>
      <c r="G36" s="22">
        <v>28</v>
      </c>
      <c r="H36" s="52">
        <v>-24781207</v>
      </c>
      <c r="I36" s="52">
        <v>-51039803</v>
      </c>
    </row>
    <row r="37" spans="1:9" ht="12.75" customHeight="1">
      <c r="A37" s="262" t="s">
        <v>314</v>
      </c>
      <c r="B37" s="263"/>
      <c r="C37" s="263"/>
      <c r="D37" s="263"/>
      <c r="E37" s="263"/>
      <c r="F37" s="264"/>
      <c r="G37" s="22">
        <v>29</v>
      </c>
      <c r="H37" s="52">
        <v>0</v>
      </c>
      <c r="I37" s="52">
        <v>0</v>
      </c>
    </row>
    <row r="38" spans="1:9" ht="12.75" customHeight="1">
      <c r="A38" s="262" t="s">
        <v>315</v>
      </c>
      <c r="B38" s="263"/>
      <c r="C38" s="263"/>
      <c r="D38" s="263"/>
      <c r="E38" s="263"/>
      <c r="F38" s="264"/>
      <c r="G38" s="22">
        <v>30</v>
      </c>
      <c r="H38" s="52">
        <v>-400000</v>
      </c>
      <c r="I38" s="52">
        <v>-870939</v>
      </c>
    </row>
    <row r="39" spans="1:9" ht="12.75" customHeight="1">
      <c r="A39" s="262" t="s">
        <v>316</v>
      </c>
      <c r="B39" s="263"/>
      <c r="C39" s="263"/>
      <c r="D39" s="263"/>
      <c r="E39" s="263"/>
      <c r="F39" s="264"/>
      <c r="G39" s="22">
        <v>31</v>
      </c>
      <c r="H39" s="52">
        <v>-200000</v>
      </c>
      <c r="I39" s="52">
        <v>0</v>
      </c>
    </row>
    <row r="40" spans="1:9" ht="12.75" customHeight="1">
      <c r="A40" s="262" t="s">
        <v>317</v>
      </c>
      <c r="B40" s="263"/>
      <c r="C40" s="263"/>
      <c r="D40" s="263"/>
      <c r="E40" s="263"/>
      <c r="F40" s="264"/>
      <c r="G40" s="22">
        <v>32</v>
      </c>
      <c r="H40" s="52">
        <v>0</v>
      </c>
      <c r="I40" s="52">
        <v>0</v>
      </c>
    </row>
    <row r="41" spans="1:9" ht="22.9" customHeight="1">
      <c r="A41" s="271" t="s">
        <v>318</v>
      </c>
      <c r="B41" s="272"/>
      <c r="C41" s="272"/>
      <c r="D41" s="272"/>
      <c r="E41" s="272"/>
      <c r="F41" s="273"/>
      <c r="G41" s="17">
        <v>33</v>
      </c>
      <c r="H41" s="53">
        <f>H36+H37+H38+H39+H40</f>
        <v>-25381207</v>
      </c>
      <c r="I41" s="53">
        <f>I36+I37+I38+I39+I40</f>
        <v>-51910742</v>
      </c>
    </row>
    <row r="42" spans="1:9" ht="30.6" customHeight="1">
      <c r="A42" s="289" t="s">
        <v>319</v>
      </c>
      <c r="B42" s="290"/>
      <c r="C42" s="290"/>
      <c r="D42" s="290"/>
      <c r="E42" s="290"/>
      <c r="F42" s="291"/>
      <c r="G42" s="18">
        <v>34</v>
      </c>
      <c r="H42" s="54">
        <f>H35+H41</f>
        <v>-22913952</v>
      </c>
      <c r="I42" s="54">
        <f>I35+I41</f>
        <v>-51232166</v>
      </c>
    </row>
    <row r="43" spans="1:9">
      <c r="A43" s="283" t="s">
        <v>320</v>
      </c>
      <c r="B43" s="284"/>
      <c r="C43" s="284"/>
      <c r="D43" s="284"/>
      <c r="E43" s="284"/>
      <c r="F43" s="284"/>
      <c r="G43" s="284"/>
      <c r="H43" s="284"/>
      <c r="I43" s="285"/>
    </row>
    <row r="44" spans="1:9" ht="12.75" customHeight="1">
      <c r="A44" s="286" t="s">
        <v>321</v>
      </c>
      <c r="B44" s="287"/>
      <c r="C44" s="287"/>
      <c r="D44" s="287"/>
      <c r="E44" s="287"/>
      <c r="F44" s="288"/>
      <c r="G44" s="21">
        <v>35</v>
      </c>
      <c r="H44" s="51">
        <v>0</v>
      </c>
      <c r="I44" s="51">
        <v>0</v>
      </c>
    </row>
    <row r="45" spans="1:9" ht="27.6" customHeight="1">
      <c r="A45" s="262" t="s">
        <v>322</v>
      </c>
      <c r="B45" s="263"/>
      <c r="C45" s="263"/>
      <c r="D45" s="263"/>
      <c r="E45" s="263"/>
      <c r="F45" s="264"/>
      <c r="G45" s="22">
        <v>36</v>
      </c>
      <c r="H45" s="52">
        <v>0</v>
      </c>
      <c r="I45" s="52">
        <v>0</v>
      </c>
    </row>
    <row r="46" spans="1:9" ht="12.75" customHeight="1">
      <c r="A46" s="262" t="s">
        <v>323</v>
      </c>
      <c r="B46" s="263"/>
      <c r="C46" s="263"/>
      <c r="D46" s="263"/>
      <c r="E46" s="263"/>
      <c r="F46" s="264"/>
      <c r="G46" s="22">
        <v>37</v>
      </c>
      <c r="H46" s="52">
        <v>0</v>
      </c>
      <c r="I46" s="52">
        <v>0</v>
      </c>
    </row>
    <row r="47" spans="1:9" ht="12.75" customHeight="1">
      <c r="A47" s="262" t="s">
        <v>324</v>
      </c>
      <c r="B47" s="263"/>
      <c r="C47" s="263"/>
      <c r="D47" s="263"/>
      <c r="E47" s="263"/>
      <c r="F47" s="264"/>
      <c r="G47" s="22">
        <v>38</v>
      </c>
      <c r="H47" s="52">
        <v>288070</v>
      </c>
      <c r="I47" s="52">
        <v>461058</v>
      </c>
    </row>
    <row r="48" spans="1:9" ht="25.9" customHeight="1">
      <c r="A48" s="271" t="s">
        <v>325</v>
      </c>
      <c r="B48" s="272"/>
      <c r="C48" s="272"/>
      <c r="D48" s="272"/>
      <c r="E48" s="272"/>
      <c r="F48" s="273"/>
      <c r="G48" s="17">
        <v>39</v>
      </c>
      <c r="H48" s="53">
        <f>H44+H45+H46+H47</f>
        <v>288070</v>
      </c>
      <c r="I48" s="53">
        <f>I44+I45+I46+I47</f>
        <v>461058</v>
      </c>
    </row>
    <row r="49" spans="1:9" ht="24.6" customHeight="1">
      <c r="A49" s="262" t="s">
        <v>326</v>
      </c>
      <c r="B49" s="263"/>
      <c r="C49" s="263"/>
      <c r="D49" s="263"/>
      <c r="E49" s="263"/>
      <c r="F49" s="264"/>
      <c r="G49" s="22">
        <v>40</v>
      </c>
      <c r="H49" s="52">
        <v>-33353832</v>
      </c>
      <c r="I49" s="52">
        <v>-458171203</v>
      </c>
    </row>
    <row r="50" spans="1:9" ht="12.75" customHeight="1">
      <c r="A50" s="262" t="s">
        <v>327</v>
      </c>
      <c r="B50" s="263"/>
      <c r="C50" s="263"/>
      <c r="D50" s="263"/>
      <c r="E50" s="263"/>
      <c r="F50" s="264"/>
      <c r="G50" s="22">
        <v>41</v>
      </c>
      <c r="H50" s="52">
        <v>0</v>
      </c>
      <c r="I50" s="52">
        <v>0</v>
      </c>
    </row>
    <row r="51" spans="1:9" ht="12.75" customHeight="1">
      <c r="A51" s="262" t="s">
        <v>328</v>
      </c>
      <c r="B51" s="263"/>
      <c r="C51" s="263"/>
      <c r="D51" s="263"/>
      <c r="E51" s="263"/>
      <c r="F51" s="264"/>
      <c r="G51" s="22">
        <v>42</v>
      </c>
      <c r="H51" s="52">
        <v>0</v>
      </c>
      <c r="I51" s="52">
        <v>0</v>
      </c>
    </row>
    <row r="52" spans="1:9" ht="26.45" customHeight="1">
      <c r="A52" s="262" t="s">
        <v>329</v>
      </c>
      <c r="B52" s="263"/>
      <c r="C52" s="263"/>
      <c r="D52" s="263"/>
      <c r="E52" s="263"/>
      <c r="F52" s="264"/>
      <c r="G52" s="22">
        <v>43</v>
      </c>
      <c r="H52" s="52">
        <v>0</v>
      </c>
      <c r="I52" s="52">
        <v>0</v>
      </c>
    </row>
    <row r="53" spans="1:9" ht="12.75" customHeight="1">
      <c r="A53" s="262" t="s">
        <v>330</v>
      </c>
      <c r="B53" s="263"/>
      <c r="C53" s="263"/>
      <c r="D53" s="263"/>
      <c r="E53" s="263"/>
      <c r="F53" s="264"/>
      <c r="G53" s="22">
        <v>44</v>
      </c>
      <c r="H53" s="52">
        <v>0</v>
      </c>
      <c r="I53" s="52">
        <v>-395830</v>
      </c>
    </row>
    <row r="54" spans="1:9" ht="27.6" customHeight="1">
      <c r="A54" s="271" t="s">
        <v>331</v>
      </c>
      <c r="B54" s="272"/>
      <c r="C54" s="272"/>
      <c r="D54" s="272"/>
      <c r="E54" s="272"/>
      <c r="F54" s="273"/>
      <c r="G54" s="17">
        <v>45</v>
      </c>
      <c r="H54" s="53">
        <f>H49+H50+H51+H52+H53</f>
        <v>-33353832</v>
      </c>
      <c r="I54" s="53">
        <f>I49+I50+I51+I52+I53</f>
        <v>-458567033</v>
      </c>
    </row>
    <row r="55" spans="1:9" ht="27.6" customHeight="1">
      <c r="A55" s="292" t="s">
        <v>332</v>
      </c>
      <c r="B55" s="293"/>
      <c r="C55" s="293"/>
      <c r="D55" s="293"/>
      <c r="E55" s="293"/>
      <c r="F55" s="294"/>
      <c r="G55" s="17">
        <v>46</v>
      </c>
      <c r="H55" s="53">
        <f>H48+H54</f>
        <v>-33065762</v>
      </c>
      <c r="I55" s="53">
        <f>I48+I54</f>
        <v>-458105975</v>
      </c>
    </row>
    <row r="56" spans="1:9">
      <c r="A56" s="198" t="s">
        <v>333</v>
      </c>
      <c r="B56" s="199"/>
      <c r="C56" s="199"/>
      <c r="D56" s="199"/>
      <c r="E56" s="199"/>
      <c r="F56" s="200"/>
      <c r="G56" s="22">
        <v>47</v>
      </c>
      <c r="H56" s="52">
        <v>0</v>
      </c>
      <c r="I56" s="52">
        <v>0</v>
      </c>
    </row>
    <row r="57" spans="1:9" ht="27" customHeight="1">
      <c r="A57" s="292" t="s">
        <v>334</v>
      </c>
      <c r="B57" s="293"/>
      <c r="C57" s="293"/>
      <c r="D57" s="293"/>
      <c r="E57" s="293"/>
      <c r="F57" s="294"/>
      <c r="G57" s="17">
        <v>48</v>
      </c>
      <c r="H57" s="53">
        <f>H27+H42+H55+H56</f>
        <v>94938993</v>
      </c>
      <c r="I57" s="53">
        <f>I27+I42+I55+I56</f>
        <v>-143097280</v>
      </c>
    </row>
    <row r="58" spans="1:9" ht="27" customHeight="1">
      <c r="A58" s="295" t="s">
        <v>335</v>
      </c>
      <c r="B58" s="296"/>
      <c r="C58" s="296"/>
      <c r="D58" s="296"/>
      <c r="E58" s="296"/>
      <c r="F58" s="297"/>
      <c r="G58" s="22">
        <v>49</v>
      </c>
      <c r="H58" s="52">
        <v>384643058</v>
      </c>
      <c r="I58" s="52">
        <v>480579731</v>
      </c>
    </row>
    <row r="59" spans="1:9" ht="28.9" customHeight="1">
      <c r="A59" s="289" t="s">
        <v>336</v>
      </c>
      <c r="B59" s="290"/>
      <c r="C59" s="290"/>
      <c r="D59" s="290"/>
      <c r="E59" s="290"/>
      <c r="F59" s="291"/>
      <c r="G59" s="18">
        <v>50</v>
      </c>
      <c r="H59" s="54">
        <f>H57+H58</f>
        <v>479582051</v>
      </c>
      <c r="I59" s="54">
        <f>I57+I58</f>
        <v>337482451</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4" sqref="A4:I4"/>
    </sheetView>
  </sheetViews>
  <sheetFormatPr defaultRowHeight="12.75"/>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c r="A1" s="242" t="s">
        <v>337</v>
      </c>
      <c r="B1" s="261"/>
      <c r="C1" s="261"/>
      <c r="D1" s="261"/>
      <c r="E1" s="261"/>
      <c r="F1" s="261"/>
      <c r="G1" s="261"/>
      <c r="H1" s="261"/>
      <c r="I1" s="261"/>
    </row>
    <row r="2" spans="1:9" ht="12.75" customHeight="1">
      <c r="A2" s="241" t="s">
        <v>504</v>
      </c>
      <c r="B2" s="207"/>
      <c r="C2" s="207"/>
      <c r="D2" s="207"/>
      <c r="E2" s="207"/>
      <c r="F2" s="207"/>
      <c r="G2" s="207"/>
      <c r="H2" s="207"/>
      <c r="I2" s="207"/>
    </row>
    <row r="3" spans="1:9">
      <c r="A3" s="269" t="s">
        <v>338</v>
      </c>
      <c r="B3" s="303"/>
      <c r="C3" s="303"/>
      <c r="D3" s="303"/>
      <c r="E3" s="303"/>
      <c r="F3" s="303"/>
      <c r="G3" s="303"/>
      <c r="H3" s="303"/>
      <c r="I3" s="303"/>
    </row>
    <row r="4" spans="1:9">
      <c r="A4" s="265" t="s">
        <v>503</v>
      </c>
      <c r="B4" s="211"/>
      <c r="C4" s="211"/>
      <c r="D4" s="211"/>
      <c r="E4" s="211"/>
      <c r="F4" s="211"/>
      <c r="G4" s="211"/>
      <c r="H4" s="211"/>
      <c r="I4" s="212"/>
    </row>
    <row r="5" spans="1:9" ht="24" thickBot="1">
      <c r="A5" s="277" t="s">
        <v>339</v>
      </c>
      <c r="B5" s="278"/>
      <c r="C5" s="278"/>
      <c r="D5" s="278"/>
      <c r="E5" s="278"/>
      <c r="F5" s="279"/>
      <c r="G5" s="12" t="s">
        <v>340</v>
      </c>
      <c r="H5" s="46" t="s">
        <v>341</v>
      </c>
      <c r="I5" s="46" t="s">
        <v>342</v>
      </c>
    </row>
    <row r="6" spans="1:9">
      <c r="A6" s="280">
        <v>1</v>
      </c>
      <c r="B6" s="281"/>
      <c r="C6" s="281"/>
      <c r="D6" s="281"/>
      <c r="E6" s="281"/>
      <c r="F6" s="282"/>
      <c r="G6" s="14">
        <v>2</v>
      </c>
      <c r="H6" s="20" t="s">
        <v>343</v>
      </c>
      <c r="I6" s="20" t="s">
        <v>344</v>
      </c>
    </row>
    <row r="7" spans="1:9">
      <c r="A7" s="283" t="s">
        <v>345</v>
      </c>
      <c r="B7" s="299"/>
      <c r="C7" s="299"/>
      <c r="D7" s="299"/>
      <c r="E7" s="299"/>
      <c r="F7" s="299"/>
      <c r="G7" s="299"/>
      <c r="H7" s="299"/>
      <c r="I7" s="300"/>
    </row>
    <row r="8" spans="1:9">
      <c r="A8" s="302" t="s">
        <v>346</v>
      </c>
      <c r="B8" s="302"/>
      <c r="C8" s="302"/>
      <c r="D8" s="302"/>
      <c r="E8" s="302"/>
      <c r="F8" s="302"/>
      <c r="G8" s="15">
        <v>1</v>
      </c>
      <c r="H8" s="51">
        <v>0</v>
      </c>
      <c r="I8" s="51">
        <v>0</v>
      </c>
    </row>
    <row r="9" spans="1:9">
      <c r="A9" s="245" t="s">
        <v>347</v>
      </c>
      <c r="B9" s="245"/>
      <c r="C9" s="245"/>
      <c r="D9" s="245"/>
      <c r="E9" s="245"/>
      <c r="F9" s="245"/>
      <c r="G9" s="16">
        <v>2</v>
      </c>
      <c r="H9" s="52">
        <v>0</v>
      </c>
      <c r="I9" s="52">
        <v>0</v>
      </c>
    </row>
    <row r="10" spans="1:9">
      <c r="A10" s="245" t="s">
        <v>348</v>
      </c>
      <c r="B10" s="245"/>
      <c r="C10" s="245"/>
      <c r="D10" s="245"/>
      <c r="E10" s="245"/>
      <c r="F10" s="245"/>
      <c r="G10" s="16">
        <v>3</v>
      </c>
      <c r="H10" s="52">
        <v>0</v>
      </c>
      <c r="I10" s="52">
        <v>0</v>
      </c>
    </row>
    <row r="11" spans="1:9">
      <c r="A11" s="245" t="s">
        <v>349</v>
      </c>
      <c r="B11" s="245"/>
      <c r="C11" s="245"/>
      <c r="D11" s="245"/>
      <c r="E11" s="245"/>
      <c r="F11" s="245"/>
      <c r="G11" s="16">
        <v>4</v>
      </c>
      <c r="H11" s="52">
        <v>0</v>
      </c>
      <c r="I11" s="52">
        <v>0</v>
      </c>
    </row>
    <row r="12" spans="1:9">
      <c r="A12" s="245" t="s">
        <v>350</v>
      </c>
      <c r="B12" s="245"/>
      <c r="C12" s="245"/>
      <c r="D12" s="245"/>
      <c r="E12" s="245"/>
      <c r="F12" s="245"/>
      <c r="G12" s="16">
        <v>5</v>
      </c>
      <c r="H12" s="52">
        <v>0</v>
      </c>
      <c r="I12" s="52">
        <v>0</v>
      </c>
    </row>
    <row r="13" spans="1:9">
      <c r="A13" s="245" t="s">
        <v>351</v>
      </c>
      <c r="B13" s="245"/>
      <c r="C13" s="245"/>
      <c r="D13" s="245"/>
      <c r="E13" s="245"/>
      <c r="F13" s="245"/>
      <c r="G13" s="16">
        <v>6</v>
      </c>
      <c r="H13" s="52">
        <v>0</v>
      </c>
      <c r="I13" s="52">
        <v>0</v>
      </c>
    </row>
    <row r="14" spans="1:9">
      <c r="A14" s="245" t="s">
        <v>352</v>
      </c>
      <c r="B14" s="245"/>
      <c r="C14" s="245"/>
      <c r="D14" s="245"/>
      <c r="E14" s="245"/>
      <c r="F14" s="245"/>
      <c r="G14" s="16">
        <v>7</v>
      </c>
      <c r="H14" s="52">
        <v>0</v>
      </c>
      <c r="I14" s="52">
        <v>0</v>
      </c>
    </row>
    <row r="15" spans="1:9">
      <c r="A15" s="245" t="s">
        <v>353</v>
      </c>
      <c r="B15" s="245"/>
      <c r="C15" s="245"/>
      <c r="D15" s="245"/>
      <c r="E15" s="245"/>
      <c r="F15" s="245"/>
      <c r="G15" s="16">
        <v>8</v>
      </c>
      <c r="H15" s="52">
        <v>0</v>
      </c>
      <c r="I15" s="52">
        <v>0</v>
      </c>
    </row>
    <row r="16" spans="1:9">
      <c r="A16" s="255" t="s">
        <v>354</v>
      </c>
      <c r="B16" s="255"/>
      <c r="C16" s="255"/>
      <c r="D16" s="255"/>
      <c r="E16" s="255"/>
      <c r="F16" s="255"/>
      <c r="G16" s="17">
        <v>9</v>
      </c>
      <c r="H16" s="53">
        <f>SUM(H8:H15)</f>
        <v>0</v>
      </c>
      <c r="I16" s="53">
        <f>SUM(I8:I15)</f>
        <v>0</v>
      </c>
    </row>
    <row r="17" spans="1:9">
      <c r="A17" s="245" t="s">
        <v>355</v>
      </c>
      <c r="B17" s="245"/>
      <c r="C17" s="245"/>
      <c r="D17" s="245"/>
      <c r="E17" s="245"/>
      <c r="F17" s="245"/>
      <c r="G17" s="16">
        <v>10</v>
      </c>
      <c r="H17" s="52">
        <v>0</v>
      </c>
      <c r="I17" s="52">
        <v>0</v>
      </c>
    </row>
    <row r="18" spans="1:9">
      <c r="A18" s="245" t="s">
        <v>356</v>
      </c>
      <c r="B18" s="245"/>
      <c r="C18" s="245"/>
      <c r="D18" s="245"/>
      <c r="E18" s="245"/>
      <c r="F18" s="245"/>
      <c r="G18" s="16">
        <v>11</v>
      </c>
      <c r="H18" s="52">
        <v>0</v>
      </c>
      <c r="I18" s="52">
        <v>0</v>
      </c>
    </row>
    <row r="19" spans="1:9" ht="25.9" customHeight="1">
      <c r="A19" s="301" t="s">
        <v>357</v>
      </c>
      <c r="B19" s="301"/>
      <c r="C19" s="301"/>
      <c r="D19" s="301"/>
      <c r="E19" s="301"/>
      <c r="F19" s="301"/>
      <c r="G19" s="18">
        <v>12</v>
      </c>
      <c r="H19" s="54">
        <f>H16+H17+H18</f>
        <v>0</v>
      </c>
      <c r="I19" s="54">
        <f>I16+I17+I18</f>
        <v>0</v>
      </c>
    </row>
    <row r="20" spans="1:9">
      <c r="A20" s="283" t="s">
        <v>358</v>
      </c>
      <c r="B20" s="299"/>
      <c r="C20" s="299"/>
      <c r="D20" s="299"/>
      <c r="E20" s="299"/>
      <c r="F20" s="299"/>
      <c r="G20" s="299"/>
      <c r="H20" s="299"/>
      <c r="I20" s="300"/>
    </row>
    <row r="21" spans="1:9" ht="26.45" customHeight="1">
      <c r="A21" s="302" t="s">
        <v>359</v>
      </c>
      <c r="B21" s="302"/>
      <c r="C21" s="302"/>
      <c r="D21" s="302"/>
      <c r="E21" s="302"/>
      <c r="F21" s="302"/>
      <c r="G21" s="15">
        <v>13</v>
      </c>
      <c r="H21" s="51">
        <v>0</v>
      </c>
      <c r="I21" s="51">
        <v>0</v>
      </c>
    </row>
    <row r="22" spans="1:9">
      <c r="A22" s="245" t="s">
        <v>360</v>
      </c>
      <c r="B22" s="245"/>
      <c r="C22" s="245"/>
      <c r="D22" s="245"/>
      <c r="E22" s="245"/>
      <c r="F22" s="245"/>
      <c r="G22" s="16">
        <v>14</v>
      </c>
      <c r="H22" s="52">
        <v>0</v>
      </c>
      <c r="I22" s="52">
        <v>0</v>
      </c>
    </row>
    <row r="23" spans="1:9">
      <c r="A23" s="245" t="s">
        <v>361</v>
      </c>
      <c r="B23" s="245"/>
      <c r="C23" s="245"/>
      <c r="D23" s="245"/>
      <c r="E23" s="245"/>
      <c r="F23" s="245"/>
      <c r="G23" s="16">
        <v>15</v>
      </c>
      <c r="H23" s="52">
        <v>0</v>
      </c>
      <c r="I23" s="52">
        <v>0</v>
      </c>
    </row>
    <row r="24" spans="1:9">
      <c r="A24" s="245" t="s">
        <v>362</v>
      </c>
      <c r="B24" s="245"/>
      <c r="C24" s="245"/>
      <c r="D24" s="245"/>
      <c r="E24" s="245"/>
      <c r="F24" s="245"/>
      <c r="G24" s="16">
        <v>16</v>
      </c>
      <c r="H24" s="52">
        <v>0</v>
      </c>
      <c r="I24" s="52">
        <v>0</v>
      </c>
    </row>
    <row r="25" spans="1:9">
      <c r="A25" s="245" t="s">
        <v>363</v>
      </c>
      <c r="B25" s="245"/>
      <c r="C25" s="245"/>
      <c r="D25" s="245"/>
      <c r="E25" s="245"/>
      <c r="F25" s="245"/>
      <c r="G25" s="16">
        <v>17</v>
      </c>
      <c r="H25" s="52">
        <v>0</v>
      </c>
      <c r="I25" s="52">
        <v>0</v>
      </c>
    </row>
    <row r="26" spans="1:9">
      <c r="A26" s="245" t="s">
        <v>364</v>
      </c>
      <c r="B26" s="245"/>
      <c r="C26" s="245"/>
      <c r="D26" s="245"/>
      <c r="E26" s="245"/>
      <c r="F26" s="245"/>
      <c r="G26" s="16">
        <v>18</v>
      </c>
      <c r="H26" s="52">
        <v>0</v>
      </c>
      <c r="I26" s="52">
        <v>0</v>
      </c>
    </row>
    <row r="27" spans="1:9" ht="25.15" customHeight="1">
      <c r="A27" s="255" t="s">
        <v>365</v>
      </c>
      <c r="B27" s="255"/>
      <c r="C27" s="255"/>
      <c r="D27" s="255"/>
      <c r="E27" s="255"/>
      <c r="F27" s="255"/>
      <c r="G27" s="17">
        <v>19</v>
      </c>
      <c r="H27" s="53">
        <f>SUM(H21:H26)</f>
        <v>0</v>
      </c>
      <c r="I27" s="53">
        <f>SUM(I21:I26)</f>
        <v>0</v>
      </c>
    </row>
    <row r="28" spans="1:9" ht="21" customHeight="1">
      <c r="A28" s="245" t="s">
        <v>366</v>
      </c>
      <c r="B28" s="245"/>
      <c r="C28" s="245"/>
      <c r="D28" s="245"/>
      <c r="E28" s="245"/>
      <c r="F28" s="245"/>
      <c r="G28" s="16">
        <v>20</v>
      </c>
      <c r="H28" s="52">
        <v>0</v>
      </c>
      <c r="I28" s="52">
        <v>0</v>
      </c>
    </row>
    <row r="29" spans="1:9">
      <c r="A29" s="245" t="s">
        <v>367</v>
      </c>
      <c r="B29" s="245"/>
      <c r="C29" s="245"/>
      <c r="D29" s="245"/>
      <c r="E29" s="245"/>
      <c r="F29" s="245"/>
      <c r="G29" s="16">
        <v>21</v>
      </c>
      <c r="H29" s="52">
        <v>0</v>
      </c>
      <c r="I29" s="52">
        <v>0</v>
      </c>
    </row>
    <row r="30" spans="1:9">
      <c r="A30" s="245" t="s">
        <v>368</v>
      </c>
      <c r="B30" s="245"/>
      <c r="C30" s="245"/>
      <c r="D30" s="245"/>
      <c r="E30" s="245"/>
      <c r="F30" s="245"/>
      <c r="G30" s="16">
        <v>22</v>
      </c>
      <c r="H30" s="52">
        <v>0</v>
      </c>
      <c r="I30" s="52">
        <v>0</v>
      </c>
    </row>
    <row r="31" spans="1:9">
      <c r="A31" s="245" t="s">
        <v>369</v>
      </c>
      <c r="B31" s="245"/>
      <c r="C31" s="245"/>
      <c r="D31" s="245"/>
      <c r="E31" s="245"/>
      <c r="F31" s="245"/>
      <c r="G31" s="16">
        <v>23</v>
      </c>
      <c r="H31" s="52">
        <v>0</v>
      </c>
      <c r="I31" s="52">
        <v>0</v>
      </c>
    </row>
    <row r="32" spans="1:9">
      <c r="A32" s="245" t="s">
        <v>370</v>
      </c>
      <c r="B32" s="245"/>
      <c r="C32" s="245"/>
      <c r="D32" s="245"/>
      <c r="E32" s="245"/>
      <c r="F32" s="245"/>
      <c r="G32" s="16">
        <v>24</v>
      </c>
      <c r="H32" s="52">
        <v>0</v>
      </c>
      <c r="I32" s="52">
        <v>0</v>
      </c>
    </row>
    <row r="33" spans="1:9" ht="28.9" customHeight="1">
      <c r="A33" s="255" t="s">
        <v>371</v>
      </c>
      <c r="B33" s="255"/>
      <c r="C33" s="255"/>
      <c r="D33" s="255"/>
      <c r="E33" s="255"/>
      <c r="F33" s="255"/>
      <c r="G33" s="17">
        <v>25</v>
      </c>
      <c r="H33" s="53">
        <f>SUM(H28:H32)</f>
        <v>0</v>
      </c>
      <c r="I33" s="53">
        <f>SUM(I28:I32)</f>
        <v>0</v>
      </c>
    </row>
    <row r="34" spans="1:9" ht="26.45" customHeight="1">
      <c r="A34" s="301" t="s">
        <v>372</v>
      </c>
      <c r="B34" s="301"/>
      <c r="C34" s="301"/>
      <c r="D34" s="301"/>
      <c r="E34" s="301"/>
      <c r="F34" s="301"/>
      <c r="G34" s="18">
        <v>26</v>
      </c>
      <c r="H34" s="54">
        <f>H27+H33</f>
        <v>0</v>
      </c>
      <c r="I34" s="54">
        <f>I27+I33</f>
        <v>0</v>
      </c>
    </row>
    <row r="35" spans="1:9">
      <c r="A35" s="283" t="s">
        <v>373</v>
      </c>
      <c r="B35" s="299"/>
      <c r="C35" s="299"/>
      <c r="D35" s="299"/>
      <c r="E35" s="299"/>
      <c r="F35" s="299"/>
      <c r="G35" s="299">
        <v>0</v>
      </c>
      <c r="H35" s="299"/>
      <c r="I35" s="300"/>
    </row>
    <row r="36" spans="1:9">
      <c r="A36" s="298" t="s">
        <v>374</v>
      </c>
      <c r="B36" s="298"/>
      <c r="C36" s="298"/>
      <c r="D36" s="298"/>
      <c r="E36" s="298"/>
      <c r="F36" s="298"/>
      <c r="G36" s="15">
        <v>27</v>
      </c>
      <c r="H36" s="51">
        <v>0</v>
      </c>
      <c r="I36" s="51">
        <v>0</v>
      </c>
    </row>
    <row r="37" spans="1:9" ht="21.6" customHeight="1">
      <c r="A37" s="192" t="s">
        <v>375</v>
      </c>
      <c r="B37" s="192"/>
      <c r="C37" s="192"/>
      <c r="D37" s="192"/>
      <c r="E37" s="192"/>
      <c r="F37" s="192"/>
      <c r="G37" s="16">
        <v>28</v>
      </c>
      <c r="H37" s="52">
        <v>0</v>
      </c>
      <c r="I37" s="52">
        <v>0</v>
      </c>
    </row>
    <row r="38" spans="1:9">
      <c r="A38" s="192" t="s">
        <v>376</v>
      </c>
      <c r="B38" s="192"/>
      <c r="C38" s="192"/>
      <c r="D38" s="192"/>
      <c r="E38" s="192"/>
      <c r="F38" s="192"/>
      <c r="G38" s="16">
        <v>29</v>
      </c>
      <c r="H38" s="52">
        <v>0</v>
      </c>
      <c r="I38" s="52">
        <v>0</v>
      </c>
    </row>
    <row r="39" spans="1:9">
      <c r="A39" s="192" t="s">
        <v>377</v>
      </c>
      <c r="B39" s="192"/>
      <c r="C39" s="192"/>
      <c r="D39" s="192"/>
      <c r="E39" s="192"/>
      <c r="F39" s="192"/>
      <c r="G39" s="16">
        <v>30</v>
      </c>
      <c r="H39" s="52">
        <v>0</v>
      </c>
      <c r="I39" s="52">
        <v>0</v>
      </c>
    </row>
    <row r="40" spans="1:9" ht="26.45" customHeight="1">
      <c r="A40" s="255" t="s">
        <v>378</v>
      </c>
      <c r="B40" s="255"/>
      <c r="C40" s="255"/>
      <c r="D40" s="255"/>
      <c r="E40" s="255"/>
      <c r="F40" s="255"/>
      <c r="G40" s="17">
        <v>31</v>
      </c>
      <c r="H40" s="53">
        <f>H39+H38+H37+H36</f>
        <v>0</v>
      </c>
      <c r="I40" s="53">
        <f>I39+I38+I37+I36</f>
        <v>0</v>
      </c>
    </row>
    <row r="41" spans="1:9" ht="22.9" customHeight="1">
      <c r="A41" s="192" t="s">
        <v>379</v>
      </c>
      <c r="B41" s="192"/>
      <c r="C41" s="192"/>
      <c r="D41" s="192"/>
      <c r="E41" s="192"/>
      <c r="F41" s="192"/>
      <c r="G41" s="16">
        <v>32</v>
      </c>
      <c r="H41" s="52">
        <v>0</v>
      </c>
      <c r="I41" s="52">
        <v>0</v>
      </c>
    </row>
    <row r="42" spans="1:9">
      <c r="A42" s="192" t="s">
        <v>380</v>
      </c>
      <c r="B42" s="192"/>
      <c r="C42" s="192"/>
      <c r="D42" s="192"/>
      <c r="E42" s="192"/>
      <c r="F42" s="192"/>
      <c r="G42" s="16">
        <v>33</v>
      </c>
      <c r="H42" s="52">
        <v>0</v>
      </c>
      <c r="I42" s="52">
        <v>0</v>
      </c>
    </row>
    <row r="43" spans="1:9">
      <c r="A43" s="192" t="s">
        <v>381</v>
      </c>
      <c r="B43" s="192"/>
      <c r="C43" s="192"/>
      <c r="D43" s="192"/>
      <c r="E43" s="192"/>
      <c r="F43" s="192"/>
      <c r="G43" s="16">
        <v>34</v>
      </c>
      <c r="H43" s="52">
        <v>0</v>
      </c>
      <c r="I43" s="52">
        <v>0</v>
      </c>
    </row>
    <row r="44" spans="1:9" ht="25.15" customHeight="1">
      <c r="A44" s="192" t="s">
        <v>382</v>
      </c>
      <c r="B44" s="192"/>
      <c r="C44" s="192"/>
      <c r="D44" s="192"/>
      <c r="E44" s="192"/>
      <c r="F44" s="192"/>
      <c r="G44" s="16">
        <v>35</v>
      </c>
      <c r="H44" s="52">
        <v>0</v>
      </c>
      <c r="I44" s="52">
        <v>0</v>
      </c>
    </row>
    <row r="45" spans="1:9">
      <c r="A45" s="192" t="s">
        <v>383</v>
      </c>
      <c r="B45" s="192"/>
      <c r="C45" s="192"/>
      <c r="D45" s="192"/>
      <c r="E45" s="192"/>
      <c r="F45" s="192"/>
      <c r="G45" s="16">
        <v>36</v>
      </c>
      <c r="H45" s="52">
        <v>0</v>
      </c>
      <c r="I45" s="52">
        <v>0</v>
      </c>
    </row>
    <row r="46" spans="1:9" ht="25.15" customHeight="1">
      <c r="A46" s="255" t="s">
        <v>384</v>
      </c>
      <c r="B46" s="255"/>
      <c r="C46" s="255"/>
      <c r="D46" s="255"/>
      <c r="E46" s="255"/>
      <c r="F46" s="255"/>
      <c r="G46" s="17">
        <v>37</v>
      </c>
      <c r="H46" s="53">
        <f>H45+H44+H43+H42+H41</f>
        <v>0</v>
      </c>
      <c r="I46" s="53">
        <f>I45+I44+I43+I42+I41</f>
        <v>0</v>
      </c>
    </row>
    <row r="47" spans="1:9" ht="28.15" customHeight="1">
      <c r="A47" s="247" t="s">
        <v>385</v>
      </c>
      <c r="B47" s="247"/>
      <c r="C47" s="247"/>
      <c r="D47" s="247"/>
      <c r="E47" s="247"/>
      <c r="F47" s="247"/>
      <c r="G47" s="17">
        <v>38</v>
      </c>
      <c r="H47" s="53">
        <f>H46+H40</f>
        <v>0</v>
      </c>
      <c r="I47" s="53">
        <f>I46+I40</f>
        <v>0</v>
      </c>
    </row>
    <row r="48" spans="1:9">
      <c r="A48" s="245" t="s">
        <v>386</v>
      </c>
      <c r="B48" s="245"/>
      <c r="C48" s="245"/>
      <c r="D48" s="245"/>
      <c r="E48" s="245"/>
      <c r="F48" s="245"/>
      <c r="G48" s="16">
        <v>39</v>
      </c>
      <c r="H48" s="52">
        <v>0</v>
      </c>
      <c r="I48" s="52">
        <v>0</v>
      </c>
    </row>
    <row r="49" spans="1:9" ht="24.6" customHeight="1">
      <c r="A49" s="247" t="s">
        <v>387</v>
      </c>
      <c r="B49" s="247"/>
      <c r="C49" s="247"/>
      <c r="D49" s="247"/>
      <c r="E49" s="247"/>
      <c r="F49" s="247"/>
      <c r="G49" s="17">
        <v>40</v>
      </c>
      <c r="H49" s="53">
        <f>H19+H34+H47+H48</f>
        <v>0</v>
      </c>
      <c r="I49" s="53">
        <f>I19+I34+I47+I48</f>
        <v>0</v>
      </c>
    </row>
    <row r="50" spans="1:9" ht="23.45" customHeight="1">
      <c r="A50" s="305" t="s">
        <v>388</v>
      </c>
      <c r="B50" s="305"/>
      <c r="C50" s="305"/>
      <c r="D50" s="305"/>
      <c r="E50" s="305"/>
      <c r="F50" s="305"/>
      <c r="G50" s="16">
        <v>41</v>
      </c>
      <c r="H50" s="52">
        <v>0</v>
      </c>
      <c r="I50" s="52">
        <v>0</v>
      </c>
    </row>
    <row r="51" spans="1:9" ht="28.9" customHeight="1">
      <c r="A51" s="304" t="s">
        <v>389</v>
      </c>
      <c r="B51" s="304"/>
      <c r="C51" s="304"/>
      <c r="D51" s="304"/>
      <c r="E51" s="304"/>
      <c r="F51" s="304"/>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34:I34 H15:I16 H31:I31 H18:I19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36:I40 H21:I27 H50:I51">
      <formula1>0</formula1>
    </dataValidation>
  </dataValidations>
  <pageMargins left="0.71" right="0.22" top="1" bottom="1" header="0.5" footer="0.5"/>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zoomScale="80" zoomScaleNormal="100" zoomScaleSheetLayoutView="80" workbookViewId="0">
      <selection activeCell="W61" sqref="A7:W61"/>
    </sheetView>
  </sheetViews>
  <sheetFormatPr defaultRowHeight="12.75"/>
  <cols>
    <col min="1" max="4" width="9.140625" style="2"/>
    <col min="5" max="5" width="10.140625" style="2" bestFit="1" customWidth="1"/>
    <col min="6" max="6" width="9.140625" style="2"/>
    <col min="7" max="7" width="10.8554687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c r="A1" s="306" t="s">
        <v>390</v>
      </c>
      <c r="B1" s="307"/>
      <c r="C1" s="307"/>
      <c r="D1" s="307"/>
      <c r="E1" s="307"/>
      <c r="F1" s="307"/>
      <c r="G1" s="307"/>
      <c r="H1" s="307"/>
      <c r="I1" s="307"/>
      <c r="J1" s="307"/>
      <c r="K1" s="68"/>
    </row>
    <row r="2" spans="1:23" ht="15.75">
      <c r="A2" s="3"/>
      <c r="B2" s="4"/>
      <c r="C2" s="308" t="s">
        <v>391</v>
      </c>
      <c r="D2" s="308"/>
      <c r="E2" s="5">
        <v>43831</v>
      </c>
      <c r="F2" s="6" t="s">
        <v>392</v>
      </c>
      <c r="G2" s="5">
        <v>44196</v>
      </c>
      <c r="H2" s="70"/>
      <c r="I2" s="70"/>
      <c r="J2" s="70"/>
      <c r="K2" s="71"/>
      <c r="V2" s="72" t="s">
        <v>393</v>
      </c>
    </row>
    <row r="3" spans="1:23" ht="13.5" customHeight="1" thickBot="1">
      <c r="A3" s="311" t="s">
        <v>394</v>
      </c>
      <c r="B3" s="312"/>
      <c r="C3" s="312"/>
      <c r="D3" s="312"/>
      <c r="E3" s="312"/>
      <c r="F3" s="312"/>
      <c r="G3" s="315" t="s">
        <v>395</v>
      </c>
      <c r="H3" s="317" t="s">
        <v>396</v>
      </c>
      <c r="I3" s="317"/>
      <c r="J3" s="317"/>
      <c r="K3" s="317"/>
      <c r="L3" s="317"/>
      <c r="M3" s="317"/>
      <c r="N3" s="317"/>
      <c r="O3" s="317"/>
      <c r="P3" s="317"/>
      <c r="Q3" s="317"/>
      <c r="R3" s="317"/>
      <c r="S3" s="317"/>
      <c r="T3" s="317"/>
      <c r="U3" s="317"/>
      <c r="V3" s="317" t="s">
        <v>397</v>
      </c>
      <c r="W3" s="319" t="s">
        <v>398</v>
      </c>
    </row>
    <row r="4" spans="1:23" ht="68.25" thickBot="1">
      <c r="A4" s="313"/>
      <c r="B4" s="314"/>
      <c r="C4" s="314"/>
      <c r="D4" s="314"/>
      <c r="E4" s="314"/>
      <c r="F4" s="314"/>
      <c r="G4" s="316"/>
      <c r="H4" s="73" t="s">
        <v>399</v>
      </c>
      <c r="I4" s="73" t="s">
        <v>400</v>
      </c>
      <c r="J4" s="73" t="s">
        <v>401</v>
      </c>
      <c r="K4" s="73" t="s">
        <v>402</v>
      </c>
      <c r="L4" s="73" t="s">
        <v>403</v>
      </c>
      <c r="M4" s="73" t="s">
        <v>404</v>
      </c>
      <c r="N4" s="73" t="s">
        <v>405</v>
      </c>
      <c r="O4" s="73" t="s">
        <v>406</v>
      </c>
      <c r="P4" s="73" t="s">
        <v>407</v>
      </c>
      <c r="Q4" s="73" t="s">
        <v>408</v>
      </c>
      <c r="R4" s="73" t="s">
        <v>409</v>
      </c>
      <c r="S4" s="73" t="s">
        <v>410</v>
      </c>
      <c r="T4" s="73" t="s">
        <v>411</v>
      </c>
      <c r="U4" s="73" t="s">
        <v>412</v>
      </c>
      <c r="V4" s="318"/>
      <c r="W4" s="320"/>
    </row>
    <row r="5" spans="1:23" ht="22.5">
      <c r="A5" s="321">
        <v>1</v>
      </c>
      <c r="B5" s="322"/>
      <c r="C5" s="322"/>
      <c r="D5" s="322"/>
      <c r="E5" s="322"/>
      <c r="F5" s="322"/>
      <c r="G5" s="7">
        <v>2</v>
      </c>
      <c r="H5" s="74" t="s">
        <v>413</v>
      </c>
      <c r="I5" s="75" t="s">
        <v>414</v>
      </c>
      <c r="J5" s="74" t="s">
        <v>415</v>
      </c>
      <c r="K5" s="75" t="s">
        <v>416</v>
      </c>
      <c r="L5" s="74" t="s">
        <v>417</v>
      </c>
      <c r="M5" s="75" t="s">
        <v>418</v>
      </c>
      <c r="N5" s="74" t="s">
        <v>419</v>
      </c>
      <c r="O5" s="75" t="s">
        <v>420</v>
      </c>
      <c r="P5" s="74" t="s">
        <v>421</v>
      </c>
      <c r="Q5" s="75" t="s">
        <v>422</v>
      </c>
      <c r="R5" s="74" t="s">
        <v>423</v>
      </c>
      <c r="S5" s="75" t="s">
        <v>424</v>
      </c>
      <c r="T5" s="74" t="s">
        <v>425</v>
      </c>
      <c r="U5" s="74" t="s">
        <v>426</v>
      </c>
      <c r="V5" s="74" t="s">
        <v>427</v>
      </c>
      <c r="W5" s="76" t="s">
        <v>428</v>
      </c>
    </row>
    <row r="6" spans="1:23">
      <c r="A6" s="323" t="s">
        <v>429</v>
      </c>
      <c r="B6" s="323"/>
      <c r="C6" s="323"/>
      <c r="D6" s="323"/>
      <c r="E6" s="323"/>
      <c r="F6" s="323"/>
      <c r="G6" s="323"/>
      <c r="H6" s="323"/>
      <c r="I6" s="323"/>
      <c r="J6" s="323"/>
      <c r="K6" s="323"/>
      <c r="L6" s="323"/>
      <c r="M6" s="323"/>
      <c r="N6" s="324"/>
      <c r="O6" s="324"/>
      <c r="P6" s="324"/>
      <c r="Q6" s="324"/>
      <c r="R6" s="324"/>
      <c r="S6" s="324"/>
      <c r="T6" s="324"/>
      <c r="U6" s="324"/>
      <c r="V6" s="324"/>
      <c r="W6" s="325"/>
    </row>
    <row r="7" spans="1:23">
      <c r="A7" s="326" t="s">
        <v>430</v>
      </c>
      <c r="B7" s="326"/>
      <c r="C7" s="326"/>
      <c r="D7" s="326"/>
      <c r="E7" s="326"/>
      <c r="F7" s="326"/>
      <c r="G7" s="8">
        <v>1</v>
      </c>
      <c r="H7" s="77">
        <v>550287010</v>
      </c>
      <c r="I7" s="77">
        <v>153523269</v>
      </c>
      <c r="J7" s="77">
        <v>0</v>
      </c>
      <c r="K7" s="77">
        <v>0</v>
      </c>
      <c r="L7" s="77">
        <v>14080</v>
      </c>
      <c r="M7" s="77">
        <v>0</v>
      </c>
      <c r="N7" s="77">
        <v>0</v>
      </c>
      <c r="O7" s="77">
        <v>0</v>
      </c>
      <c r="P7" s="77">
        <v>0</v>
      </c>
      <c r="Q7" s="77">
        <v>0</v>
      </c>
      <c r="R7" s="77">
        <v>0</v>
      </c>
      <c r="S7" s="77">
        <v>0</v>
      </c>
      <c r="T7" s="77">
        <v>-470796290</v>
      </c>
      <c r="U7" s="78">
        <f>H7+I7+J7+K7-L7+M7+N7+O7+P7+Q7+R7+S7+T7</f>
        <v>232999909</v>
      </c>
      <c r="V7" s="77">
        <v>0</v>
      </c>
      <c r="W7" s="78">
        <f>U7+V7</f>
        <v>232999909</v>
      </c>
    </row>
    <row r="8" spans="1:23">
      <c r="A8" s="309" t="s">
        <v>431</v>
      </c>
      <c r="B8" s="309"/>
      <c r="C8" s="309"/>
      <c r="D8" s="309"/>
      <c r="E8" s="309"/>
      <c r="F8" s="30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c r="A9" s="309" t="s">
        <v>432</v>
      </c>
      <c r="B9" s="309"/>
      <c r="C9" s="309"/>
      <c r="D9" s="309"/>
      <c r="E9" s="309"/>
      <c r="F9" s="309"/>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c r="A10" s="310" t="s">
        <v>433</v>
      </c>
      <c r="B10" s="310"/>
      <c r="C10" s="310"/>
      <c r="D10" s="310"/>
      <c r="E10" s="310"/>
      <c r="F10" s="310"/>
      <c r="G10" s="9">
        <v>4</v>
      </c>
      <c r="H10" s="79">
        <f>H7+H8+H9</f>
        <v>550287010</v>
      </c>
      <c r="I10" s="79">
        <f t="shared" ref="I10:W10" si="2">I7+I8+I9</f>
        <v>153523269</v>
      </c>
      <c r="J10" s="79">
        <f t="shared" si="2"/>
        <v>0</v>
      </c>
      <c r="K10" s="79">
        <f t="shared" si="2"/>
        <v>0</v>
      </c>
      <c r="L10" s="79">
        <f t="shared" si="2"/>
        <v>14080</v>
      </c>
      <c r="M10" s="79">
        <f t="shared" si="2"/>
        <v>0</v>
      </c>
      <c r="N10" s="79">
        <f t="shared" si="2"/>
        <v>0</v>
      </c>
      <c r="O10" s="79">
        <f t="shared" si="2"/>
        <v>0</v>
      </c>
      <c r="P10" s="79">
        <f t="shared" si="2"/>
        <v>0</v>
      </c>
      <c r="Q10" s="79">
        <f t="shared" si="2"/>
        <v>0</v>
      </c>
      <c r="R10" s="79">
        <f t="shared" si="2"/>
        <v>0</v>
      </c>
      <c r="S10" s="79">
        <f t="shared" si="2"/>
        <v>0</v>
      </c>
      <c r="T10" s="79">
        <f t="shared" si="2"/>
        <v>-470796290</v>
      </c>
      <c r="U10" s="79">
        <f t="shared" si="2"/>
        <v>232999909</v>
      </c>
      <c r="V10" s="79">
        <f t="shared" si="2"/>
        <v>0</v>
      </c>
      <c r="W10" s="79">
        <f t="shared" si="2"/>
        <v>232999909</v>
      </c>
    </row>
    <row r="11" spans="1:23">
      <c r="A11" s="309" t="s">
        <v>434</v>
      </c>
      <c r="B11" s="309"/>
      <c r="C11" s="309"/>
      <c r="D11" s="309"/>
      <c r="E11" s="309"/>
      <c r="F11" s="309"/>
      <c r="G11" s="8">
        <v>5</v>
      </c>
      <c r="H11" s="81">
        <v>0</v>
      </c>
      <c r="I11" s="81">
        <v>0</v>
      </c>
      <c r="J11" s="81">
        <v>0</v>
      </c>
      <c r="K11" s="81">
        <v>0</v>
      </c>
      <c r="L11" s="81">
        <v>0</v>
      </c>
      <c r="M11" s="81">
        <v>0</v>
      </c>
      <c r="N11" s="81">
        <v>0</v>
      </c>
      <c r="O11" s="81">
        <v>0</v>
      </c>
      <c r="P11" s="81">
        <v>0</v>
      </c>
      <c r="Q11" s="81">
        <v>0</v>
      </c>
      <c r="R11" s="81">
        <v>0</v>
      </c>
      <c r="S11" s="81">
        <v>0</v>
      </c>
      <c r="T11" s="77">
        <v>140401028</v>
      </c>
      <c r="U11" s="78">
        <f>H11+I11+J11+K11-L11+M11+N11+O11+P11+Q11+R11+S11+T11</f>
        <v>140401028</v>
      </c>
      <c r="V11" s="77">
        <v>0</v>
      </c>
      <c r="W11" s="78">
        <f t="shared" ref="W11:W28" si="3">U11+V11</f>
        <v>140401028</v>
      </c>
    </row>
    <row r="12" spans="1:23">
      <c r="A12" s="309" t="s">
        <v>435</v>
      </c>
      <c r="B12" s="309"/>
      <c r="C12" s="309"/>
      <c r="D12" s="309"/>
      <c r="E12" s="309"/>
      <c r="F12" s="30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c r="A13" s="309" t="s">
        <v>436</v>
      </c>
      <c r="B13" s="309"/>
      <c r="C13" s="309"/>
      <c r="D13" s="309"/>
      <c r="E13" s="309"/>
      <c r="F13" s="309"/>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c r="A14" s="309" t="s">
        <v>437</v>
      </c>
      <c r="B14" s="309"/>
      <c r="C14" s="309"/>
      <c r="D14" s="309"/>
      <c r="E14" s="309"/>
      <c r="F14" s="309"/>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c r="A15" s="309" t="s">
        <v>438</v>
      </c>
      <c r="B15" s="309"/>
      <c r="C15" s="309"/>
      <c r="D15" s="309"/>
      <c r="E15" s="309"/>
      <c r="F15" s="30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c r="A16" s="309" t="s">
        <v>439</v>
      </c>
      <c r="B16" s="309"/>
      <c r="C16" s="309"/>
      <c r="D16" s="309"/>
      <c r="E16" s="309"/>
      <c r="F16" s="30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c r="A17" s="309" t="s">
        <v>440</v>
      </c>
      <c r="B17" s="309"/>
      <c r="C17" s="309"/>
      <c r="D17" s="309"/>
      <c r="E17" s="309"/>
      <c r="F17" s="30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c r="A18" s="309" t="s">
        <v>441</v>
      </c>
      <c r="B18" s="309"/>
      <c r="C18" s="309"/>
      <c r="D18" s="309"/>
      <c r="E18" s="309"/>
      <c r="F18" s="30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c r="A19" s="309" t="s">
        <v>442</v>
      </c>
      <c r="B19" s="309"/>
      <c r="C19" s="309"/>
      <c r="D19" s="309"/>
      <c r="E19" s="309"/>
      <c r="F19" s="309"/>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c r="A20" s="309" t="s">
        <v>443</v>
      </c>
      <c r="B20" s="309"/>
      <c r="C20" s="309"/>
      <c r="D20" s="309"/>
      <c r="E20" s="309"/>
      <c r="F20" s="30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c r="A21" s="309" t="s">
        <v>444</v>
      </c>
      <c r="B21" s="309"/>
      <c r="C21" s="309"/>
      <c r="D21" s="309"/>
      <c r="E21" s="309"/>
      <c r="F21" s="309"/>
      <c r="G21" s="8">
        <v>15</v>
      </c>
      <c r="H21" s="77">
        <v>0</v>
      </c>
      <c r="I21" s="77">
        <v>-350000</v>
      </c>
      <c r="J21" s="77">
        <v>0</v>
      </c>
      <c r="K21" s="77">
        <v>0</v>
      </c>
      <c r="L21" s="77">
        <v>0</v>
      </c>
      <c r="M21" s="77">
        <v>0</v>
      </c>
      <c r="N21" s="77">
        <v>0</v>
      </c>
      <c r="O21" s="77">
        <v>0</v>
      </c>
      <c r="P21" s="77">
        <v>0</v>
      </c>
      <c r="Q21" s="77">
        <v>0</v>
      </c>
      <c r="R21" s="77">
        <v>0</v>
      </c>
      <c r="S21" s="77">
        <v>0</v>
      </c>
      <c r="T21" s="77">
        <v>0</v>
      </c>
      <c r="U21" s="78">
        <f t="shared" si="4"/>
        <v>-350000</v>
      </c>
      <c r="V21" s="77">
        <v>0</v>
      </c>
      <c r="W21" s="78">
        <f t="shared" si="3"/>
        <v>-350000</v>
      </c>
    </row>
    <row r="22" spans="1:23" ht="28.5" customHeight="1">
      <c r="A22" s="309" t="s">
        <v>445</v>
      </c>
      <c r="B22" s="309"/>
      <c r="C22" s="309"/>
      <c r="D22" s="309"/>
      <c r="E22" s="309"/>
      <c r="F22" s="30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c r="A23" s="309" t="s">
        <v>446</v>
      </c>
      <c r="B23" s="309"/>
      <c r="C23" s="309"/>
      <c r="D23" s="309"/>
      <c r="E23" s="309"/>
      <c r="F23" s="30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c r="A24" s="309" t="s">
        <v>447</v>
      </c>
      <c r="B24" s="309"/>
      <c r="C24" s="309"/>
      <c r="D24" s="309"/>
      <c r="E24" s="309"/>
      <c r="F24" s="30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c r="A25" s="309" t="s">
        <v>448</v>
      </c>
      <c r="B25" s="309"/>
      <c r="C25" s="309"/>
      <c r="D25" s="309"/>
      <c r="E25" s="309"/>
      <c r="F25" s="309"/>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c r="A26" s="309" t="s">
        <v>449</v>
      </c>
      <c r="B26" s="309"/>
      <c r="C26" s="309"/>
      <c r="D26" s="309"/>
      <c r="E26" s="309"/>
      <c r="F26" s="309"/>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c r="A27" s="309" t="s">
        <v>450</v>
      </c>
      <c r="B27" s="309"/>
      <c r="C27" s="309"/>
      <c r="D27" s="309"/>
      <c r="E27" s="309"/>
      <c r="F27" s="309"/>
      <c r="G27" s="8">
        <v>21</v>
      </c>
      <c r="H27" s="77">
        <v>0</v>
      </c>
      <c r="I27" s="77">
        <v>-153523269</v>
      </c>
      <c r="J27" s="77">
        <v>0</v>
      </c>
      <c r="K27" s="77">
        <v>0</v>
      </c>
      <c r="L27" s="77">
        <v>0</v>
      </c>
      <c r="M27" s="77">
        <v>0</v>
      </c>
      <c r="N27" s="77">
        <v>0</v>
      </c>
      <c r="O27" s="77">
        <v>0</v>
      </c>
      <c r="P27" s="77">
        <v>0</v>
      </c>
      <c r="Q27" s="77">
        <v>0</v>
      </c>
      <c r="R27" s="77">
        <v>0</v>
      </c>
      <c r="S27" s="77">
        <v>-317273021</v>
      </c>
      <c r="T27" s="77">
        <v>470796290</v>
      </c>
      <c r="U27" s="78">
        <f t="shared" si="4"/>
        <v>0</v>
      </c>
      <c r="V27" s="77">
        <v>0</v>
      </c>
      <c r="W27" s="78">
        <f t="shared" si="3"/>
        <v>0</v>
      </c>
    </row>
    <row r="28" spans="1:23">
      <c r="A28" s="309" t="s">
        <v>451</v>
      </c>
      <c r="B28" s="309"/>
      <c r="C28" s="309"/>
      <c r="D28" s="309"/>
      <c r="E28" s="309"/>
      <c r="F28" s="30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c r="A29" s="327" t="s">
        <v>452</v>
      </c>
      <c r="B29" s="327"/>
      <c r="C29" s="327"/>
      <c r="D29" s="327"/>
      <c r="E29" s="327"/>
      <c r="F29" s="327"/>
      <c r="G29" s="10">
        <v>23</v>
      </c>
      <c r="H29" s="80">
        <f>SUM(H10:H28)</f>
        <v>550287010</v>
      </c>
      <c r="I29" s="80">
        <f t="shared" ref="I29:W29" si="5">SUM(I10:I28)</f>
        <v>-350000</v>
      </c>
      <c r="J29" s="80">
        <f t="shared" si="5"/>
        <v>0</v>
      </c>
      <c r="K29" s="80">
        <f t="shared" si="5"/>
        <v>0</v>
      </c>
      <c r="L29" s="80">
        <f t="shared" si="5"/>
        <v>14080</v>
      </c>
      <c r="M29" s="80">
        <f t="shared" si="5"/>
        <v>0</v>
      </c>
      <c r="N29" s="80">
        <f t="shared" si="5"/>
        <v>0</v>
      </c>
      <c r="O29" s="80">
        <f t="shared" si="5"/>
        <v>0</v>
      </c>
      <c r="P29" s="80">
        <f t="shared" si="5"/>
        <v>0</v>
      </c>
      <c r="Q29" s="80">
        <f t="shared" si="5"/>
        <v>0</v>
      </c>
      <c r="R29" s="80">
        <f t="shared" si="5"/>
        <v>0</v>
      </c>
      <c r="S29" s="80">
        <f t="shared" si="5"/>
        <v>-317273021</v>
      </c>
      <c r="T29" s="80">
        <f t="shared" si="5"/>
        <v>140401028</v>
      </c>
      <c r="U29" s="80">
        <f t="shared" si="5"/>
        <v>373050937</v>
      </c>
      <c r="V29" s="80">
        <f t="shared" si="5"/>
        <v>0</v>
      </c>
      <c r="W29" s="80">
        <f t="shared" si="5"/>
        <v>373050937</v>
      </c>
    </row>
    <row r="30" spans="1:23">
      <c r="A30" s="328" t="s">
        <v>453</v>
      </c>
      <c r="B30" s="329"/>
      <c r="C30" s="329"/>
      <c r="D30" s="329"/>
      <c r="E30" s="329"/>
      <c r="F30" s="329"/>
      <c r="G30" s="329"/>
      <c r="H30" s="329"/>
      <c r="I30" s="329"/>
      <c r="J30" s="329"/>
      <c r="K30" s="329"/>
      <c r="L30" s="329"/>
      <c r="M30" s="329"/>
      <c r="N30" s="329"/>
      <c r="O30" s="329"/>
      <c r="P30" s="329"/>
      <c r="Q30" s="329"/>
      <c r="R30" s="329"/>
      <c r="S30" s="329"/>
      <c r="T30" s="329"/>
      <c r="U30" s="329"/>
      <c r="V30" s="329"/>
      <c r="W30" s="329"/>
    </row>
    <row r="31" spans="1:23" ht="36.75" customHeight="1">
      <c r="A31" s="330" t="s">
        <v>454</v>
      </c>
      <c r="B31" s="330"/>
      <c r="C31" s="330"/>
      <c r="D31" s="330"/>
      <c r="E31" s="330"/>
      <c r="F31" s="330"/>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c r="A32" s="330" t="s">
        <v>455</v>
      </c>
      <c r="B32" s="330"/>
      <c r="C32" s="330"/>
      <c r="D32" s="330"/>
      <c r="E32" s="330"/>
      <c r="F32" s="330"/>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140401028</v>
      </c>
      <c r="U32" s="79">
        <f t="shared" si="7"/>
        <v>140401028</v>
      </c>
      <c r="V32" s="79">
        <f t="shared" si="7"/>
        <v>0</v>
      </c>
      <c r="W32" s="79">
        <f t="shared" si="7"/>
        <v>140401028</v>
      </c>
    </row>
    <row r="33" spans="1:23" ht="30.75" customHeight="1">
      <c r="A33" s="331" t="s">
        <v>456</v>
      </c>
      <c r="B33" s="331"/>
      <c r="C33" s="331"/>
      <c r="D33" s="331"/>
      <c r="E33" s="331"/>
      <c r="F33" s="331"/>
      <c r="G33" s="10">
        <v>26</v>
      </c>
      <c r="H33" s="80">
        <f>SUM(H21:H28)</f>
        <v>0</v>
      </c>
      <c r="I33" s="80">
        <f t="shared" ref="I33:W33" si="8">SUM(I21:I28)</f>
        <v>-153873269</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-317273021</v>
      </c>
      <c r="T33" s="80">
        <f t="shared" si="8"/>
        <v>470796290</v>
      </c>
      <c r="U33" s="80">
        <f t="shared" si="8"/>
        <v>-350000</v>
      </c>
      <c r="V33" s="80">
        <f t="shared" si="8"/>
        <v>0</v>
      </c>
      <c r="W33" s="80">
        <f t="shared" si="8"/>
        <v>-350000</v>
      </c>
    </row>
    <row r="34" spans="1:23">
      <c r="A34" s="328" t="s">
        <v>457</v>
      </c>
      <c r="B34" s="332"/>
      <c r="C34" s="332"/>
      <c r="D34" s="332"/>
      <c r="E34" s="332"/>
      <c r="F34" s="332"/>
      <c r="G34" s="332"/>
      <c r="H34" s="332"/>
      <c r="I34" s="332"/>
      <c r="J34" s="332"/>
      <c r="K34" s="332"/>
      <c r="L34" s="332"/>
      <c r="M34" s="332"/>
      <c r="N34" s="332"/>
      <c r="O34" s="332"/>
      <c r="P34" s="332"/>
      <c r="Q34" s="332"/>
      <c r="R34" s="332"/>
      <c r="S34" s="332"/>
      <c r="T34" s="332"/>
      <c r="U34" s="332"/>
      <c r="V34" s="332"/>
      <c r="W34" s="332"/>
    </row>
    <row r="35" spans="1:23">
      <c r="A35" s="326" t="s">
        <v>458</v>
      </c>
      <c r="B35" s="326"/>
      <c r="C35" s="326"/>
      <c r="D35" s="326"/>
      <c r="E35" s="326"/>
      <c r="F35" s="326"/>
      <c r="G35" s="8">
        <v>27</v>
      </c>
      <c r="H35" s="77">
        <v>550287010</v>
      </c>
      <c r="I35" s="77">
        <v>-350000</v>
      </c>
      <c r="J35" s="77">
        <v>0</v>
      </c>
      <c r="K35" s="77">
        <v>0</v>
      </c>
      <c r="L35" s="77">
        <v>14080</v>
      </c>
      <c r="M35" s="77">
        <v>0</v>
      </c>
      <c r="N35" s="77">
        <v>0</v>
      </c>
      <c r="O35" s="77">
        <v>0</v>
      </c>
      <c r="P35" s="77">
        <v>0</v>
      </c>
      <c r="Q35" s="77">
        <v>0</v>
      </c>
      <c r="R35" s="77">
        <v>0</v>
      </c>
      <c r="S35" s="77">
        <v>-317273021</v>
      </c>
      <c r="T35" s="77">
        <v>140401028</v>
      </c>
      <c r="U35" s="78">
        <f t="shared" ref="U35:U37" si="9">H35+I35+J35+K35-L35+M35+N35+O35+P35+Q35+R35+S35+T35</f>
        <v>373050937</v>
      </c>
      <c r="V35" s="77">
        <v>0</v>
      </c>
      <c r="W35" s="78">
        <f t="shared" ref="W35:W37" si="10">U35+V35</f>
        <v>373050937</v>
      </c>
    </row>
    <row r="36" spans="1:23">
      <c r="A36" s="309" t="s">
        <v>459</v>
      </c>
      <c r="B36" s="309"/>
      <c r="C36" s="309"/>
      <c r="D36" s="309"/>
      <c r="E36" s="309"/>
      <c r="F36" s="309"/>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c r="A37" s="309" t="s">
        <v>460</v>
      </c>
      <c r="B37" s="309"/>
      <c r="C37" s="309"/>
      <c r="D37" s="309"/>
      <c r="E37" s="309"/>
      <c r="F37" s="30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c r="A38" s="310" t="s">
        <v>461</v>
      </c>
      <c r="B38" s="310"/>
      <c r="C38" s="310"/>
      <c r="D38" s="310"/>
      <c r="E38" s="310"/>
      <c r="F38" s="310"/>
      <c r="G38" s="9">
        <v>30</v>
      </c>
      <c r="H38" s="79">
        <f>H35+H36+H37</f>
        <v>550287010</v>
      </c>
      <c r="I38" s="79">
        <f t="shared" ref="I38:W38" si="11">I35+I36+I37</f>
        <v>-350000</v>
      </c>
      <c r="J38" s="79">
        <f t="shared" si="11"/>
        <v>0</v>
      </c>
      <c r="K38" s="79">
        <f t="shared" si="11"/>
        <v>0</v>
      </c>
      <c r="L38" s="79">
        <f t="shared" si="11"/>
        <v>14080</v>
      </c>
      <c r="M38" s="79">
        <f t="shared" si="11"/>
        <v>0</v>
      </c>
      <c r="N38" s="79">
        <f t="shared" si="11"/>
        <v>0</v>
      </c>
      <c r="O38" s="79">
        <f t="shared" si="11"/>
        <v>0</v>
      </c>
      <c r="P38" s="79">
        <f t="shared" si="11"/>
        <v>0</v>
      </c>
      <c r="Q38" s="79">
        <f t="shared" si="11"/>
        <v>0</v>
      </c>
      <c r="R38" s="79">
        <f t="shared" si="11"/>
        <v>0</v>
      </c>
      <c r="S38" s="79">
        <f t="shared" si="11"/>
        <v>-317273021</v>
      </c>
      <c r="T38" s="79">
        <f t="shared" si="11"/>
        <v>140401028</v>
      </c>
      <c r="U38" s="79">
        <f t="shared" si="11"/>
        <v>373050937</v>
      </c>
      <c r="V38" s="79">
        <f t="shared" si="11"/>
        <v>0</v>
      </c>
      <c r="W38" s="79">
        <f t="shared" si="11"/>
        <v>373050937</v>
      </c>
    </row>
    <row r="39" spans="1:23">
      <c r="A39" s="309" t="s">
        <v>462</v>
      </c>
      <c r="B39" s="309"/>
      <c r="C39" s="309"/>
      <c r="D39" s="309"/>
      <c r="E39" s="309"/>
      <c r="F39" s="309"/>
      <c r="G39" s="8">
        <v>31</v>
      </c>
      <c r="H39" s="81">
        <v>0</v>
      </c>
      <c r="I39" s="81">
        <v>0</v>
      </c>
      <c r="J39" s="81">
        <v>0</v>
      </c>
      <c r="K39" s="81">
        <v>0</v>
      </c>
      <c r="L39" s="81">
        <v>0</v>
      </c>
      <c r="M39" s="81">
        <v>0</v>
      </c>
      <c r="N39" s="81">
        <v>0</v>
      </c>
      <c r="O39" s="81">
        <v>0</v>
      </c>
      <c r="P39" s="81">
        <v>0</v>
      </c>
      <c r="Q39" s="81">
        <v>0</v>
      </c>
      <c r="R39" s="81">
        <v>0</v>
      </c>
      <c r="S39" s="81">
        <v>0</v>
      </c>
      <c r="T39" s="77">
        <v>265001070</v>
      </c>
      <c r="U39" s="78">
        <f t="shared" ref="U39:U56" si="12">H39+I39+J39+K39-L39+M39+N39+O39+P39+Q39+R39+S39+T39</f>
        <v>265001070</v>
      </c>
      <c r="V39" s="77">
        <v>0</v>
      </c>
      <c r="W39" s="78">
        <f t="shared" ref="W39:W56" si="13">U39+V39</f>
        <v>265001070</v>
      </c>
    </row>
    <row r="40" spans="1:23">
      <c r="A40" s="309" t="s">
        <v>463</v>
      </c>
      <c r="B40" s="309"/>
      <c r="C40" s="309"/>
      <c r="D40" s="309"/>
      <c r="E40" s="309"/>
      <c r="F40" s="30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c r="A41" s="309" t="s">
        <v>464</v>
      </c>
      <c r="B41" s="309"/>
      <c r="C41" s="309"/>
      <c r="D41" s="309"/>
      <c r="E41" s="309"/>
      <c r="F41" s="309"/>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c r="A42" s="309" t="s">
        <v>465</v>
      </c>
      <c r="B42" s="309"/>
      <c r="C42" s="309"/>
      <c r="D42" s="309"/>
      <c r="E42" s="309"/>
      <c r="F42" s="309"/>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c r="A43" s="309" t="s">
        <v>466</v>
      </c>
      <c r="B43" s="309"/>
      <c r="C43" s="309"/>
      <c r="D43" s="309"/>
      <c r="E43" s="309"/>
      <c r="F43" s="30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c r="A44" s="309" t="s">
        <v>467</v>
      </c>
      <c r="B44" s="309"/>
      <c r="C44" s="309"/>
      <c r="D44" s="309"/>
      <c r="E44" s="309"/>
      <c r="F44" s="30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c r="A45" s="309" t="s">
        <v>468</v>
      </c>
      <c r="B45" s="309"/>
      <c r="C45" s="309"/>
      <c r="D45" s="309"/>
      <c r="E45" s="309"/>
      <c r="F45" s="30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c r="A46" s="309" t="s">
        <v>469</v>
      </c>
      <c r="B46" s="309"/>
      <c r="C46" s="309"/>
      <c r="D46" s="309"/>
      <c r="E46" s="309"/>
      <c r="F46" s="30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c r="A47" s="309" t="s">
        <v>470</v>
      </c>
      <c r="B47" s="309"/>
      <c r="C47" s="309"/>
      <c r="D47" s="309"/>
      <c r="E47" s="309"/>
      <c r="F47" s="309"/>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c r="A48" s="309" t="s">
        <v>471</v>
      </c>
      <c r="B48" s="309"/>
      <c r="C48" s="309"/>
      <c r="D48" s="309"/>
      <c r="E48" s="309"/>
      <c r="F48" s="30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c r="A49" s="309" t="s">
        <v>472</v>
      </c>
      <c r="B49" s="309"/>
      <c r="C49" s="309"/>
      <c r="D49" s="309"/>
      <c r="E49" s="309"/>
      <c r="F49" s="30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c r="A50" s="309" t="s">
        <v>473</v>
      </c>
      <c r="B50" s="309"/>
      <c r="C50" s="309"/>
      <c r="D50" s="309"/>
      <c r="E50" s="309"/>
      <c r="F50" s="30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c r="A51" s="309" t="s">
        <v>474</v>
      </c>
      <c r="B51" s="309"/>
      <c r="C51" s="309"/>
      <c r="D51" s="309"/>
      <c r="E51" s="309"/>
      <c r="F51" s="30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c r="A52" s="309" t="s">
        <v>475</v>
      </c>
      <c r="B52" s="309"/>
      <c r="C52" s="309"/>
      <c r="D52" s="309"/>
      <c r="E52" s="309"/>
      <c r="F52" s="30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c r="A53" s="309" t="s">
        <v>476</v>
      </c>
      <c r="B53" s="309"/>
      <c r="C53" s="309"/>
      <c r="D53" s="309"/>
      <c r="E53" s="309"/>
      <c r="F53" s="309"/>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c r="A54" s="309" t="s">
        <v>477</v>
      </c>
      <c r="B54" s="309"/>
      <c r="C54" s="309"/>
      <c r="D54" s="309"/>
      <c r="E54" s="309"/>
      <c r="F54" s="309"/>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c r="A55" s="309" t="s">
        <v>478</v>
      </c>
      <c r="B55" s="309"/>
      <c r="C55" s="309"/>
      <c r="D55" s="309"/>
      <c r="E55" s="309"/>
      <c r="F55" s="309"/>
      <c r="G55" s="8">
        <v>47</v>
      </c>
      <c r="H55" s="77">
        <v>0</v>
      </c>
      <c r="I55" s="77">
        <v>0</v>
      </c>
      <c r="J55" s="77">
        <v>0</v>
      </c>
      <c r="K55" s="77">
        <v>0</v>
      </c>
      <c r="L55" s="77">
        <v>0</v>
      </c>
      <c r="M55" s="77">
        <v>0</v>
      </c>
      <c r="N55" s="77">
        <v>0</v>
      </c>
      <c r="O55" s="77">
        <v>0</v>
      </c>
      <c r="P55" s="77">
        <v>0</v>
      </c>
      <c r="Q55" s="77">
        <v>0</v>
      </c>
      <c r="R55" s="77">
        <v>0</v>
      </c>
      <c r="S55" s="77">
        <v>140401028</v>
      </c>
      <c r="T55" s="77">
        <v>-140401028</v>
      </c>
      <c r="U55" s="78">
        <f t="shared" si="12"/>
        <v>0</v>
      </c>
      <c r="V55" s="77">
        <v>0</v>
      </c>
      <c r="W55" s="78">
        <f t="shared" si="13"/>
        <v>0</v>
      </c>
    </row>
    <row r="56" spans="1:23">
      <c r="A56" s="309" t="s">
        <v>479</v>
      </c>
      <c r="B56" s="309"/>
      <c r="C56" s="309"/>
      <c r="D56" s="309"/>
      <c r="E56" s="309"/>
      <c r="F56" s="30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c r="A57" s="327" t="s">
        <v>480</v>
      </c>
      <c r="B57" s="327"/>
      <c r="C57" s="327"/>
      <c r="D57" s="327"/>
      <c r="E57" s="327"/>
      <c r="F57" s="327"/>
      <c r="G57" s="10">
        <v>49</v>
      </c>
      <c r="H57" s="80">
        <f>SUM(H38:H56)</f>
        <v>550287010</v>
      </c>
      <c r="I57" s="80">
        <f t="shared" ref="I57:W57" si="14">SUM(I38:I56)</f>
        <v>-350000</v>
      </c>
      <c r="J57" s="80">
        <f t="shared" si="14"/>
        <v>0</v>
      </c>
      <c r="K57" s="80">
        <f t="shared" si="14"/>
        <v>0</v>
      </c>
      <c r="L57" s="80">
        <f t="shared" si="14"/>
        <v>14080</v>
      </c>
      <c r="M57" s="80">
        <f t="shared" si="14"/>
        <v>0</v>
      </c>
      <c r="N57" s="80">
        <f t="shared" si="14"/>
        <v>0</v>
      </c>
      <c r="O57" s="80">
        <f t="shared" si="14"/>
        <v>0</v>
      </c>
      <c r="P57" s="80">
        <f t="shared" si="14"/>
        <v>0</v>
      </c>
      <c r="Q57" s="80">
        <f t="shared" si="14"/>
        <v>0</v>
      </c>
      <c r="R57" s="80">
        <f t="shared" si="14"/>
        <v>0</v>
      </c>
      <c r="S57" s="80">
        <f t="shared" si="14"/>
        <v>-176871993</v>
      </c>
      <c r="T57" s="80">
        <f t="shared" si="14"/>
        <v>265001070</v>
      </c>
      <c r="U57" s="80">
        <f t="shared" si="14"/>
        <v>638052007</v>
      </c>
      <c r="V57" s="80">
        <f t="shared" si="14"/>
        <v>0</v>
      </c>
      <c r="W57" s="80">
        <f t="shared" si="14"/>
        <v>638052007</v>
      </c>
    </row>
    <row r="58" spans="1:23">
      <c r="A58" s="328" t="s">
        <v>481</v>
      </c>
      <c r="B58" s="329"/>
      <c r="C58" s="329"/>
      <c r="D58" s="329"/>
      <c r="E58" s="329"/>
      <c r="F58" s="329"/>
      <c r="G58" s="329"/>
      <c r="H58" s="329"/>
      <c r="I58" s="329"/>
      <c r="J58" s="329"/>
      <c r="K58" s="329"/>
      <c r="L58" s="329"/>
      <c r="M58" s="329"/>
      <c r="N58" s="329"/>
      <c r="O58" s="329"/>
      <c r="P58" s="329"/>
      <c r="Q58" s="329"/>
      <c r="R58" s="329"/>
      <c r="S58" s="329"/>
      <c r="T58" s="329"/>
      <c r="U58" s="329"/>
      <c r="V58" s="329"/>
      <c r="W58" s="329"/>
    </row>
    <row r="59" spans="1:23" ht="31.5" customHeight="1">
      <c r="A59" s="330" t="s">
        <v>482</v>
      </c>
      <c r="B59" s="330"/>
      <c r="C59" s="330"/>
      <c r="D59" s="330"/>
      <c r="E59" s="330"/>
      <c r="F59" s="330"/>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c r="A60" s="330" t="s">
        <v>483</v>
      </c>
      <c r="B60" s="330"/>
      <c r="C60" s="330"/>
      <c r="D60" s="330"/>
      <c r="E60" s="330"/>
      <c r="F60" s="330"/>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265001070</v>
      </c>
      <c r="U60" s="79">
        <f t="shared" si="16"/>
        <v>265001070</v>
      </c>
      <c r="V60" s="79">
        <f t="shared" si="16"/>
        <v>0</v>
      </c>
      <c r="W60" s="79">
        <f t="shared" si="16"/>
        <v>265001070</v>
      </c>
    </row>
    <row r="61" spans="1:23" ht="29.25" customHeight="1">
      <c r="A61" s="331" t="s">
        <v>484</v>
      </c>
      <c r="B61" s="331"/>
      <c r="C61" s="331"/>
      <c r="D61" s="331"/>
      <c r="E61" s="331"/>
      <c r="F61" s="33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140401028</v>
      </c>
      <c r="T61" s="80">
        <f t="shared" si="17"/>
        <v>-140401028</v>
      </c>
      <c r="U61" s="80">
        <f t="shared" si="17"/>
        <v>0</v>
      </c>
      <c r="V61" s="80">
        <f t="shared" si="17"/>
        <v>0</v>
      </c>
      <c r="W61" s="80">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59:W61 H31:W33 H35:W57 H7:W29">
      <formula1>9999999999</formula1>
    </dataValidation>
  </dataValidations>
  <pageMargins left="0.75" right="0.75" top="1" bottom="1" header="0.5" footer="0.5"/>
  <pageSetup paperSize="9" scale="38"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opLeftCell="A31" workbookViewId="0">
      <selection activeCell="A143" sqref="A143:A147"/>
    </sheetView>
  </sheetViews>
  <sheetFormatPr defaultRowHeight="12.75"/>
  <cols>
    <col min="1" max="1" width="240.5703125" customWidth="1"/>
    <col min="10" max="10" width="185.28515625" customWidth="1"/>
  </cols>
  <sheetData>
    <row r="1" spans="1:10">
      <c r="A1" s="333" t="s">
        <v>515</v>
      </c>
      <c r="B1" s="334"/>
      <c r="C1" s="334"/>
      <c r="D1" s="334"/>
      <c r="E1" s="334"/>
      <c r="F1" s="334"/>
      <c r="G1" s="334"/>
      <c r="H1" s="334"/>
      <c r="I1" s="334"/>
      <c r="J1" s="334"/>
    </row>
    <row r="2" spans="1:10">
      <c r="A2" s="334"/>
      <c r="B2" s="334"/>
      <c r="C2" s="334"/>
      <c r="D2" s="334"/>
      <c r="E2" s="334"/>
      <c r="F2" s="334"/>
      <c r="G2" s="334"/>
      <c r="H2" s="334"/>
      <c r="I2" s="334"/>
      <c r="J2" s="334"/>
    </row>
    <row r="3" spans="1:10">
      <c r="A3" s="334"/>
      <c r="B3" s="334"/>
      <c r="C3" s="334"/>
      <c r="D3" s="334"/>
      <c r="E3" s="334"/>
      <c r="F3" s="334"/>
      <c r="G3" s="334"/>
      <c r="H3" s="334"/>
      <c r="I3" s="334"/>
      <c r="J3" s="334"/>
    </row>
    <row r="4" spans="1:10">
      <c r="A4" s="334"/>
      <c r="B4" s="334"/>
      <c r="C4" s="334"/>
      <c r="D4" s="334"/>
      <c r="E4" s="334"/>
      <c r="F4" s="334"/>
      <c r="G4" s="334"/>
      <c r="H4" s="334"/>
      <c r="I4" s="334"/>
      <c r="J4" s="334"/>
    </row>
    <row r="5" spans="1:10">
      <c r="A5" s="334"/>
      <c r="B5" s="334"/>
      <c r="C5" s="334"/>
      <c r="D5" s="334"/>
      <c r="E5" s="334"/>
      <c r="F5" s="334"/>
      <c r="G5" s="334"/>
      <c r="H5" s="334"/>
      <c r="I5" s="334"/>
      <c r="J5" s="334"/>
    </row>
    <row r="6" spans="1:10">
      <c r="A6" s="334"/>
      <c r="B6" s="334"/>
      <c r="C6" s="334"/>
      <c r="D6" s="334"/>
      <c r="E6" s="334"/>
      <c r="F6" s="334"/>
      <c r="G6" s="334"/>
      <c r="H6" s="334"/>
      <c r="I6" s="334"/>
      <c r="J6" s="334"/>
    </row>
    <row r="7" spans="1:10">
      <c r="A7" s="334"/>
      <c r="B7" s="334"/>
      <c r="C7" s="334"/>
      <c r="D7" s="334"/>
      <c r="E7" s="334"/>
      <c r="F7" s="334"/>
      <c r="G7" s="334"/>
      <c r="H7" s="334"/>
      <c r="I7" s="334"/>
      <c r="J7" s="334"/>
    </row>
    <row r="8" spans="1:10">
      <c r="A8" s="334"/>
      <c r="B8" s="334"/>
      <c r="C8" s="334"/>
      <c r="D8" s="334"/>
      <c r="E8" s="334"/>
      <c r="F8" s="334"/>
      <c r="G8" s="334"/>
      <c r="H8" s="334"/>
      <c r="I8" s="334"/>
      <c r="J8" s="334"/>
    </row>
    <row r="9" spans="1:10">
      <c r="A9" s="334"/>
      <c r="B9" s="334"/>
      <c r="C9" s="334"/>
      <c r="D9" s="334"/>
      <c r="E9" s="334"/>
      <c r="F9" s="334"/>
      <c r="G9" s="334"/>
      <c r="H9" s="334"/>
      <c r="I9" s="334"/>
      <c r="J9" s="334"/>
    </row>
    <row r="10" spans="1:10" ht="66" customHeight="1">
      <c r="A10" s="334"/>
      <c r="B10" s="334"/>
      <c r="C10" s="334"/>
      <c r="D10" s="334"/>
      <c r="E10" s="334"/>
      <c r="F10" s="334"/>
      <c r="G10" s="334"/>
      <c r="H10" s="334"/>
      <c r="I10" s="334"/>
      <c r="J10" s="334"/>
    </row>
    <row r="11" spans="1:10">
      <c r="A11" s="334"/>
      <c r="B11" s="334"/>
      <c r="C11" s="334"/>
      <c r="D11" s="334"/>
      <c r="E11" s="334"/>
      <c r="F11" s="334"/>
      <c r="G11" s="334"/>
      <c r="H11" s="334"/>
      <c r="I11" s="334"/>
      <c r="J11" s="334"/>
    </row>
    <row r="12" spans="1:10">
      <c r="A12" s="334"/>
      <c r="B12" s="334"/>
      <c r="C12" s="334"/>
      <c r="D12" s="334"/>
      <c r="E12" s="334"/>
      <c r="F12" s="334"/>
      <c r="G12" s="334"/>
      <c r="H12" s="334"/>
      <c r="I12" s="334"/>
      <c r="J12" s="334"/>
    </row>
    <row r="13" spans="1:10">
      <c r="A13" s="334"/>
      <c r="B13" s="334"/>
      <c r="C13" s="334"/>
      <c r="D13" s="334"/>
      <c r="E13" s="334"/>
      <c r="F13" s="334"/>
      <c r="G13" s="334"/>
      <c r="H13" s="334"/>
      <c r="I13" s="334"/>
      <c r="J13" s="334"/>
    </row>
    <row r="14" spans="1:10">
      <c r="A14" s="334"/>
      <c r="B14" s="334"/>
      <c r="C14" s="334"/>
      <c r="D14" s="334"/>
      <c r="E14" s="334"/>
      <c r="F14" s="334"/>
      <c r="G14" s="334"/>
      <c r="H14" s="334"/>
      <c r="I14" s="334"/>
      <c r="J14" s="334"/>
    </row>
    <row r="15" spans="1:10" ht="21.75" customHeight="1">
      <c r="A15" s="334"/>
      <c r="B15" s="334"/>
      <c r="C15" s="334"/>
      <c r="D15" s="334"/>
      <c r="E15" s="334"/>
      <c r="F15" s="334"/>
      <c r="G15" s="334"/>
      <c r="H15" s="334"/>
      <c r="I15" s="334"/>
      <c r="J15" s="334"/>
    </row>
    <row r="16" spans="1:10" hidden="1">
      <c r="A16" s="334"/>
      <c r="B16" s="334"/>
      <c r="C16" s="334"/>
      <c r="D16" s="334"/>
      <c r="E16" s="334"/>
      <c r="F16" s="334"/>
      <c r="G16" s="334"/>
      <c r="H16" s="334"/>
      <c r="I16" s="334"/>
      <c r="J16" s="334"/>
    </row>
    <row r="17" spans="1:10" hidden="1">
      <c r="A17" s="334"/>
      <c r="B17" s="334"/>
      <c r="C17" s="334"/>
      <c r="D17" s="334"/>
      <c r="E17" s="334"/>
      <c r="F17" s="334"/>
      <c r="G17" s="334"/>
      <c r="H17" s="334"/>
      <c r="I17" s="334"/>
      <c r="J17" s="334"/>
    </row>
    <row r="18" spans="1:10" hidden="1">
      <c r="A18" s="334"/>
      <c r="B18" s="334"/>
      <c r="C18" s="334"/>
      <c r="D18" s="334"/>
      <c r="E18" s="334"/>
      <c r="F18" s="334"/>
      <c r="G18" s="334"/>
      <c r="H18" s="334"/>
      <c r="I18" s="334"/>
      <c r="J18" s="334"/>
    </row>
    <row r="19" spans="1:10" hidden="1">
      <c r="A19" s="334"/>
      <c r="B19" s="334"/>
      <c r="C19" s="334"/>
      <c r="D19" s="334"/>
      <c r="E19" s="334"/>
      <c r="F19" s="334"/>
      <c r="G19" s="334"/>
      <c r="H19" s="334"/>
      <c r="I19" s="334"/>
      <c r="J19" s="334"/>
    </row>
    <row r="20" spans="1:10" hidden="1">
      <c r="A20" s="334"/>
      <c r="B20" s="334"/>
      <c r="C20" s="334"/>
      <c r="D20" s="334"/>
      <c r="E20" s="334"/>
      <c r="F20" s="334"/>
      <c r="G20" s="334"/>
      <c r="H20" s="334"/>
      <c r="I20" s="334"/>
      <c r="J20" s="334"/>
    </row>
    <row r="21" spans="1:10" hidden="1">
      <c r="A21" s="334"/>
      <c r="B21" s="334"/>
      <c r="C21" s="334"/>
      <c r="D21" s="334"/>
      <c r="E21" s="334"/>
      <c r="F21" s="334"/>
      <c r="G21" s="334"/>
      <c r="H21" s="334"/>
      <c r="I21" s="334"/>
      <c r="J21" s="334"/>
    </row>
    <row r="22" spans="1:10" hidden="1">
      <c r="A22" s="334"/>
      <c r="B22" s="334"/>
      <c r="C22" s="334"/>
      <c r="D22" s="334"/>
      <c r="E22" s="334"/>
      <c r="F22" s="334"/>
      <c r="G22" s="334"/>
      <c r="H22" s="334"/>
      <c r="I22" s="334"/>
      <c r="J22" s="334"/>
    </row>
    <row r="23" spans="1:10" hidden="1">
      <c r="A23" s="334"/>
      <c r="B23" s="334"/>
      <c r="C23" s="334"/>
      <c r="D23" s="334"/>
      <c r="E23" s="334"/>
      <c r="F23" s="334"/>
      <c r="G23" s="334"/>
      <c r="H23" s="334"/>
      <c r="I23" s="334"/>
      <c r="J23" s="334"/>
    </row>
    <row r="24" spans="1:10" hidden="1">
      <c r="A24" s="334"/>
      <c r="B24" s="334"/>
      <c r="C24" s="334"/>
      <c r="D24" s="334"/>
      <c r="E24" s="334"/>
      <c r="F24" s="334"/>
      <c r="G24" s="334"/>
      <c r="H24" s="334"/>
      <c r="I24" s="334"/>
      <c r="J24" s="334"/>
    </row>
    <row r="25" spans="1:10" ht="10.5" hidden="1" customHeight="1">
      <c r="A25" s="334"/>
      <c r="B25" s="334"/>
      <c r="C25" s="334"/>
      <c r="D25" s="334"/>
      <c r="E25" s="334"/>
      <c r="F25" s="334"/>
      <c r="G25" s="334"/>
      <c r="H25" s="334"/>
      <c r="I25" s="334"/>
      <c r="J25" s="334"/>
    </row>
    <row r="26" spans="1:10" ht="13.5" hidden="1" customHeight="1">
      <c r="A26" s="334"/>
      <c r="B26" s="334"/>
      <c r="C26" s="334"/>
      <c r="D26" s="334"/>
      <c r="E26" s="334"/>
      <c r="F26" s="334"/>
      <c r="G26" s="334"/>
      <c r="H26" s="334"/>
      <c r="I26" s="334"/>
      <c r="J26" s="334"/>
    </row>
    <row r="27" spans="1:10" ht="24.75" hidden="1" customHeight="1">
      <c r="A27" s="334"/>
      <c r="B27" s="334"/>
      <c r="C27" s="334"/>
      <c r="D27" s="334"/>
      <c r="E27" s="334"/>
      <c r="F27" s="334"/>
      <c r="G27" s="334"/>
      <c r="H27" s="334"/>
      <c r="I27" s="334"/>
      <c r="J27" s="334"/>
    </row>
    <row r="28" spans="1:10" ht="157.5" customHeight="1">
      <c r="A28" s="334"/>
      <c r="B28" s="334"/>
      <c r="C28" s="334"/>
      <c r="D28" s="334"/>
      <c r="E28" s="334"/>
      <c r="F28" s="334"/>
      <c r="G28" s="334"/>
      <c r="H28" s="334"/>
      <c r="I28" s="334"/>
      <c r="J28" s="334"/>
    </row>
    <row r="29" spans="1:10" ht="87" hidden="1" customHeight="1">
      <c r="A29" s="334"/>
      <c r="B29" s="334"/>
      <c r="C29" s="334"/>
      <c r="D29" s="334"/>
      <c r="E29" s="334"/>
      <c r="F29" s="334"/>
      <c r="G29" s="334"/>
      <c r="H29" s="334"/>
      <c r="I29" s="334"/>
      <c r="J29" s="334"/>
    </row>
    <row r="30" spans="1:10" ht="373.5" customHeight="1">
      <c r="A30" s="334"/>
      <c r="B30" s="334"/>
      <c r="C30" s="334"/>
      <c r="D30" s="334"/>
      <c r="E30" s="334"/>
      <c r="F30" s="334"/>
      <c r="G30" s="334"/>
      <c r="H30" s="334"/>
      <c r="I30" s="334"/>
      <c r="J30" s="334"/>
    </row>
    <row r="31" spans="1:10">
      <c r="A31" s="118" t="s">
        <v>512</v>
      </c>
    </row>
    <row r="32" spans="1:10">
      <c r="A32" s="118"/>
    </row>
    <row r="33" spans="1:1">
      <c r="A33" s="118"/>
    </row>
    <row r="34" spans="1:1">
      <c r="A34" s="118" t="s">
        <v>513</v>
      </c>
    </row>
    <row r="35" spans="1:1">
      <c r="A35" s="118"/>
    </row>
    <row r="36" spans="1:1">
      <c r="A36" s="118" t="s">
        <v>514</v>
      </c>
    </row>
    <row r="37" spans="1:1">
      <c r="A37" s="118"/>
    </row>
    <row r="38" spans="1:1">
      <c r="A38" s="118" t="s">
        <v>516</v>
      </c>
    </row>
    <row r="39" spans="1:1">
      <c r="A39" s="118"/>
    </row>
    <row r="40" spans="1:1">
      <c r="A40" s="118"/>
    </row>
    <row r="41" spans="1:1">
      <c r="A41" s="118" t="s">
        <v>517</v>
      </c>
    </row>
    <row r="42" spans="1:1">
      <c r="A42" s="118"/>
    </row>
    <row r="43" spans="1:1">
      <c r="A43" s="118" t="s">
        <v>518</v>
      </c>
    </row>
    <row r="44" spans="1:1">
      <c r="A44" s="118"/>
    </row>
    <row r="45" spans="1:1">
      <c r="A45" s="118" t="s">
        <v>519</v>
      </c>
    </row>
    <row r="46" spans="1:1">
      <c r="A46" s="118"/>
    </row>
    <row r="47" spans="1:1">
      <c r="A47" s="118" t="s">
        <v>520</v>
      </c>
    </row>
    <row r="48" spans="1:1">
      <c r="A48" s="118"/>
    </row>
    <row r="49" spans="1:1">
      <c r="A49" s="118" t="s">
        <v>521</v>
      </c>
    </row>
    <row r="50" spans="1:1">
      <c r="A50" s="118"/>
    </row>
    <row r="51" spans="1:1">
      <c r="A51" s="118" t="s">
        <v>522</v>
      </c>
    </row>
    <row r="52" spans="1:1">
      <c r="A52" s="115" t="s">
        <v>523</v>
      </c>
    </row>
    <row r="53" spans="1:1">
      <c r="A53" s="115" t="s">
        <v>524</v>
      </c>
    </row>
    <row r="54" spans="1:1">
      <c r="A54" s="124" t="s">
        <v>554</v>
      </c>
    </row>
    <row r="55" spans="1:1">
      <c r="A55" s="115" t="s">
        <v>525</v>
      </c>
    </row>
    <row r="56" spans="1:1">
      <c r="A56" s="115" t="s">
        <v>526</v>
      </c>
    </row>
    <row r="57" spans="1:1">
      <c r="A57" s="115" t="s">
        <v>527</v>
      </c>
    </row>
    <row r="58" spans="1:1">
      <c r="A58" s="115"/>
    </row>
    <row r="59" spans="1:1">
      <c r="A59" s="118" t="s">
        <v>528</v>
      </c>
    </row>
    <row r="60" spans="1:1" ht="24">
      <c r="A60" s="124" t="s">
        <v>555</v>
      </c>
    </row>
    <row r="61" spans="1:1">
      <c r="A61" s="124" t="s">
        <v>556</v>
      </c>
    </row>
    <row r="62" spans="1:1">
      <c r="A62" s="117"/>
    </row>
    <row r="63" spans="1:1" ht="24" customHeight="1">
      <c r="A63" s="119" t="s">
        <v>529</v>
      </c>
    </row>
    <row r="64" spans="1:1">
      <c r="A64" s="125" t="s">
        <v>557</v>
      </c>
    </row>
    <row r="65" spans="1:1">
      <c r="A65" s="125" t="s">
        <v>558</v>
      </c>
    </row>
    <row r="66" spans="1:1" s="120" customFormat="1">
      <c r="A66" s="117"/>
    </row>
    <row r="67" spans="1:1" ht="25.5">
      <c r="A67" s="118" t="s">
        <v>530</v>
      </c>
    </row>
    <row r="68" spans="1:1">
      <c r="A68" s="126" t="s">
        <v>559</v>
      </c>
    </row>
    <row r="69" spans="1:1" s="120" customFormat="1">
      <c r="A69" s="117"/>
    </row>
    <row r="70" spans="1:1">
      <c r="A70" s="118" t="s">
        <v>531</v>
      </c>
    </row>
    <row r="71" spans="1:1" ht="15.75" customHeight="1">
      <c r="A71" s="127" t="s">
        <v>560</v>
      </c>
    </row>
    <row r="72" spans="1:1" s="120" customFormat="1">
      <c r="A72" s="117"/>
    </row>
    <row r="73" spans="1:1">
      <c r="A73" s="119" t="s">
        <v>532</v>
      </c>
    </row>
    <row r="74" spans="1:1" ht="24">
      <c r="A74" s="127" t="s">
        <v>561</v>
      </c>
    </row>
    <row r="75" spans="1:1" s="120" customFormat="1">
      <c r="A75" s="117"/>
    </row>
    <row r="76" spans="1:1">
      <c r="A76" s="119" t="s">
        <v>533</v>
      </c>
    </row>
    <row r="77" spans="1:1">
      <c r="A77" s="128" t="s">
        <v>562</v>
      </c>
    </row>
    <row r="78" spans="1:1">
      <c r="A78" s="128"/>
    </row>
    <row r="79" spans="1:1" ht="25.5">
      <c r="A79" s="119" t="s">
        <v>534</v>
      </c>
    </row>
    <row r="80" spans="1:1">
      <c r="A80" s="128" t="s">
        <v>563</v>
      </c>
    </row>
    <row r="81" spans="1:1">
      <c r="A81" s="128"/>
    </row>
    <row r="82" spans="1:1" ht="25.5">
      <c r="A82" s="119" t="s">
        <v>535</v>
      </c>
    </row>
    <row r="83" spans="1:1" ht="24">
      <c r="A83" s="128" t="s">
        <v>564</v>
      </c>
    </row>
    <row r="84" spans="1:1">
      <c r="A84" s="128"/>
    </row>
    <row r="85" spans="1:1" ht="25.5">
      <c r="A85" s="119" t="s">
        <v>536</v>
      </c>
    </row>
    <row r="86" spans="1:1">
      <c r="A86" s="128"/>
    </row>
    <row r="87" spans="1:1">
      <c r="A87" s="128" t="s">
        <v>565</v>
      </c>
    </row>
    <row r="88" spans="1:1">
      <c r="A88" s="122" t="s">
        <v>566</v>
      </c>
    </row>
    <row r="89" spans="1:1">
      <c r="A89" s="122" t="s">
        <v>567</v>
      </c>
    </row>
    <row r="90" spans="1:1">
      <c r="A90" s="122" t="s">
        <v>568</v>
      </c>
    </row>
    <row r="91" spans="1:1">
      <c r="A91" s="128"/>
    </row>
    <row r="92" spans="1:1">
      <c r="A92" s="128" t="s">
        <v>569</v>
      </c>
    </row>
    <row r="93" spans="1:1">
      <c r="A93" s="122" t="s">
        <v>570</v>
      </c>
    </row>
    <row r="94" spans="1:1">
      <c r="A94" s="122" t="s">
        <v>508</v>
      </c>
    </row>
    <row r="95" spans="1:1">
      <c r="A95" s="122" t="s">
        <v>509</v>
      </c>
    </row>
    <row r="96" spans="1:1">
      <c r="A96" s="122" t="s">
        <v>510</v>
      </c>
    </row>
    <row r="97" spans="1:1">
      <c r="A97" s="122"/>
    </row>
    <row r="98" spans="1:1">
      <c r="A98" s="128" t="s">
        <v>571</v>
      </c>
    </row>
    <row r="99" spans="1:1">
      <c r="A99" s="128" t="s">
        <v>572</v>
      </c>
    </row>
    <row r="100" spans="1:1">
      <c r="A100" s="115"/>
    </row>
    <row r="101" spans="1:1">
      <c r="A101" s="118" t="s">
        <v>537</v>
      </c>
    </row>
    <row r="102" spans="1:1">
      <c r="A102" s="128" t="s">
        <v>573</v>
      </c>
    </row>
    <row r="103" spans="1:1">
      <c r="A103" s="117"/>
    </row>
    <row r="104" spans="1:1" ht="27.75" customHeight="1">
      <c r="A104" s="118" t="s">
        <v>538</v>
      </c>
    </row>
    <row r="105" spans="1:1">
      <c r="A105" s="128" t="s">
        <v>574</v>
      </c>
    </row>
    <row r="106" spans="1:1">
      <c r="A106" s="117"/>
    </row>
    <row r="107" spans="1:1">
      <c r="A107" s="118" t="s">
        <v>539</v>
      </c>
    </row>
    <row r="108" spans="1:1">
      <c r="A108" s="128" t="s">
        <v>575</v>
      </c>
    </row>
    <row r="109" spans="1:1">
      <c r="A109" s="117"/>
    </row>
    <row r="110" spans="1:1">
      <c r="A110" s="118" t="s">
        <v>540</v>
      </c>
    </row>
    <row r="111" spans="1:1">
      <c r="A111" s="128" t="s">
        <v>576</v>
      </c>
    </row>
    <row r="112" spans="1:1">
      <c r="A112" s="117"/>
    </row>
    <row r="113" spans="1:1">
      <c r="A113" s="118" t="s">
        <v>541</v>
      </c>
    </row>
    <row r="114" spans="1:1">
      <c r="A114" s="128" t="s">
        <v>576</v>
      </c>
    </row>
    <row r="115" spans="1:1">
      <c r="A115" s="117"/>
    </row>
    <row r="116" spans="1:1">
      <c r="A116" s="118" t="s">
        <v>542</v>
      </c>
    </row>
    <row r="117" spans="1:1">
      <c r="A117" s="128" t="s">
        <v>577</v>
      </c>
    </row>
    <row r="118" spans="1:1">
      <c r="A118" s="117"/>
    </row>
    <row r="119" spans="1:1">
      <c r="A119" s="119" t="s">
        <v>543</v>
      </c>
    </row>
    <row r="120" spans="1:1">
      <c r="A120" s="117" t="s">
        <v>511</v>
      </c>
    </row>
    <row r="121" spans="1:1">
      <c r="A121" s="117"/>
    </row>
    <row r="122" spans="1:1">
      <c r="A122" s="118" t="s">
        <v>544</v>
      </c>
    </row>
    <row r="123" spans="1:1">
      <c r="A123" s="128" t="s">
        <v>578</v>
      </c>
    </row>
    <row r="124" spans="1:1">
      <c r="A124" s="117"/>
    </row>
    <row r="125" spans="1:1">
      <c r="A125" s="118" t="s">
        <v>548</v>
      </c>
    </row>
    <row r="126" spans="1:1">
      <c r="A126" s="123" t="s">
        <v>579</v>
      </c>
    </row>
    <row r="127" spans="1:1">
      <c r="A127" s="121"/>
    </row>
    <row r="128" spans="1:1">
      <c r="A128" s="118" t="s">
        <v>549</v>
      </c>
    </row>
    <row r="129" spans="1:1">
      <c r="A129" s="129" t="s">
        <v>580</v>
      </c>
    </row>
    <row r="130" spans="1:1">
      <c r="A130" s="117"/>
    </row>
    <row r="131" spans="1:1" ht="25.5">
      <c r="A131" s="118" t="s">
        <v>550</v>
      </c>
    </row>
    <row r="132" spans="1:1">
      <c r="A132" s="129" t="s">
        <v>578</v>
      </c>
    </row>
    <row r="133" spans="1:1">
      <c r="A133" s="117"/>
    </row>
    <row r="134" spans="1:1">
      <c r="A134" s="118" t="s">
        <v>551</v>
      </c>
    </row>
    <row r="135" spans="1:1">
      <c r="A135" s="129" t="s">
        <v>581</v>
      </c>
    </row>
    <row r="136" spans="1:1">
      <c r="A136" s="117"/>
    </row>
    <row r="137" spans="1:1">
      <c r="A137" s="118" t="s">
        <v>552</v>
      </c>
    </row>
    <row r="138" spans="1:1">
      <c r="A138" s="129" t="s">
        <v>582</v>
      </c>
    </row>
    <row r="139" spans="1:1">
      <c r="A139" s="116"/>
    </row>
    <row r="140" spans="1:1" ht="25.5">
      <c r="A140" s="118" t="s">
        <v>553</v>
      </c>
    </row>
    <row r="141" spans="1:1">
      <c r="A141" s="129" t="s">
        <v>583</v>
      </c>
    </row>
    <row r="142" spans="1:1">
      <c r="A142" s="115"/>
    </row>
    <row r="143" spans="1:1">
      <c r="A143" s="119" t="s">
        <v>584</v>
      </c>
    </row>
    <row r="144" spans="1:1">
      <c r="A144" s="129" t="s">
        <v>585</v>
      </c>
    </row>
    <row r="145" spans="1:1">
      <c r="A145" s="129" t="s">
        <v>586</v>
      </c>
    </row>
    <row r="146" spans="1:1">
      <c r="A146" s="129" t="s">
        <v>587</v>
      </c>
    </row>
    <row r="147" spans="1:1">
      <c r="A147" s="129" t="s">
        <v>588</v>
      </c>
    </row>
  </sheetData>
  <mergeCells count="1">
    <mergeCell ref="A1:J30"/>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www.w3.org/XML/1998/namespace"/>
    <ds:schemaRef ds:uri="22baa3bd-a2fa-4ea9-9ebb-3a9c6a55952b"/>
    <ds:schemaRef ds:uri="d8745bc5-821e-4205-946a-621c2da728c8"/>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Komberec Zdravko</cp:lastModifiedBy>
  <cp:lastPrinted>2020-04-06T11:21:07Z</cp:lastPrinted>
  <dcterms:created xsi:type="dcterms:W3CDTF">2008-10-17T11:51:54Z</dcterms:created>
  <dcterms:modified xsi:type="dcterms:W3CDTF">2021-04-13T13:45:12Z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