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1\"/>
    </mc:Choice>
  </mc:AlternateContent>
  <bookViews>
    <workbookView xWindow="0" yWindow="0" windowWidth="24000" windowHeight="96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OLE_LINK1" localSheetId="6">Bilješke!$A$1</definedName>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K90" i="26" s="1"/>
  <c r="I98" i="26"/>
  <c r="H98" i="26"/>
  <c r="J91" i="26"/>
  <c r="K91" i="26"/>
  <c r="I91" i="26"/>
  <c r="H91" i="26"/>
  <c r="J108" i="26" l="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Y25" i="22"/>
  <c r="W25" i="22"/>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14" i="26"/>
  <c r="K61" i="26" s="1"/>
  <c r="J14" i="26"/>
  <c r="J61" i="26" s="1"/>
  <c r="K8" i="26"/>
  <c r="J8" i="26"/>
  <c r="I8" i="26"/>
  <c r="H8" i="26"/>
  <c r="H21" i="21" l="1"/>
  <c r="I60" i="26"/>
  <c r="J60" i="26"/>
  <c r="J63" i="26" s="1"/>
  <c r="K60" i="26"/>
  <c r="K62" i="26" s="1"/>
  <c r="I14" i="26"/>
  <c r="I61" i="26" s="1"/>
  <c r="I62" i="26" s="1"/>
  <c r="H60" i="26"/>
  <c r="H62" i="26" s="1"/>
  <c r="H14" i="26"/>
  <c r="H61" i="26" s="1"/>
  <c r="I21" i="21"/>
  <c r="H36" i="21"/>
  <c r="I36" i="21"/>
  <c r="H49" i="21"/>
  <c r="I49" i="21"/>
  <c r="K63" i="26"/>
  <c r="K64" i="26" l="1"/>
  <c r="J62" i="26"/>
  <c r="J68" i="26" s="1"/>
  <c r="J64" i="26"/>
  <c r="H63" i="26"/>
  <c r="I63" i="26"/>
  <c r="I64" i="26"/>
  <c r="H64" i="26"/>
  <c r="I51" i="21"/>
  <c r="I53" i="21" s="1"/>
  <c r="H51" i="21"/>
  <c r="H53" i="21" s="1"/>
  <c r="K68" i="26"/>
  <c r="K67" i="26"/>
  <c r="K66" i="26"/>
  <c r="H68" i="26"/>
  <c r="H67" i="26"/>
  <c r="H66" i="26"/>
  <c r="I68" i="26"/>
  <c r="I67" i="26"/>
  <c r="I66" i="26"/>
  <c r="J66" i="26"/>
  <c r="J67" i="26"/>
  <c r="I85" i="18" l="1"/>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<sst xmlns="http://schemas.openxmlformats.org/spreadsheetml/2006/main" count="775" uniqueCount="623">
  <si>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</si>
  <si>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</si>
  <si>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</si>
  <si>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</si>
  <si>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</si>
  <si>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</si>
  <si>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</si>
  <si>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</si>
  <si>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</si>
  <si>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</si>
  <si>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</si>
  <si>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</si>
  <si>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</si>
  <si>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</si>
  <si>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</si>
  <si>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</si>
  <si>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</si>
  <si>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</si>
  <si>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</si>
  <si>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</si>
  <si>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</si>
  <si>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</si>
  <si>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</si>
  <si>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</si>
  <si>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</si>
  <si>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</si>
  <si>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</si>
  <si>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</si>
  <si>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</si>
  <si>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</si>
  <si>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</si>
  <si>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</si>
  <si>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</si>
  <si>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</si>
  <si>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</si>
  <si>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</si>
  <si>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</si>
  <si>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</si>
  <si>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</si>
  <si>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</si>
  <si>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</si>
  <si>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</si>
  <si>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</si>
  <si>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</si>
  <si>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</si>
  <si>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</si>
  <si>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</si>
  <si>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</si>
  <si>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</si>
  <si>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</si>
  <si>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</si>
  <si>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</si>
  <si>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</si>
  <si>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</si>
  <si>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</si>
  <si>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</si>
  <si>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</si>
  <si>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</si>
  <si>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</si>
  <si>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</si>
  <si>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</si>
  <si>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</si>
  <si>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</si>
  <si>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</si>
  <si>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</si>
  <si>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</si>
  <si>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</si>
  <si>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</si>
  <si>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</si>
  <si>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</si>
  <si>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</si>
  <si>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</si>
  <si>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</si>
  <si>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</si>
  <si>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</si>
  <si>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</si>
  <si>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</si>
  <si>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</si>
  <si>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</si>
  <si>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</si>
  <si>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</si>
  <si>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</si>
  <si>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</si>
  <si>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</si>
  <si>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</si>
  <si>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</si>
  <si>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</si>
  <si>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</si>
  <si>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</si>
  <si>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</si>
  <si>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</si>
  <si>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</si>
  <si>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</si>
  <si>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</si>
  <si>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</si>
  <si>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</si>
  <si>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</si>
  <si>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</si>
  <si>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</si>
  <si>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</si>
  <si>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</si>
  <si>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</si>
  <si>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</si>
  <si>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</si>
  <si>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</si>
  <si>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</si>
  <si>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</si>
  <si>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</si>
  <si>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</si>
  <si>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</si>
  <si>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</si>
  <si>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</si>
  <si>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</si>
  <si>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</si>
  <si>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</si>
  <si>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</si>
  <si>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</si>
  <si>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</si>
  <si>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</si>
  <si>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</si>
  <si>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</si>
  <si>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</si>
  <si>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</si>
  <si>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</si>
  <si>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</si>
  <si>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</si>
  <si>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</si>
  <si>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</si>
  <si>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</si>
  <si>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</si>
  <si>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</si>
  <si>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</si>
  <si>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</si>
  <si>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</si>
  <si>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</si>
  <si>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</si>
  <si>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</si>
  <si>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</si>
  <si>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</si>
  <si>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</si>
  <si>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</si>
  <si>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</si>
  <si>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</si>
  <si>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</si>
  <si>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</si>
  <si>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</si>
  <si>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</si>
  <si>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</si>
  <si>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</si>
  <si>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</si>
  <si>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</si>
  <si>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</si>
  <si>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</si>
  <si>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</si>
  <si>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</si>
  <si>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</si>
  <si>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</si>
  <si>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</si>
  <si>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</si>
  <si>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</si>
  <si>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</si>
  <si>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</si>
  <si>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</si>
  <si>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</si>
  <si>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</si>
  <si>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</si>
  <si>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</si>
  <si>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</si>
  <si>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</si>
  <si>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</si>
  <si>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</si>
  <si>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</si>
  <si>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</si>
  <si>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</si>
  <si>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</si>
  <si>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</si>
  <si>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</si>
  <si>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</si>
  <si>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</si>
  <si>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</si>
  <si>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</si>
  <si>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</si>
  <si>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</si>
  <si>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</si>
  <si>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</si>
  <si>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</si>
  <si>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</si>
  <si>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</si>
  <si>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</si>
  <si>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</si>
  <si>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</si>
  <si>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</si>
  <si>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</si>
  <si>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</si>
  <si>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</si>
  <si>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</si>
  <si>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</si>
  <si>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</si>
  <si>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</si>
  <si>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</si>
  <si>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</si>
  <si>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</si>
  <si>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</si>
  <si>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</si>
  <si>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</si>
  <si>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</si>
  <si>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</si>
  <si>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</si>
  <si>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</si>
  <si>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</si>
  <si>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</si>
  <si>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</si>
  <si>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</si>
  <si>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</si>
  <si>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</si>
  <si>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</si>
  <si>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</si>
  <si>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</si>
  <si>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</si>
  <si>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</si>
  <si>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</si>
  <si>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</si>
  <si>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</si>
  <si>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</si>
  <si>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</si>
  <si>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</si>
  <si>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</si>
  <si>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</si>
  <si>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</si>
  <si>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</si>
  <si>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</si>
  <si>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</si>
  <si>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</si>
  <si>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</si>
  <si>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</si>
  <si>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</si>
  <si>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</si>
  <si>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</si>
  <si>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</si>
  <si>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</si>
  <si>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</si>
  <si>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</si>
  <si>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</si>
  <si>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</si>
  <si>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</si>
  <si>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</si>
  <si>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</si>
  <si>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</si>
  <si>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</si>
  <si>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</si>
  <si>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</si>
  <si>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</si>
  <si>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</si>
  <si>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</si>
  <si>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</si>
  <si>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</si>
  <si>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</si>
  <si>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</si>
  <si>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</si>
  <si>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</si>
  <si>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</si>
  <si>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</si>
  <si>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</si>
  <si>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</si>
  <si>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</si>
  <si>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</si>
  <si>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</si>
  <si>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</si>
  <si>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</si>
  <si>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</si>
  <si>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</si>
  <si>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</si>
  <si>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</si>
  <si>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</si>
  <si>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</si>
  <si>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</si>
  <si>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</si>
  <si>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</si>
  <si>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</si>
  <si>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</si>
  <si>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</si>
  <si>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</si>
  <si>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</si>
  <si>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</si>
  <si>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</si>
  <si>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</si>
  <si>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</si>
  <si>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</si>
  <si>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</si>
  <si>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</si>
  <si>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</si>
  <si>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</si>
  <si>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</si>
  <si>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</si>
  <si>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</si>
  <si>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</si>
  <si>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</si>
  <si>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</si>
  <si>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</si>
  <si>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</si>
  <si>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</si>
  <si>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</si>
  <si>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</si>
  <si>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</si>
  <si>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</si>
  <si>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</si>
  <si>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</si>
  <si>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</si>
  <si>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</si>
  <si>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</si>
  <si>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</si>
  <si>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</si>
  <si>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</si>
  <si>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</si>
  <si>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</si>
  <si>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</si>
  <si>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</si>
  <si>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</si>
  <si>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</si>
  <si>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</si>
  <si>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</si>
  <si>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</si>
  <si>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</si>
  <si>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</si>
  <si>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</si>
  <si>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</si>
  <si>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</si>
  <si>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</si>
  <si>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</si>
  <si>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</si>
  <si>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</si>
  <si>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</si>
  <si>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</si>
  <si>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</si>
  <si>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</si>
  <si>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</si>
  <si>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</si>
  <si>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</si>
  <si>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</si>
  <si>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</si>
  <si>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</si>
  <si>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</si>
  <si>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</si>
  <si>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</si>
  <si>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</si>
  <si>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</si>
  <si>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</si>
  <si>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</si>
  <si>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</si>
  <si>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</si>
  <si>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</si>
  <si>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</si>
  <si>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</si>
  <si>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</si>
  <si>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</si>
  <si>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</si>
  <si>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</si>
  <si>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</si>
  <si>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</si>
  <si>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</si>
  <si>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</si>
  <si>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</si>
  <si>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</si>
  <si>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</si>
  <si>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</si>
  <si>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</si>
  <si>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</si>
  <si>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</si>
  <si>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</si>
  <si>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</si>
  <si>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</si>
  <si>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</si>
  <si>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</si>
  <si>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</si>
  <si>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</si>
  <si>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</si>
  <si>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</si>
  <si>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</si>
  <si>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</si>
  <si>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</si>
  <si>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</si>
  <si>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</si>
  <si>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</si>
  <si>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</si>
  <si>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</si>
  <si>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</si>
  <si>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</si>
  <si>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</si>
  <si>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</si>
  <si>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</si>
  <si>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</si>
  <si>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</si>
  <si>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</si>
  <si>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</si>
  <si>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</si>
  <si>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</si>
  <si>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</si>
  <si>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</si>
  <si>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</si>
  <si>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</si>
  <si>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</si>
  <si>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</si>
  <si>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</si>
  <si>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</si>
  <si>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</si>
  <si>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</si>
  <si>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</si>
  <si>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</si>
  <si>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</si>
  <si>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</si>
  <si>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</si>
  <si>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</si>
  <si>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</si>
  <si>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</si>
  <si>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</si>
  <si>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</si>
  <si>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</si>
  <si>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</si>
  <si>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</si>
  <si>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</si>
  <si>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</si>
  <si>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</si>
  <si>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</si>
  <si>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</si>
  <si>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</si>
  <si>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</si>
  <si>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</si>
  <si>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</si>
  <si>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</si>
  <si>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</si>
  <si>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</si>
  <si>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</si>
  <si>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</si>
  <si>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</si>
  <si>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</si>
  <si>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</si>
  <si>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</si>
  <si>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</si>
  <si>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</si>
  <si>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</si>
  <si>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</si>
  <si>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</si>
  <si>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</si>
  <si>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</si>
  <si>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</si>
  <si>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</si>
  <si>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</si>
  <si>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</si>
  <si>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</si>
  <si>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03474780</t>
  </si>
  <si>
    <t>040020834</t>
  </si>
  <si>
    <t>57444289760</t>
  </si>
  <si>
    <t>433</t>
  </si>
  <si>
    <t>HR</t>
  </si>
  <si>
    <t>7478000010W8OJ3ZWL79</t>
  </si>
  <si>
    <t>PLAVA LAGUNA D.D.</t>
  </si>
  <si>
    <t>POREČ</t>
  </si>
  <si>
    <t>RADE KONČARA 12</t>
  </si>
  <si>
    <t>mail@plavalaguna.com</t>
  </si>
  <si>
    <t>www.plavalaguna.com</t>
  </si>
  <si>
    <t>KOCIJANČIĆ SUZANA</t>
  </si>
  <si>
    <t>052-410-224</t>
  </si>
  <si>
    <t>suzana.kocijancic@plavalaguna.com</t>
  </si>
  <si>
    <t xml:space="preserve">stanje na dan 31.03.2021 </t>
  </si>
  <si>
    <t>u razdoblju 01.01.2021. do 31.03.2021.</t>
  </si>
  <si>
    <t>Obveznik: PLAVA LAGUNA d.d.</t>
  </si>
  <si>
    <t>BILJEŠKE UZ FINANCIJSKI IZVJEŠTAJ</t>
  </si>
  <si>
    <t>za razdoblje 01.01.2021. do 31.03.2021.</t>
  </si>
  <si>
    <r>
      <t>-</t>
    </r>
    <r>
      <rPr>
        <sz val="7"/>
        <rFont val="Times New Roman"/>
        <family val="1"/>
        <charset val="238"/>
      </rPr>
      <t xml:space="preserve">        </t>
    </r>
    <r>
      <rPr>
        <b/>
        <sz val="11"/>
        <rFont val="Circe"/>
        <family val="2"/>
      </rPr>
      <t>PLAVA LAGUNA -</t>
    </r>
  </si>
  <si>
    <t xml:space="preserve"> Bilješka 1. Opći  podaci</t>
  </si>
  <si>
    <r>
      <t>·</t>
    </r>
    <r>
      <rPr>
        <sz val="7"/>
        <rFont val="Times New Roman"/>
        <family val="1"/>
        <charset val="238"/>
      </rPr>
      <t xml:space="preserve">        </t>
    </r>
    <r>
      <rPr>
        <sz val="11"/>
        <rFont val="Circe"/>
        <family val="2"/>
      </rPr>
      <t xml:space="preserve">Plava laguna d.d., Poreč, Rade Končara 12, Hrvatska </t>
    </r>
  </si>
  <si>
    <r>
      <t>·</t>
    </r>
    <r>
      <rPr>
        <sz val="7"/>
        <rFont val="Times New Roman"/>
        <family val="1"/>
        <charset val="238"/>
      </rPr>
      <t xml:space="preserve">        </t>
    </r>
    <r>
      <rPr>
        <sz val="11"/>
        <rFont val="Circe"/>
        <family val="2"/>
      </rPr>
      <t>dioničko društvo za ugostiteljstvo i turizam, osnovano u Republici Hrvatskoj</t>
    </r>
  </si>
  <si>
    <r>
      <t>·</t>
    </r>
    <r>
      <rPr>
        <sz val="7"/>
        <rFont val="Times New Roman"/>
        <family val="1"/>
        <charset val="238"/>
      </rPr>
      <t xml:space="preserve">        </t>
    </r>
    <r>
      <rPr>
        <sz val="11"/>
        <rFont val="Circe"/>
        <family val="2"/>
      </rPr>
      <t>većinski vlasnik Društva je društvo Adriatic Investment Group, Luksemburg</t>
    </r>
  </si>
  <si>
    <r>
      <t>·</t>
    </r>
    <r>
      <rPr>
        <sz val="7"/>
        <rFont val="Times New Roman"/>
        <family val="1"/>
        <charset val="238"/>
      </rPr>
      <t xml:space="preserve">        </t>
    </r>
    <r>
      <rPr>
        <sz val="11"/>
        <rFont val="Circe"/>
        <family val="2"/>
      </rPr>
      <t>na dan 31. ožujka 2021. godine dionice Društva kotiraju na redovnom tržištu dioničkih društava na Zagrebačkoj burzi</t>
    </r>
  </si>
  <si>
    <r>
      <t>·</t>
    </r>
    <r>
      <rPr>
        <sz val="7"/>
        <rFont val="Times New Roman"/>
        <family val="1"/>
        <charset val="238"/>
      </rPr>
      <t xml:space="preserve">        </t>
    </r>
    <r>
      <rPr>
        <sz val="11"/>
        <rFont val="Circe"/>
        <family val="2"/>
      </rPr>
      <t>OIB 57444289760, MB 03474780</t>
    </r>
  </si>
  <si>
    <r>
      <t>·</t>
    </r>
    <r>
      <rPr>
        <sz val="7"/>
        <rFont val="Times New Roman"/>
        <family val="1"/>
        <charset val="238"/>
      </rPr>
      <t xml:space="preserve">        </t>
    </r>
    <r>
      <rPr>
        <sz val="11"/>
        <rFont val="Circe"/>
        <family val="2"/>
      </rPr>
      <t>Društvo ima u 100%-tnom vlasništvu i sljedeće podružnice:</t>
    </r>
  </si>
  <si>
    <r>
      <t>o</t>
    </r>
    <r>
      <rPr>
        <sz val="7"/>
        <rFont val="Times New Roman"/>
        <family val="1"/>
        <charset val="238"/>
      </rPr>
      <t xml:space="preserve">   </t>
    </r>
    <r>
      <rPr>
        <sz val="11"/>
        <rFont val="Circe"/>
        <family val="2"/>
      </rPr>
      <t>TRAVEL d.o.o., Rade Končara 12, Poreč</t>
    </r>
  </si>
  <si>
    <r>
      <t>o</t>
    </r>
    <r>
      <rPr>
        <sz val="7"/>
        <rFont val="Times New Roman"/>
        <family val="1"/>
        <charset val="238"/>
      </rPr>
      <t xml:space="preserve">   </t>
    </r>
    <r>
      <rPr>
        <sz val="11"/>
        <rFont val="Circe"/>
        <family val="2"/>
      </rPr>
      <t>ISTRATURIST j.d.o.o. , Jadranska 66, Umag</t>
    </r>
  </si>
  <si>
    <r>
      <t>o</t>
    </r>
    <r>
      <rPr>
        <sz val="7"/>
        <rFont val="Times New Roman"/>
        <family val="1"/>
        <charset val="238"/>
      </rPr>
      <t xml:space="preserve">   </t>
    </r>
    <r>
      <rPr>
        <sz val="11"/>
        <rFont val="Circe"/>
        <family val="2"/>
      </rPr>
      <t>ISTRA D.M.C. d.o.o., Jadranska 66, Umag</t>
    </r>
  </si>
  <si>
    <r>
      <t>·</t>
    </r>
    <r>
      <rPr>
        <sz val="7"/>
        <rFont val="Times New Roman"/>
        <family val="1"/>
        <charset val="238"/>
      </rPr>
      <t xml:space="preserve">        </t>
    </r>
    <r>
      <rPr>
        <sz val="11"/>
        <rFont val="Circe"/>
        <family val="2"/>
      </rPr>
      <t>pridruženo društvo čine Jadranski luksuzni hoteli d.o.o.,</t>
    </r>
    <r>
      <rPr>
        <sz val="11"/>
        <rFont val="Circe Light"/>
        <family val="2"/>
      </rPr>
      <t xml:space="preserve"> </t>
    </r>
    <r>
      <rPr>
        <sz val="11"/>
        <rFont val="Circe"/>
        <family val="2"/>
      </rPr>
      <t xml:space="preserve">Masarykov put 20, Dubrovnik sa vlasničkim udjelom od 32,48% </t>
    </r>
  </si>
  <si>
    <t xml:space="preserve">Bilješka 2. Osnove sastavljanja </t>
  </si>
  <si>
    <t xml:space="preserve">Financijski izvještaji Društva sastavljeni su sukladno Međunarodnim standardima financijskog izvještavanja koji su usvojeni od Europske unije (EU MSFI). </t>
  </si>
  <si>
    <t>Bilješka 3. Računovodstvene politike</t>
  </si>
  <si>
    <t xml:space="preserve">Prilikom sastavljanja financijih izvještaja za izvještajno tromjesečno razdoblje primijenjene su iste računovodstvene politike kao i u posljednjim godišnjim financijskim izvještajima. </t>
  </si>
  <si>
    <t>Bilješka 4. Pristup financijskim izvještajima</t>
  </si>
  <si>
    <t>Godišnji financijski izvještaji za 2020. godinu, kao i financijski izvještaji za prvo tromjesečje 2021. godine, dostupni su na službenim stranicama Zagrebačke burze, HANFA-e i na korporativnim stanicama Plave lagune biz.plavalaguna.com.</t>
  </si>
  <si>
    <t>Bilješka 5. Prosječan broj zaposlenih tijekom tekućeg razdoblja</t>
  </si>
  <si>
    <t>U nastavku je prikazan prosječan broj zaposlenih na osnovu sati rada.</t>
  </si>
  <si>
    <t>Opis</t>
  </si>
  <si>
    <t>01.01.-31.03.2020.</t>
  </si>
  <si>
    <t>01.01.-31.03.2021.</t>
  </si>
  <si>
    <t>Indeks 21/20</t>
  </si>
  <si>
    <t>Stalni radnici</t>
  </si>
  <si>
    <t>Sezonci</t>
  </si>
  <si>
    <t>Ukupno</t>
  </si>
  <si>
    <t>Bilješka 6. Ulaganja u ovisna i pridužena društva</t>
  </si>
  <si>
    <t>Podružnice</t>
  </si>
  <si>
    <t>Zemlja</t>
  </si>
  <si>
    <t>Vlasništvo (%)</t>
  </si>
  <si>
    <t>31.12.2020.</t>
  </si>
  <si>
    <t>31.03.2021.</t>
  </si>
  <si>
    <t>Iznos ulaganja</t>
  </si>
  <si>
    <t>Travel d.o.o., Poreč</t>
  </si>
  <si>
    <t>Hrvatska</t>
  </si>
  <si>
    <t>Istra DMC d.o.o., Umag</t>
  </si>
  <si>
    <t>Istraturist j.d.o.o., Umag</t>
  </si>
  <si>
    <t>Pridružena društva</t>
  </si>
  <si>
    <t>Jadranski luksuzni hoteli d.d., Dubrovnik</t>
  </si>
  <si>
    <t>Bilješka 7. Imovina s pravom korištenja i obveze za najam</t>
  </si>
  <si>
    <t>Društvo ima u najmu poslovne prostore i zemljišta koja se temeljem MSFI 16 Najmovi prikazuju kao imovina s pravom korištenja, te pripadajuće obveze. U nastavku je prikazana promjena navedenih pozicija u izvještajnom razdoblju, te učinak u troškovima s usporednim razdobljem.</t>
  </si>
  <si>
    <t>INDEKS</t>
  </si>
  <si>
    <t>Imovina s pravom korištenja</t>
  </si>
  <si>
    <t>Obveze za najam:</t>
  </si>
  <si>
    <t xml:space="preserve">Kratkoročne </t>
  </si>
  <si>
    <t>Dugoročne</t>
  </si>
  <si>
    <t xml:space="preserve">        Ukupno</t>
  </si>
  <si>
    <t>Troškovi</t>
  </si>
  <si>
    <t>01.01.-31.03. 2020.</t>
  </si>
  <si>
    <t>01.01.-31.03. 2021.</t>
  </si>
  <si>
    <t>Amortizacija</t>
  </si>
  <si>
    <t>Kamate</t>
  </si>
  <si>
    <t>Bilješka 8. Odgođena porezna imovina i obveze</t>
  </si>
  <si>
    <t>U izvještajnom razdoblju povećana je pozicija odgođene porezne obveze za 95 tisuća kuna s osnove naknadnog vrednovanja financijske imovine koja se mjeri po opciji fer vrijednosti kroz sveobuhvatnu dobit.</t>
  </si>
  <si>
    <t xml:space="preserve">INDEKS </t>
  </si>
  <si>
    <t>Odgođena porezna imovina</t>
  </si>
  <si>
    <t>Odgođena porezna obveza</t>
  </si>
  <si>
    <t>Bilješka 9. Posudbe</t>
  </si>
  <si>
    <t>21/20</t>
  </si>
  <si>
    <t>Dugoročno:</t>
  </si>
  <si>
    <t>Posudbe od banaka</t>
  </si>
  <si>
    <t>Posudbe od povezanog društva</t>
  </si>
  <si>
    <t>Kratkoročno:</t>
  </si>
  <si>
    <t>Obračunate kamate i naknade</t>
  </si>
  <si>
    <t>Ukupno posudbe</t>
  </si>
  <si>
    <t>Bilješka 10. Prihodi od prodaje</t>
  </si>
  <si>
    <t>U izvještajnom tromjesečju radi sezonskog karaktera poslovanja ne ostvaruju se značajni prihodi. U odnosu na isto razdoblje prethodne godine ostvareno je 39% manje prihoda, radi utjecaja pandemije Covid 19.</t>
  </si>
  <si>
    <t>Bilješka 11. Ostali poslovni prihodi</t>
  </si>
  <si>
    <t>U izvještajnom razdoblju ostvareni su prihodi od potpora za očuvanje radnih mjesta (potpora za neto plaću, te oslobođenje od poreza i doprinosa) u ukupnom iznosu od 17,5 milijuna kuna.</t>
  </si>
  <si>
    <t>Prihodi od potpora</t>
  </si>
  <si>
    <t>-</t>
  </si>
  <si>
    <t>Dobit/gub. od prodaje dug. imov.</t>
  </si>
  <si>
    <t>Prihodi od naplate šteta s temelja osiguranja</t>
  </si>
  <si>
    <t>Ostalo</t>
  </si>
  <si>
    <t xml:space="preserve">Bilješka 12. Troškovi sirovina i materijala              </t>
  </si>
  <si>
    <t>Utrošene sirovine i materijal</t>
  </si>
  <si>
    <t>Utrošena energija</t>
  </si>
  <si>
    <t>Utrošena voda</t>
  </si>
  <si>
    <t xml:space="preserve">          </t>
  </si>
  <si>
    <t xml:space="preserve">Bilješka 13. Ostali vanjski troškovi              </t>
  </si>
  <si>
    <t xml:space="preserve">01.01.-31.03. </t>
  </si>
  <si>
    <t>2020.</t>
  </si>
  <si>
    <t>2021.</t>
  </si>
  <si>
    <t>Usluge održavanja</t>
  </si>
  <si>
    <t>Reklama i propaganda</t>
  </si>
  <si>
    <t>Komunalne usluge</t>
  </si>
  <si>
    <t>Usluge pranja i čišćenja</t>
  </si>
  <si>
    <t>Naknada za korištenje brenda</t>
  </si>
  <si>
    <t>Provizije agencija</t>
  </si>
  <si>
    <t>Ostale usluge</t>
  </si>
  <si>
    <t xml:space="preserve">Bilješka 14 . Ostali poslovni rashodi              </t>
  </si>
  <si>
    <t>01.01.-31.03.</t>
  </si>
  <si>
    <t>Komunalne i slične naknade,</t>
  </si>
  <si>
    <t>porezi i doprinosi</t>
  </si>
  <si>
    <t>Profesionalne usluge</t>
  </si>
  <si>
    <t>Premije osiguranja</t>
  </si>
  <si>
    <t>Bankarske usluge i članarine</t>
  </si>
  <si>
    <t>udruženjima</t>
  </si>
  <si>
    <t>Pretplata na RTV</t>
  </si>
  <si>
    <t>Troškovi sponzorstva</t>
  </si>
  <si>
    <t>Naplaćeni otpisani prihodi</t>
  </si>
  <si>
    <t>Bilješka 15. Financijski prihodi i rashodi</t>
  </si>
  <si>
    <t>Financijski prihodi:</t>
  </si>
  <si>
    <t>Prihodi od kamata</t>
  </si>
  <si>
    <t>Ostali financ.prihodi-naknade</t>
  </si>
  <si>
    <t>Financijski rashodi:</t>
  </si>
  <si>
    <t>Kamate-iz odnosa sa povez.druš.</t>
  </si>
  <si>
    <t>Tečajne razlike-povez.društva</t>
  </si>
  <si>
    <t>Tečajne razlike</t>
  </si>
  <si>
    <t>Ostali financ.rashodi-naknade</t>
  </si>
  <si>
    <t>Neto financijski rashodi</t>
  </si>
  <si>
    <t xml:space="preserve">Bilješka 16. Informacije po poslovnim segmentima  (MSFI 8 Poslovni segmenti)  </t>
  </si>
  <si>
    <t xml:space="preserve">Društvo prati svoje poslovanje po vrstama usluga koje pruža i to u tri glavna poslovna segmenta: hoteli i apartmani, kampovi te ostali poslovni segmenti. Ostali segmenti obuhvaćaju usluge marina, usluge najamnina i ostale slične usluge. </t>
  </si>
  <si>
    <t>Hoteli i apartmani</t>
  </si>
  <si>
    <t>Kampovi</t>
  </si>
  <si>
    <t>Ukupno poslovni segmenti</t>
  </si>
  <si>
    <t>Ostali poslovni segmenti</t>
  </si>
  <si>
    <t>Ukupni poslovni</t>
  </si>
  <si>
    <t>prihodi</t>
  </si>
  <si>
    <t>Dobit prije</t>
  </si>
  <si>
    <t xml:space="preserve">oporezivanja bez udjela </t>
  </si>
  <si>
    <t>u priduženom društvu</t>
  </si>
  <si>
    <t>Porez na dobit</t>
  </si>
  <si>
    <t>Ukupno imovina</t>
  </si>
  <si>
    <t>Ukupno obveze</t>
  </si>
  <si>
    <t>31.03.2020.</t>
  </si>
  <si>
    <t>oporezivanja bez udjela u priduženom društvu</t>
  </si>
  <si>
    <t>Usklađenje dobiti prije poreza: </t>
  </si>
  <si>
    <t>Ukupni poslovni prihodi po poslovnim segmentima</t>
  </si>
  <si>
    <t>Ukupni poslovni prihodi po ostalim segmentima</t>
  </si>
  <si>
    <t>Inter-segmentalni prihodi</t>
  </si>
  <si>
    <t>Prihodi od prodaje vanjskih kupaca</t>
  </si>
  <si>
    <t>Dobit prije poreza po poslovnim segmentima</t>
  </si>
  <si>
    <t>Dobit prije poreza po ostalim segmentima</t>
  </si>
  <si>
    <t>Dobit prije poreza</t>
  </si>
  <si>
    <t>Imovina i obveze po segmentima</t>
  </si>
  <si>
    <t>Imovina</t>
  </si>
  <si>
    <t>Obveze</t>
  </si>
  <si>
    <t>Imovina/Obveze po poslovnim segmentima</t>
  </si>
  <si>
    <t>Imovina/Obveze po ostalim  segmentima</t>
  </si>
  <si>
    <t>Nealocirano:</t>
  </si>
  <si>
    <t xml:space="preserve">Financijska imovina raspoloživa za prodaju  </t>
  </si>
  <si>
    <t>Dani krediti i depoziti</t>
  </si>
  <si>
    <t>Novac i novčani ekvivalenti</t>
  </si>
  <si>
    <t>Udio u pridruženom društvu</t>
  </si>
  <si>
    <t>Rezerviranje</t>
  </si>
  <si>
    <t>Posudbe i obveze za najam</t>
  </si>
  <si>
    <t>Ostale obveze</t>
  </si>
  <si>
    <t xml:space="preserve">Ukupno </t>
  </si>
  <si>
    <t xml:space="preserve">Bilješka 17. Značajni događaji nakon datuma bilance </t>
  </si>
  <si>
    <t>INDEKS  21/20</t>
  </si>
  <si>
    <t>INDEKS   21/20</t>
  </si>
  <si>
    <t>INDEKS    21/20</t>
  </si>
  <si>
    <t>Nakon datuma bilance nije bilo značajnih poslovnih događaja.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</si>
</sst>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name val="Calibri"/>
      <family val="2"/>
      <charset val="238"/>
    </font>
    <font>
      <b/>
      <sz val="11"/>
      <name val="Circe"/>
      <family val="2"/>
    </font>
    <font>
      <sz val="11"/>
      <name val="Circe Light"/>
      <family val="2"/>
    </font>
    <font>
      <sz val="11"/>
      <name val="Circe"/>
      <family val="2"/>
    </font>
    <font>
      <sz val="7"/>
      <name val="Times New Roman"/>
      <family val="1"/>
      <charset val="238"/>
    </font>
    <font>
      <sz val="11"/>
      <name val="Symbol"/>
      <family val="1"/>
      <charset val="2"/>
    </font>
    <font>
      <sz val="11"/>
      <name val="Courier New"/>
      <family val="3"/>
      <charset val="238"/>
    </font>
    <font>
      <b/>
      <sz val="10.5"/>
      <name val="Circe"/>
      <family val="2"/>
    </font>
    <font>
      <sz val="9"/>
      <name val="Circe"/>
      <family val="2"/>
    </font>
    <font>
      <b/>
      <sz val="10"/>
      <name val="Circe"/>
      <family val="2"/>
    </font>
    <font>
      <sz val="10"/>
      <name val="Circe"/>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7">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51">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 fillId="0" borderId="0" xfId="0" applyFont="1" applyAlignment="1">
      <alignment vertical="top"/>
    </xf>
    <xf numFmtId="0" fontId="36" fillId="0" borderId="0" xfId="0" applyFont="1" applyAlignment="1">
      <alignment horizontal="center" vertical="center"/>
    </xf>
    <xf numFmtId="0" fontId="38" fillId="0" borderId="0" xfId="0" applyFont="1" applyAlignment="1">
      <alignment horizontal="center" vertical="center"/>
    </xf>
    <xf numFmtId="0" fontId="36" fillId="0" borderId="0" xfId="0" applyFont="1" applyAlignment="1">
      <alignment horizontal="justify" vertical="center"/>
    </xf>
    <xf numFmtId="0" fontId="40" fillId="0" borderId="0" xfId="0" applyFont="1" applyAlignment="1">
      <alignment horizontal="justify" vertical="center"/>
    </xf>
    <xf numFmtId="0" fontId="41" fillId="0" borderId="0" xfId="0" applyFont="1" applyAlignment="1">
      <alignment horizontal="justify" vertical="center"/>
    </xf>
    <xf numFmtId="0" fontId="38" fillId="0" borderId="0" xfId="0" applyFont="1" applyAlignment="1">
      <alignment horizontal="justify" vertical="center"/>
    </xf>
    <xf numFmtId="0" fontId="42" fillId="0" borderId="0" xfId="0" applyFont="1" applyAlignment="1">
      <alignment horizontal="justify" vertical="center"/>
    </xf>
    <xf numFmtId="0" fontId="43" fillId="0" borderId="39" xfId="0" applyFont="1" applyBorder="1" applyAlignment="1">
      <alignment horizontal="justify" vertical="center" wrapText="1"/>
    </xf>
    <xf numFmtId="0" fontId="43" fillId="0" borderId="40" xfId="0" applyFont="1" applyBorder="1" applyAlignment="1">
      <alignment horizontal="center" vertical="center" wrapText="1"/>
    </xf>
    <xf numFmtId="0" fontId="43" fillId="0" borderId="41" xfId="0" applyFont="1" applyBorder="1" applyAlignment="1">
      <alignment horizontal="justify" vertical="center" wrapText="1"/>
    </xf>
    <xf numFmtId="0" fontId="43" fillId="0" borderId="42" xfId="0" applyFont="1" applyBorder="1" applyAlignment="1">
      <alignment horizontal="center" vertical="center" wrapText="1"/>
    </xf>
    <xf numFmtId="3" fontId="43" fillId="0" borderId="42" xfId="0" applyNumberFormat="1" applyFont="1" applyBorder="1" applyAlignment="1">
      <alignment horizontal="center" vertical="center" wrapText="1"/>
    </xf>
    <xf numFmtId="0" fontId="45" fillId="0" borderId="44"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41" xfId="0" applyFont="1" applyBorder="1" applyAlignment="1">
      <alignment horizontal="justify" vertical="center" wrapText="1"/>
    </xf>
    <xf numFmtId="0" fontId="45" fillId="0" borderId="42" xfId="0" applyFont="1" applyBorder="1" applyAlignment="1">
      <alignment horizontal="justify" vertical="center" wrapText="1"/>
    </xf>
    <xf numFmtId="3" fontId="45" fillId="0" borderId="42" xfId="0" applyNumberFormat="1" applyFont="1" applyBorder="1" applyAlignment="1">
      <alignment horizontal="right" vertical="center" wrapText="1"/>
    </xf>
    <xf numFmtId="0" fontId="45" fillId="0" borderId="42" xfId="0" applyFont="1" applyBorder="1" applyAlignment="1">
      <alignment horizontal="right" vertical="center" wrapText="1"/>
    </xf>
    <xf numFmtId="0" fontId="44" fillId="0" borderId="41" xfId="0" applyFont="1" applyBorder="1" applyAlignment="1">
      <alignment horizontal="justify" vertical="center" wrapText="1"/>
    </xf>
    <xf numFmtId="0" fontId="45" fillId="0" borderId="39" xfId="0" applyFont="1" applyBorder="1" applyAlignment="1">
      <alignment horizontal="justify" vertical="center" wrapText="1"/>
    </xf>
    <xf numFmtId="0" fontId="45" fillId="0" borderId="40" xfId="0" applyFont="1" applyBorder="1" applyAlignment="1">
      <alignment horizontal="center" vertical="center" wrapText="1"/>
    </xf>
    <xf numFmtId="0" fontId="45" fillId="0" borderId="45" xfId="0" applyFont="1" applyBorder="1" applyAlignment="1">
      <alignment horizontal="justify" vertical="center" wrapText="1"/>
    </xf>
    <xf numFmtId="3" fontId="45" fillId="0" borderId="42" xfId="0" applyNumberFormat="1" applyFont="1" applyBorder="1" applyAlignment="1">
      <alignment horizontal="center" vertical="center" wrapText="1"/>
    </xf>
    <xf numFmtId="0" fontId="43" fillId="0" borderId="44" xfId="0" applyFont="1" applyBorder="1" applyAlignment="1">
      <alignment horizontal="center" vertical="center" wrapText="1"/>
    </xf>
    <xf numFmtId="0" fontId="45" fillId="0" borderId="41" xfId="0" applyFont="1" applyBorder="1" applyAlignment="1">
      <alignment vertical="center" wrapText="1"/>
    </xf>
    <xf numFmtId="3" fontId="45" fillId="0" borderId="46" xfId="0" applyNumberFormat="1" applyFont="1" applyBorder="1" applyAlignment="1">
      <alignment horizontal="right" vertical="center" wrapText="1"/>
    </xf>
    <xf numFmtId="0" fontId="44" fillId="0" borderId="39" xfId="0" applyFont="1" applyBorder="1" applyAlignment="1">
      <alignment horizontal="justify" vertical="center" wrapText="1"/>
    </xf>
    <xf numFmtId="0" fontId="45" fillId="0" borderId="46" xfId="0" applyFont="1" applyBorder="1" applyAlignment="1">
      <alignment horizontal="right" vertical="center" wrapText="1"/>
    </xf>
    <xf numFmtId="0" fontId="0" fillId="0" borderId="42" xfId="0" applyBorder="1" applyAlignment="1">
      <alignment vertical="top" wrapText="1"/>
    </xf>
    <xf numFmtId="0" fontId="43" fillId="0" borderId="0" xfId="0" applyFont="1" applyAlignment="1">
      <alignment horizontal="justify" vertical="center"/>
    </xf>
    <xf numFmtId="0" fontId="44" fillId="0" borderId="40" xfId="0" applyFont="1" applyBorder="1" applyAlignment="1">
      <alignment horizontal="center" vertical="center" wrapText="1"/>
    </xf>
    <xf numFmtId="3" fontId="44" fillId="0" borderId="42" xfId="0" applyNumberFormat="1" applyFont="1" applyBorder="1" applyAlignment="1">
      <alignment horizontal="right" vertical="center" wrapText="1"/>
    </xf>
    <xf numFmtId="0" fontId="45" fillId="0" borderId="43" xfId="0" applyFont="1" applyBorder="1" applyAlignment="1">
      <alignment horizontal="center" vertical="center" wrapText="1"/>
    </xf>
    <xf numFmtId="0" fontId="44" fillId="0" borderId="42" xfId="0" applyFont="1" applyBorder="1" applyAlignment="1">
      <alignment horizontal="center" vertical="center" wrapText="1"/>
    </xf>
    <xf numFmtId="0" fontId="35" fillId="0" borderId="0" xfId="0" applyFont="1" applyAlignment="1">
      <alignment vertical="center"/>
    </xf>
    <xf numFmtId="0" fontId="44" fillId="0" borderId="43" xfId="0" applyFont="1" applyBorder="1" applyAlignment="1">
      <alignment vertical="center" wrapText="1"/>
    </xf>
    <xf numFmtId="0" fontId="45" fillId="0" borderId="43" xfId="0" applyFont="1" applyBorder="1" applyAlignment="1">
      <alignment vertical="center" wrapText="1"/>
    </xf>
    <xf numFmtId="0" fontId="44" fillId="0" borderId="41" xfId="0" applyFont="1" applyBorder="1" applyAlignment="1">
      <alignment vertical="center" wrapText="1"/>
    </xf>
    <xf numFmtId="0" fontId="43" fillId="0" borderId="43" xfId="0" applyFont="1" applyBorder="1" applyAlignment="1">
      <alignment vertical="center" wrapText="1"/>
    </xf>
    <xf numFmtId="0" fontId="43" fillId="0" borderId="41" xfId="0" applyFont="1" applyBorder="1" applyAlignment="1">
      <alignment vertical="center" wrapText="1"/>
    </xf>
    <xf numFmtId="3" fontId="45" fillId="0" borderId="43" xfId="0" applyNumberFormat="1" applyFont="1" applyBorder="1" applyAlignment="1">
      <alignment vertical="center" wrapText="1"/>
    </xf>
    <xf numFmtId="3" fontId="45" fillId="0" borderId="41" xfId="0" applyNumberFormat="1" applyFont="1" applyBorder="1" applyAlignment="1">
      <alignment vertical="center" wrapText="1"/>
    </xf>
    <xf numFmtId="0" fontId="43" fillId="0" borderId="43" xfId="0"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6" fillId="0" borderId="0" xfId="3" applyFont="1" applyFill="1" applyBorder="1" applyAlignment="1" applyProtection="1">
      <alignment horizontal="center" vertical="top" wrapText="1"/>
      <protection locked="0"/>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40" fillId="0" borderId="0" xfId="0" applyFont="1" applyAlignment="1">
      <alignment horizontal="left" vertical="center"/>
    </xf>
    <xf numFmtId="3" fontId="45" fillId="0" borderId="43" xfId="0" applyNumberFormat="1" applyFont="1" applyBorder="1" applyAlignment="1">
      <alignment horizontal="right" vertical="center" wrapText="1"/>
    </xf>
    <xf numFmtId="3" fontId="45" fillId="0" borderId="41" xfId="0" applyNumberFormat="1" applyFont="1" applyBorder="1" applyAlignment="1">
      <alignment horizontal="right" vertical="center" wrapText="1"/>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N8" sqref="N8"/>
    </sheetView>
  </sheetViews>
  <sheetFormatPr defaultColWidth="9.109375" defaultRowHeight="14.4" x14ac:dyDescent="0.3"/>
  <cols>
    <col min="1" max="8" width="9.109375" style="49"/>
    <col min="9" max="9" width="15.33203125" style="49" customWidth="1"/>
    <col min="10" max="10" width="9.109375" style="49"/>
    <col min="11" max="13" width="9.109375" style="99"/>
    <col min="14" max="14" width="9.109375" style="97"/>
    <col min="15" max="20" width="9.109375" style="99"/>
    <col min="21" max="16384" width="9.109375" style="49"/>
  </cols>
  <sheetData>
    <row r="1" spans="1:20" ht="15.6" x14ac:dyDescent="0.3">
      <c r="A1" s="222" t="s">
        <v>308</v>
      </c>
      <c r="B1" s="223"/>
      <c r="C1" s="223"/>
      <c r="D1" s="47"/>
      <c r="E1" s="47"/>
      <c r="F1" s="47"/>
      <c r="G1" s="47"/>
      <c r="H1" s="47"/>
      <c r="I1" s="47"/>
      <c r="J1" s="48"/>
    </row>
    <row r="2" spans="1:20" ht="14.4" customHeight="1" x14ac:dyDescent="0.3">
      <c r="A2" s="224" t="s">
        <v>324</v>
      </c>
      <c r="B2" s="225"/>
      <c r="C2" s="225"/>
      <c r="D2" s="225"/>
      <c r="E2" s="225"/>
      <c r="F2" s="225"/>
      <c r="G2" s="225"/>
      <c r="H2" s="225"/>
      <c r="I2" s="225"/>
      <c r="J2" s="226"/>
      <c r="N2" s="97">
        <v>1</v>
      </c>
    </row>
    <row r="3" spans="1:20" x14ac:dyDescent="0.3">
      <c r="A3" s="50"/>
      <c r="B3" s="51"/>
      <c r="C3" s="51"/>
      <c r="D3" s="51"/>
      <c r="E3" s="51"/>
      <c r="F3" s="51"/>
      <c r="G3" s="51"/>
      <c r="H3" s="51"/>
      <c r="I3" s="51"/>
      <c r="J3" s="52"/>
      <c r="N3" s="97">
        <v>2</v>
      </c>
    </row>
    <row r="4" spans="1:20" ht="33.6" customHeight="1" x14ac:dyDescent="0.3">
      <c r="A4" s="227" t="s">
        <v>309</v>
      </c>
      <c r="B4" s="228"/>
      <c r="C4" s="228"/>
      <c r="D4" s="228"/>
      <c r="E4" s="229">
        <v>44197</v>
      </c>
      <c r="F4" s="230"/>
      <c r="G4" s="53" t="s">
        <v>0</v>
      </c>
      <c r="H4" s="229">
        <v>44286</v>
      </c>
      <c r="I4" s="230"/>
      <c r="J4" s="54"/>
      <c r="N4" s="97">
        <v>3</v>
      </c>
    </row>
    <row r="5" spans="1:20" s="55" customFormat="1" ht="10.199999999999999" customHeight="1" x14ac:dyDescent="0.3">
      <c r="A5" s="231"/>
      <c r="B5" s="232"/>
      <c r="C5" s="232"/>
      <c r="D5" s="232"/>
      <c r="E5" s="232"/>
      <c r="F5" s="232"/>
      <c r="G5" s="232"/>
      <c r="H5" s="232"/>
      <c r="I5" s="232"/>
      <c r="J5" s="233"/>
      <c r="N5" s="98">
        <v>4</v>
      </c>
    </row>
    <row r="6" spans="1:20" ht="20.399999999999999" customHeight="1" x14ac:dyDescent="0.3">
      <c r="A6" s="56"/>
      <c r="B6" s="57" t="s">
        <v>331</v>
      </c>
      <c r="C6" s="58"/>
      <c r="D6" s="58"/>
      <c r="E6" s="64">
        <v>2021</v>
      </c>
      <c r="F6" s="59"/>
      <c r="G6" s="53"/>
      <c r="H6" s="59"/>
      <c r="I6" s="60"/>
      <c r="J6" s="61"/>
    </row>
    <row r="7" spans="1:20" s="63" customFormat="1" ht="10.95" customHeight="1" x14ac:dyDescent="0.3">
      <c r="A7" s="56"/>
      <c r="B7" s="58"/>
      <c r="C7" s="58"/>
      <c r="D7" s="58"/>
      <c r="E7" s="62"/>
      <c r="F7" s="62"/>
      <c r="G7" s="53"/>
      <c r="H7" s="59"/>
      <c r="I7" s="60"/>
      <c r="J7" s="61"/>
      <c r="K7" s="100"/>
      <c r="L7" s="100"/>
      <c r="M7" s="100"/>
      <c r="N7" s="101"/>
      <c r="O7" s="100"/>
      <c r="P7" s="100"/>
      <c r="Q7" s="100"/>
      <c r="R7" s="100"/>
      <c r="S7" s="100"/>
      <c r="T7" s="100"/>
    </row>
    <row r="8" spans="1:20" ht="20.399999999999999" customHeight="1" x14ac:dyDescent="0.3">
      <c r="A8" s="56"/>
      <c r="B8" s="57" t="s">
        <v>332</v>
      </c>
      <c r="C8" s="58"/>
      <c r="D8" s="58"/>
      <c r="E8" s="64">
        <v>1</v>
      </c>
      <c r="F8" s="59"/>
      <c r="G8" s="53"/>
      <c r="H8" s="59"/>
      <c r="I8" s="60"/>
      <c r="J8" s="61"/>
    </row>
    <row r="9" spans="1:20" s="63" customFormat="1" ht="10.95" customHeight="1" x14ac:dyDescent="0.3">
      <c r="A9" s="56"/>
      <c r="B9" s="58"/>
      <c r="C9" s="58"/>
      <c r="D9" s="58"/>
      <c r="E9" s="62"/>
      <c r="F9" s="62"/>
      <c r="G9" s="53"/>
      <c r="H9" s="62"/>
      <c r="I9" s="65"/>
      <c r="J9" s="61"/>
      <c r="K9" s="100"/>
      <c r="L9" s="100"/>
      <c r="M9" s="100"/>
      <c r="N9" s="101"/>
      <c r="O9" s="100"/>
      <c r="P9" s="100"/>
      <c r="Q9" s="100"/>
      <c r="R9" s="100"/>
      <c r="S9" s="100"/>
      <c r="T9" s="100"/>
    </row>
    <row r="10" spans="1:20" ht="37.950000000000003" customHeight="1" x14ac:dyDescent="0.3">
      <c r="A10" s="218" t="s">
        <v>333</v>
      </c>
      <c r="B10" s="219"/>
      <c r="C10" s="219"/>
      <c r="D10" s="219"/>
      <c r="E10" s="219"/>
      <c r="F10" s="219"/>
      <c r="G10" s="219"/>
      <c r="H10" s="219"/>
      <c r="I10" s="219"/>
      <c r="J10" s="66"/>
    </row>
    <row r="11" spans="1:20" ht="24.6" customHeight="1" x14ac:dyDescent="0.3">
      <c r="A11" s="204" t="s">
        <v>310</v>
      </c>
      <c r="B11" s="220"/>
      <c r="C11" s="210" t="s">
        <v>449</v>
      </c>
      <c r="D11" s="211"/>
      <c r="E11" s="67"/>
      <c r="F11" s="176" t="s">
        <v>334</v>
      </c>
      <c r="G11" s="214"/>
      <c r="H11" s="192" t="s">
        <v>453</v>
      </c>
      <c r="I11" s="193"/>
      <c r="J11" s="68"/>
    </row>
    <row r="12" spans="1:20" ht="14.4" customHeight="1" x14ac:dyDescent="0.3">
      <c r="A12" s="69"/>
      <c r="B12" s="70"/>
      <c r="C12" s="70"/>
      <c r="D12" s="70"/>
      <c r="E12" s="221"/>
      <c r="F12" s="221"/>
      <c r="G12" s="221"/>
      <c r="H12" s="221"/>
      <c r="I12" s="71"/>
      <c r="J12" s="68"/>
    </row>
    <row r="13" spans="1:20" ht="21" customHeight="1" x14ac:dyDescent="0.3">
      <c r="A13" s="175" t="s">
        <v>325</v>
      </c>
      <c r="B13" s="214"/>
      <c r="C13" s="210" t="s">
        <v>450</v>
      </c>
      <c r="D13" s="211"/>
      <c r="E13" s="234"/>
      <c r="F13" s="221"/>
      <c r="G13" s="221"/>
      <c r="H13" s="221"/>
      <c r="I13" s="71"/>
      <c r="J13" s="68"/>
    </row>
    <row r="14" spans="1:20" ht="10.95" customHeight="1" x14ac:dyDescent="0.3">
      <c r="A14" s="67"/>
      <c r="B14" s="71"/>
      <c r="C14" s="70"/>
      <c r="D14" s="70"/>
      <c r="E14" s="182"/>
      <c r="F14" s="182"/>
      <c r="G14" s="182"/>
      <c r="H14" s="182"/>
      <c r="I14" s="70"/>
      <c r="J14" s="72"/>
    </row>
    <row r="15" spans="1:20" ht="22.95" customHeight="1" x14ac:dyDescent="0.3">
      <c r="A15" s="175" t="s">
        <v>311</v>
      </c>
      <c r="B15" s="214"/>
      <c r="C15" s="210" t="s">
        <v>451</v>
      </c>
      <c r="D15" s="211"/>
      <c r="E15" s="215"/>
      <c r="F15" s="206"/>
      <c r="G15" s="73" t="s">
        <v>335</v>
      </c>
      <c r="H15" s="216" t="s">
        <v>454</v>
      </c>
      <c r="I15" s="217"/>
      <c r="J15" s="74"/>
    </row>
    <row r="16" spans="1:20" ht="10.95" customHeight="1" x14ac:dyDescent="0.3">
      <c r="A16" s="67"/>
      <c r="B16" s="71"/>
      <c r="C16" s="70"/>
      <c r="D16" s="70"/>
      <c r="E16" s="182"/>
      <c r="F16" s="182"/>
      <c r="G16" s="182"/>
      <c r="H16" s="182"/>
      <c r="I16" s="70"/>
      <c r="J16" s="72"/>
    </row>
    <row r="17" spans="1:10" ht="22.95" customHeight="1" x14ac:dyDescent="0.3">
      <c r="A17" s="75"/>
      <c r="B17" s="73" t="s">
        <v>336</v>
      </c>
      <c r="C17" s="210" t="s">
        <v>452</v>
      </c>
      <c r="D17" s="211"/>
      <c r="E17" s="76"/>
      <c r="F17" s="76"/>
      <c r="G17" s="76"/>
      <c r="H17" s="76"/>
      <c r="I17" s="76"/>
      <c r="J17" s="74"/>
    </row>
    <row r="18" spans="1:10" x14ac:dyDescent="0.3">
      <c r="A18" s="212"/>
      <c r="B18" s="213"/>
      <c r="C18" s="182"/>
      <c r="D18" s="182"/>
      <c r="E18" s="182"/>
      <c r="F18" s="182"/>
      <c r="G18" s="182"/>
      <c r="H18" s="182"/>
      <c r="I18" s="70"/>
      <c r="J18" s="72"/>
    </row>
    <row r="19" spans="1:10" x14ac:dyDescent="0.3">
      <c r="A19" s="204" t="s">
        <v>312</v>
      </c>
      <c r="B19" s="205"/>
      <c r="C19" s="183" t="s">
        <v>455</v>
      </c>
      <c r="D19" s="184"/>
      <c r="E19" s="184"/>
      <c r="F19" s="184"/>
      <c r="G19" s="184"/>
      <c r="H19" s="184"/>
      <c r="I19" s="184"/>
      <c r="J19" s="185"/>
    </row>
    <row r="20" spans="1:10" x14ac:dyDescent="0.3">
      <c r="A20" s="69"/>
      <c r="B20" s="70"/>
      <c r="C20" s="77"/>
      <c r="D20" s="70"/>
      <c r="E20" s="182"/>
      <c r="F20" s="182"/>
      <c r="G20" s="182"/>
      <c r="H20" s="182"/>
      <c r="I20" s="70"/>
      <c r="J20" s="72"/>
    </row>
    <row r="21" spans="1:10" x14ac:dyDescent="0.3">
      <c r="A21" s="204" t="s">
        <v>313</v>
      </c>
      <c r="B21" s="205"/>
      <c r="C21" s="192">
        <v>52440</v>
      </c>
      <c r="D21" s="193"/>
      <c r="E21" s="182"/>
      <c r="F21" s="182"/>
      <c r="G21" s="183" t="s">
        <v>456</v>
      </c>
      <c r="H21" s="184"/>
      <c r="I21" s="184"/>
      <c r="J21" s="185"/>
    </row>
    <row r="22" spans="1:10" x14ac:dyDescent="0.3">
      <c r="A22" s="69"/>
      <c r="B22" s="70"/>
      <c r="C22" s="70"/>
      <c r="D22" s="70"/>
      <c r="E22" s="182"/>
      <c r="F22" s="182"/>
      <c r="G22" s="182"/>
      <c r="H22" s="182"/>
      <c r="I22" s="70"/>
      <c r="J22" s="72"/>
    </row>
    <row r="23" spans="1:10" x14ac:dyDescent="0.3">
      <c r="A23" s="204" t="s">
        <v>314</v>
      </c>
      <c r="B23" s="205"/>
      <c r="C23" s="183" t="s">
        <v>457</v>
      </c>
      <c r="D23" s="184"/>
      <c r="E23" s="184"/>
      <c r="F23" s="184"/>
      <c r="G23" s="184"/>
      <c r="H23" s="184"/>
      <c r="I23" s="184"/>
      <c r="J23" s="185"/>
    </row>
    <row r="24" spans="1:10" x14ac:dyDescent="0.3">
      <c r="A24" s="69"/>
      <c r="B24" s="70"/>
      <c r="C24" s="70"/>
      <c r="D24" s="70"/>
      <c r="E24" s="182"/>
      <c r="F24" s="182"/>
      <c r="G24" s="182"/>
      <c r="H24" s="182"/>
      <c r="I24" s="70"/>
      <c r="J24" s="72"/>
    </row>
    <row r="25" spans="1:10" x14ac:dyDescent="0.3">
      <c r="A25" s="204" t="s">
        <v>315</v>
      </c>
      <c r="B25" s="205"/>
      <c r="C25" s="207" t="s">
        <v>458</v>
      </c>
      <c r="D25" s="208"/>
      <c r="E25" s="208"/>
      <c r="F25" s="208"/>
      <c r="G25" s="208"/>
      <c r="H25" s="208"/>
      <c r="I25" s="208"/>
      <c r="J25" s="209"/>
    </row>
    <row r="26" spans="1:10" x14ac:dyDescent="0.3">
      <c r="A26" s="69"/>
      <c r="B26" s="70"/>
      <c r="C26" s="77"/>
      <c r="D26" s="70"/>
      <c r="E26" s="182"/>
      <c r="F26" s="182"/>
      <c r="G26" s="182"/>
      <c r="H26" s="182"/>
      <c r="I26" s="70"/>
      <c r="J26" s="72"/>
    </row>
    <row r="27" spans="1:10" x14ac:dyDescent="0.3">
      <c r="A27" s="204" t="s">
        <v>316</v>
      </c>
      <c r="B27" s="205"/>
      <c r="C27" s="207" t="s">
        <v>459</v>
      </c>
      <c r="D27" s="208"/>
      <c r="E27" s="208"/>
      <c r="F27" s="208"/>
      <c r="G27" s="208"/>
      <c r="H27" s="208"/>
      <c r="I27" s="208"/>
      <c r="J27" s="209"/>
    </row>
    <row r="28" spans="1:10" ht="13.95" customHeight="1" x14ac:dyDescent="0.3">
      <c r="A28" s="69"/>
      <c r="B28" s="70"/>
      <c r="C28" s="77"/>
      <c r="D28" s="70"/>
      <c r="E28" s="182"/>
      <c r="F28" s="182"/>
      <c r="G28" s="182"/>
      <c r="H28" s="182"/>
      <c r="I28" s="70"/>
      <c r="J28" s="72"/>
    </row>
    <row r="29" spans="1:10" ht="22.95" customHeight="1" x14ac:dyDescent="0.3">
      <c r="A29" s="175" t="s">
        <v>326</v>
      </c>
      <c r="B29" s="205"/>
      <c r="C29" s="78">
        <v>1274</v>
      </c>
      <c r="D29" s="79"/>
      <c r="E29" s="186"/>
      <c r="F29" s="186"/>
      <c r="G29" s="186"/>
      <c r="H29" s="186"/>
      <c r="I29" s="80"/>
      <c r="J29" s="81"/>
    </row>
    <row r="30" spans="1:10" x14ac:dyDescent="0.3">
      <c r="A30" s="69"/>
      <c r="B30" s="70"/>
      <c r="C30" s="70"/>
      <c r="D30" s="70"/>
      <c r="E30" s="182"/>
      <c r="F30" s="182"/>
      <c r="G30" s="182"/>
      <c r="H30" s="182"/>
      <c r="I30" s="80"/>
      <c r="J30" s="81"/>
    </row>
    <row r="31" spans="1:10" x14ac:dyDescent="0.3">
      <c r="A31" s="204" t="s">
        <v>317</v>
      </c>
      <c r="B31" s="205"/>
      <c r="C31" s="94" t="s">
        <v>338</v>
      </c>
      <c r="D31" s="203" t="s">
        <v>337</v>
      </c>
      <c r="E31" s="190"/>
      <c r="F31" s="190"/>
      <c r="G31" s="190"/>
      <c r="H31" s="82"/>
      <c r="I31" s="83" t="s">
        <v>338</v>
      </c>
      <c r="J31" s="84" t="s">
        <v>339</v>
      </c>
    </row>
    <row r="32" spans="1:10" x14ac:dyDescent="0.3">
      <c r="A32" s="204"/>
      <c r="B32" s="205"/>
      <c r="C32" s="85"/>
      <c r="D32" s="53"/>
      <c r="E32" s="206"/>
      <c r="F32" s="206"/>
      <c r="G32" s="206"/>
      <c r="H32" s="206"/>
      <c r="I32" s="80"/>
      <c r="J32" s="81"/>
    </row>
    <row r="33" spans="1:10" x14ac:dyDescent="0.3">
      <c r="A33" s="204" t="s">
        <v>327</v>
      </c>
      <c r="B33" s="205"/>
      <c r="C33" s="78" t="s">
        <v>341</v>
      </c>
      <c r="D33" s="203" t="s">
        <v>340</v>
      </c>
      <c r="E33" s="190"/>
      <c r="F33" s="190"/>
      <c r="G33" s="190"/>
      <c r="H33" s="76"/>
      <c r="I33" s="83" t="s">
        <v>341</v>
      </c>
      <c r="J33" s="84" t="s">
        <v>342</v>
      </c>
    </row>
    <row r="34" spans="1:10" x14ac:dyDescent="0.3">
      <c r="A34" s="69"/>
      <c r="B34" s="70"/>
      <c r="C34" s="70"/>
      <c r="D34" s="70"/>
      <c r="E34" s="182"/>
      <c r="F34" s="182"/>
      <c r="G34" s="182"/>
      <c r="H34" s="182"/>
      <c r="I34" s="70"/>
      <c r="J34" s="72"/>
    </row>
    <row r="35" spans="1:10" x14ac:dyDescent="0.3">
      <c r="A35" s="203" t="s">
        <v>328</v>
      </c>
      <c r="B35" s="190"/>
      <c r="C35" s="190"/>
      <c r="D35" s="190"/>
      <c r="E35" s="190" t="s">
        <v>318</v>
      </c>
      <c r="F35" s="190"/>
      <c r="G35" s="190"/>
      <c r="H35" s="190"/>
      <c r="I35" s="190"/>
      <c r="J35" s="86" t="s">
        <v>319</v>
      </c>
    </row>
    <row r="36" spans="1:10" x14ac:dyDescent="0.3">
      <c r="A36" s="69"/>
      <c r="B36" s="70"/>
      <c r="C36" s="70"/>
      <c r="D36" s="70"/>
      <c r="E36" s="182"/>
      <c r="F36" s="182"/>
      <c r="G36" s="182"/>
      <c r="H36" s="182"/>
      <c r="I36" s="70"/>
      <c r="J36" s="81"/>
    </row>
    <row r="37" spans="1:10" x14ac:dyDescent="0.3">
      <c r="A37" s="198"/>
      <c r="B37" s="199"/>
      <c r="C37" s="199"/>
      <c r="D37" s="199"/>
      <c r="E37" s="198"/>
      <c r="F37" s="199"/>
      <c r="G37" s="199"/>
      <c r="H37" s="199"/>
      <c r="I37" s="200"/>
      <c r="J37" s="87"/>
    </row>
    <row r="38" spans="1:10" x14ac:dyDescent="0.3">
      <c r="A38" s="69"/>
      <c r="B38" s="70"/>
      <c r="C38" s="77"/>
      <c r="D38" s="202"/>
      <c r="E38" s="202"/>
      <c r="F38" s="202"/>
      <c r="G38" s="202"/>
      <c r="H38" s="202"/>
      <c r="I38" s="202"/>
      <c r="J38" s="72"/>
    </row>
    <row r="39" spans="1:10" x14ac:dyDescent="0.3">
      <c r="A39" s="198"/>
      <c r="B39" s="199"/>
      <c r="C39" s="199"/>
      <c r="D39" s="200"/>
      <c r="E39" s="198"/>
      <c r="F39" s="199"/>
      <c r="G39" s="199"/>
      <c r="H39" s="199"/>
      <c r="I39" s="200"/>
      <c r="J39" s="78"/>
    </row>
    <row r="40" spans="1:10" x14ac:dyDescent="0.3">
      <c r="A40" s="69"/>
      <c r="B40" s="70"/>
      <c r="C40" s="77"/>
      <c r="D40" s="88"/>
      <c r="E40" s="202"/>
      <c r="F40" s="202"/>
      <c r="G40" s="202"/>
      <c r="H40" s="202"/>
      <c r="I40" s="71"/>
      <c r="J40" s="72"/>
    </row>
    <row r="41" spans="1:10" x14ac:dyDescent="0.3">
      <c r="A41" s="198"/>
      <c r="B41" s="199"/>
      <c r="C41" s="199"/>
      <c r="D41" s="200"/>
      <c r="E41" s="198"/>
      <c r="F41" s="199"/>
      <c r="G41" s="199"/>
      <c r="H41" s="199"/>
      <c r="I41" s="200"/>
      <c r="J41" s="78"/>
    </row>
    <row r="42" spans="1:10" x14ac:dyDescent="0.3">
      <c r="A42" s="69"/>
      <c r="B42" s="70"/>
      <c r="C42" s="77"/>
      <c r="D42" s="88"/>
      <c r="E42" s="202"/>
      <c r="F42" s="202"/>
      <c r="G42" s="202"/>
      <c r="H42" s="202"/>
      <c r="I42" s="71"/>
      <c r="J42" s="72"/>
    </row>
    <row r="43" spans="1:10" x14ac:dyDescent="0.3">
      <c r="A43" s="198"/>
      <c r="B43" s="199"/>
      <c r="C43" s="199"/>
      <c r="D43" s="200"/>
      <c r="E43" s="198"/>
      <c r="F43" s="199"/>
      <c r="G43" s="199"/>
      <c r="H43" s="199"/>
      <c r="I43" s="200"/>
      <c r="J43" s="78"/>
    </row>
    <row r="44" spans="1:10" x14ac:dyDescent="0.3">
      <c r="A44" s="89"/>
      <c r="B44" s="77"/>
      <c r="C44" s="196"/>
      <c r="D44" s="196"/>
      <c r="E44" s="182"/>
      <c r="F44" s="182"/>
      <c r="G44" s="196"/>
      <c r="H44" s="196"/>
      <c r="I44" s="196"/>
      <c r="J44" s="72"/>
    </row>
    <row r="45" spans="1:10" x14ac:dyDescent="0.3">
      <c r="A45" s="198"/>
      <c r="B45" s="199"/>
      <c r="C45" s="199"/>
      <c r="D45" s="200"/>
      <c r="E45" s="198"/>
      <c r="F45" s="199"/>
      <c r="G45" s="199"/>
      <c r="H45" s="199"/>
      <c r="I45" s="200"/>
      <c r="J45" s="78"/>
    </row>
    <row r="46" spans="1:10" x14ac:dyDescent="0.3">
      <c r="A46" s="89"/>
      <c r="B46" s="77"/>
      <c r="C46" s="77"/>
      <c r="D46" s="70"/>
      <c r="E46" s="201"/>
      <c r="F46" s="201"/>
      <c r="G46" s="196"/>
      <c r="H46" s="196"/>
      <c r="I46" s="70"/>
      <c r="J46" s="72"/>
    </row>
    <row r="47" spans="1:10" x14ac:dyDescent="0.3">
      <c r="A47" s="198"/>
      <c r="B47" s="199"/>
      <c r="C47" s="199"/>
      <c r="D47" s="200"/>
      <c r="E47" s="198"/>
      <c r="F47" s="199"/>
      <c r="G47" s="199"/>
      <c r="H47" s="199"/>
      <c r="I47" s="200"/>
      <c r="J47" s="78"/>
    </row>
    <row r="48" spans="1:10" x14ac:dyDescent="0.3">
      <c r="A48" s="89"/>
      <c r="B48" s="77"/>
      <c r="C48" s="77"/>
      <c r="D48" s="70"/>
      <c r="E48" s="182"/>
      <c r="F48" s="182"/>
      <c r="G48" s="196"/>
      <c r="H48" s="196"/>
      <c r="I48" s="70"/>
      <c r="J48" s="90" t="s">
        <v>343</v>
      </c>
    </row>
    <row r="49" spans="1:10" x14ac:dyDescent="0.3">
      <c r="A49" s="89"/>
      <c r="B49" s="77"/>
      <c r="C49" s="77"/>
      <c r="D49" s="70"/>
      <c r="E49" s="182"/>
      <c r="F49" s="182"/>
      <c r="G49" s="196"/>
      <c r="H49" s="196"/>
      <c r="I49" s="70"/>
      <c r="J49" s="90" t="s">
        <v>344</v>
      </c>
    </row>
    <row r="50" spans="1:10" ht="14.4" customHeight="1" x14ac:dyDescent="0.3">
      <c r="A50" s="175" t="s">
        <v>320</v>
      </c>
      <c r="B50" s="176"/>
      <c r="C50" s="192" t="s">
        <v>344</v>
      </c>
      <c r="D50" s="193"/>
      <c r="E50" s="194" t="s">
        <v>345</v>
      </c>
      <c r="F50" s="195"/>
      <c r="G50" s="183"/>
      <c r="H50" s="184"/>
      <c r="I50" s="184"/>
      <c r="J50" s="185"/>
    </row>
    <row r="51" spans="1:10" x14ac:dyDescent="0.3">
      <c r="A51" s="89"/>
      <c r="B51" s="77"/>
      <c r="C51" s="196"/>
      <c r="D51" s="196"/>
      <c r="E51" s="182"/>
      <c r="F51" s="182"/>
      <c r="G51" s="197" t="s">
        <v>346</v>
      </c>
      <c r="H51" s="197"/>
      <c r="I51" s="197"/>
      <c r="J51" s="61"/>
    </row>
    <row r="52" spans="1:10" ht="13.95" customHeight="1" x14ac:dyDescent="0.3">
      <c r="A52" s="175" t="s">
        <v>321</v>
      </c>
      <c r="B52" s="176"/>
      <c r="C52" s="183" t="s">
        <v>460</v>
      </c>
      <c r="D52" s="184"/>
      <c r="E52" s="184"/>
      <c r="F52" s="184"/>
      <c r="G52" s="184"/>
      <c r="H52" s="184"/>
      <c r="I52" s="184"/>
      <c r="J52" s="185"/>
    </row>
    <row r="53" spans="1:10" x14ac:dyDescent="0.3">
      <c r="A53" s="69"/>
      <c r="B53" s="70"/>
      <c r="C53" s="186" t="s">
        <v>322</v>
      </c>
      <c r="D53" s="186"/>
      <c r="E53" s="186"/>
      <c r="F53" s="186"/>
      <c r="G53" s="186"/>
      <c r="H53" s="186"/>
      <c r="I53" s="186"/>
      <c r="J53" s="72"/>
    </row>
    <row r="54" spans="1:10" x14ac:dyDescent="0.3">
      <c r="A54" s="175" t="s">
        <v>323</v>
      </c>
      <c r="B54" s="176"/>
      <c r="C54" s="187" t="s">
        <v>461</v>
      </c>
      <c r="D54" s="188"/>
      <c r="E54" s="189"/>
      <c r="F54" s="182"/>
      <c r="G54" s="182"/>
      <c r="H54" s="190"/>
      <c r="I54" s="190"/>
      <c r="J54" s="191"/>
    </row>
    <row r="55" spans="1:10" x14ac:dyDescent="0.3">
      <c r="A55" s="69"/>
      <c r="B55" s="70"/>
      <c r="C55" s="77"/>
      <c r="D55" s="70"/>
      <c r="E55" s="182"/>
      <c r="F55" s="182"/>
      <c r="G55" s="182"/>
      <c r="H55" s="182"/>
      <c r="I55" s="70"/>
      <c r="J55" s="72"/>
    </row>
    <row r="56" spans="1:10" ht="14.4" customHeight="1" x14ac:dyDescent="0.3">
      <c r="A56" s="175" t="s">
        <v>315</v>
      </c>
      <c r="B56" s="176"/>
      <c r="C56" s="177" t="s">
        <v>462</v>
      </c>
      <c r="D56" s="178"/>
      <c r="E56" s="178"/>
      <c r="F56" s="178"/>
      <c r="G56" s="178"/>
      <c r="H56" s="178"/>
      <c r="I56" s="178"/>
      <c r="J56" s="179"/>
    </row>
    <row r="57" spans="1:10" x14ac:dyDescent="0.3">
      <c r="A57" s="69"/>
      <c r="B57" s="70"/>
      <c r="C57" s="70"/>
      <c r="D57" s="70"/>
      <c r="E57" s="182"/>
      <c r="F57" s="182"/>
      <c r="G57" s="182"/>
      <c r="H57" s="182"/>
      <c r="I57" s="70"/>
      <c r="J57" s="72"/>
    </row>
    <row r="58" spans="1:10" x14ac:dyDescent="0.3">
      <c r="A58" s="175" t="s">
        <v>347</v>
      </c>
      <c r="B58" s="176"/>
      <c r="C58" s="177"/>
      <c r="D58" s="178"/>
      <c r="E58" s="178"/>
      <c r="F58" s="178"/>
      <c r="G58" s="178"/>
      <c r="H58" s="178"/>
      <c r="I58" s="178"/>
      <c r="J58" s="179"/>
    </row>
    <row r="59" spans="1:10" ht="14.4" customHeight="1" x14ac:dyDescent="0.3">
      <c r="A59" s="69"/>
      <c r="B59" s="70"/>
      <c r="C59" s="180" t="s">
        <v>348</v>
      </c>
      <c r="D59" s="180"/>
      <c r="E59" s="180"/>
      <c r="F59" s="180"/>
      <c r="G59" s="70"/>
      <c r="H59" s="70"/>
      <c r="I59" s="70"/>
      <c r="J59" s="72"/>
    </row>
    <row r="60" spans="1:10" x14ac:dyDescent="0.3">
      <c r="A60" s="175" t="s">
        <v>349</v>
      </c>
      <c r="B60" s="176"/>
      <c r="C60" s="177"/>
      <c r="D60" s="178"/>
      <c r="E60" s="178"/>
      <c r="F60" s="178"/>
      <c r="G60" s="178"/>
      <c r="H60" s="178"/>
      <c r="I60" s="178"/>
      <c r="J60" s="179"/>
    </row>
    <row r="61" spans="1:10" ht="14.4" customHeight="1" x14ac:dyDescent="0.3">
      <c r="A61" s="91"/>
      <c r="B61" s="92"/>
      <c r="C61" s="181" t="s">
        <v>350</v>
      </c>
      <c r="D61" s="181"/>
      <c r="E61" s="181"/>
      <c r="F61" s="181"/>
      <c r="G61" s="181"/>
      <c r="H61" s="92"/>
      <c r="I61" s="92"/>
      <c r="J61" s="93"/>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activeCell="A5" sqref="A5:F5"/>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42" t="s">
        <v>1</v>
      </c>
      <c r="B1" s="243"/>
      <c r="C1" s="243"/>
      <c r="D1" s="243"/>
      <c r="E1" s="243"/>
      <c r="F1" s="243"/>
      <c r="G1" s="243"/>
      <c r="H1" s="243"/>
      <c r="I1" s="243"/>
    </row>
    <row r="2" spans="1:9" x14ac:dyDescent="0.25">
      <c r="A2" s="244" t="s">
        <v>463</v>
      </c>
      <c r="B2" s="245"/>
      <c r="C2" s="245"/>
      <c r="D2" s="245"/>
      <c r="E2" s="245"/>
      <c r="F2" s="245"/>
      <c r="G2" s="245"/>
      <c r="H2" s="245"/>
      <c r="I2" s="245"/>
    </row>
    <row r="3" spans="1:9" x14ac:dyDescent="0.25">
      <c r="A3" s="246" t="s">
        <v>282</v>
      </c>
      <c r="B3" s="247"/>
      <c r="C3" s="247"/>
      <c r="D3" s="247"/>
      <c r="E3" s="247"/>
      <c r="F3" s="247"/>
      <c r="G3" s="247"/>
      <c r="H3" s="247"/>
      <c r="I3" s="247"/>
    </row>
    <row r="4" spans="1:9" x14ac:dyDescent="0.25">
      <c r="A4" s="248" t="s">
        <v>465</v>
      </c>
      <c r="B4" s="249"/>
      <c r="C4" s="249"/>
      <c r="D4" s="249"/>
      <c r="E4" s="249"/>
      <c r="F4" s="249"/>
      <c r="G4" s="249"/>
      <c r="H4" s="249"/>
      <c r="I4" s="250"/>
    </row>
    <row r="5" spans="1:9" ht="30.6" x14ac:dyDescent="0.25">
      <c r="A5" s="253" t="s">
        <v>2</v>
      </c>
      <c r="B5" s="254"/>
      <c r="C5" s="254"/>
      <c r="D5" s="254"/>
      <c r="E5" s="254"/>
      <c r="F5" s="254"/>
      <c r="G5" s="11" t="s">
        <v>101</v>
      </c>
      <c r="H5" s="13" t="s">
        <v>297</v>
      </c>
      <c r="I5" s="13" t="s">
        <v>298</v>
      </c>
    </row>
    <row r="6" spans="1:9" x14ac:dyDescent="0.25">
      <c r="A6" s="251">
        <v>1</v>
      </c>
      <c r="B6" s="252"/>
      <c r="C6" s="252"/>
      <c r="D6" s="252"/>
      <c r="E6" s="252"/>
      <c r="F6" s="252"/>
      <c r="G6" s="12">
        <v>2</v>
      </c>
      <c r="H6" s="13">
        <v>3</v>
      </c>
      <c r="I6" s="13">
        <v>4</v>
      </c>
    </row>
    <row r="7" spans="1:9" x14ac:dyDescent="0.25">
      <c r="A7" s="255"/>
      <c r="B7" s="255"/>
      <c r="C7" s="255"/>
      <c r="D7" s="255"/>
      <c r="E7" s="255"/>
      <c r="F7" s="255"/>
      <c r="G7" s="255"/>
      <c r="H7" s="255"/>
      <c r="I7" s="255"/>
    </row>
    <row r="8" spans="1:9" ht="12.75" customHeight="1" x14ac:dyDescent="0.25">
      <c r="A8" s="236" t="s">
        <v>4</v>
      </c>
      <c r="B8" s="236"/>
      <c r="C8" s="236"/>
      <c r="D8" s="236"/>
      <c r="E8" s="236"/>
      <c r="F8" s="236"/>
      <c r="G8" s="14">
        <v>1</v>
      </c>
      <c r="H8" s="22">
        <v>0</v>
      </c>
      <c r="I8" s="22">
        <v>0</v>
      </c>
    </row>
    <row r="9" spans="1:9" ht="12.75" customHeight="1" x14ac:dyDescent="0.25">
      <c r="A9" s="237" t="s">
        <v>303</v>
      </c>
      <c r="B9" s="237"/>
      <c r="C9" s="237"/>
      <c r="D9" s="237"/>
      <c r="E9" s="237"/>
      <c r="F9" s="237"/>
      <c r="G9" s="15">
        <v>2</v>
      </c>
      <c r="H9" s="23">
        <f>H10+H17+H27+H38+H43</f>
        <v>2728094883</v>
      </c>
      <c r="I9" s="23">
        <f>I10+I17+I27+I38+I43</f>
        <v>2688573734</v>
      </c>
    </row>
    <row r="10" spans="1:9" ht="12.75" customHeight="1" x14ac:dyDescent="0.25">
      <c r="A10" s="239" t="s">
        <v>5</v>
      </c>
      <c r="B10" s="239"/>
      <c r="C10" s="239"/>
      <c r="D10" s="239"/>
      <c r="E10" s="239"/>
      <c r="F10" s="239"/>
      <c r="G10" s="15">
        <v>3</v>
      </c>
      <c r="H10" s="23">
        <f>H11+H12+H13+H14+H15+H16</f>
        <v>42715766</v>
      </c>
      <c r="I10" s="23">
        <f>I11+I12+I13+I14+I15+I16</f>
        <v>41627126</v>
      </c>
    </row>
    <row r="11" spans="1:9" ht="12.75" customHeight="1" x14ac:dyDescent="0.25">
      <c r="A11" s="235" t="s">
        <v>6</v>
      </c>
      <c r="B11" s="235"/>
      <c r="C11" s="235"/>
      <c r="D11" s="235"/>
      <c r="E11" s="235"/>
      <c r="F11" s="235"/>
      <c r="G11" s="14">
        <v>4</v>
      </c>
      <c r="H11" s="22">
        <v>0</v>
      </c>
      <c r="I11" s="22">
        <v>0</v>
      </c>
    </row>
    <row r="12" spans="1:9" ht="22.95" customHeight="1" x14ac:dyDescent="0.25">
      <c r="A12" s="235" t="s">
        <v>7</v>
      </c>
      <c r="B12" s="235"/>
      <c r="C12" s="235"/>
      <c r="D12" s="235"/>
      <c r="E12" s="235"/>
      <c r="F12" s="235"/>
      <c r="G12" s="14">
        <v>5</v>
      </c>
      <c r="H12" s="22">
        <v>29789076</v>
      </c>
      <c r="I12" s="22">
        <v>28752573</v>
      </c>
    </row>
    <row r="13" spans="1:9" ht="12.75" customHeight="1" x14ac:dyDescent="0.25">
      <c r="A13" s="235" t="s">
        <v>8</v>
      </c>
      <c r="B13" s="235"/>
      <c r="C13" s="235"/>
      <c r="D13" s="235"/>
      <c r="E13" s="235"/>
      <c r="F13" s="235"/>
      <c r="G13" s="14">
        <v>6</v>
      </c>
      <c r="H13" s="22">
        <v>12480373</v>
      </c>
      <c r="I13" s="22">
        <v>12480373</v>
      </c>
    </row>
    <row r="14" spans="1:9" ht="12.75" customHeight="1" x14ac:dyDescent="0.25">
      <c r="A14" s="235" t="s">
        <v>9</v>
      </c>
      <c r="B14" s="235"/>
      <c r="C14" s="235"/>
      <c r="D14" s="235"/>
      <c r="E14" s="235"/>
      <c r="F14" s="235"/>
      <c r="G14" s="14">
        <v>7</v>
      </c>
      <c r="H14" s="22">
        <v>0</v>
      </c>
      <c r="I14" s="22">
        <v>0</v>
      </c>
    </row>
    <row r="15" spans="1:9" ht="12.75" customHeight="1" x14ac:dyDescent="0.25">
      <c r="A15" s="235" t="s">
        <v>10</v>
      </c>
      <c r="B15" s="235"/>
      <c r="C15" s="235"/>
      <c r="D15" s="235"/>
      <c r="E15" s="235"/>
      <c r="F15" s="235"/>
      <c r="G15" s="14">
        <v>8</v>
      </c>
      <c r="H15" s="22">
        <v>0</v>
      </c>
      <c r="I15" s="22">
        <v>20485</v>
      </c>
    </row>
    <row r="16" spans="1:9" ht="12.75" customHeight="1" x14ac:dyDescent="0.25">
      <c r="A16" s="235" t="s">
        <v>11</v>
      </c>
      <c r="B16" s="235"/>
      <c r="C16" s="235"/>
      <c r="D16" s="235"/>
      <c r="E16" s="235"/>
      <c r="F16" s="235"/>
      <c r="G16" s="14">
        <v>9</v>
      </c>
      <c r="H16" s="22">
        <v>446317</v>
      </c>
      <c r="I16" s="22">
        <v>373695</v>
      </c>
    </row>
    <row r="17" spans="1:9" ht="12.75" customHeight="1" x14ac:dyDescent="0.25">
      <c r="A17" s="239" t="s">
        <v>12</v>
      </c>
      <c r="B17" s="239"/>
      <c r="C17" s="239"/>
      <c r="D17" s="239"/>
      <c r="E17" s="239"/>
      <c r="F17" s="239"/>
      <c r="G17" s="15">
        <v>10</v>
      </c>
      <c r="H17" s="23">
        <f>H18+H19+H20+H21+H22+H23+H24+H25+H26</f>
        <v>2411706148</v>
      </c>
      <c r="I17" s="23">
        <f>I18+I19+I20+I21+I22+I23+I24+I25+I26</f>
        <v>2373082570</v>
      </c>
    </row>
    <row r="18" spans="1:9" ht="12.75" customHeight="1" x14ac:dyDescent="0.25">
      <c r="A18" s="235" t="s">
        <v>13</v>
      </c>
      <c r="B18" s="235"/>
      <c r="C18" s="235"/>
      <c r="D18" s="235"/>
      <c r="E18" s="235"/>
      <c r="F18" s="235"/>
      <c r="G18" s="14">
        <v>11</v>
      </c>
      <c r="H18" s="22">
        <v>280884988</v>
      </c>
      <c r="I18" s="22">
        <v>280884989</v>
      </c>
    </row>
    <row r="19" spans="1:9" ht="12.75" customHeight="1" x14ac:dyDescent="0.25">
      <c r="A19" s="235" t="s">
        <v>14</v>
      </c>
      <c r="B19" s="235"/>
      <c r="C19" s="235"/>
      <c r="D19" s="235"/>
      <c r="E19" s="235"/>
      <c r="F19" s="235"/>
      <c r="G19" s="14">
        <v>12</v>
      </c>
      <c r="H19" s="22">
        <v>1956616610</v>
      </c>
      <c r="I19" s="22">
        <v>1916772998</v>
      </c>
    </row>
    <row r="20" spans="1:9" ht="12.75" customHeight="1" x14ac:dyDescent="0.25">
      <c r="A20" s="235" t="s">
        <v>15</v>
      </c>
      <c r="B20" s="235"/>
      <c r="C20" s="235"/>
      <c r="D20" s="235"/>
      <c r="E20" s="235"/>
      <c r="F20" s="235"/>
      <c r="G20" s="14">
        <v>13</v>
      </c>
      <c r="H20" s="22">
        <v>32152510</v>
      </c>
      <c r="I20" s="22">
        <v>29179387</v>
      </c>
    </row>
    <row r="21" spans="1:9" ht="12.75" customHeight="1" x14ac:dyDescent="0.25">
      <c r="A21" s="235" t="s">
        <v>16</v>
      </c>
      <c r="B21" s="235"/>
      <c r="C21" s="235"/>
      <c r="D21" s="235"/>
      <c r="E21" s="235"/>
      <c r="F21" s="235"/>
      <c r="G21" s="14">
        <v>14</v>
      </c>
      <c r="H21" s="22">
        <v>57749519</v>
      </c>
      <c r="I21" s="22">
        <v>52826899</v>
      </c>
    </row>
    <row r="22" spans="1:9" ht="12.75" customHeight="1" x14ac:dyDescent="0.25">
      <c r="A22" s="235" t="s">
        <v>17</v>
      </c>
      <c r="B22" s="235"/>
      <c r="C22" s="235"/>
      <c r="D22" s="235"/>
      <c r="E22" s="235"/>
      <c r="F22" s="235"/>
      <c r="G22" s="14">
        <v>15</v>
      </c>
      <c r="H22" s="22">
        <v>0</v>
      </c>
      <c r="I22" s="22">
        <v>0</v>
      </c>
    </row>
    <row r="23" spans="1:9" ht="12.75" customHeight="1" x14ac:dyDescent="0.25">
      <c r="A23" s="235" t="s">
        <v>18</v>
      </c>
      <c r="B23" s="235"/>
      <c r="C23" s="235"/>
      <c r="D23" s="235"/>
      <c r="E23" s="235"/>
      <c r="F23" s="235"/>
      <c r="G23" s="14">
        <v>16</v>
      </c>
      <c r="H23" s="22">
        <v>0</v>
      </c>
      <c r="I23" s="22">
        <v>0</v>
      </c>
    </row>
    <row r="24" spans="1:9" ht="12.75" customHeight="1" x14ac:dyDescent="0.25">
      <c r="A24" s="235" t="s">
        <v>19</v>
      </c>
      <c r="B24" s="235"/>
      <c r="C24" s="235"/>
      <c r="D24" s="235"/>
      <c r="E24" s="235"/>
      <c r="F24" s="235"/>
      <c r="G24" s="14">
        <v>17</v>
      </c>
      <c r="H24" s="22">
        <v>8496410</v>
      </c>
      <c r="I24" s="22">
        <v>20546416</v>
      </c>
    </row>
    <row r="25" spans="1:9" ht="12.75" customHeight="1" x14ac:dyDescent="0.25">
      <c r="A25" s="235" t="s">
        <v>20</v>
      </c>
      <c r="B25" s="235"/>
      <c r="C25" s="235"/>
      <c r="D25" s="235"/>
      <c r="E25" s="235"/>
      <c r="F25" s="235"/>
      <c r="G25" s="14">
        <v>18</v>
      </c>
      <c r="H25" s="22">
        <v>47241528</v>
      </c>
      <c r="I25" s="22">
        <v>45020418</v>
      </c>
    </row>
    <row r="26" spans="1:9" ht="12.75" customHeight="1" x14ac:dyDescent="0.25">
      <c r="A26" s="235" t="s">
        <v>21</v>
      </c>
      <c r="B26" s="235"/>
      <c r="C26" s="235"/>
      <c r="D26" s="235"/>
      <c r="E26" s="235"/>
      <c r="F26" s="235"/>
      <c r="G26" s="14">
        <v>19</v>
      </c>
      <c r="H26" s="22">
        <v>28564583</v>
      </c>
      <c r="I26" s="22">
        <v>27851463</v>
      </c>
    </row>
    <row r="27" spans="1:9" ht="12.75" customHeight="1" x14ac:dyDescent="0.25">
      <c r="A27" s="239" t="s">
        <v>22</v>
      </c>
      <c r="B27" s="239"/>
      <c r="C27" s="239"/>
      <c r="D27" s="239"/>
      <c r="E27" s="239"/>
      <c r="F27" s="239"/>
      <c r="G27" s="15">
        <v>20</v>
      </c>
      <c r="H27" s="23">
        <f>SUM(H28:H37)</f>
        <v>209662845</v>
      </c>
      <c r="I27" s="23">
        <f>SUM(I28:I37)</f>
        <v>209853914</v>
      </c>
    </row>
    <row r="28" spans="1:9" ht="12.75" customHeight="1" x14ac:dyDescent="0.25">
      <c r="A28" s="235" t="s">
        <v>23</v>
      </c>
      <c r="B28" s="235"/>
      <c r="C28" s="235"/>
      <c r="D28" s="235"/>
      <c r="E28" s="235"/>
      <c r="F28" s="235"/>
      <c r="G28" s="14">
        <v>21</v>
      </c>
      <c r="H28" s="22">
        <v>190844787</v>
      </c>
      <c r="I28" s="22">
        <v>190844787</v>
      </c>
    </row>
    <row r="29" spans="1:9" ht="12.75" customHeight="1" x14ac:dyDescent="0.25">
      <c r="A29" s="235" t="s">
        <v>24</v>
      </c>
      <c r="B29" s="235"/>
      <c r="C29" s="235"/>
      <c r="D29" s="235"/>
      <c r="E29" s="235"/>
      <c r="F29" s="235"/>
      <c r="G29" s="14">
        <v>22</v>
      </c>
      <c r="H29" s="22">
        <v>0</v>
      </c>
      <c r="I29" s="22">
        <v>0</v>
      </c>
    </row>
    <row r="30" spans="1:9" ht="12.75" customHeight="1" x14ac:dyDescent="0.25">
      <c r="A30" s="235" t="s">
        <v>25</v>
      </c>
      <c r="B30" s="235"/>
      <c r="C30" s="235"/>
      <c r="D30" s="235"/>
      <c r="E30" s="235"/>
      <c r="F30" s="235"/>
      <c r="G30" s="14">
        <v>23</v>
      </c>
      <c r="H30" s="22">
        <v>0</v>
      </c>
      <c r="I30" s="22">
        <v>0</v>
      </c>
    </row>
    <row r="31" spans="1:9" ht="24" customHeight="1" x14ac:dyDescent="0.25">
      <c r="A31" s="235" t="s">
        <v>26</v>
      </c>
      <c r="B31" s="235"/>
      <c r="C31" s="235"/>
      <c r="D31" s="235"/>
      <c r="E31" s="235"/>
      <c r="F31" s="235"/>
      <c r="G31" s="14">
        <v>24</v>
      </c>
      <c r="H31" s="22">
        <v>12034170</v>
      </c>
      <c r="I31" s="22">
        <v>12561929</v>
      </c>
    </row>
    <row r="32" spans="1:9" ht="23.4" customHeight="1" x14ac:dyDescent="0.25">
      <c r="A32" s="235" t="s">
        <v>27</v>
      </c>
      <c r="B32" s="235"/>
      <c r="C32" s="235"/>
      <c r="D32" s="235"/>
      <c r="E32" s="235"/>
      <c r="F32" s="235"/>
      <c r="G32" s="14">
        <v>25</v>
      </c>
      <c r="H32" s="22">
        <v>0</v>
      </c>
      <c r="I32" s="22">
        <v>0</v>
      </c>
    </row>
    <row r="33" spans="1:9" ht="21.6" customHeight="1" x14ac:dyDescent="0.25">
      <c r="A33" s="235" t="s">
        <v>28</v>
      </c>
      <c r="B33" s="235"/>
      <c r="C33" s="235"/>
      <c r="D33" s="235"/>
      <c r="E33" s="235"/>
      <c r="F33" s="235"/>
      <c r="G33" s="14">
        <v>26</v>
      </c>
      <c r="H33" s="22">
        <v>0</v>
      </c>
      <c r="I33" s="22">
        <v>0</v>
      </c>
    </row>
    <row r="34" spans="1:9" ht="12.75" customHeight="1" x14ac:dyDescent="0.25">
      <c r="A34" s="235" t="s">
        <v>29</v>
      </c>
      <c r="B34" s="235"/>
      <c r="C34" s="235"/>
      <c r="D34" s="235"/>
      <c r="E34" s="235"/>
      <c r="F34" s="235"/>
      <c r="G34" s="14">
        <v>27</v>
      </c>
      <c r="H34" s="22">
        <v>0</v>
      </c>
      <c r="I34" s="22">
        <v>0</v>
      </c>
    </row>
    <row r="35" spans="1:9" ht="12.75" customHeight="1" x14ac:dyDescent="0.25">
      <c r="A35" s="235" t="s">
        <v>30</v>
      </c>
      <c r="B35" s="235"/>
      <c r="C35" s="235"/>
      <c r="D35" s="235"/>
      <c r="E35" s="235"/>
      <c r="F35" s="235"/>
      <c r="G35" s="14">
        <v>28</v>
      </c>
      <c r="H35" s="22">
        <v>6783888</v>
      </c>
      <c r="I35" s="22">
        <v>6447198</v>
      </c>
    </row>
    <row r="36" spans="1:9" ht="12.75" customHeight="1" x14ac:dyDescent="0.25">
      <c r="A36" s="235" t="s">
        <v>31</v>
      </c>
      <c r="B36" s="235"/>
      <c r="C36" s="235"/>
      <c r="D36" s="235"/>
      <c r="E36" s="235"/>
      <c r="F36" s="235"/>
      <c r="G36" s="14">
        <v>29</v>
      </c>
      <c r="H36" s="22">
        <v>0</v>
      </c>
      <c r="I36" s="22">
        <v>0</v>
      </c>
    </row>
    <row r="37" spans="1:9" ht="12.75" customHeight="1" x14ac:dyDescent="0.25">
      <c r="A37" s="235" t="s">
        <v>32</v>
      </c>
      <c r="B37" s="235"/>
      <c r="C37" s="235"/>
      <c r="D37" s="235"/>
      <c r="E37" s="235"/>
      <c r="F37" s="235"/>
      <c r="G37" s="14">
        <v>30</v>
      </c>
      <c r="H37" s="22">
        <v>0</v>
      </c>
      <c r="I37" s="22">
        <v>0</v>
      </c>
    </row>
    <row r="38" spans="1:9" ht="12.75" customHeight="1" x14ac:dyDescent="0.25">
      <c r="A38" s="239" t="s">
        <v>33</v>
      </c>
      <c r="B38" s="239"/>
      <c r="C38" s="239"/>
      <c r="D38" s="239"/>
      <c r="E38" s="239"/>
      <c r="F38" s="239"/>
      <c r="G38" s="15">
        <v>31</v>
      </c>
      <c r="H38" s="23">
        <f>H39+H40+H41+H42</f>
        <v>0</v>
      </c>
      <c r="I38" s="23">
        <f>I39+I40+I41+I42</f>
        <v>0</v>
      </c>
    </row>
    <row r="39" spans="1:9" ht="12.75" customHeight="1" x14ac:dyDescent="0.25">
      <c r="A39" s="235" t="s">
        <v>34</v>
      </c>
      <c r="B39" s="235"/>
      <c r="C39" s="235"/>
      <c r="D39" s="235"/>
      <c r="E39" s="235"/>
      <c r="F39" s="235"/>
      <c r="G39" s="14">
        <v>32</v>
      </c>
      <c r="H39" s="22">
        <v>0</v>
      </c>
      <c r="I39" s="22">
        <v>0</v>
      </c>
    </row>
    <row r="40" spans="1:9" ht="12.75" customHeight="1" x14ac:dyDescent="0.25">
      <c r="A40" s="235" t="s">
        <v>35</v>
      </c>
      <c r="B40" s="235"/>
      <c r="C40" s="235"/>
      <c r="D40" s="235"/>
      <c r="E40" s="235"/>
      <c r="F40" s="235"/>
      <c r="G40" s="14">
        <v>33</v>
      </c>
      <c r="H40" s="22">
        <v>0</v>
      </c>
      <c r="I40" s="22">
        <v>0</v>
      </c>
    </row>
    <row r="41" spans="1:9" ht="12.75" customHeight="1" x14ac:dyDescent="0.25">
      <c r="A41" s="235" t="s">
        <v>36</v>
      </c>
      <c r="B41" s="235"/>
      <c r="C41" s="235"/>
      <c r="D41" s="235"/>
      <c r="E41" s="235"/>
      <c r="F41" s="235"/>
      <c r="G41" s="14">
        <v>34</v>
      </c>
      <c r="H41" s="22">
        <v>0</v>
      </c>
      <c r="I41" s="22">
        <v>0</v>
      </c>
    </row>
    <row r="42" spans="1:9" ht="12.75" customHeight="1" x14ac:dyDescent="0.25">
      <c r="A42" s="235" t="s">
        <v>37</v>
      </c>
      <c r="B42" s="235"/>
      <c r="C42" s="235"/>
      <c r="D42" s="235"/>
      <c r="E42" s="235"/>
      <c r="F42" s="235"/>
      <c r="G42" s="14">
        <v>35</v>
      </c>
      <c r="H42" s="22">
        <v>0</v>
      </c>
      <c r="I42" s="22">
        <v>0</v>
      </c>
    </row>
    <row r="43" spans="1:9" ht="12.75" customHeight="1" x14ac:dyDescent="0.25">
      <c r="A43" s="235" t="s">
        <v>38</v>
      </c>
      <c r="B43" s="235"/>
      <c r="C43" s="235"/>
      <c r="D43" s="235"/>
      <c r="E43" s="235"/>
      <c r="F43" s="235"/>
      <c r="G43" s="14">
        <v>36</v>
      </c>
      <c r="H43" s="22">
        <v>64010124</v>
      </c>
      <c r="I43" s="22">
        <v>64010124</v>
      </c>
    </row>
    <row r="44" spans="1:9" ht="12.75" customHeight="1" x14ac:dyDescent="0.25">
      <c r="A44" s="237" t="s">
        <v>304</v>
      </c>
      <c r="B44" s="237"/>
      <c r="C44" s="237"/>
      <c r="D44" s="237"/>
      <c r="E44" s="237"/>
      <c r="F44" s="237"/>
      <c r="G44" s="15">
        <v>37</v>
      </c>
      <c r="H44" s="23">
        <f>H45+H53+H60+H70</f>
        <v>525831251</v>
      </c>
      <c r="I44" s="23">
        <f>I45+I53+I60+I70</f>
        <v>493222031</v>
      </c>
    </row>
    <row r="45" spans="1:9" ht="12.75" customHeight="1" x14ac:dyDescent="0.25">
      <c r="A45" s="239" t="s">
        <v>39</v>
      </c>
      <c r="B45" s="239"/>
      <c r="C45" s="239"/>
      <c r="D45" s="239"/>
      <c r="E45" s="239"/>
      <c r="F45" s="239"/>
      <c r="G45" s="15">
        <v>38</v>
      </c>
      <c r="H45" s="23">
        <f>SUM(H46:H52)</f>
        <v>3663395</v>
      </c>
      <c r="I45" s="23">
        <f>SUM(I46:I52)</f>
        <v>4822445</v>
      </c>
    </row>
    <row r="46" spans="1:9" ht="12.75" customHeight="1" x14ac:dyDescent="0.25">
      <c r="A46" s="235" t="s">
        <v>40</v>
      </c>
      <c r="B46" s="235"/>
      <c r="C46" s="235"/>
      <c r="D46" s="235"/>
      <c r="E46" s="235"/>
      <c r="F46" s="235"/>
      <c r="G46" s="14">
        <v>39</v>
      </c>
      <c r="H46" s="22">
        <v>3478838</v>
      </c>
      <c r="I46" s="22">
        <v>4593984</v>
      </c>
    </row>
    <row r="47" spans="1:9" ht="12.75" customHeight="1" x14ac:dyDescent="0.25">
      <c r="A47" s="235" t="s">
        <v>41</v>
      </c>
      <c r="B47" s="235"/>
      <c r="C47" s="235"/>
      <c r="D47" s="235"/>
      <c r="E47" s="235"/>
      <c r="F47" s="235"/>
      <c r="G47" s="14">
        <v>40</v>
      </c>
      <c r="H47" s="22">
        <v>0</v>
      </c>
      <c r="I47" s="22">
        <v>0</v>
      </c>
    </row>
    <row r="48" spans="1:9" ht="12.75" customHeight="1" x14ac:dyDescent="0.25">
      <c r="A48" s="235" t="s">
        <v>42</v>
      </c>
      <c r="B48" s="235"/>
      <c r="C48" s="235"/>
      <c r="D48" s="235"/>
      <c r="E48" s="235"/>
      <c r="F48" s="235"/>
      <c r="G48" s="14">
        <v>41</v>
      </c>
      <c r="H48" s="22">
        <v>0</v>
      </c>
      <c r="I48" s="22">
        <v>0</v>
      </c>
    </row>
    <row r="49" spans="1:9" ht="12.75" customHeight="1" x14ac:dyDescent="0.25">
      <c r="A49" s="235" t="s">
        <v>43</v>
      </c>
      <c r="B49" s="235"/>
      <c r="C49" s="235"/>
      <c r="D49" s="235"/>
      <c r="E49" s="235"/>
      <c r="F49" s="235"/>
      <c r="G49" s="14">
        <v>42</v>
      </c>
      <c r="H49" s="22">
        <v>184557</v>
      </c>
      <c r="I49" s="22">
        <v>228461</v>
      </c>
    </row>
    <row r="50" spans="1:9" ht="12.75" customHeight="1" x14ac:dyDescent="0.25">
      <c r="A50" s="235" t="s">
        <v>44</v>
      </c>
      <c r="B50" s="235"/>
      <c r="C50" s="235"/>
      <c r="D50" s="235"/>
      <c r="E50" s="235"/>
      <c r="F50" s="235"/>
      <c r="G50" s="14">
        <v>43</v>
      </c>
      <c r="H50" s="22">
        <v>0</v>
      </c>
      <c r="I50" s="22">
        <v>0</v>
      </c>
    </row>
    <row r="51" spans="1:9" ht="12.75" customHeight="1" x14ac:dyDescent="0.25">
      <c r="A51" s="235" t="s">
        <v>45</v>
      </c>
      <c r="B51" s="235"/>
      <c r="C51" s="235"/>
      <c r="D51" s="235"/>
      <c r="E51" s="235"/>
      <c r="F51" s="235"/>
      <c r="G51" s="14">
        <v>44</v>
      </c>
      <c r="H51" s="22">
        <v>0</v>
      </c>
      <c r="I51" s="22">
        <v>0</v>
      </c>
    </row>
    <row r="52" spans="1:9" ht="12.75" customHeight="1" x14ac:dyDescent="0.25">
      <c r="A52" s="235" t="s">
        <v>46</v>
      </c>
      <c r="B52" s="235"/>
      <c r="C52" s="235"/>
      <c r="D52" s="235"/>
      <c r="E52" s="235"/>
      <c r="F52" s="235"/>
      <c r="G52" s="14">
        <v>45</v>
      </c>
      <c r="H52" s="22">
        <v>0</v>
      </c>
      <c r="I52" s="22">
        <v>0</v>
      </c>
    </row>
    <row r="53" spans="1:9" ht="12.75" customHeight="1" x14ac:dyDescent="0.25">
      <c r="A53" s="239" t="s">
        <v>47</v>
      </c>
      <c r="B53" s="239"/>
      <c r="C53" s="239"/>
      <c r="D53" s="239"/>
      <c r="E53" s="239"/>
      <c r="F53" s="239"/>
      <c r="G53" s="15">
        <v>46</v>
      </c>
      <c r="H53" s="23">
        <f>SUM(H54:H59)</f>
        <v>30181278</v>
      </c>
      <c r="I53" s="23">
        <f>SUM(I54:I59)</f>
        <v>26551493</v>
      </c>
    </row>
    <row r="54" spans="1:9" ht="12.75" customHeight="1" x14ac:dyDescent="0.25">
      <c r="A54" s="235" t="s">
        <v>48</v>
      </c>
      <c r="B54" s="235"/>
      <c r="C54" s="235"/>
      <c r="D54" s="235"/>
      <c r="E54" s="235"/>
      <c r="F54" s="235"/>
      <c r="G54" s="14">
        <v>47</v>
      </c>
      <c r="H54" s="22">
        <v>62827</v>
      </c>
      <c r="I54" s="22">
        <v>144814</v>
      </c>
    </row>
    <row r="55" spans="1:9" ht="12.75" customHeight="1" x14ac:dyDescent="0.25">
      <c r="A55" s="235" t="s">
        <v>49</v>
      </c>
      <c r="B55" s="235"/>
      <c r="C55" s="235"/>
      <c r="D55" s="235"/>
      <c r="E55" s="235"/>
      <c r="F55" s="235"/>
      <c r="G55" s="14">
        <v>48</v>
      </c>
      <c r="H55" s="22">
        <v>0</v>
      </c>
      <c r="I55" s="22">
        <v>0</v>
      </c>
    </row>
    <row r="56" spans="1:9" ht="12.75" customHeight="1" x14ac:dyDescent="0.25">
      <c r="A56" s="235" t="s">
        <v>50</v>
      </c>
      <c r="B56" s="235"/>
      <c r="C56" s="235"/>
      <c r="D56" s="235"/>
      <c r="E56" s="235"/>
      <c r="F56" s="235"/>
      <c r="G56" s="14">
        <v>49</v>
      </c>
      <c r="H56" s="22">
        <v>2195527</v>
      </c>
      <c r="I56" s="22">
        <v>3980404</v>
      </c>
    </row>
    <row r="57" spans="1:9" ht="12.75" customHeight="1" x14ac:dyDescent="0.25">
      <c r="A57" s="235" t="s">
        <v>51</v>
      </c>
      <c r="B57" s="235"/>
      <c r="C57" s="235"/>
      <c r="D57" s="235"/>
      <c r="E57" s="235"/>
      <c r="F57" s="235"/>
      <c r="G57" s="14">
        <v>50</v>
      </c>
      <c r="H57" s="22">
        <v>13644</v>
      </c>
      <c r="I57" s="22">
        <v>56689</v>
      </c>
    </row>
    <row r="58" spans="1:9" ht="12.75" customHeight="1" x14ac:dyDescent="0.25">
      <c r="A58" s="235" t="s">
        <v>52</v>
      </c>
      <c r="B58" s="235"/>
      <c r="C58" s="235"/>
      <c r="D58" s="235"/>
      <c r="E58" s="235"/>
      <c r="F58" s="235"/>
      <c r="G58" s="14">
        <v>51</v>
      </c>
      <c r="H58" s="22">
        <v>16421794</v>
      </c>
      <c r="I58" s="22">
        <v>10410384</v>
      </c>
    </row>
    <row r="59" spans="1:9" ht="12.75" customHeight="1" x14ac:dyDescent="0.25">
      <c r="A59" s="235" t="s">
        <v>53</v>
      </c>
      <c r="B59" s="235"/>
      <c r="C59" s="235"/>
      <c r="D59" s="235"/>
      <c r="E59" s="235"/>
      <c r="F59" s="235"/>
      <c r="G59" s="14">
        <v>52</v>
      </c>
      <c r="H59" s="22">
        <v>11487486</v>
      </c>
      <c r="I59" s="22">
        <v>11959202</v>
      </c>
    </row>
    <row r="60" spans="1:9" ht="12.75" customHeight="1" x14ac:dyDescent="0.25">
      <c r="A60" s="239" t="s">
        <v>54</v>
      </c>
      <c r="B60" s="239"/>
      <c r="C60" s="239"/>
      <c r="D60" s="239"/>
      <c r="E60" s="239"/>
      <c r="F60" s="239"/>
      <c r="G60" s="15">
        <v>53</v>
      </c>
      <c r="H60" s="23">
        <f>SUM(H61:H69)</f>
        <v>3729636</v>
      </c>
      <c r="I60" s="23">
        <f>SUM(I61:I69)</f>
        <v>3068748</v>
      </c>
    </row>
    <row r="61" spans="1:9" ht="12.75" customHeight="1" x14ac:dyDescent="0.25">
      <c r="A61" s="235" t="s">
        <v>23</v>
      </c>
      <c r="B61" s="235"/>
      <c r="C61" s="235"/>
      <c r="D61" s="235"/>
      <c r="E61" s="235"/>
      <c r="F61" s="235"/>
      <c r="G61" s="14">
        <v>54</v>
      </c>
      <c r="H61" s="22">
        <v>0</v>
      </c>
      <c r="I61" s="22">
        <v>0</v>
      </c>
    </row>
    <row r="62" spans="1:9" ht="27.6" customHeight="1" x14ac:dyDescent="0.25">
      <c r="A62" s="235" t="s">
        <v>24</v>
      </c>
      <c r="B62" s="235"/>
      <c r="C62" s="235"/>
      <c r="D62" s="235"/>
      <c r="E62" s="235"/>
      <c r="F62" s="235"/>
      <c r="G62" s="14">
        <v>55</v>
      </c>
      <c r="H62" s="22">
        <v>0</v>
      </c>
      <c r="I62" s="22">
        <v>0</v>
      </c>
    </row>
    <row r="63" spans="1:9" ht="12.75" customHeight="1" x14ac:dyDescent="0.25">
      <c r="A63" s="235" t="s">
        <v>25</v>
      </c>
      <c r="B63" s="235"/>
      <c r="C63" s="235"/>
      <c r="D63" s="235"/>
      <c r="E63" s="235"/>
      <c r="F63" s="235"/>
      <c r="G63" s="14">
        <v>56</v>
      </c>
      <c r="H63" s="22">
        <v>0</v>
      </c>
      <c r="I63" s="22">
        <v>0</v>
      </c>
    </row>
    <row r="64" spans="1:9" ht="25.95" customHeight="1" x14ac:dyDescent="0.25">
      <c r="A64" s="235" t="s">
        <v>55</v>
      </c>
      <c r="B64" s="235"/>
      <c r="C64" s="235"/>
      <c r="D64" s="235"/>
      <c r="E64" s="235"/>
      <c r="F64" s="235"/>
      <c r="G64" s="14">
        <v>57</v>
      </c>
      <c r="H64" s="22">
        <v>0</v>
      </c>
      <c r="I64" s="22">
        <v>0</v>
      </c>
    </row>
    <row r="65" spans="1:9" ht="21.6" customHeight="1" x14ac:dyDescent="0.25">
      <c r="A65" s="235" t="s">
        <v>27</v>
      </c>
      <c r="B65" s="235"/>
      <c r="C65" s="235"/>
      <c r="D65" s="235"/>
      <c r="E65" s="235"/>
      <c r="F65" s="235"/>
      <c r="G65" s="14">
        <v>58</v>
      </c>
      <c r="H65" s="22">
        <v>0</v>
      </c>
      <c r="I65" s="22">
        <v>0</v>
      </c>
    </row>
    <row r="66" spans="1:9" ht="21.6" customHeight="1" x14ac:dyDescent="0.25">
      <c r="A66" s="235" t="s">
        <v>28</v>
      </c>
      <c r="B66" s="235"/>
      <c r="C66" s="235"/>
      <c r="D66" s="235"/>
      <c r="E66" s="235"/>
      <c r="F66" s="235"/>
      <c r="G66" s="14">
        <v>59</v>
      </c>
      <c r="H66" s="22">
        <v>0</v>
      </c>
      <c r="I66" s="22">
        <v>0</v>
      </c>
    </row>
    <row r="67" spans="1:9" ht="12.75" customHeight="1" x14ac:dyDescent="0.25">
      <c r="A67" s="235" t="s">
        <v>29</v>
      </c>
      <c r="B67" s="235"/>
      <c r="C67" s="235"/>
      <c r="D67" s="235"/>
      <c r="E67" s="235"/>
      <c r="F67" s="235"/>
      <c r="G67" s="14">
        <v>60</v>
      </c>
      <c r="H67" s="22">
        <v>0</v>
      </c>
      <c r="I67" s="22">
        <v>0</v>
      </c>
    </row>
    <row r="68" spans="1:9" ht="12.75" customHeight="1" x14ac:dyDescent="0.25">
      <c r="A68" s="235" t="s">
        <v>30</v>
      </c>
      <c r="B68" s="235"/>
      <c r="C68" s="235"/>
      <c r="D68" s="235"/>
      <c r="E68" s="235"/>
      <c r="F68" s="235"/>
      <c r="G68" s="14">
        <v>61</v>
      </c>
      <c r="H68" s="22">
        <v>3729636</v>
      </c>
      <c r="I68" s="22">
        <v>3068748</v>
      </c>
    </row>
    <row r="69" spans="1:9" ht="12.75" customHeight="1" x14ac:dyDescent="0.25">
      <c r="A69" s="235" t="s">
        <v>56</v>
      </c>
      <c r="B69" s="235"/>
      <c r="C69" s="235"/>
      <c r="D69" s="235"/>
      <c r="E69" s="235"/>
      <c r="F69" s="235"/>
      <c r="G69" s="14">
        <v>62</v>
      </c>
      <c r="H69" s="22">
        <v>0</v>
      </c>
      <c r="I69" s="22">
        <v>0</v>
      </c>
    </row>
    <row r="70" spans="1:9" ht="12.75" customHeight="1" x14ac:dyDescent="0.25">
      <c r="A70" s="235" t="s">
        <v>57</v>
      </c>
      <c r="B70" s="235"/>
      <c r="C70" s="235"/>
      <c r="D70" s="235"/>
      <c r="E70" s="235"/>
      <c r="F70" s="235"/>
      <c r="G70" s="14">
        <v>63</v>
      </c>
      <c r="H70" s="22">
        <v>488256942</v>
      </c>
      <c r="I70" s="22">
        <v>458779345</v>
      </c>
    </row>
    <row r="71" spans="1:9" ht="12.75" customHeight="1" x14ac:dyDescent="0.25">
      <c r="A71" s="236" t="s">
        <v>58</v>
      </c>
      <c r="B71" s="236"/>
      <c r="C71" s="236"/>
      <c r="D71" s="236"/>
      <c r="E71" s="236"/>
      <c r="F71" s="236"/>
      <c r="G71" s="14">
        <v>64</v>
      </c>
      <c r="H71" s="22">
        <v>0</v>
      </c>
      <c r="I71" s="22">
        <v>0</v>
      </c>
    </row>
    <row r="72" spans="1:9" ht="12.75" customHeight="1" x14ac:dyDescent="0.25">
      <c r="A72" s="237" t="s">
        <v>305</v>
      </c>
      <c r="B72" s="237"/>
      <c r="C72" s="237"/>
      <c r="D72" s="237"/>
      <c r="E72" s="237"/>
      <c r="F72" s="237"/>
      <c r="G72" s="15">
        <v>65</v>
      </c>
      <c r="H72" s="23">
        <f>H8+H9+H44+H71</f>
        <v>3253926134</v>
      </c>
      <c r="I72" s="23">
        <f>I8+I9+I44+I71</f>
        <v>3181795765</v>
      </c>
    </row>
    <row r="73" spans="1:9" ht="12.75" customHeight="1" x14ac:dyDescent="0.25">
      <c r="A73" s="236" t="s">
        <v>59</v>
      </c>
      <c r="B73" s="236"/>
      <c r="C73" s="236"/>
      <c r="D73" s="236"/>
      <c r="E73" s="236"/>
      <c r="F73" s="236"/>
      <c r="G73" s="14">
        <v>66</v>
      </c>
      <c r="H73" s="22">
        <v>13455</v>
      </c>
      <c r="I73" s="22">
        <v>13035</v>
      </c>
    </row>
    <row r="74" spans="1:9" x14ac:dyDescent="0.25">
      <c r="A74" s="240" t="s">
        <v>60</v>
      </c>
      <c r="B74" s="241"/>
      <c r="C74" s="241"/>
      <c r="D74" s="241"/>
      <c r="E74" s="241"/>
      <c r="F74" s="241"/>
      <c r="G74" s="241"/>
      <c r="H74" s="241"/>
      <c r="I74" s="241"/>
    </row>
    <row r="75" spans="1:9" ht="12.75" customHeight="1" x14ac:dyDescent="0.25">
      <c r="A75" s="237" t="s">
        <v>355</v>
      </c>
      <c r="B75" s="237"/>
      <c r="C75" s="237"/>
      <c r="D75" s="237"/>
      <c r="E75" s="237"/>
      <c r="F75" s="237"/>
      <c r="G75" s="15">
        <v>67</v>
      </c>
      <c r="H75" s="102">
        <f>H76+H77+H78+H84+H85+H91+H94+H97</f>
        <v>2216445205</v>
      </c>
      <c r="I75" s="102">
        <f>I76+I77+I78+I84+I85+I91+I94+I97</f>
        <v>2142619017</v>
      </c>
    </row>
    <row r="76" spans="1:9" ht="12.75" customHeight="1" x14ac:dyDescent="0.25">
      <c r="A76" s="235" t="s">
        <v>61</v>
      </c>
      <c r="B76" s="235"/>
      <c r="C76" s="235"/>
      <c r="D76" s="235"/>
      <c r="E76" s="235"/>
      <c r="F76" s="235"/>
      <c r="G76" s="14">
        <v>68</v>
      </c>
      <c r="H76" s="22">
        <v>1444530057</v>
      </c>
      <c r="I76" s="22">
        <v>1444530057</v>
      </c>
    </row>
    <row r="77" spans="1:9" ht="12.75" customHeight="1" x14ac:dyDescent="0.25">
      <c r="A77" s="235" t="s">
        <v>62</v>
      </c>
      <c r="B77" s="235"/>
      <c r="C77" s="235"/>
      <c r="D77" s="235"/>
      <c r="E77" s="235"/>
      <c r="F77" s="235"/>
      <c r="G77" s="14">
        <v>69</v>
      </c>
      <c r="H77" s="22">
        <v>0</v>
      </c>
      <c r="I77" s="22">
        <v>0</v>
      </c>
    </row>
    <row r="78" spans="1:9" ht="12.75" customHeight="1" x14ac:dyDescent="0.25">
      <c r="A78" s="239" t="s">
        <v>63</v>
      </c>
      <c r="B78" s="239"/>
      <c r="C78" s="239"/>
      <c r="D78" s="239"/>
      <c r="E78" s="239"/>
      <c r="F78" s="239"/>
      <c r="G78" s="15">
        <v>70</v>
      </c>
      <c r="H78" s="102">
        <f>SUM(H79:H83)</f>
        <v>120750015</v>
      </c>
      <c r="I78" s="102">
        <f>SUM(I79:I83)</f>
        <v>120750015</v>
      </c>
    </row>
    <row r="79" spans="1:9" ht="12.75" customHeight="1" x14ac:dyDescent="0.25">
      <c r="A79" s="235" t="s">
        <v>64</v>
      </c>
      <c r="B79" s="235"/>
      <c r="C79" s="235"/>
      <c r="D79" s="235"/>
      <c r="E79" s="235"/>
      <c r="F79" s="235"/>
      <c r="G79" s="14">
        <v>71</v>
      </c>
      <c r="H79" s="22">
        <v>53021354</v>
      </c>
      <c r="I79" s="22">
        <v>53021354</v>
      </c>
    </row>
    <row r="80" spans="1:9" ht="12.75" customHeight="1" x14ac:dyDescent="0.25">
      <c r="A80" s="235" t="s">
        <v>65</v>
      </c>
      <c r="B80" s="235"/>
      <c r="C80" s="235"/>
      <c r="D80" s="235"/>
      <c r="E80" s="235"/>
      <c r="F80" s="235"/>
      <c r="G80" s="14">
        <v>72</v>
      </c>
      <c r="H80" s="22">
        <v>736802</v>
      </c>
      <c r="I80" s="22">
        <v>736802</v>
      </c>
    </row>
    <row r="81" spans="1:9" ht="12.75" customHeight="1" x14ac:dyDescent="0.25">
      <c r="A81" s="235" t="s">
        <v>66</v>
      </c>
      <c r="B81" s="235"/>
      <c r="C81" s="235"/>
      <c r="D81" s="235"/>
      <c r="E81" s="235"/>
      <c r="F81" s="235"/>
      <c r="G81" s="14">
        <v>73</v>
      </c>
      <c r="H81" s="22">
        <v>-736802</v>
      </c>
      <c r="I81" s="22">
        <v>-736802</v>
      </c>
    </row>
    <row r="82" spans="1:9" ht="12.75" customHeight="1" x14ac:dyDescent="0.25">
      <c r="A82" s="235" t="s">
        <v>67</v>
      </c>
      <c r="B82" s="235"/>
      <c r="C82" s="235"/>
      <c r="D82" s="235"/>
      <c r="E82" s="235"/>
      <c r="F82" s="235"/>
      <c r="G82" s="14">
        <v>74</v>
      </c>
      <c r="H82" s="22">
        <v>0</v>
      </c>
      <c r="I82" s="22">
        <v>0</v>
      </c>
    </row>
    <row r="83" spans="1:9" ht="12.75" customHeight="1" x14ac:dyDescent="0.25">
      <c r="A83" s="235" t="s">
        <v>68</v>
      </c>
      <c r="B83" s="235"/>
      <c r="C83" s="235"/>
      <c r="D83" s="235"/>
      <c r="E83" s="235"/>
      <c r="F83" s="235"/>
      <c r="G83" s="14">
        <v>75</v>
      </c>
      <c r="H83" s="22">
        <v>67728661</v>
      </c>
      <c r="I83" s="22">
        <v>67728661</v>
      </c>
    </row>
    <row r="84" spans="1:9" ht="12.75" customHeight="1" x14ac:dyDescent="0.25">
      <c r="A84" s="238" t="s">
        <v>69</v>
      </c>
      <c r="B84" s="238"/>
      <c r="C84" s="238"/>
      <c r="D84" s="238"/>
      <c r="E84" s="238"/>
      <c r="F84" s="238"/>
      <c r="G84" s="95">
        <v>76</v>
      </c>
      <c r="H84" s="96">
        <v>0</v>
      </c>
      <c r="I84" s="96">
        <v>0</v>
      </c>
    </row>
    <row r="85" spans="1:9" ht="12.75" customHeight="1" x14ac:dyDescent="0.25">
      <c r="A85" s="239" t="s">
        <v>447</v>
      </c>
      <c r="B85" s="239"/>
      <c r="C85" s="239"/>
      <c r="D85" s="239"/>
      <c r="E85" s="239"/>
      <c r="F85" s="239"/>
      <c r="G85" s="15">
        <v>77</v>
      </c>
      <c r="H85" s="23">
        <f>H86+H87+H88+H89+H90</f>
        <v>4033754</v>
      </c>
      <c r="I85" s="23">
        <f>I86+I87+I88+I89+I90</f>
        <v>4466517</v>
      </c>
    </row>
    <row r="86" spans="1:9" ht="25.5" customHeight="1" x14ac:dyDescent="0.25">
      <c r="A86" s="235" t="s">
        <v>448</v>
      </c>
      <c r="B86" s="235"/>
      <c r="C86" s="235"/>
      <c r="D86" s="235"/>
      <c r="E86" s="235"/>
      <c r="F86" s="235"/>
      <c r="G86" s="14">
        <v>78</v>
      </c>
      <c r="H86" s="22">
        <v>4033754</v>
      </c>
      <c r="I86" s="22">
        <v>4466517</v>
      </c>
    </row>
    <row r="87" spans="1:9" ht="12.75" customHeight="1" x14ac:dyDescent="0.25">
      <c r="A87" s="235" t="s">
        <v>70</v>
      </c>
      <c r="B87" s="235"/>
      <c r="C87" s="235"/>
      <c r="D87" s="235"/>
      <c r="E87" s="235"/>
      <c r="F87" s="235"/>
      <c r="G87" s="14">
        <v>79</v>
      </c>
      <c r="H87" s="22">
        <v>0</v>
      </c>
      <c r="I87" s="22">
        <v>0</v>
      </c>
    </row>
    <row r="88" spans="1:9" ht="12.75" customHeight="1" x14ac:dyDescent="0.25">
      <c r="A88" s="235" t="s">
        <v>71</v>
      </c>
      <c r="B88" s="235"/>
      <c r="C88" s="235"/>
      <c r="D88" s="235"/>
      <c r="E88" s="235"/>
      <c r="F88" s="235"/>
      <c r="G88" s="14">
        <v>80</v>
      </c>
      <c r="H88" s="22">
        <v>0</v>
      </c>
      <c r="I88" s="22">
        <v>0</v>
      </c>
    </row>
    <row r="89" spans="1:9" ht="12.75" customHeight="1" x14ac:dyDescent="0.25">
      <c r="A89" s="235" t="s">
        <v>351</v>
      </c>
      <c r="B89" s="235"/>
      <c r="C89" s="235"/>
      <c r="D89" s="235"/>
      <c r="E89" s="235"/>
      <c r="F89" s="235"/>
      <c r="G89" s="14">
        <v>81</v>
      </c>
      <c r="H89" s="22">
        <v>0</v>
      </c>
      <c r="I89" s="22">
        <v>0</v>
      </c>
    </row>
    <row r="90" spans="1:9" ht="12.75" customHeight="1" x14ac:dyDescent="0.25">
      <c r="A90" s="235" t="s">
        <v>352</v>
      </c>
      <c r="B90" s="235"/>
      <c r="C90" s="235"/>
      <c r="D90" s="235"/>
      <c r="E90" s="235"/>
      <c r="F90" s="235"/>
      <c r="G90" s="14">
        <v>82</v>
      </c>
      <c r="H90" s="22">
        <v>0</v>
      </c>
      <c r="I90" s="22">
        <v>0</v>
      </c>
    </row>
    <row r="91" spans="1:9" ht="12.75" customHeight="1" x14ac:dyDescent="0.25">
      <c r="A91" s="239" t="s">
        <v>353</v>
      </c>
      <c r="B91" s="239"/>
      <c r="C91" s="239"/>
      <c r="D91" s="239"/>
      <c r="E91" s="239"/>
      <c r="F91" s="239"/>
      <c r="G91" s="15">
        <v>83</v>
      </c>
      <c r="H91" s="23">
        <f>H92-H93</f>
        <v>737226938</v>
      </c>
      <c r="I91" s="23">
        <f>I92-I93</f>
        <v>647131379</v>
      </c>
    </row>
    <row r="92" spans="1:9" ht="12.75" customHeight="1" x14ac:dyDescent="0.25">
      <c r="A92" s="235" t="s">
        <v>72</v>
      </c>
      <c r="B92" s="235"/>
      <c r="C92" s="235"/>
      <c r="D92" s="235"/>
      <c r="E92" s="235"/>
      <c r="F92" s="235"/>
      <c r="G92" s="14">
        <v>84</v>
      </c>
      <c r="H92" s="22">
        <v>737226938</v>
      </c>
      <c r="I92" s="22">
        <v>737226938</v>
      </c>
    </row>
    <row r="93" spans="1:9" ht="12.75" customHeight="1" x14ac:dyDescent="0.25">
      <c r="A93" s="235" t="s">
        <v>73</v>
      </c>
      <c r="B93" s="235"/>
      <c r="C93" s="235"/>
      <c r="D93" s="235"/>
      <c r="E93" s="235"/>
      <c r="F93" s="235"/>
      <c r="G93" s="14">
        <v>85</v>
      </c>
      <c r="H93" s="22">
        <v>0</v>
      </c>
      <c r="I93" s="22">
        <v>90095559</v>
      </c>
    </row>
    <row r="94" spans="1:9" ht="12.75" customHeight="1" x14ac:dyDescent="0.25">
      <c r="A94" s="239" t="s">
        <v>354</v>
      </c>
      <c r="B94" s="239"/>
      <c r="C94" s="239"/>
      <c r="D94" s="239"/>
      <c r="E94" s="239"/>
      <c r="F94" s="239"/>
      <c r="G94" s="15">
        <v>86</v>
      </c>
      <c r="H94" s="23">
        <f>H95-H96</f>
        <v>-90095559</v>
      </c>
      <c r="I94" s="23">
        <f>I95-I96</f>
        <v>-74258951</v>
      </c>
    </row>
    <row r="95" spans="1:9" ht="12.75" customHeight="1" x14ac:dyDescent="0.25">
      <c r="A95" s="235" t="s">
        <v>74</v>
      </c>
      <c r="B95" s="235"/>
      <c r="C95" s="235"/>
      <c r="D95" s="235"/>
      <c r="E95" s="235"/>
      <c r="F95" s="235"/>
      <c r="G95" s="14">
        <v>87</v>
      </c>
      <c r="H95" s="22">
        <v>0</v>
      </c>
      <c r="I95" s="22">
        <v>0</v>
      </c>
    </row>
    <row r="96" spans="1:9" ht="12.75" customHeight="1" x14ac:dyDescent="0.25">
      <c r="A96" s="235" t="s">
        <v>75</v>
      </c>
      <c r="B96" s="235"/>
      <c r="C96" s="235"/>
      <c r="D96" s="235"/>
      <c r="E96" s="235"/>
      <c r="F96" s="235"/>
      <c r="G96" s="14">
        <v>88</v>
      </c>
      <c r="H96" s="22">
        <v>90095559</v>
      </c>
      <c r="I96" s="22">
        <v>74258951</v>
      </c>
    </row>
    <row r="97" spans="1:9" ht="12.75" customHeight="1" x14ac:dyDescent="0.25">
      <c r="A97" s="235" t="s">
        <v>76</v>
      </c>
      <c r="B97" s="235"/>
      <c r="C97" s="235"/>
      <c r="D97" s="235"/>
      <c r="E97" s="235"/>
      <c r="F97" s="235"/>
      <c r="G97" s="14">
        <v>89</v>
      </c>
      <c r="H97" s="22">
        <v>0</v>
      </c>
      <c r="I97" s="22">
        <v>0</v>
      </c>
    </row>
    <row r="98" spans="1:9" ht="12.75" customHeight="1" x14ac:dyDescent="0.25">
      <c r="A98" s="237" t="s">
        <v>356</v>
      </c>
      <c r="B98" s="237"/>
      <c r="C98" s="237"/>
      <c r="D98" s="237"/>
      <c r="E98" s="237"/>
      <c r="F98" s="237"/>
      <c r="G98" s="15">
        <v>90</v>
      </c>
      <c r="H98" s="23">
        <f>SUM(H99:H104)</f>
        <v>11132370</v>
      </c>
      <c r="I98" s="23">
        <f>SUM(I99:I104)</f>
        <v>11086309</v>
      </c>
    </row>
    <row r="99" spans="1:9" ht="12.75" customHeight="1" x14ac:dyDescent="0.25">
      <c r="A99" s="235" t="s">
        <v>77</v>
      </c>
      <c r="B99" s="235"/>
      <c r="C99" s="235"/>
      <c r="D99" s="235"/>
      <c r="E99" s="235"/>
      <c r="F99" s="235"/>
      <c r="G99" s="14">
        <v>91</v>
      </c>
      <c r="H99" s="22">
        <v>6739194</v>
      </c>
      <c r="I99" s="22">
        <v>6739194</v>
      </c>
    </row>
    <row r="100" spans="1:9" ht="12.75" customHeight="1" x14ac:dyDescent="0.25">
      <c r="A100" s="235" t="s">
        <v>78</v>
      </c>
      <c r="B100" s="235"/>
      <c r="C100" s="235"/>
      <c r="D100" s="235"/>
      <c r="E100" s="235"/>
      <c r="F100" s="235"/>
      <c r="G100" s="14">
        <v>92</v>
      </c>
      <c r="H100" s="22">
        <v>0</v>
      </c>
      <c r="I100" s="22">
        <v>0</v>
      </c>
    </row>
    <row r="101" spans="1:9" ht="12.75" customHeight="1" x14ac:dyDescent="0.25">
      <c r="A101" s="235" t="s">
        <v>79</v>
      </c>
      <c r="B101" s="235"/>
      <c r="C101" s="235"/>
      <c r="D101" s="235"/>
      <c r="E101" s="235"/>
      <c r="F101" s="235"/>
      <c r="G101" s="14">
        <v>93</v>
      </c>
      <c r="H101" s="22">
        <v>4393176</v>
      </c>
      <c r="I101" s="22">
        <v>4347115</v>
      </c>
    </row>
    <row r="102" spans="1:9" ht="12.75" customHeight="1" x14ac:dyDescent="0.25">
      <c r="A102" s="235" t="s">
        <v>80</v>
      </c>
      <c r="B102" s="235"/>
      <c r="C102" s="235"/>
      <c r="D102" s="235"/>
      <c r="E102" s="235"/>
      <c r="F102" s="235"/>
      <c r="G102" s="14">
        <v>94</v>
      </c>
      <c r="H102" s="22">
        <v>0</v>
      </c>
      <c r="I102" s="22">
        <v>0</v>
      </c>
    </row>
    <row r="103" spans="1:9" ht="12.75" customHeight="1" x14ac:dyDescent="0.25">
      <c r="A103" s="235" t="s">
        <v>81</v>
      </c>
      <c r="B103" s="235"/>
      <c r="C103" s="235"/>
      <c r="D103" s="235"/>
      <c r="E103" s="235"/>
      <c r="F103" s="235"/>
      <c r="G103" s="14">
        <v>95</v>
      </c>
      <c r="H103" s="22">
        <v>0</v>
      </c>
      <c r="I103" s="22">
        <v>0</v>
      </c>
    </row>
    <row r="104" spans="1:9" ht="12.75" customHeight="1" x14ac:dyDescent="0.25">
      <c r="A104" s="235" t="s">
        <v>82</v>
      </c>
      <c r="B104" s="235"/>
      <c r="C104" s="235"/>
      <c r="D104" s="235"/>
      <c r="E104" s="235"/>
      <c r="F104" s="235"/>
      <c r="G104" s="14">
        <v>96</v>
      </c>
      <c r="H104" s="22">
        <v>0</v>
      </c>
      <c r="I104" s="22">
        <v>0</v>
      </c>
    </row>
    <row r="105" spans="1:9" ht="12.75" customHeight="1" x14ac:dyDescent="0.25">
      <c r="A105" s="237" t="s">
        <v>357</v>
      </c>
      <c r="B105" s="237"/>
      <c r="C105" s="237"/>
      <c r="D105" s="237"/>
      <c r="E105" s="237"/>
      <c r="F105" s="237"/>
      <c r="G105" s="15">
        <v>97</v>
      </c>
      <c r="H105" s="23">
        <f>SUM(H106:H116)</f>
        <v>741723742</v>
      </c>
      <c r="I105" s="23">
        <f>SUM(I106:I116)</f>
        <v>744727589</v>
      </c>
    </row>
    <row r="106" spans="1:9" ht="12.75" customHeight="1" x14ac:dyDescent="0.25">
      <c r="A106" s="235" t="s">
        <v>83</v>
      </c>
      <c r="B106" s="235"/>
      <c r="C106" s="235"/>
      <c r="D106" s="235"/>
      <c r="E106" s="235"/>
      <c r="F106" s="235"/>
      <c r="G106" s="14">
        <v>98</v>
      </c>
      <c r="H106" s="22">
        <v>0</v>
      </c>
      <c r="I106" s="22">
        <v>0</v>
      </c>
    </row>
    <row r="107" spans="1:9" ht="24.6" customHeight="1" x14ac:dyDescent="0.25">
      <c r="A107" s="235" t="s">
        <v>84</v>
      </c>
      <c r="B107" s="235"/>
      <c r="C107" s="235"/>
      <c r="D107" s="235"/>
      <c r="E107" s="235"/>
      <c r="F107" s="235"/>
      <c r="G107" s="14">
        <v>99</v>
      </c>
      <c r="H107" s="22">
        <v>6111717</v>
      </c>
      <c r="I107" s="22">
        <v>5985918</v>
      </c>
    </row>
    <row r="108" spans="1:9" ht="12.75" customHeight="1" x14ac:dyDescent="0.25">
      <c r="A108" s="235" t="s">
        <v>85</v>
      </c>
      <c r="B108" s="235"/>
      <c r="C108" s="235"/>
      <c r="D108" s="235"/>
      <c r="E108" s="235"/>
      <c r="F108" s="235"/>
      <c r="G108" s="14">
        <v>100</v>
      </c>
      <c r="H108" s="22">
        <v>0</v>
      </c>
      <c r="I108" s="22">
        <v>0</v>
      </c>
    </row>
    <row r="109" spans="1:9" ht="21.6" customHeight="1" x14ac:dyDescent="0.25">
      <c r="A109" s="235" t="s">
        <v>86</v>
      </c>
      <c r="B109" s="235"/>
      <c r="C109" s="235"/>
      <c r="D109" s="235"/>
      <c r="E109" s="235"/>
      <c r="F109" s="235"/>
      <c r="G109" s="14">
        <v>101</v>
      </c>
      <c r="H109" s="22">
        <v>0</v>
      </c>
      <c r="I109" s="22">
        <v>0</v>
      </c>
    </row>
    <row r="110" spans="1:9" ht="12.75" customHeight="1" x14ac:dyDescent="0.25">
      <c r="A110" s="235" t="s">
        <v>87</v>
      </c>
      <c r="B110" s="235"/>
      <c r="C110" s="235"/>
      <c r="D110" s="235"/>
      <c r="E110" s="235"/>
      <c r="F110" s="235"/>
      <c r="G110" s="14">
        <v>102</v>
      </c>
      <c r="H110" s="22">
        <v>0</v>
      </c>
      <c r="I110" s="22">
        <v>0</v>
      </c>
    </row>
    <row r="111" spans="1:9" ht="12.75" customHeight="1" x14ac:dyDescent="0.25">
      <c r="A111" s="235" t="s">
        <v>88</v>
      </c>
      <c r="B111" s="235"/>
      <c r="C111" s="235"/>
      <c r="D111" s="235"/>
      <c r="E111" s="235"/>
      <c r="F111" s="235"/>
      <c r="G111" s="14">
        <v>103</v>
      </c>
      <c r="H111" s="22">
        <v>701353406</v>
      </c>
      <c r="I111" s="22">
        <v>704388054</v>
      </c>
    </row>
    <row r="112" spans="1:9" ht="12.75" customHeight="1" x14ac:dyDescent="0.25">
      <c r="A112" s="235" t="s">
        <v>89</v>
      </c>
      <c r="B112" s="235"/>
      <c r="C112" s="235"/>
      <c r="D112" s="235"/>
      <c r="E112" s="235"/>
      <c r="F112" s="235"/>
      <c r="G112" s="14">
        <v>104</v>
      </c>
      <c r="H112" s="22">
        <v>0</v>
      </c>
      <c r="I112" s="22">
        <v>0</v>
      </c>
    </row>
    <row r="113" spans="1:9" ht="12.75" customHeight="1" x14ac:dyDescent="0.25">
      <c r="A113" s="235" t="s">
        <v>90</v>
      </c>
      <c r="B113" s="235"/>
      <c r="C113" s="235"/>
      <c r="D113" s="235"/>
      <c r="E113" s="235"/>
      <c r="F113" s="235"/>
      <c r="G113" s="14">
        <v>105</v>
      </c>
      <c r="H113" s="22">
        <v>0</v>
      </c>
      <c r="I113" s="22">
        <v>0</v>
      </c>
    </row>
    <row r="114" spans="1:9" ht="12.75" customHeight="1" x14ac:dyDescent="0.25">
      <c r="A114" s="235" t="s">
        <v>91</v>
      </c>
      <c r="B114" s="235"/>
      <c r="C114" s="235"/>
      <c r="D114" s="235"/>
      <c r="E114" s="235"/>
      <c r="F114" s="235"/>
      <c r="G114" s="14">
        <v>106</v>
      </c>
      <c r="H114" s="22">
        <v>0</v>
      </c>
      <c r="I114" s="22">
        <v>0</v>
      </c>
    </row>
    <row r="115" spans="1:9" ht="12.75" customHeight="1" x14ac:dyDescent="0.25">
      <c r="A115" s="235" t="s">
        <v>92</v>
      </c>
      <c r="B115" s="235"/>
      <c r="C115" s="235"/>
      <c r="D115" s="235"/>
      <c r="E115" s="235"/>
      <c r="F115" s="235"/>
      <c r="G115" s="14">
        <v>107</v>
      </c>
      <c r="H115" s="22">
        <v>24288562</v>
      </c>
      <c r="I115" s="22">
        <v>24288563</v>
      </c>
    </row>
    <row r="116" spans="1:9" ht="12.75" customHeight="1" x14ac:dyDescent="0.25">
      <c r="A116" s="235" t="s">
        <v>93</v>
      </c>
      <c r="B116" s="235"/>
      <c r="C116" s="235"/>
      <c r="D116" s="235"/>
      <c r="E116" s="235"/>
      <c r="F116" s="235"/>
      <c r="G116" s="14">
        <v>108</v>
      </c>
      <c r="H116" s="22">
        <v>9970057</v>
      </c>
      <c r="I116" s="22">
        <v>10065054</v>
      </c>
    </row>
    <row r="117" spans="1:9" ht="12.75" customHeight="1" x14ac:dyDescent="0.25">
      <c r="A117" s="237" t="s">
        <v>358</v>
      </c>
      <c r="B117" s="237"/>
      <c r="C117" s="237"/>
      <c r="D117" s="237"/>
      <c r="E117" s="237"/>
      <c r="F117" s="237"/>
      <c r="G117" s="15">
        <v>109</v>
      </c>
      <c r="H117" s="23">
        <f>SUM(H118:H131)</f>
        <v>284624817</v>
      </c>
      <c r="I117" s="23">
        <f>SUM(I118:I131)</f>
        <v>283362850</v>
      </c>
    </row>
    <row r="118" spans="1:9" ht="12.75" customHeight="1" x14ac:dyDescent="0.25">
      <c r="A118" s="235" t="s">
        <v>83</v>
      </c>
      <c r="B118" s="235"/>
      <c r="C118" s="235"/>
      <c r="D118" s="235"/>
      <c r="E118" s="235"/>
      <c r="F118" s="235"/>
      <c r="G118" s="14">
        <v>110</v>
      </c>
      <c r="H118" s="22">
        <v>80220</v>
      </c>
      <c r="I118" s="22">
        <v>15814</v>
      </c>
    </row>
    <row r="119" spans="1:9" ht="22.2" customHeight="1" x14ac:dyDescent="0.25">
      <c r="A119" s="235" t="s">
        <v>84</v>
      </c>
      <c r="B119" s="235"/>
      <c r="C119" s="235"/>
      <c r="D119" s="235"/>
      <c r="E119" s="235"/>
      <c r="F119" s="235"/>
      <c r="G119" s="14">
        <v>111</v>
      </c>
      <c r="H119" s="22">
        <v>0</v>
      </c>
      <c r="I119" s="22">
        <v>0</v>
      </c>
    </row>
    <row r="120" spans="1:9" ht="12.75" customHeight="1" x14ac:dyDescent="0.25">
      <c r="A120" s="235" t="s">
        <v>85</v>
      </c>
      <c r="B120" s="235"/>
      <c r="C120" s="235"/>
      <c r="D120" s="235"/>
      <c r="E120" s="235"/>
      <c r="F120" s="235"/>
      <c r="G120" s="14">
        <v>112</v>
      </c>
      <c r="H120" s="22">
        <v>0</v>
      </c>
      <c r="I120" s="22">
        <v>0</v>
      </c>
    </row>
    <row r="121" spans="1:9" ht="23.4" customHeight="1" x14ac:dyDescent="0.25">
      <c r="A121" s="235" t="s">
        <v>86</v>
      </c>
      <c r="B121" s="235"/>
      <c r="C121" s="235"/>
      <c r="D121" s="235"/>
      <c r="E121" s="235"/>
      <c r="F121" s="235"/>
      <c r="G121" s="14">
        <v>113</v>
      </c>
      <c r="H121" s="22">
        <v>0</v>
      </c>
      <c r="I121" s="22">
        <v>0</v>
      </c>
    </row>
    <row r="122" spans="1:9" ht="12.75" customHeight="1" x14ac:dyDescent="0.25">
      <c r="A122" s="235" t="s">
        <v>87</v>
      </c>
      <c r="B122" s="235"/>
      <c r="C122" s="235"/>
      <c r="D122" s="235"/>
      <c r="E122" s="235"/>
      <c r="F122" s="235"/>
      <c r="G122" s="14">
        <v>114</v>
      </c>
      <c r="H122" s="22">
        <v>0</v>
      </c>
      <c r="I122" s="22">
        <v>0</v>
      </c>
    </row>
    <row r="123" spans="1:9" ht="12.75" customHeight="1" x14ac:dyDescent="0.25">
      <c r="A123" s="235" t="s">
        <v>88</v>
      </c>
      <c r="B123" s="235"/>
      <c r="C123" s="235"/>
      <c r="D123" s="235"/>
      <c r="E123" s="235"/>
      <c r="F123" s="235"/>
      <c r="G123" s="14">
        <v>115</v>
      </c>
      <c r="H123" s="22">
        <v>130633688</v>
      </c>
      <c r="I123" s="22">
        <v>121329793</v>
      </c>
    </row>
    <row r="124" spans="1:9" ht="12.75" customHeight="1" x14ac:dyDescent="0.25">
      <c r="A124" s="235" t="s">
        <v>89</v>
      </c>
      <c r="B124" s="235"/>
      <c r="C124" s="235"/>
      <c r="D124" s="235"/>
      <c r="E124" s="235"/>
      <c r="F124" s="235"/>
      <c r="G124" s="14">
        <v>116</v>
      </c>
      <c r="H124" s="22">
        <v>21294830</v>
      </c>
      <c r="I124" s="22">
        <v>19915079</v>
      </c>
    </row>
    <row r="125" spans="1:9" ht="12.75" customHeight="1" x14ac:dyDescent="0.25">
      <c r="A125" s="235" t="s">
        <v>90</v>
      </c>
      <c r="B125" s="235"/>
      <c r="C125" s="235"/>
      <c r="D125" s="235"/>
      <c r="E125" s="235"/>
      <c r="F125" s="235"/>
      <c r="G125" s="14">
        <v>117</v>
      </c>
      <c r="H125" s="22">
        <v>19493222</v>
      </c>
      <c r="I125" s="22">
        <v>35878852</v>
      </c>
    </row>
    <row r="126" spans="1:9" x14ac:dyDescent="0.25">
      <c r="A126" s="235" t="s">
        <v>91</v>
      </c>
      <c r="B126" s="235"/>
      <c r="C126" s="235"/>
      <c r="D126" s="235"/>
      <c r="E126" s="235"/>
      <c r="F126" s="235"/>
      <c r="G126" s="14">
        <v>118</v>
      </c>
      <c r="H126" s="22">
        <v>0</v>
      </c>
      <c r="I126" s="22">
        <v>0</v>
      </c>
    </row>
    <row r="127" spans="1:9" x14ac:dyDescent="0.25">
      <c r="A127" s="235" t="s">
        <v>94</v>
      </c>
      <c r="B127" s="235"/>
      <c r="C127" s="235"/>
      <c r="D127" s="235"/>
      <c r="E127" s="235"/>
      <c r="F127" s="235"/>
      <c r="G127" s="14">
        <v>119</v>
      </c>
      <c r="H127" s="22">
        <v>16822375</v>
      </c>
      <c r="I127" s="22">
        <v>13234722</v>
      </c>
    </row>
    <row r="128" spans="1:9" x14ac:dyDescent="0.25">
      <c r="A128" s="235" t="s">
        <v>95</v>
      </c>
      <c r="B128" s="235"/>
      <c r="C128" s="235"/>
      <c r="D128" s="235"/>
      <c r="E128" s="235"/>
      <c r="F128" s="235"/>
      <c r="G128" s="14">
        <v>120</v>
      </c>
      <c r="H128" s="22">
        <v>10356005</v>
      </c>
      <c r="I128" s="22">
        <v>8127028</v>
      </c>
    </row>
    <row r="129" spans="1:9" x14ac:dyDescent="0.25">
      <c r="A129" s="235" t="s">
        <v>96</v>
      </c>
      <c r="B129" s="235"/>
      <c r="C129" s="235"/>
      <c r="D129" s="235"/>
      <c r="E129" s="235"/>
      <c r="F129" s="235"/>
      <c r="G129" s="14">
        <v>121</v>
      </c>
      <c r="H129" s="22">
        <v>6899185</v>
      </c>
      <c r="I129" s="22">
        <v>6899185</v>
      </c>
    </row>
    <row r="130" spans="1:9" x14ac:dyDescent="0.25">
      <c r="A130" s="235" t="s">
        <v>97</v>
      </c>
      <c r="B130" s="235"/>
      <c r="C130" s="235"/>
      <c r="D130" s="235"/>
      <c r="E130" s="235"/>
      <c r="F130" s="235"/>
      <c r="G130" s="14">
        <v>122</v>
      </c>
      <c r="H130" s="22">
        <v>0</v>
      </c>
      <c r="I130" s="22">
        <v>0</v>
      </c>
    </row>
    <row r="131" spans="1:9" x14ac:dyDescent="0.25">
      <c r="A131" s="235" t="s">
        <v>98</v>
      </c>
      <c r="B131" s="235"/>
      <c r="C131" s="235"/>
      <c r="D131" s="235"/>
      <c r="E131" s="235"/>
      <c r="F131" s="235"/>
      <c r="G131" s="14">
        <v>123</v>
      </c>
      <c r="H131" s="22">
        <v>79045292</v>
      </c>
      <c r="I131" s="22">
        <v>77962377</v>
      </c>
    </row>
    <row r="132" spans="1:9" ht="22.2" customHeight="1" x14ac:dyDescent="0.25">
      <c r="A132" s="236" t="s">
        <v>99</v>
      </c>
      <c r="B132" s="236"/>
      <c r="C132" s="236"/>
      <c r="D132" s="236"/>
      <c r="E132" s="236"/>
      <c r="F132" s="236"/>
      <c r="G132" s="14">
        <v>124</v>
      </c>
      <c r="H132" s="22">
        <v>0</v>
      </c>
      <c r="I132" s="22">
        <v>0</v>
      </c>
    </row>
    <row r="133" spans="1:9" ht="12.75" customHeight="1" x14ac:dyDescent="0.25">
      <c r="A133" s="237" t="s">
        <v>359</v>
      </c>
      <c r="B133" s="237"/>
      <c r="C133" s="237"/>
      <c r="D133" s="237"/>
      <c r="E133" s="237"/>
      <c r="F133" s="237"/>
      <c r="G133" s="15">
        <v>125</v>
      </c>
      <c r="H133" s="23">
        <f>H75+H98+H105+H117+H132</f>
        <v>3253926134</v>
      </c>
      <c r="I133" s="23">
        <f>I75+I98+I105+I117+I132</f>
        <v>3181795765</v>
      </c>
    </row>
    <row r="134" spans="1:9" x14ac:dyDescent="0.25">
      <c r="A134" s="236" t="s">
        <v>100</v>
      </c>
      <c r="B134" s="236"/>
      <c r="C134" s="236"/>
      <c r="D134" s="236"/>
      <c r="E134" s="236"/>
      <c r="F134" s="236"/>
      <c r="G134" s="14">
        <v>126</v>
      </c>
      <c r="H134" s="22">
        <v>13455</v>
      </c>
      <c r="I134" s="22">
        <v>13035</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activeCell="M10" sqref="M10"/>
    </sheetView>
  </sheetViews>
  <sheetFormatPr defaultRowHeight="13.2" x14ac:dyDescent="0.25"/>
  <cols>
    <col min="1" max="7" width="9.109375" style="104"/>
    <col min="8" max="8" width="12.44140625" style="103" customWidth="1"/>
    <col min="9" max="9" width="14.109375" style="103" customWidth="1"/>
    <col min="10" max="10" width="13.44140625" style="103" customWidth="1"/>
    <col min="11" max="11" width="14.109375" style="103" customWidth="1"/>
    <col min="12" max="263" width="9.109375" style="104"/>
    <col min="264" max="264" width="9.88671875" style="104" bestFit="1" customWidth="1"/>
    <col min="265" max="265" width="11.6640625" style="104" bestFit="1" customWidth="1"/>
    <col min="266" max="519" width="9.109375" style="104"/>
    <col min="520" max="520" width="9.88671875" style="104" bestFit="1" customWidth="1"/>
    <col min="521" max="521" width="11.6640625" style="104" bestFit="1" customWidth="1"/>
    <col min="522" max="775" width="9.109375" style="104"/>
    <col min="776" max="776" width="9.88671875" style="104" bestFit="1" customWidth="1"/>
    <col min="777" max="777" width="11.6640625" style="104" bestFit="1" customWidth="1"/>
    <col min="778" max="1031" width="9.109375" style="104"/>
    <col min="1032" max="1032" width="9.88671875" style="104" bestFit="1" customWidth="1"/>
    <col min="1033" max="1033" width="11.6640625" style="104" bestFit="1" customWidth="1"/>
    <col min="1034" max="1287" width="9.109375" style="104"/>
    <col min="1288" max="1288" width="9.88671875" style="104" bestFit="1" customWidth="1"/>
    <col min="1289" max="1289" width="11.6640625" style="104" bestFit="1" customWidth="1"/>
    <col min="1290" max="1543" width="9.109375" style="104"/>
    <col min="1544" max="1544" width="9.88671875" style="104" bestFit="1" customWidth="1"/>
    <col min="1545" max="1545" width="11.6640625" style="104" bestFit="1" customWidth="1"/>
    <col min="1546" max="1799" width="9.109375" style="104"/>
    <col min="1800" max="1800" width="9.88671875" style="104" bestFit="1" customWidth="1"/>
    <col min="1801" max="1801" width="11.6640625" style="104" bestFit="1" customWidth="1"/>
    <col min="1802" max="2055" width="9.109375" style="104"/>
    <col min="2056" max="2056" width="9.88671875" style="104" bestFit="1" customWidth="1"/>
    <col min="2057" max="2057" width="11.6640625" style="104" bestFit="1" customWidth="1"/>
    <col min="2058" max="2311" width="9.109375" style="104"/>
    <col min="2312" max="2312" width="9.88671875" style="104" bestFit="1" customWidth="1"/>
    <col min="2313" max="2313" width="11.6640625" style="104" bestFit="1" customWidth="1"/>
    <col min="2314" max="2567" width="9.109375" style="104"/>
    <col min="2568" max="2568" width="9.88671875" style="104" bestFit="1" customWidth="1"/>
    <col min="2569" max="2569" width="11.6640625" style="104" bestFit="1" customWidth="1"/>
    <col min="2570" max="2823" width="9.109375" style="104"/>
    <col min="2824" max="2824" width="9.88671875" style="104" bestFit="1" customWidth="1"/>
    <col min="2825" max="2825" width="11.6640625" style="104" bestFit="1" customWidth="1"/>
    <col min="2826" max="3079" width="9.109375" style="104"/>
    <col min="3080" max="3080" width="9.88671875" style="104" bestFit="1" customWidth="1"/>
    <col min="3081" max="3081" width="11.6640625" style="104" bestFit="1" customWidth="1"/>
    <col min="3082" max="3335" width="9.109375" style="104"/>
    <col min="3336" max="3336" width="9.88671875" style="104" bestFit="1" customWidth="1"/>
    <col min="3337" max="3337" width="11.6640625" style="104" bestFit="1" customWidth="1"/>
    <col min="3338" max="3591" width="9.109375" style="104"/>
    <col min="3592" max="3592" width="9.88671875" style="104" bestFit="1" customWidth="1"/>
    <col min="3593" max="3593" width="11.6640625" style="104" bestFit="1" customWidth="1"/>
    <col min="3594" max="3847" width="9.109375" style="104"/>
    <col min="3848" max="3848" width="9.88671875" style="104" bestFit="1" customWidth="1"/>
    <col min="3849" max="3849" width="11.6640625" style="104" bestFit="1" customWidth="1"/>
    <col min="3850" max="4103" width="9.109375" style="104"/>
    <col min="4104" max="4104" width="9.88671875" style="104" bestFit="1" customWidth="1"/>
    <col min="4105" max="4105" width="11.6640625" style="104" bestFit="1" customWidth="1"/>
    <col min="4106" max="4359" width="9.109375" style="104"/>
    <col min="4360" max="4360" width="9.88671875" style="104" bestFit="1" customWidth="1"/>
    <col min="4361" max="4361" width="11.6640625" style="104" bestFit="1" customWidth="1"/>
    <col min="4362" max="4615" width="9.109375" style="104"/>
    <col min="4616" max="4616" width="9.88671875" style="104" bestFit="1" customWidth="1"/>
    <col min="4617" max="4617" width="11.6640625" style="104" bestFit="1" customWidth="1"/>
    <col min="4618" max="4871" width="9.109375" style="104"/>
    <col min="4872" max="4872" width="9.88671875" style="104" bestFit="1" customWidth="1"/>
    <col min="4873" max="4873" width="11.6640625" style="104" bestFit="1" customWidth="1"/>
    <col min="4874" max="5127" width="9.109375" style="104"/>
    <col min="5128" max="5128" width="9.88671875" style="104" bestFit="1" customWidth="1"/>
    <col min="5129" max="5129" width="11.6640625" style="104" bestFit="1" customWidth="1"/>
    <col min="5130" max="5383" width="9.109375" style="104"/>
    <col min="5384" max="5384" width="9.88671875" style="104" bestFit="1" customWidth="1"/>
    <col min="5385" max="5385" width="11.6640625" style="104" bestFit="1" customWidth="1"/>
    <col min="5386" max="5639" width="9.109375" style="104"/>
    <col min="5640" max="5640" width="9.88671875" style="104" bestFit="1" customWidth="1"/>
    <col min="5641" max="5641" width="11.6640625" style="104" bestFit="1" customWidth="1"/>
    <col min="5642" max="5895" width="9.109375" style="104"/>
    <col min="5896" max="5896" width="9.88671875" style="104" bestFit="1" customWidth="1"/>
    <col min="5897" max="5897" width="11.6640625" style="104" bestFit="1" customWidth="1"/>
    <col min="5898" max="6151" width="9.109375" style="104"/>
    <col min="6152" max="6152" width="9.88671875" style="104" bestFit="1" customWidth="1"/>
    <col min="6153" max="6153" width="11.6640625" style="104" bestFit="1" customWidth="1"/>
    <col min="6154" max="6407" width="9.109375" style="104"/>
    <col min="6408" max="6408" width="9.88671875" style="104" bestFit="1" customWidth="1"/>
    <col min="6409" max="6409" width="11.6640625" style="104" bestFit="1" customWidth="1"/>
    <col min="6410" max="6663" width="9.109375" style="104"/>
    <col min="6664" max="6664" width="9.88671875" style="104" bestFit="1" customWidth="1"/>
    <col min="6665" max="6665" width="11.6640625" style="104" bestFit="1" customWidth="1"/>
    <col min="6666" max="6919" width="9.109375" style="104"/>
    <col min="6920" max="6920" width="9.88671875" style="104" bestFit="1" customWidth="1"/>
    <col min="6921" max="6921" width="11.6640625" style="104" bestFit="1" customWidth="1"/>
    <col min="6922" max="7175" width="9.109375" style="104"/>
    <col min="7176" max="7176" width="9.88671875" style="104" bestFit="1" customWidth="1"/>
    <col min="7177" max="7177" width="11.6640625" style="104" bestFit="1" customWidth="1"/>
    <col min="7178" max="7431" width="9.109375" style="104"/>
    <col min="7432" max="7432" width="9.88671875" style="104" bestFit="1" customWidth="1"/>
    <col min="7433" max="7433" width="11.6640625" style="104" bestFit="1" customWidth="1"/>
    <col min="7434" max="7687" width="9.109375" style="104"/>
    <col min="7688" max="7688" width="9.88671875" style="104" bestFit="1" customWidth="1"/>
    <col min="7689" max="7689" width="11.6640625" style="104" bestFit="1" customWidth="1"/>
    <col min="7690" max="7943" width="9.109375" style="104"/>
    <col min="7944" max="7944" width="9.88671875" style="104" bestFit="1" customWidth="1"/>
    <col min="7945" max="7945" width="11.6640625" style="104" bestFit="1" customWidth="1"/>
    <col min="7946" max="8199" width="9.109375" style="104"/>
    <col min="8200" max="8200" width="9.88671875" style="104" bestFit="1" customWidth="1"/>
    <col min="8201" max="8201" width="11.6640625" style="104" bestFit="1" customWidth="1"/>
    <col min="8202" max="8455" width="9.109375" style="104"/>
    <col min="8456" max="8456" width="9.88671875" style="104" bestFit="1" customWidth="1"/>
    <col min="8457" max="8457" width="11.6640625" style="104" bestFit="1" customWidth="1"/>
    <col min="8458" max="8711" width="9.109375" style="104"/>
    <col min="8712" max="8712" width="9.88671875" style="104" bestFit="1" customWidth="1"/>
    <col min="8713" max="8713" width="11.6640625" style="104" bestFit="1" customWidth="1"/>
    <col min="8714" max="8967" width="9.109375" style="104"/>
    <col min="8968" max="8968" width="9.88671875" style="104" bestFit="1" customWidth="1"/>
    <col min="8969" max="8969" width="11.6640625" style="104" bestFit="1" customWidth="1"/>
    <col min="8970" max="9223" width="9.109375" style="104"/>
    <col min="9224" max="9224" width="9.88671875" style="104" bestFit="1" customWidth="1"/>
    <col min="9225" max="9225" width="11.6640625" style="104" bestFit="1" customWidth="1"/>
    <col min="9226" max="9479" width="9.109375" style="104"/>
    <col min="9480" max="9480" width="9.88671875" style="104" bestFit="1" customWidth="1"/>
    <col min="9481" max="9481" width="11.6640625" style="104" bestFit="1" customWidth="1"/>
    <col min="9482" max="9735" width="9.109375" style="104"/>
    <col min="9736" max="9736" width="9.88671875" style="104" bestFit="1" customWidth="1"/>
    <col min="9737" max="9737" width="11.6640625" style="104" bestFit="1" customWidth="1"/>
    <col min="9738" max="9991" width="9.109375" style="104"/>
    <col min="9992" max="9992" width="9.88671875" style="104" bestFit="1" customWidth="1"/>
    <col min="9993" max="9993" width="11.6640625" style="104" bestFit="1" customWidth="1"/>
    <col min="9994" max="10247" width="9.109375" style="104"/>
    <col min="10248" max="10248" width="9.88671875" style="104" bestFit="1" customWidth="1"/>
    <col min="10249" max="10249" width="11.6640625" style="104" bestFit="1" customWidth="1"/>
    <col min="10250" max="10503" width="9.109375" style="104"/>
    <col min="10504" max="10504" width="9.88671875" style="104" bestFit="1" customWidth="1"/>
    <col min="10505" max="10505" width="11.6640625" style="104" bestFit="1" customWidth="1"/>
    <col min="10506" max="10759" width="9.109375" style="104"/>
    <col min="10760" max="10760" width="9.88671875" style="104" bestFit="1" customWidth="1"/>
    <col min="10761" max="10761" width="11.6640625" style="104" bestFit="1" customWidth="1"/>
    <col min="10762" max="11015" width="9.109375" style="104"/>
    <col min="11016" max="11016" width="9.88671875" style="104" bestFit="1" customWidth="1"/>
    <col min="11017" max="11017" width="11.6640625" style="104" bestFit="1" customWidth="1"/>
    <col min="11018" max="11271" width="9.109375" style="104"/>
    <col min="11272" max="11272" width="9.88671875" style="104" bestFit="1" customWidth="1"/>
    <col min="11273" max="11273" width="11.6640625" style="104" bestFit="1" customWidth="1"/>
    <col min="11274" max="11527" width="9.109375" style="104"/>
    <col min="11528" max="11528" width="9.88671875" style="104" bestFit="1" customWidth="1"/>
    <col min="11529" max="11529" width="11.6640625" style="104" bestFit="1" customWidth="1"/>
    <col min="11530" max="11783" width="9.109375" style="104"/>
    <col min="11784" max="11784" width="9.88671875" style="104" bestFit="1" customWidth="1"/>
    <col min="11785" max="11785" width="11.6640625" style="104" bestFit="1" customWidth="1"/>
    <col min="11786" max="12039" width="9.109375" style="104"/>
    <col min="12040" max="12040" width="9.88671875" style="104" bestFit="1" customWidth="1"/>
    <col min="12041" max="12041" width="11.6640625" style="104" bestFit="1" customWidth="1"/>
    <col min="12042" max="12295" width="9.109375" style="104"/>
    <col min="12296" max="12296" width="9.88671875" style="104" bestFit="1" customWidth="1"/>
    <col min="12297" max="12297" width="11.6640625" style="104" bestFit="1" customWidth="1"/>
    <col min="12298" max="12551" width="9.109375" style="104"/>
    <col min="12552" max="12552" width="9.88671875" style="104" bestFit="1" customWidth="1"/>
    <col min="12553" max="12553" width="11.6640625" style="104" bestFit="1" customWidth="1"/>
    <col min="12554" max="12807" width="9.109375" style="104"/>
    <col min="12808" max="12808" width="9.88671875" style="104" bestFit="1" customWidth="1"/>
    <col min="12809" max="12809" width="11.6640625" style="104" bestFit="1" customWidth="1"/>
    <col min="12810" max="13063" width="9.109375" style="104"/>
    <col min="13064" max="13064" width="9.88671875" style="104" bestFit="1" customWidth="1"/>
    <col min="13065" max="13065" width="11.6640625" style="104" bestFit="1" customWidth="1"/>
    <col min="13066" max="13319" width="9.109375" style="104"/>
    <col min="13320" max="13320" width="9.88671875" style="104" bestFit="1" customWidth="1"/>
    <col min="13321" max="13321" width="11.6640625" style="104" bestFit="1" customWidth="1"/>
    <col min="13322" max="13575" width="9.109375" style="104"/>
    <col min="13576" max="13576" width="9.88671875" style="104" bestFit="1" customWidth="1"/>
    <col min="13577" max="13577" width="11.6640625" style="104" bestFit="1" customWidth="1"/>
    <col min="13578" max="13831" width="9.109375" style="104"/>
    <col min="13832" max="13832" width="9.88671875" style="104" bestFit="1" customWidth="1"/>
    <col min="13833" max="13833" width="11.6640625" style="104" bestFit="1" customWidth="1"/>
    <col min="13834" max="14087" width="9.109375" style="104"/>
    <col min="14088" max="14088" width="9.88671875" style="104" bestFit="1" customWidth="1"/>
    <col min="14089" max="14089" width="11.6640625" style="104" bestFit="1" customWidth="1"/>
    <col min="14090" max="14343" width="9.109375" style="104"/>
    <col min="14344" max="14344" width="9.88671875" style="104" bestFit="1" customWidth="1"/>
    <col min="14345" max="14345" width="11.6640625" style="104" bestFit="1" customWidth="1"/>
    <col min="14346" max="14599" width="9.109375" style="104"/>
    <col min="14600" max="14600" width="9.88671875" style="104" bestFit="1" customWidth="1"/>
    <col min="14601" max="14601" width="11.6640625" style="104" bestFit="1" customWidth="1"/>
    <col min="14602" max="14855" width="9.109375" style="104"/>
    <col min="14856" max="14856" width="9.88671875" style="104" bestFit="1" customWidth="1"/>
    <col min="14857" max="14857" width="11.6640625" style="104" bestFit="1" customWidth="1"/>
    <col min="14858" max="15111" width="9.109375" style="104"/>
    <col min="15112" max="15112" width="9.88671875" style="104" bestFit="1" customWidth="1"/>
    <col min="15113" max="15113" width="11.6640625" style="104" bestFit="1" customWidth="1"/>
    <col min="15114" max="15367" width="9.109375" style="104"/>
    <col min="15368" max="15368" width="9.88671875" style="104" bestFit="1" customWidth="1"/>
    <col min="15369" max="15369" width="11.6640625" style="104" bestFit="1" customWidth="1"/>
    <col min="15370" max="15623" width="9.109375" style="104"/>
    <col min="15624" max="15624" width="9.88671875" style="104" bestFit="1" customWidth="1"/>
    <col min="15625" max="15625" width="11.6640625" style="104" bestFit="1" customWidth="1"/>
    <col min="15626" max="15879" width="9.109375" style="104"/>
    <col min="15880" max="15880" width="9.88671875" style="104" bestFit="1" customWidth="1"/>
    <col min="15881" max="15881" width="11.6640625" style="104" bestFit="1" customWidth="1"/>
    <col min="15882" max="16135" width="9.109375" style="104"/>
    <col min="16136" max="16136" width="9.88671875" style="104" bestFit="1" customWidth="1"/>
    <col min="16137" max="16137" width="11.6640625" style="104" bestFit="1" customWidth="1"/>
    <col min="16138" max="16384" width="9.109375" style="104"/>
  </cols>
  <sheetData>
    <row r="1" spans="1:11" x14ac:dyDescent="0.25">
      <c r="A1" s="273" t="s">
        <v>102</v>
      </c>
      <c r="B1" s="274"/>
      <c r="C1" s="274"/>
      <c r="D1" s="274"/>
      <c r="E1" s="274"/>
      <c r="F1" s="274"/>
      <c r="G1" s="274"/>
      <c r="H1" s="274"/>
      <c r="I1" s="274"/>
    </row>
    <row r="2" spans="1:11" x14ac:dyDescent="0.25">
      <c r="A2" s="275" t="s">
        <v>464</v>
      </c>
      <c r="B2" s="276"/>
      <c r="C2" s="276"/>
      <c r="D2" s="276"/>
      <c r="E2" s="276"/>
      <c r="F2" s="276"/>
      <c r="G2" s="276"/>
      <c r="H2" s="276"/>
      <c r="I2" s="276"/>
    </row>
    <row r="3" spans="1:11" x14ac:dyDescent="0.25">
      <c r="A3" s="277" t="s">
        <v>282</v>
      </c>
      <c r="B3" s="278"/>
      <c r="C3" s="278"/>
      <c r="D3" s="278"/>
      <c r="E3" s="278"/>
      <c r="F3" s="278"/>
      <c r="G3" s="278"/>
      <c r="H3" s="278"/>
      <c r="I3" s="278"/>
      <c r="J3" s="279"/>
      <c r="K3" s="279"/>
    </row>
    <row r="4" spans="1:11" x14ac:dyDescent="0.25">
      <c r="A4" s="280" t="s">
        <v>465</v>
      </c>
      <c r="B4" s="281"/>
      <c r="C4" s="281"/>
      <c r="D4" s="281"/>
      <c r="E4" s="281"/>
      <c r="F4" s="281"/>
      <c r="G4" s="281"/>
      <c r="H4" s="281"/>
      <c r="I4" s="281"/>
      <c r="J4" s="282"/>
      <c r="K4" s="282"/>
    </row>
    <row r="5" spans="1:11" ht="22.2" customHeight="1" x14ac:dyDescent="0.25">
      <c r="A5" s="283" t="s">
        <v>2</v>
      </c>
      <c r="B5" s="284"/>
      <c r="C5" s="284"/>
      <c r="D5" s="284"/>
      <c r="E5" s="284"/>
      <c r="F5" s="284"/>
      <c r="G5" s="283" t="s">
        <v>103</v>
      </c>
      <c r="H5" s="285" t="s">
        <v>302</v>
      </c>
      <c r="I5" s="286"/>
      <c r="J5" s="285" t="s">
        <v>279</v>
      </c>
      <c r="K5" s="286"/>
    </row>
    <row r="6" spans="1:11" x14ac:dyDescent="0.25">
      <c r="A6" s="284"/>
      <c r="B6" s="284"/>
      <c r="C6" s="284"/>
      <c r="D6" s="284"/>
      <c r="E6" s="284"/>
      <c r="F6" s="284"/>
      <c r="G6" s="284"/>
      <c r="H6" s="105" t="s">
        <v>295</v>
      </c>
      <c r="I6" s="105" t="s">
        <v>296</v>
      </c>
      <c r="J6" s="105" t="s">
        <v>295</v>
      </c>
      <c r="K6" s="105" t="s">
        <v>296</v>
      </c>
    </row>
    <row r="7" spans="1:11" x14ac:dyDescent="0.25">
      <c r="A7" s="271">
        <v>1</v>
      </c>
      <c r="B7" s="272"/>
      <c r="C7" s="272"/>
      <c r="D7" s="272"/>
      <c r="E7" s="272"/>
      <c r="F7" s="272"/>
      <c r="G7" s="106">
        <v>2</v>
      </c>
      <c r="H7" s="105">
        <v>3</v>
      </c>
      <c r="I7" s="105">
        <v>4</v>
      </c>
      <c r="J7" s="105">
        <v>5</v>
      </c>
      <c r="K7" s="105">
        <v>6</v>
      </c>
    </row>
    <row r="8" spans="1:11" ht="12.75" customHeight="1" x14ac:dyDescent="0.25">
      <c r="A8" s="267" t="s">
        <v>360</v>
      </c>
      <c r="B8" s="267"/>
      <c r="C8" s="267"/>
      <c r="D8" s="267"/>
      <c r="E8" s="267"/>
      <c r="F8" s="267"/>
      <c r="G8" s="15">
        <v>1</v>
      </c>
      <c r="H8" s="107">
        <f>SUM(H9:H13)</f>
        <v>26918849</v>
      </c>
      <c r="I8" s="107">
        <f>SUM(I9:I13)</f>
        <v>26918849</v>
      </c>
      <c r="J8" s="107">
        <f>SUM(J9:J13)</f>
        <v>34461440</v>
      </c>
      <c r="K8" s="107">
        <f>SUM(K9:K13)</f>
        <v>34461440</v>
      </c>
    </row>
    <row r="9" spans="1:11" ht="12.75" customHeight="1" x14ac:dyDescent="0.25">
      <c r="A9" s="235" t="s">
        <v>115</v>
      </c>
      <c r="B9" s="235"/>
      <c r="C9" s="235"/>
      <c r="D9" s="235"/>
      <c r="E9" s="235"/>
      <c r="F9" s="235"/>
      <c r="G9" s="14">
        <v>2</v>
      </c>
      <c r="H9" s="108">
        <v>783632</v>
      </c>
      <c r="I9" s="108">
        <v>783632</v>
      </c>
      <c r="J9" s="108">
        <v>170884</v>
      </c>
      <c r="K9" s="108">
        <v>170884</v>
      </c>
    </row>
    <row r="10" spans="1:11" ht="12.75" customHeight="1" x14ac:dyDescent="0.25">
      <c r="A10" s="235" t="s">
        <v>116</v>
      </c>
      <c r="B10" s="235"/>
      <c r="C10" s="235"/>
      <c r="D10" s="235"/>
      <c r="E10" s="235"/>
      <c r="F10" s="235"/>
      <c r="G10" s="14">
        <v>3</v>
      </c>
      <c r="H10" s="108">
        <v>25871984</v>
      </c>
      <c r="I10" s="108">
        <v>25871984</v>
      </c>
      <c r="J10" s="108">
        <v>16203254</v>
      </c>
      <c r="K10" s="108">
        <v>16203254</v>
      </c>
    </row>
    <row r="11" spans="1:11" ht="12.75" customHeight="1" x14ac:dyDescent="0.25">
      <c r="A11" s="235" t="s">
        <v>117</v>
      </c>
      <c r="B11" s="235"/>
      <c r="C11" s="235"/>
      <c r="D11" s="235"/>
      <c r="E11" s="235"/>
      <c r="F11" s="235"/>
      <c r="G11" s="14">
        <v>4</v>
      </c>
      <c r="H11" s="108">
        <v>0</v>
      </c>
      <c r="I11" s="108">
        <v>0</v>
      </c>
      <c r="J11" s="108">
        <v>0</v>
      </c>
      <c r="K11" s="108">
        <v>0</v>
      </c>
    </row>
    <row r="12" spans="1:11" ht="12.75" customHeight="1" x14ac:dyDescent="0.25">
      <c r="A12" s="235" t="s">
        <v>118</v>
      </c>
      <c r="B12" s="235"/>
      <c r="C12" s="235"/>
      <c r="D12" s="235"/>
      <c r="E12" s="235"/>
      <c r="F12" s="235"/>
      <c r="G12" s="14">
        <v>5</v>
      </c>
      <c r="H12" s="108">
        <v>0</v>
      </c>
      <c r="I12" s="108">
        <v>0</v>
      </c>
      <c r="J12" s="108">
        <v>0</v>
      </c>
      <c r="K12" s="108">
        <v>0</v>
      </c>
    </row>
    <row r="13" spans="1:11" ht="12.75" customHeight="1" x14ac:dyDescent="0.25">
      <c r="A13" s="235" t="s">
        <v>119</v>
      </c>
      <c r="B13" s="235"/>
      <c r="C13" s="235"/>
      <c r="D13" s="235"/>
      <c r="E13" s="235"/>
      <c r="F13" s="235"/>
      <c r="G13" s="14">
        <v>6</v>
      </c>
      <c r="H13" s="108">
        <v>263233</v>
      </c>
      <c r="I13" s="108">
        <v>263233</v>
      </c>
      <c r="J13" s="108">
        <v>18087302</v>
      </c>
      <c r="K13" s="108">
        <v>18087302</v>
      </c>
    </row>
    <row r="14" spans="1:11" ht="12.75" customHeight="1" x14ac:dyDescent="0.25">
      <c r="A14" s="267" t="s">
        <v>361</v>
      </c>
      <c r="B14" s="267"/>
      <c r="C14" s="267"/>
      <c r="D14" s="267"/>
      <c r="E14" s="267"/>
      <c r="F14" s="267"/>
      <c r="G14" s="15">
        <v>7</v>
      </c>
      <c r="H14" s="107">
        <f>H15+H16+H20+H24+H25+H26+H29+H36</f>
        <v>120818865</v>
      </c>
      <c r="I14" s="107">
        <f>I15+I16+I20+I24+I25+I26+I29+I36</f>
        <v>120818865</v>
      </c>
      <c r="J14" s="107">
        <f>J15+J16+J20+J24+J25+J26+J29+J36</f>
        <v>103359302</v>
      </c>
      <c r="K14" s="107">
        <f>K15+K16+K20+K24+K25+K26+K29+K36</f>
        <v>103359302</v>
      </c>
    </row>
    <row r="15" spans="1:11" ht="12.75" customHeight="1" x14ac:dyDescent="0.25">
      <c r="A15" s="235" t="s">
        <v>104</v>
      </c>
      <c r="B15" s="235"/>
      <c r="C15" s="235"/>
      <c r="D15" s="235"/>
      <c r="E15" s="235"/>
      <c r="F15" s="235"/>
      <c r="G15" s="14">
        <v>8</v>
      </c>
      <c r="H15" s="108">
        <v>0</v>
      </c>
      <c r="I15" s="108">
        <v>0</v>
      </c>
      <c r="J15" s="108">
        <v>0</v>
      </c>
      <c r="K15" s="108">
        <v>0</v>
      </c>
    </row>
    <row r="16" spans="1:11" ht="12.75" customHeight="1" x14ac:dyDescent="0.25">
      <c r="A16" s="239" t="s">
        <v>441</v>
      </c>
      <c r="B16" s="239"/>
      <c r="C16" s="239"/>
      <c r="D16" s="239"/>
      <c r="E16" s="239"/>
      <c r="F16" s="239"/>
      <c r="G16" s="15">
        <v>9</v>
      </c>
      <c r="H16" s="107">
        <f>SUM(H17:H19)</f>
        <v>24591707</v>
      </c>
      <c r="I16" s="107">
        <f>SUM(I17:I19)</f>
        <v>24591707</v>
      </c>
      <c r="J16" s="107">
        <f>SUM(J17:J19)</f>
        <v>13029695</v>
      </c>
      <c r="K16" s="107">
        <f>SUM(K17:K19)</f>
        <v>13029695</v>
      </c>
    </row>
    <row r="17" spans="1:11" ht="12.75" customHeight="1" x14ac:dyDescent="0.25">
      <c r="A17" s="270" t="s">
        <v>120</v>
      </c>
      <c r="B17" s="270"/>
      <c r="C17" s="270"/>
      <c r="D17" s="270"/>
      <c r="E17" s="270"/>
      <c r="F17" s="270"/>
      <c r="G17" s="14">
        <v>10</v>
      </c>
      <c r="H17" s="108">
        <v>8273108</v>
      </c>
      <c r="I17" s="108">
        <v>8273108</v>
      </c>
      <c r="J17" s="108">
        <v>5628561</v>
      </c>
      <c r="K17" s="108">
        <v>5628561</v>
      </c>
    </row>
    <row r="18" spans="1:11" ht="12.75" customHeight="1" x14ac:dyDescent="0.25">
      <c r="A18" s="270" t="s">
        <v>121</v>
      </c>
      <c r="B18" s="270"/>
      <c r="C18" s="270"/>
      <c r="D18" s="270"/>
      <c r="E18" s="270"/>
      <c r="F18" s="270"/>
      <c r="G18" s="14">
        <v>11</v>
      </c>
      <c r="H18" s="108">
        <v>0</v>
      </c>
      <c r="I18" s="108">
        <v>0</v>
      </c>
      <c r="J18" s="108">
        <v>0</v>
      </c>
      <c r="K18" s="108">
        <v>0</v>
      </c>
    </row>
    <row r="19" spans="1:11" ht="12.75" customHeight="1" x14ac:dyDescent="0.25">
      <c r="A19" s="270" t="s">
        <v>122</v>
      </c>
      <c r="B19" s="270"/>
      <c r="C19" s="270"/>
      <c r="D19" s="270"/>
      <c r="E19" s="270"/>
      <c r="F19" s="270"/>
      <c r="G19" s="14">
        <v>12</v>
      </c>
      <c r="H19" s="108">
        <v>16318599</v>
      </c>
      <c r="I19" s="108">
        <v>16318599</v>
      </c>
      <c r="J19" s="108">
        <v>7401134</v>
      </c>
      <c r="K19" s="108">
        <v>7401134</v>
      </c>
    </row>
    <row r="20" spans="1:11" ht="12.75" customHeight="1" x14ac:dyDescent="0.25">
      <c r="A20" s="239" t="s">
        <v>442</v>
      </c>
      <c r="B20" s="239"/>
      <c r="C20" s="239"/>
      <c r="D20" s="239"/>
      <c r="E20" s="239"/>
      <c r="F20" s="239"/>
      <c r="G20" s="15">
        <v>13</v>
      </c>
      <c r="H20" s="107">
        <f>SUM(H21:H23)</f>
        <v>26687130</v>
      </c>
      <c r="I20" s="107">
        <f>SUM(I21:I23)</f>
        <v>26687130</v>
      </c>
      <c r="J20" s="107">
        <f>SUM(J21:J23)</f>
        <v>25478733</v>
      </c>
      <c r="K20" s="107">
        <f>SUM(K21:K23)</f>
        <v>25478733</v>
      </c>
    </row>
    <row r="21" spans="1:11" ht="12.75" customHeight="1" x14ac:dyDescent="0.25">
      <c r="A21" s="270" t="s">
        <v>105</v>
      </c>
      <c r="B21" s="270"/>
      <c r="C21" s="270"/>
      <c r="D21" s="270"/>
      <c r="E21" s="270"/>
      <c r="F21" s="270"/>
      <c r="G21" s="14">
        <v>14</v>
      </c>
      <c r="H21" s="108">
        <v>16463356</v>
      </c>
      <c r="I21" s="108">
        <v>16463356</v>
      </c>
      <c r="J21" s="108">
        <v>16631588</v>
      </c>
      <c r="K21" s="108">
        <v>16631588</v>
      </c>
    </row>
    <row r="22" spans="1:11" ht="12.75" customHeight="1" x14ac:dyDescent="0.25">
      <c r="A22" s="270" t="s">
        <v>106</v>
      </c>
      <c r="B22" s="270"/>
      <c r="C22" s="270"/>
      <c r="D22" s="270"/>
      <c r="E22" s="270"/>
      <c r="F22" s="270"/>
      <c r="G22" s="14">
        <v>15</v>
      </c>
      <c r="H22" s="108">
        <v>6845516</v>
      </c>
      <c r="I22" s="108">
        <v>6845516</v>
      </c>
      <c r="J22" s="108">
        <v>5566842</v>
      </c>
      <c r="K22" s="108">
        <v>5566842</v>
      </c>
    </row>
    <row r="23" spans="1:11" ht="12.75" customHeight="1" x14ac:dyDescent="0.25">
      <c r="A23" s="270" t="s">
        <v>107</v>
      </c>
      <c r="B23" s="270"/>
      <c r="C23" s="270"/>
      <c r="D23" s="270"/>
      <c r="E23" s="270"/>
      <c r="F23" s="270"/>
      <c r="G23" s="14">
        <v>16</v>
      </c>
      <c r="H23" s="108">
        <v>3378258</v>
      </c>
      <c r="I23" s="108">
        <v>3378258</v>
      </c>
      <c r="J23" s="108">
        <v>3280303</v>
      </c>
      <c r="K23" s="108">
        <v>3280303</v>
      </c>
    </row>
    <row r="24" spans="1:11" ht="12.75" customHeight="1" x14ac:dyDescent="0.25">
      <c r="A24" s="235" t="s">
        <v>108</v>
      </c>
      <c r="B24" s="235"/>
      <c r="C24" s="235"/>
      <c r="D24" s="235"/>
      <c r="E24" s="235"/>
      <c r="F24" s="235"/>
      <c r="G24" s="14">
        <v>17</v>
      </c>
      <c r="H24" s="108">
        <v>55977908</v>
      </c>
      <c r="I24" s="108">
        <v>55977908</v>
      </c>
      <c r="J24" s="108">
        <v>54571921</v>
      </c>
      <c r="K24" s="108">
        <v>54571921</v>
      </c>
    </row>
    <row r="25" spans="1:11" ht="12.75" customHeight="1" x14ac:dyDescent="0.25">
      <c r="A25" s="235" t="s">
        <v>109</v>
      </c>
      <c r="B25" s="235"/>
      <c r="C25" s="235"/>
      <c r="D25" s="235"/>
      <c r="E25" s="235"/>
      <c r="F25" s="235"/>
      <c r="G25" s="14">
        <v>18</v>
      </c>
      <c r="H25" s="108">
        <v>0</v>
      </c>
      <c r="I25" s="108">
        <v>0</v>
      </c>
      <c r="J25" s="108">
        <v>0</v>
      </c>
      <c r="K25" s="108">
        <v>0</v>
      </c>
    </row>
    <row r="26" spans="1:11" ht="12.75" customHeight="1" x14ac:dyDescent="0.25">
      <c r="A26" s="239" t="s">
        <v>443</v>
      </c>
      <c r="B26" s="239"/>
      <c r="C26" s="239"/>
      <c r="D26" s="239"/>
      <c r="E26" s="239"/>
      <c r="F26" s="239"/>
      <c r="G26" s="15">
        <v>19</v>
      </c>
      <c r="H26" s="107">
        <f>H27+H28</f>
        <v>24</v>
      </c>
      <c r="I26" s="107">
        <f>I27+I28</f>
        <v>24</v>
      </c>
      <c r="J26" s="107">
        <f>J27+J28</f>
        <v>0</v>
      </c>
      <c r="K26" s="107">
        <f>K27+K28</f>
        <v>0</v>
      </c>
    </row>
    <row r="27" spans="1:11" ht="12.75" customHeight="1" x14ac:dyDescent="0.25">
      <c r="A27" s="270" t="s">
        <v>123</v>
      </c>
      <c r="B27" s="270"/>
      <c r="C27" s="270"/>
      <c r="D27" s="270"/>
      <c r="E27" s="270"/>
      <c r="F27" s="270"/>
      <c r="G27" s="14">
        <v>20</v>
      </c>
      <c r="H27" s="108">
        <v>0</v>
      </c>
      <c r="I27" s="108">
        <v>0</v>
      </c>
      <c r="J27" s="108">
        <v>0</v>
      </c>
      <c r="K27" s="108">
        <v>0</v>
      </c>
    </row>
    <row r="28" spans="1:11" ht="12.75" customHeight="1" x14ac:dyDescent="0.25">
      <c r="A28" s="270" t="s">
        <v>124</v>
      </c>
      <c r="B28" s="270"/>
      <c r="C28" s="270"/>
      <c r="D28" s="270"/>
      <c r="E28" s="270"/>
      <c r="F28" s="270"/>
      <c r="G28" s="14">
        <v>21</v>
      </c>
      <c r="H28" s="108">
        <v>24</v>
      </c>
      <c r="I28" s="108">
        <v>24</v>
      </c>
      <c r="J28" s="108">
        <v>0</v>
      </c>
      <c r="K28" s="108">
        <v>0</v>
      </c>
    </row>
    <row r="29" spans="1:11" ht="12.75" customHeight="1" x14ac:dyDescent="0.25">
      <c r="A29" s="239" t="s">
        <v>444</v>
      </c>
      <c r="B29" s="239"/>
      <c r="C29" s="239"/>
      <c r="D29" s="239"/>
      <c r="E29" s="239"/>
      <c r="F29" s="239"/>
      <c r="G29" s="15">
        <v>22</v>
      </c>
      <c r="H29" s="107">
        <f>SUM(H30:H35)</f>
        <v>0</v>
      </c>
      <c r="I29" s="107">
        <f>SUM(I30:I35)</f>
        <v>0</v>
      </c>
      <c r="J29" s="107">
        <f>SUM(J30:J35)</f>
        <v>0</v>
      </c>
      <c r="K29" s="107">
        <f>SUM(K30:K35)</f>
        <v>0</v>
      </c>
    </row>
    <row r="30" spans="1:11" ht="12.75" customHeight="1" x14ac:dyDescent="0.25">
      <c r="A30" s="270" t="s">
        <v>125</v>
      </c>
      <c r="B30" s="270"/>
      <c r="C30" s="270"/>
      <c r="D30" s="270"/>
      <c r="E30" s="270"/>
      <c r="F30" s="270"/>
      <c r="G30" s="14">
        <v>23</v>
      </c>
      <c r="H30" s="108">
        <v>0</v>
      </c>
      <c r="I30" s="108">
        <v>0</v>
      </c>
      <c r="J30" s="108">
        <v>0</v>
      </c>
      <c r="K30" s="108">
        <v>0</v>
      </c>
    </row>
    <row r="31" spans="1:11" ht="12.75" customHeight="1" x14ac:dyDescent="0.25">
      <c r="A31" s="270" t="s">
        <v>126</v>
      </c>
      <c r="B31" s="270"/>
      <c r="C31" s="270"/>
      <c r="D31" s="270"/>
      <c r="E31" s="270"/>
      <c r="F31" s="270"/>
      <c r="G31" s="14">
        <v>24</v>
      </c>
      <c r="H31" s="108">
        <v>0</v>
      </c>
      <c r="I31" s="108">
        <v>0</v>
      </c>
      <c r="J31" s="108">
        <v>0</v>
      </c>
      <c r="K31" s="108">
        <v>0</v>
      </c>
    </row>
    <row r="32" spans="1:11" ht="12.75" customHeight="1" x14ac:dyDescent="0.25">
      <c r="A32" s="270" t="s">
        <v>127</v>
      </c>
      <c r="B32" s="270"/>
      <c r="C32" s="270"/>
      <c r="D32" s="270"/>
      <c r="E32" s="270"/>
      <c r="F32" s="270"/>
      <c r="G32" s="14">
        <v>25</v>
      </c>
      <c r="H32" s="108">
        <v>0</v>
      </c>
      <c r="I32" s="108">
        <v>0</v>
      </c>
      <c r="J32" s="108">
        <v>0</v>
      </c>
      <c r="K32" s="108">
        <v>0</v>
      </c>
    </row>
    <row r="33" spans="1:11" ht="12.75" customHeight="1" x14ac:dyDescent="0.25">
      <c r="A33" s="270" t="s">
        <v>128</v>
      </c>
      <c r="B33" s="270"/>
      <c r="C33" s="270"/>
      <c r="D33" s="270"/>
      <c r="E33" s="270"/>
      <c r="F33" s="270"/>
      <c r="G33" s="14">
        <v>26</v>
      </c>
      <c r="H33" s="108">
        <v>0</v>
      </c>
      <c r="I33" s="108">
        <v>0</v>
      </c>
      <c r="J33" s="108">
        <v>0</v>
      </c>
      <c r="K33" s="108">
        <v>0</v>
      </c>
    </row>
    <row r="34" spans="1:11" ht="12.75" customHeight="1" x14ac:dyDescent="0.25">
      <c r="A34" s="270" t="s">
        <v>129</v>
      </c>
      <c r="B34" s="270"/>
      <c r="C34" s="270"/>
      <c r="D34" s="270"/>
      <c r="E34" s="270"/>
      <c r="F34" s="270"/>
      <c r="G34" s="14">
        <v>27</v>
      </c>
      <c r="H34" s="108">
        <v>0</v>
      </c>
      <c r="I34" s="108">
        <v>0</v>
      </c>
      <c r="J34" s="108">
        <v>0</v>
      </c>
      <c r="K34" s="108">
        <v>0</v>
      </c>
    </row>
    <row r="35" spans="1:11" ht="12.75" customHeight="1" x14ac:dyDescent="0.25">
      <c r="A35" s="270" t="s">
        <v>130</v>
      </c>
      <c r="B35" s="270"/>
      <c r="C35" s="270"/>
      <c r="D35" s="270"/>
      <c r="E35" s="270"/>
      <c r="F35" s="270"/>
      <c r="G35" s="14">
        <v>28</v>
      </c>
      <c r="H35" s="108">
        <v>0</v>
      </c>
      <c r="I35" s="108">
        <v>0</v>
      </c>
      <c r="J35" s="108">
        <v>0</v>
      </c>
      <c r="K35" s="108">
        <v>0</v>
      </c>
    </row>
    <row r="36" spans="1:11" ht="12.75" customHeight="1" x14ac:dyDescent="0.25">
      <c r="A36" s="235" t="s">
        <v>110</v>
      </c>
      <c r="B36" s="235"/>
      <c r="C36" s="235"/>
      <c r="D36" s="235"/>
      <c r="E36" s="235"/>
      <c r="F36" s="235"/>
      <c r="G36" s="14">
        <v>29</v>
      </c>
      <c r="H36" s="108">
        <v>13562096</v>
      </c>
      <c r="I36" s="108">
        <v>13562096</v>
      </c>
      <c r="J36" s="108">
        <v>10278953</v>
      </c>
      <c r="K36" s="108">
        <v>10278953</v>
      </c>
    </row>
    <row r="37" spans="1:11" ht="12.75" customHeight="1" x14ac:dyDescent="0.25">
      <c r="A37" s="267" t="s">
        <v>362</v>
      </c>
      <c r="B37" s="267"/>
      <c r="C37" s="267"/>
      <c r="D37" s="267"/>
      <c r="E37" s="267"/>
      <c r="F37" s="267"/>
      <c r="G37" s="15">
        <v>30</v>
      </c>
      <c r="H37" s="107">
        <f>SUM(H38:H47)</f>
        <v>69008</v>
      </c>
      <c r="I37" s="107">
        <f>SUM(I38:I47)</f>
        <v>69008</v>
      </c>
      <c r="J37" s="107">
        <f>SUM(J38:J47)</f>
        <v>28880</v>
      </c>
      <c r="K37" s="107">
        <f>SUM(K38:K47)</f>
        <v>28880</v>
      </c>
    </row>
    <row r="38" spans="1:11" ht="12.75" customHeight="1" x14ac:dyDescent="0.25">
      <c r="A38" s="235" t="s">
        <v>131</v>
      </c>
      <c r="B38" s="235"/>
      <c r="C38" s="235"/>
      <c r="D38" s="235"/>
      <c r="E38" s="235"/>
      <c r="F38" s="235"/>
      <c r="G38" s="14">
        <v>31</v>
      </c>
      <c r="H38" s="108">
        <v>0</v>
      </c>
      <c r="I38" s="108">
        <v>0</v>
      </c>
      <c r="J38" s="108">
        <v>0</v>
      </c>
      <c r="K38" s="108">
        <v>0</v>
      </c>
    </row>
    <row r="39" spans="1:11" ht="25.2" customHeight="1" x14ac:dyDescent="0.25">
      <c r="A39" s="235" t="s">
        <v>132</v>
      </c>
      <c r="B39" s="235"/>
      <c r="C39" s="235"/>
      <c r="D39" s="235"/>
      <c r="E39" s="235"/>
      <c r="F39" s="235"/>
      <c r="G39" s="14">
        <v>32</v>
      </c>
      <c r="H39" s="108">
        <v>0</v>
      </c>
      <c r="I39" s="108">
        <v>0</v>
      </c>
      <c r="J39" s="108">
        <v>0</v>
      </c>
      <c r="K39" s="108">
        <v>0</v>
      </c>
    </row>
    <row r="40" spans="1:11" ht="25.2" customHeight="1" x14ac:dyDescent="0.25">
      <c r="A40" s="235" t="s">
        <v>133</v>
      </c>
      <c r="B40" s="235"/>
      <c r="C40" s="235"/>
      <c r="D40" s="235"/>
      <c r="E40" s="235"/>
      <c r="F40" s="235"/>
      <c r="G40" s="14">
        <v>33</v>
      </c>
      <c r="H40" s="108">
        <v>0</v>
      </c>
      <c r="I40" s="108">
        <v>0</v>
      </c>
      <c r="J40" s="108">
        <v>0</v>
      </c>
      <c r="K40" s="108">
        <v>0</v>
      </c>
    </row>
    <row r="41" spans="1:11" ht="25.2" customHeight="1" x14ac:dyDescent="0.25">
      <c r="A41" s="235" t="s">
        <v>134</v>
      </c>
      <c r="B41" s="235"/>
      <c r="C41" s="235"/>
      <c r="D41" s="235"/>
      <c r="E41" s="235"/>
      <c r="F41" s="235"/>
      <c r="G41" s="14">
        <v>34</v>
      </c>
      <c r="H41" s="108">
        <v>0</v>
      </c>
      <c r="I41" s="108">
        <v>0</v>
      </c>
      <c r="J41" s="108">
        <v>0</v>
      </c>
      <c r="K41" s="108">
        <v>0</v>
      </c>
    </row>
    <row r="42" spans="1:11" ht="25.2" customHeight="1" x14ac:dyDescent="0.25">
      <c r="A42" s="235" t="s">
        <v>135</v>
      </c>
      <c r="B42" s="235"/>
      <c r="C42" s="235"/>
      <c r="D42" s="235"/>
      <c r="E42" s="235"/>
      <c r="F42" s="235"/>
      <c r="G42" s="14">
        <v>35</v>
      </c>
      <c r="H42" s="108">
        <v>0</v>
      </c>
      <c r="I42" s="108">
        <v>0</v>
      </c>
      <c r="J42" s="108">
        <v>0</v>
      </c>
      <c r="K42" s="108">
        <v>0</v>
      </c>
    </row>
    <row r="43" spans="1:11" ht="12.75" customHeight="1" x14ac:dyDescent="0.25">
      <c r="A43" s="235" t="s">
        <v>136</v>
      </c>
      <c r="B43" s="235"/>
      <c r="C43" s="235"/>
      <c r="D43" s="235"/>
      <c r="E43" s="235"/>
      <c r="F43" s="235"/>
      <c r="G43" s="14">
        <v>36</v>
      </c>
      <c r="H43" s="108">
        <v>11</v>
      </c>
      <c r="I43" s="108">
        <v>11</v>
      </c>
      <c r="J43" s="108">
        <v>3541</v>
      </c>
      <c r="K43" s="108">
        <v>3541</v>
      </c>
    </row>
    <row r="44" spans="1:11" ht="12.75" customHeight="1" x14ac:dyDescent="0.25">
      <c r="A44" s="235" t="s">
        <v>137</v>
      </c>
      <c r="B44" s="235"/>
      <c r="C44" s="235"/>
      <c r="D44" s="235"/>
      <c r="E44" s="235"/>
      <c r="F44" s="235"/>
      <c r="G44" s="14">
        <v>37</v>
      </c>
      <c r="H44" s="108">
        <v>0</v>
      </c>
      <c r="I44" s="108">
        <v>0</v>
      </c>
      <c r="J44" s="108">
        <v>0</v>
      </c>
      <c r="K44" s="108">
        <v>0</v>
      </c>
    </row>
    <row r="45" spans="1:11" ht="12.75" customHeight="1" x14ac:dyDescent="0.25">
      <c r="A45" s="235" t="s">
        <v>138</v>
      </c>
      <c r="B45" s="235"/>
      <c r="C45" s="235"/>
      <c r="D45" s="235"/>
      <c r="E45" s="235"/>
      <c r="F45" s="235"/>
      <c r="G45" s="14">
        <v>38</v>
      </c>
      <c r="H45" s="108">
        <v>0</v>
      </c>
      <c r="I45" s="108">
        <v>0</v>
      </c>
      <c r="J45" s="108">
        <v>0</v>
      </c>
      <c r="K45" s="108">
        <v>0</v>
      </c>
    </row>
    <row r="46" spans="1:11" ht="12.75" customHeight="1" x14ac:dyDescent="0.25">
      <c r="A46" s="235" t="s">
        <v>139</v>
      </c>
      <c r="B46" s="235"/>
      <c r="C46" s="235"/>
      <c r="D46" s="235"/>
      <c r="E46" s="235"/>
      <c r="F46" s="235"/>
      <c r="G46" s="14">
        <v>39</v>
      </c>
      <c r="H46" s="108">
        <v>0</v>
      </c>
      <c r="I46" s="108">
        <v>0</v>
      </c>
      <c r="J46" s="108">
        <v>0</v>
      </c>
      <c r="K46" s="108">
        <v>0</v>
      </c>
    </row>
    <row r="47" spans="1:11" ht="12.75" customHeight="1" x14ac:dyDescent="0.25">
      <c r="A47" s="235" t="s">
        <v>140</v>
      </c>
      <c r="B47" s="235"/>
      <c r="C47" s="235"/>
      <c r="D47" s="235"/>
      <c r="E47" s="235"/>
      <c r="F47" s="235"/>
      <c r="G47" s="14">
        <v>40</v>
      </c>
      <c r="H47" s="108">
        <v>68997</v>
      </c>
      <c r="I47" s="108">
        <v>68997</v>
      </c>
      <c r="J47" s="108">
        <v>25339</v>
      </c>
      <c r="K47" s="108">
        <v>25339</v>
      </c>
    </row>
    <row r="48" spans="1:11" ht="12.75" customHeight="1" x14ac:dyDescent="0.25">
      <c r="A48" s="267" t="s">
        <v>363</v>
      </c>
      <c r="B48" s="267"/>
      <c r="C48" s="267"/>
      <c r="D48" s="267"/>
      <c r="E48" s="267"/>
      <c r="F48" s="267"/>
      <c r="G48" s="15">
        <v>41</v>
      </c>
      <c r="H48" s="107">
        <f>SUM(H49:H55)</f>
        <v>10824563</v>
      </c>
      <c r="I48" s="107">
        <f>SUM(I49:I55)</f>
        <v>10824563</v>
      </c>
      <c r="J48" s="107">
        <f>SUM(J49:J55)</f>
        <v>5389969</v>
      </c>
      <c r="K48" s="107">
        <f>SUM(K49:K55)</f>
        <v>5389969</v>
      </c>
    </row>
    <row r="49" spans="1:11" ht="25.2" customHeight="1" x14ac:dyDescent="0.25">
      <c r="A49" s="235" t="s">
        <v>141</v>
      </c>
      <c r="B49" s="235"/>
      <c r="C49" s="235"/>
      <c r="D49" s="235"/>
      <c r="E49" s="235"/>
      <c r="F49" s="235"/>
      <c r="G49" s="14">
        <v>42</v>
      </c>
      <c r="H49" s="108">
        <v>55906</v>
      </c>
      <c r="I49" s="108">
        <v>55906</v>
      </c>
      <c r="J49" s="108">
        <v>44958</v>
      </c>
      <c r="K49" s="108">
        <v>44958</v>
      </c>
    </row>
    <row r="50" spans="1:11" ht="12.75" customHeight="1" x14ac:dyDescent="0.25">
      <c r="A50" s="260" t="s">
        <v>142</v>
      </c>
      <c r="B50" s="260"/>
      <c r="C50" s="260"/>
      <c r="D50" s="260"/>
      <c r="E50" s="260"/>
      <c r="F50" s="260"/>
      <c r="G50" s="14">
        <v>43</v>
      </c>
      <c r="H50" s="108">
        <v>305939</v>
      </c>
      <c r="I50" s="108">
        <v>305939</v>
      </c>
      <c r="J50" s="108">
        <v>21822</v>
      </c>
      <c r="K50" s="108">
        <v>21822</v>
      </c>
    </row>
    <row r="51" spans="1:11" ht="12.75" customHeight="1" x14ac:dyDescent="0.25">
      <c r="A51" s="260" t="s">
        <v>143</v>
      </c>
      <c r="B51" s="260"/>
      <c r="C51" s="260"/>
      <c r="D51" s="260"/>
      <c r="E51" s="260"/>
      <c r="F51" s="260"/>
      <c r="G51" s="14">
        <v>44</v>
      </c>
      <c r="H51" s="108">
        <v>3678380</v>
      </c>
      <c r="I51" s="108">
        <v>3678380</v>
      </c>
      <c r="J51" s="108">
        <v>3680397</v>
      </c>
      <c r="K51" s="108">
        <v>3680397</v>
      </c>
    </row>
    <row r="52" spans="1:11" ht="12.75" customHeight="1" x14ac:dyDescent="0.25">
      <c r="A52" s="260" t="s">
        <v>144</v>
      </c>
      <c r="B52" s="260"/>
      <c r="C52" s="260"/>
      <c r="D52" s="260"/>
      <c r="E52" s="260"/>
      <c r="F52" s="260"/>
      <c r="G52" s="14">
        <v>45</v>
      </c>
      <c r="H52" s="108">
        <v>6782808</v>
      </c>
      <c r="I52" s="108">
        <v>6782808</v>
      </c>
      <c r="J52" s="108">
        <v>1597044</v>
      </c>
      <c r="K52" s="108">
        <v>1597044</v>
      </c>
    </row>
    <row r="53" spans="1:11" ht="12.75" customHeight="1" x14ac:dyDescent="0.25">
      <c r="A53" s="260" t="s">
        <v>145</v>
      </c>
      <c r="B53" s="260"/>
      <c r="C53" s="260"/>
      <c r="D53" s="260"/>
      <c r="E53" s="260"/>
      <c r="F53" s="260"/>
      <c r="G53" s="14">
        <v>46</v>
      </c>
      <c r="H53" s="108">
        <v>0</v>
      </c>
      <c r="I53" s="108">
        <v>0</v>
      </c>
      <c r="J53" s="108">
        <v>0</v>
      </c>
      <c r="K53" s="108">
        <v>0</v>
      </c>
    </row>
    <row r="54" spans="1:11" ht="12.75" customHeight="1" x14ac:dyDescent="0.25">
      <c r="A54" s="260" t="s">
        <v>146</v>
      </c>
      <c r="B54" s="260"/>
      <c r="C54" s="260"/>
      <c r="D54" s="260"/>
      <c r="E54" s="260"/>
      <c r="F54" s="260"/>
      <c r="G54" s="14">
        <v>47</v>
      </c>
      <c r="H54" s="108">
        <v>0</v>
      </c>
      <c r="I54" s="108">
        <v>0</v>
      </c>
      <c r="J54" s="108">
        <v>0</v>
      </c>
      <c r="K54" s="108">
        <v>0</v>
      </c>
    </row>
    <row r="55" spans="1:11" ht="12.75" customHeight="1" x14ac:dyDescent="0.25">
      <c r="A55" s="260" t="s">
        <v>147</v>
      </c>
      <c r="B55" s="260"/>
      <c r="C55" s="260"/>
      <c r="D55" s="260"/>
      <c r="E55" s="260"/>
      <c r="F55" s="260"/>
      <c r="G55" s="14">
        <v>48</v>
      </c>
      <c r="H55" s="108">
        <v>1530</v>
      </c>
      <c r="I55" s="108">
        <v>1530</v>
      </c>
      <c r="J55" s="108">
        <v>45748</v>
      </c>
      <c r="K55" s="108">
        <v>45748</v>
      </c>
    </row>
    <row r="56" spans="1:11" ht="22.2" customHeight="1" x14ac:dyDescent="0.25">
      <c r="A56" s="269" t="s">
        <v>148</v>
      </c>
      <c r="B56" s="269"/>
      <c r="C56" s="269"/>
      <c r="D56" s="269"/>
      <c r="E56" s="269"/>
      <c r="F56" s="269"/>
      <c r="G56" s="14">
        <v>49</v>
      </c>
      <c r="H56" s="108">
        <v>0</v>
      </c>
      <c r="I56" s="108">
        <v>0</v>
      </c>
      <c r="J56" s="108">
        <v>0</v>
      </c>
      <c r="K56" s="108">
        <v>0</v>
      </c>
    </row>
    <row r="57" spans="1:11" ht="12.75" customHeight="1" x14ac:dyDescent="0.25">
      <c r="A57" s="269" t="s">
        <v>149</v>
      </c>
      <c r="B57" s="269"/>
      <c r="C57" s="269"/>
      <c r="D57" s="269"/>
      <c r="E57" s="269"/>
      <c r="F57" s="269"/>
      <c r="G57" s="14">
        <v>50</v>
      </c>
      <c r="H57" s="108">
        <v>0</v>
      </c>
      <c r="I57" s="108">
        <v>0</v>
      </c>
      <c r="J57" s="108">
        <v>0</v>
      </c>
      <c r="K57" s="108">
        <v>0</v>
      </c>
    </row>
    <row r="58" spans="1:11" ht="24.6" customHeight="1" x14ac:dyDescent="0.25">
      <c r="A58" s="269" t="s">
        <v>150</v>
      </c>
      <c r="B58" s="269"/>
      <c r="C58" s="269"/>
      <c r="D58" s="269"/>
      <c r="E58" s="269"/>
      <c r="F58" s="269"/>
      <c r="G58" s="14">
        <v>51</v>
      </c>
      <c r="H58" s="108">
        <v>0</v>
      </c>
      <c r="I58" s="108">
        <v>0</v>
      </c>
      <c r="J58" s="108">
        <v>0</v>
      </c>
      <c r="K58" s="108">
        <v>0</v>
      </c>
    </row>
    <row r="59" spans="1:11" ht="12.75" customHeight="1" x14ac:dyDescent="0.25">
      <c r="A59" s="269" t="s">
        <v>151</v>
      </c>
      <c r="B59" s="269"/>
      <c r="C59" s="269"/>
      <c r="D59" s="269"/>
      <c r="E59" s="269"/>
      <c r="F59" s="269"/>
      <c r="G59" s="14">
        <v>52</v>
      </c>
      <c r="H59" s="108">
        <v>0</v>
      </c>
      <c r="I59" s="108">
        <v>0</v>
      </c>
      <c r="J59" s="108">
        <v>0</v>
      </c>
      <c r="K59" s="108">
        <v>0</v>
      </c>
    </row>
    <row r="60" spans="1:11" ht="12.75" customHeight="1" x14ac:dyDescent="0.25">
      <c r="A60" s="267" t="s">
        <v>364</v>
      </c>
      <c r="B60" s="267"/>
      <c r="C60" s="267"/>
      <c r="D60" s="267"/>
      <c r="E60" s="267"/>
      <c r="F60" s="267"/>
      <c r="G60" s="15">
        <v>53</v>
      </c>
      <c r="H60" s="107">
        <f>H8+H37+H56+H57</f>
        <v>26987857</v>
      </c>
      <c r="I60" s="107">
        <f t="shared" ref="I60:K60" si="0">I8+I37+I56+I57</f>
        <v>26987857</v>
      </c>
      <c r="J60" s="107">
        <f t="shared" si="0"/>
        <v>34490320</v>
      </c>
      <c r="K60" s="107">
        <f t="shared" si="0"/>
        <v>34490320</v>
      </c>
    </row>
    <row r="61" spans="1:11" ht="12.75" customHeight="1" x14ac:dyDescent="0.25">
      <c r="A61" s="267" t="s">
        <v>365</v>
      </c>
      <c r="B61" s="267"/>
      <c r="C61" s="267"/>
      <c r="D61" s="267"/>
      <c r="E61" s="267"/>
      <c r="F61" s="267"/>
      <c r="G61" s="15">
        <v>54</v>
      </c>
      <c r="H61" s="107">
        <f>H14+H48+H58+H59</f>
        <v>131643428</v>
      </c>
      <c r="I61" s="107">
        <f t="shared" ref="I61:K61" si="1">I14+I48+I58+I59</f>
        <v>131643428</v>
      </c>
      <c r="J61" s="107">
        <f t="shared" si="1"/>
        <v>108749271</v>
      </c>
      <c r="K61" s="107">
        <f t="shared" si="1"/>
        <v>108749271</v>
      </c>
    </row>
    <row r="62" spans="1:11" ht="12.75" customHeight="1" x14ac:dyDescent="0.25">
      <c r="A62" s="267" t="s">
        <v>366</v>
      </c>
      <c r="B62" s="267"/>
      <c r="C62" s="267"/>
      <c r="D62" s="267"/>
      <c r="E62" s="267"/>
      <c r="F62" s="267"/>
      <c r="G62" s="15">
        <v>55</v>
      </c>
      <c r="H62" s="107">
        <f>H60-H61</f>
        <v>-104655571</v>
      </c>
      <c r="I62" s="107">
        <f t="shared" ref="I62:K62" si="2">I60-I61</f>
        <v>-104655571</v>
      </c>
      <c r="J62" s="107">
        <f t="shared" si="2"/>
        <v>-74258951</v>
      </c>
      <c r="K62" s="107">
        <f t="shared" si="2"/>
        <v>-74258951</v>
      </c>
    </row>
    <row r="63" spans="1:11" ht="12.75" customHeight="1" x14ac:dyDescent="0.25">
      <c r="A63" s="268" t="s">
        <v>367</v>
      </c>
      <c r="B63" s="268"/>
      <c r="C63" s="268"/>
      <c r="D63" s="268"/>
      <c r="E63" s="268"/>
      <c r="F63" s="268"/>
      <c r="G63" s="15">
        <v>56</v>
      </c>
      <c r="H63" s="107">
        <f>+IF((H60-H61)&gt;0,(H60-H61),0)</f>
        <v>0</v>
      </c>
      <c r="I63" s="107">
        <f t="shared" ref="I63:K63" si="3">+IF((I60-I61)&gt;0,(I60-I61),0)</f>
        <v>0</v>
      </c>
      <c r="J63" s="107">
        <f t="shared" si="3"/>
        <v>0</v>
      </c>
      <c r="K63" s="107">
        <f t="shared" si="3"/>
        <v>0</v>
      </c>
    </row>
    <row r="64" spans="1:11" ht="12.75" customHeight="1" x14ac:dyDescent="0.25">
      <c r="A64" s="268" t="s">
        <v>368</v>
      </c>
      <c r="B64" s="268"/>
      <c r="C64" s="268"/>
      <c r="D64" s="268"/>
      <c r="E64" s="268"/>
      <c r="F64" s="268"/>
      <c r="G64" s="15">
        <v>57</v>
      </c>
      <c r="H64" s="107">
        <f>+IF((H60-H61)&lt;0,(H60-H61),0)</f>
        <v>-104655571</v>
      </c>
      <c r="I64" s="107">
        <f t="shared" ref="I64:K64" si="4">+IF((I60-I61)&lt;0,(I60-I61),0)</f>
        <v>-104655571</v>
      </c>
      <c r="J64" s="107">
        <f t="shared" si="4"/>
        <v>-74258951</v>
      </c>
      <c r="K64" s="107">
        <f t="shared" si="4"/>
        <v>-74258951</v>
      </c>
    </row>
    <row r="65" spans="1:11" ht="12.75" customHeight="1" x14ac:dyDescent="0.25">
      <c r="A65" s="269" t="s">
        <v>111</v>
      </c>
      <c r="B65" s="269"/>
      <c r="C65" s="269"/>
      <c r="D65" s="269"/>
      <c r="E65" s="269"/>
      <c r="F65" s="269"/>
      <c r="G65" s="14">
        <v>58</v>
      </c>
      <c r="H65" s="108">
        <v>0</v>
      </c>
      <c r="I65" s="108">
        <v>0</v>
      </c>
      <c r="J65" s="108">
        <v>0</v>
      </c>
      <c r="K65" s="108">
        <v>0</v>
      </c>
    </row>
    <row r="66" spans="1:11" ht="12.75" customHeight="1" x14ac:dyDescent="0.25">
      <c r="A66" s="267" t="s">
        <v>369</v>
      </c>
      <c r="B66" s="267"/>
      <c r="C66" s="267"/>
      <c r="D66" s="267"/>
      <c r="E66" s="267"/>
      <c r="F66" s="267"/>
      <c r="G66" s="15">
        <v>59</v>
      </c>
      <c r="H66" s="107">
        <f>H62-H65</f>
        <v>-104655571</v>
      </c>
      <c r="I66" s="107">
        <f t="shared" ref="I66:K66" si="5">I62-I65</f>
        <v>-104655571</v>
      </c>
      <c r="J66" s="107">
        <f t="shared" si="5"/>
        <v>-74258951</v>
      </c>
      <c r="K66" s="107">
        <f t="shared" si="5"/>
        <v>-74258951</v>
      </c>
    </row>
    <row r="67" spans="1:11" ht="12.75" customHeight="1" x14ac:dyDescent="0.25">
      <c r="A67" s="268" t="s">
        <v>370</v>
      </c>
      <c r="B67" s="268"/>
      <c r="C67" s="268"/>
      <c r="D67" s="268"/>
      <c r="E67" s="268"/>
      <c r="F67" s="268"/>
      <c r="G67" s="15">
        <v>60</v>
      </c>
      <c r="H67" s="107">
        <f>+IF((H62-H65)&gt;0,(H62-H65),0)</f>
        <v>0</v>
      </c>
      <c r="I67" s="107">
        <f t="shared" ref="I67:K67" si="6">+IF((I62-I65)&gt;0,(I62-I65),0)</f>
        <v>0</v>
      </c>
      <c r="J67" s="107">
        <f t="shared" si="6"/>
        <v>0</v>
      </c>
      <c r="K67" s="107">
        <f t="shared" si="6"/>
        <v>0</v>
      </c>
    </row>
    <row r="68" spans="1:11" ht="12.75" customHeight="1" x14ac:dyDescent="0.25">
      <c r="A68" s="268" t="s">
        <v>371</v>
      </c>
      <c r="B68" s="268"/>
      <c r="C68" s="268"/>
      <c r="D68" s="268"/>
      <c r="E68" s="268"/>
      <c r="F68" s="268"/>
      <c r="G68" s="15">
        <v>61</v>
      </c>
      <c r="H68" s="107">
        <f>+IF((H62-H65)&lt;0,(H62-H65),0)</f>
        <v>-104655571</v>
      </c>
      <c r="I68" s="107">
        <f t="shared" ref="I68:K68" si="7">+IF((I62-I65)&lt;0,(I62-I65),0)</f>
        <v>-104655571</v>
      </c>
      <c r="J68" s="107">
        <f t="shared" si="7"/>
        <v>-74258951</v>
      </c>
      <c r="K68" s="107">
        <f t="shared" si="7"/>
        <v>-74258951</v>
      </c>
    </row>
    <row r="69" spans="1:11" x14ac:dyDescent="0.25">
      <c r="A69" s="261" t="s">
        <v>152</v>
      </c>
      <c r="B69" s="261"/>
      <c r="C69" s="261"/>
      <c r="D69" s="261"/>
      <c r="E69" s="261"/>
      <c r="F69" s="261"/>
      <c r="G69" s="262"/>
      <c r="H69" s="262"/>
      <c r="I69" s="262"/>
      <c r="J69" s="263"/>
      <c r="K69" s="263"/>
    </row>
    <row r="70" spans="1:11" ht="22.2" customHeight="1" x14ac:dyDescent="0.25">
      <c r="A70" s="267" t="s">
        <v>372</v>
      </c>
      <c r="B70" s="267"/>
      <c r="C70" s="267"/>
      <c r="D70" s="267"/>
      <c r="E70" s="267"/>
      <c r="F70" s="267"/>
      <c r="G70" s="15">
        <v>62</v>
      </c>
      <c r="H70" s="107">
        <f>H71-H72</f>
        <v>0</v>
      </c>
      <c r="I70" s="107">
        <f>I71-I72</f>
        <v>0</v>
      </c>
      <c r="J70" s="107">
        <f>J71-J72</f>
        <v>0</v>
      </c>
      <c r="K70" s="107">
        <f>K71-K72</f>
        <v>0</v>
      </c>
    </row>
    <row r="71" spans="1:11" ht="12.75" customHeight="1" x14ac:dyDescent="0.25">
      <c r="A71" s="260" t="s">
        <v>153</v>
      </c>
      <c r="B71" s="260"/>
      <c r="C71" s="260"/>
      <c r="D71" s="260"/>
      <c r="E71" s="260"/>
      <c r="F71" s="260"/>
      <c r="G71" s="14">
        <v>63</v>
      </c>
      <c r="H71" s="108">
        <v>0</v>
      </c>
      <c r="I71" s="108">
        <v>0</v>
      </c>
      <c r="J71" s="108">
        <v>0</v>
      </c>
      <c r="K71" s="108">
        <v>0</v>
      </c>
    </row>
    <row r="72" spans="1:11" ht="12.75" customHeight="1" x14ac:dyDescent="0.25">
      <c r="A72" s="260" t="s">
        <v>154</v>
      </c>
      <c r="B72" s="260"/>
      <c r="C72" s="260"/>
      <c r="D72" s="260"/>
      <c r="E72" s="260"/>
      <c r="F72" s="260"/>
      <c r="G72" s="14">
        <v>64</v>
      </c>
      <c r="H72" s="108">
        <v>0</v>
      </c>
      <c r="I72" s="108">
        <v>0</v>
      </c>
      <c r="J72" s="108">
        <v>0</v>
      </c>
      <c r="K72" s="108">
        <v>0</v>
      </c>
    </row>
    <row r="73" spans="1:11" ht="12.75" customHeight="1" x14ac:dyDescent="0.25">
      <c r="A73" s="269" t="s">
        <v>155</v>
      </c>
      <c r="B73" s="269"/>
      <c r="C73" s="269"/>
      <c r="D73" s="269"/>
      <c r="E73" s="269"/>
      <c r="F73" s="269"/>
      <c r="G73" s="14">
        <v>65</v>
      </c>
      <c r="H73" s="108">
        <v>0</v>
      </c>
      <c r="I73" s="108">
        <v>0</v>
      </c>
      <c r="J73" s="108">
        <v>0</v>
      </c>
      <c r="K73" s="108">
        <v>0</v>
      </c>
    </row>
    <row r="74" spans="1:11" ht="12.75" customHeight="1" x14ac:dyDescent="0.25">
      <c r="A74" s="268" t="s">
        <v>373</v>
      </c>
      <c r="B74" s="268"/>
      <c r="C74" s="268"/>
      <c r="D74" s="268"/>
      <c r="E74" s="268"/>
      <c r="F74" s="268"/>
      <c r="G74" s="15">
        <v>66</v>
      </c>
      <c r="H74" s="130">
        <v>0</v>
      </c>
      <c r="I74" s="130">
        <v>0</v>
      </c>
      <c r="J74" s="130">
        <v>0</v>
      </c>
      <c r="K74" s="130">
        <v>0</v>
      </c>
    </row>
    <row r="75" spans="1:11" ht="12.75" customHeight="1" x14ac:dyDescent="0.25">
      <c r="A75" s="268" t="s">
        <v>374</v>
      </c>
      <c r="B75" s="268"/>
      <c r="C75" s="268"/>
      <c r="D75" s="268"/>
      <c r="E75" s="268"/>
      <c r="F75" s="268"/>
      <c r="G75" s="15">
        <v>67</v>
      </c>
      <c r="H75" s="130">
        <v>0</v>
      </c>
      <c r="I75" s="130">
        <v>0</v>
      </c>
      <c r="J75" s="130">
        <v>0</v>
      </c>
      <c r="K75" s="130">
        <v>0</v>
      </c>
    </row>
    <row r="76" spans="1:11" x14ac:dyDescent="0.25">
      <c r="A76" s="261" t="s">
        <v>156</v>
      </c>
      <c r="B76" s="261"/>
      <c r="C76" s="261"/>
      <c r="D76" s="261"/>
      <c r="E76" s="261"/>
      <c r="F76" s="261"/>
      <c r="G76" s="262"/>
      <c r="H76" s="262"/>
      <c r="I76" s="262"/>
      <c r="J76" s="263"/>
      <c r="K76" s="263"/>
    </row>
    <row r="77" spans="1:11" ht="12.75" customHeight="1" x14ac:dyDescent="0.25">
      <c r="A77" s="267" t="s">
        <v>375</v>
      </c>
      <c r="B77" s="267"/>
      <c r="C77" s="267"/>
      <c r="D77" s="267"/>
      <c r="E77" s="267"/>
      <c r="F77" s="267"/>
      <c r="G77" s="15">
        <v>68</v>
      </c>
      <c r="H77" s="130">
        <v>0</v>
      </c>
      <c r="I77" s="130">
        <v>0</v>
      </c>
      <c r="J77" s="130">
        <v>0</v>
      </c>
      <c r="K77" s="130">
        <v>0</v>
      </c>
    </row>
    <row r="78" spans="1:11" ht="12.75" customHeight="1" x14ac:dyDescent="0.25">
      <c r="A78" s="266" t="s">
        <v>376</v>
      </c>
      <c r="B78" s="266"/>
      <c r="C78" s="266"/>
      <c r="D78" s="266"/>
      <c r="E78" s="266"/>
      <c r="F78" s="266"/>
      <c r="G78" s="95">
        <v>69</v>
      </c>
      <c r="H78" s="109">
        <v>0</v>
      </c>
      <c r="I78" s="109">
        <v>0</v>
      </c>
      <c r="J78" s="109">
        <v>0</v>
      </c>
      <c r="K78" s="109">
        <v>0</v>
      </c>
    </row>
    <row r="79" spans="1:11" ht="12.75" customHeight="1" x14ac:dyDescent="0.25">
      <c r="A79" s="266" t="s">
        <v>377</v>
      </c>
      <c r="B79" s="266"/>
      <c r="C79" s="266"/>
      <c r="D79" s="266"/>
      <c r="E79" s="266"/>
      <c r="F79" s="266"/>
      <c r="G79" s="95">
        <v>70</v>
      </c>
      <c r="H79" s="109">
        <v>0</v>
      </c>
      <c r="I79" s="109">
        <v>0</v>
      </c>
      <c r="J79" s="109">
        <v>0</v>
      </c>
      <c r="K79" s="109">
        <v>0</v>
      </c>
    </row>
    <row r="80" spans="1:11" ht="12.75" customHeight="1" x14ac:dyDescent="0.25">
      <c r="A80" s="267" t="s">
        <v>378</v>
      </c>
      <c r="B80" s="267"/>
      <c r="C80" s="267"/>
      <c r="D80" s="267"/>
      <c r="E80" s="267"/>
      <c r="F80" s="267"/>
      <c r="G80" s="15">
        <v>71</v>
      </c>
      <c r="H80" s="130">
        <v>0</v>
      </c>
      <c r="I80" s="130">
        <v>0</v>
      </c>
      <c r="J80" s="130">
        <v>0</v>
      </c>
      <c r="K80" s="130">
        <v>0</v>
      </c>
    </row>
    <row r="81" spans="1:11" ht="12.75" customHeight="1" x14ac:dyDescent="0.25">
      <c r="A81" s="267" t="s">
        <v>379</v>
      </c>
      <c r="B81" s="267"/>
      <c r="C81" s="267"/>
      <c r="D81" s="267"/>
      <c r="E81" s="267"/>
      <c r="F81" s="267"/>
      <c r="G81" s="15">
        <v>72</v>
      </c>
      <c r="H81" s="130">
        <v>0</v>
      </c>
      <c r="I81" s="130">
        <v>0</v>
      </c>
      <c r="J81" s="130">
        <v>0</v>
      </c>
      <c r="K81" s="130">
        <v>0</v>
      </c>
    </row>
    <row r="82" spans="1:11" ht="12.75" customHeight="1" x14ac:dyDescent="0.25">
      <c r="A82" s="268" t="s">
        <v>380</v>
      </c>
      <c r="B82" s="268"/>
      <c r="C82" s="268"/>
      <c r="D82" s="268"/>
      <c r="E82" s="268"/>
      <c r="F82" s="268"/>
      <c r="G82" s="15">
        <v>73</v>
      </c>
      <c r="H82" s="130">
        <v>0</v>
      </c>
      <c r="I82" s="130">
        <v>0</v>
      </c>
      <c r="J82" s="130">
        <v>0</v>
      </c>
      <c r="K82" s="130">
        <v>0</v>
      </c>
    </row>
    <row r="83" spans="1:11" ht="12.75" customHeight="1" x14ac:dyDescent="0.25">
      <c r="A83" s="268" t="s">
        <v>381</v>
      </c>
      <c r="B83" s="268"/>
      <c r="C83" s="268"/>
      <c r="D83" s="268"/>
      <c r="E83" s="268"/>
      <c r="F83" s="268"/>
      <c r="G83" s="15">
        <v>74</v>
      </c>
      <c r="H83" s="130">
        <v>0</v>
      </c>
      <c r="I83" s="130">
        <v>0</v>
      </c>
      <c r="J83" s="130">
        <v>0</v>
      </c>
      <c r="K83" s="130">
        <v>0</v>
      </c>
    </row>
    <row r="84" spans="1:11" x14ac:dyDescent="0.25">
      <c r="A84" s="261" t="s">
        <v>112</v>
      </c>
      <c r="B84" s="261"/>
      <c r="C84" s="261"/>
      <c r="D84" s="261"/>
      <c r="E84" s="261"/>
      <c r="F84" s="261"/>
      <c r="G84" s="262"/>
      <c r="H84" s="262"/>
      <c r="I84" s="262"/>
      <c r="J84" s="263"/>
      <c r="K84" s="263"/>
    </row>
    <row r="85" spans="1:11" ht="12.75" customHeight="1" x14ac:dyDescent="0.25">
      <c r="A85" s="256" t="s">
        <v>382</v>
      </c>
      <c r="B85" s="256"/>
      <c r="C85" s="256"/>
      <c r="D85" s="256"/>
      <c r="E85" s="256"/>
      <c r="F85" s="256"/>
      <c r="G85" s="15">
        <v>75</v>
      </c>
      <c r="H85" s="110">
        <f>H86+H87</f>
        <v>0</v>
      </c>
      <c r="I85" s="110">
        <f>I86+I87</f>
        <v>0</v>
      </c>
      <c r="J85" s="110">
        <f>J86+J87</f>
        <v>0</v>
      </c>
      <c r="K85" s="110">
        <f>K86+K87</f>
        <v>0</v>
      </c>
    </row>
    <row r="86" spans="1:11" ht="12.75" customHeight="1" x14ac:dyDescent="0.25">
      <c r="A86" s="257" t="s">
        <v>157</v>
      </c>
      <c r="B86" s="257"/>
      <c r="C86" s="257"/>
      <c r="D86" s="257"/>
      <c r="E86" s="257"/>
      <c r="F86" s="257"/>
      <c r="G86" s="14">
        <v>76</v>
      </c>
      <c r="H86" s="111">
        <v>0</v>
      </c>
      <c r="I86" s="111">
        <v>0</v>
      </c>
      <c r="J86" s="111">
        <v>0</v>
      </c>
      <c r="K86" s="111">
        <v>0</v>
      </c>
    </row>
    <row r="87" spans="1:11" ht="12.75" customHeight="1" x14ac:dyDescent="0.25">
      <c r="A87" s="257" t="s">
        <v>158</v>
      </c>
      <c r="B87" s="257"/>
      <c r="C87" s="257"/>
      <c r="D87" s="257"/>
      <c r="E87" s="257"/>
      <c r="F87" s="257"/>
      <c r="G87" s="14">
        <v>77</v>
      </c>
      <c r="H87" s="111">
        <v>0</v>
      </c>
      <c r="I87" s="111">
        <v>0</v>
      </c>
      <c r="J87" s="111">
        <v>0</v>
      </c>
      <c r="K87" s="111">
        <v>0</v>
      </c>
    </row>
    <row r="88" spans="1:11" x14ac:dyDescent="0.25">
      <c r="A88" s="264" t="s">
        <v>114</v>
      </c>
      <c r="B88" s="264"/>
      <c r="C88" s="264"/>
      <c r="D88" s="264"/>
      <c r="E88" s="264"/>
      <c r="F88" s="264"/>
      <c r="G88" s="265"/>
      <c r="H88" s="265"/>
      <c r="I88" s="265"/>
      <c r="J88" s="263"/>
      <c r="K88" s="263"/>
    </row>
    <row r="89" spans="1:11" ht="12.75" customHeight="1" x14ac:dyDescent="0.25">
      <c r="A89" s="236" t="s">
        <v>159</v>
      </c>
      <c r="B89" s="236"/>
      <c r="C89" s="236"/>
      <c r="D89" s="236"/>
      <c r="E89" s="236"/>
      <c r="F89" s="236"/>
      <c r="G89" s="14">
        <v>78</v>
      </c>
      <c r="H89" s="111">
        <v>-104655571</v>
      </c>
      <c r="I89" s="111">
        <v>-104655571</v>
      </c>
      <c r="J89" s="111">
        <v>-74258951</v>
      </c>
      <c r="K89" s="111">
        <v>-74258951</v>
      </c>
    </row>
    <row r="90" spans="1:11" ht="24" customHeight="1" x14ac:dyDescent="0.25">
      <c r="A90" s="237" t="s">
        <v>438</v>
      </c>
      <c r="B90" s="237"/>
      <c r="C90" s="237"/>
      <c r="D90" s="237"/>
      <c r="E90" s="237"/>
      <c r="F90" s="237"/>
      <c r="G90" s="15">
        <v>79</v>
      </c>
      <c r="H90" s="128">
        <f>H91+H98</f>
        <v>-3819385</v>
      </c>
      <c r="I90" s="128">
        <f>I91+I98</f>
        <v>-3819385</v>
      </c>
      <c r="J90" s="128">
        <f t="shared" ref="J90:K90" si="8">J91+J98</f>
        <v>527759</v>
      </c>
      <c r="K90" s="128">
        <f t="shared" si="8"/>
        <v>527759</v>
      </c>
    </row>
    <row r="91" spans="1:11" ht="24" customHeight="1" x14ac:dyDescent="0.25">
      <c r="A91" s="258" t="s">
        <v>445</v>
      </c>
      <c r="B91" s="258"/>
      <c r="C91" s="258"/>
      <c r="D91" s="258"/>
      <c r="E91" s="258"/>
      <c r="F91" s="258"/>
      <c r="G91" s="15">
        <v>80</v>
      </c>
      <c r="H91" s="128">
        <f>SUM(H92:H96)</f>
        <v>-3819385</v>
      </c>
      <c r="I91" s="128">
        <f>SUM(I92:I96)</f>
        <v>-3819385</v>
      </c>
      <c r="J91" s="128">
        <f t="shared" ref="J91:K91" si="9">SUM(J92:J96)</f>
        <v>527759</v>
      </c>
      <c r="K91" s="128">
        <f t="shared" si="9"/>
        <v>527759</v>
      </c>
    </row>
    <row r="92" spans="1:11" ht="25.5" customHeight="1" x14ac:dyDescent="0.25">
      <c r="A92" s="260" t="s">
        <v>383</v>
      </c>
      <c r="B92" s="260"/>
      <c r="C92" s="260"/>
      <c r="D92" s="260"/>
      <c r="E92" s="260"/>
      <c r="F92" s="260"/>
      <c r="G92" s="15">
        <v>81</v>
      </c>
      <c r="H92" s="111">
        <v>0</v>
      </c>
      <c r="I92" s="111">
        <v>0</v>
      </c>
      <c r="J92" s="111">
        <v>0</v>
      </c>
      <c r="K92" s="111">
        <v>0</v>
      </c>
    </row>
    <row r="93" spans="1:11" ht="38.25" customHeight="1" x14ac:dyDescent="0.25">
      <c r="A93" s="260" t="s">
        <v>384</v>
      </c>
      <c r="B93" s="260"/>
      <c r="C93" s="260"/>
      <c r="D93" s="260"/>
      <c r="E93" s="260"/>
      <c r="F93" s="260"/>
      <c r="G93" s="15">
        <v>82</v>
      </c>
      <c r="H93" s="111">
        <v>-3819385</v>
      </c>
      <c r="I93" s="111">
        <v>-3819385</v>
      </c>
      <c r="J93" s="111">
        <v>527759</v>
      </c>
      <c r="K93" s="111">
        <v>527759</v>
      </c>
    </row>
    <row r="94" spans="1:11" ht="38.25" customHeight="1" x14ac:dyDescent="0.25">
      <c r="A94" s="260" t="s">
        <v>385</v>
      </c>
      <c r="B94" s="260"/>
      <c r="C94" s="260"/>
      <c r="D94" s="260"/>
      <c r="E94" s="260"/>
      <c r="F94" s="260"/>
      <c r="G94" s="15">
        <v>83</v>
      </c>
      <c r="H94" s="111">
        <v>0</v>
      </c>
      <c r="I94" s="111">
        <v>0</v>
      </c>
      <c r="J94" s="111">
        <v>0</v>
      </c>
      <c r="K94" s="111">
        <v>0</v>
      </c>
    </row>
    <row r="95" spans="1:11" x14ac:dyDescent="0.25">
      <c r="A95" s="260" t="s">
        <v>386</v>
      </c>
      <c r="B95" s="260"/>
      <c r="C95" s="260"/>
      <c r="D95" s="260"/>
      <c r="E95" s="260"/>
      <c r="F95" s="260"/>
      <c r="G95" s="15">
        <v>84</v>
      </c>
      <c r="H95" s="111">
        <v>0</v>
      </c>
      <c r="I95" s="111">
        <v>0</v>
      </c>
      <c r="J95" s="111">
        <v>0</v>
      </c>
      <c r="K95" s="111">
        <v>0</v>
      </c>
    </row>
    <row r="96" spans="1:11" x14ac:dyDescent="0.25">
      <c r="A96" s="260" t="s">
        <v>387</v>
      </c>
      <c r="B96" s="260"/>
      <c r="C96" s="260"/>
      <c r="D96" s="260"/>
      <c r="E96" s="260"/>
      <c r="F96" s="260"/>
      <c r="G96" s="15">
        <v>85</v>
      </c>
      <c r="H96" s="111">
        <v>0</v>
      </c>
      <c r="I96" s="111">
        <v>0</v>
      </c>
      <c r="J96" s="111">
        <v>0</v>
      </c>
      <c r="K96" s="111">
        <v>0</v>
      </c>
    </row>
    <row r="97" spans="1:11" ht="26.25" customHeight="1" x14ac:dyDescent="0.25">
      <c r="A97" s="260" t="s">
        <v>388</v>
      </c>
      <c r="B97" s="260"/>
      <c r="C97" s="260"/>
      <c r="D97" s="260"/>
      <c r="E97" s="260"/>
      <c r="F97" s="260"/>
      <c r="G97" s="15">
        <v>86</v>
      </c>
      <c r="H97" s="111">
        <v>-687489</v>
      </c>
      <c r="I97" s="111">
        <v>-687489</v>
      </c>
      <c r="J97" s="111">
        <v>94996</v>
      </c>
      <c r="K97" s="111">
        <v>94996</v>
      </c>
    </row>
    <row r="98" spans="1:11" ht="25.5" customHeight="1" x14ac:dyDescent="0.25">
      <c r="A98" s="258" t="s">
        <v>439</v>
      </c>
      <c r="B98" s="258"/>
      <c r="C98" s="258"/>
      <c r="D98" s="258"/>
      <c r="E98" s="258"/>
      <c r="F98" s="258"/>
      <c r="G98" s="15">
        <v>87</v>
      </c>
      <c r="H98" s="128">
        <f>SUM(H99:H106)</f>
        <v>0</v>
      </c>
      <c r="I98" s="128">
        <f>SUM(I99:I106)</f>
        <v>0</v>
      </c>
      <c r="J98" s="128">
        <f t="shared" ref="J98:K98" si="10">SUM(J99:J106)</f>
        <v>0</v>
      </c>
      <c r="K98" s="128">
        <f t="shared" si="10"/>
        <v>0</v>
      </c>
    </row>
    <row r="99" spans="1:11" x14ac:dyDescent="0.25">
      <c r="A99" s="259" t="s">
        <v>160</v>
      </c>
      <c r="B99" s="259"/>
      <c r="C99" s="259"/>
      <c r="D99" s="259"/>
      <c r="E99" s="259"/>
      <c r="F99" s="259"/>
      <c r="G99" s="14">
        <v>88</v>
      </c>
      <c r="H99" s="111">
        <v>0</v>
      </c>
      <c r="I99" s="111">
        <v>0</v>
      </c>
      <c r="J99" s="111">
        <v>0</v>
      </c>
      <c r="K99" s="111">
        <v>0</v>
      </c>
    </row>
    <row r="100" spans="1:11" ht="36" customHeight="1" x14ac:dyDescent="0.25">
      <c r="A100" s="260" t="s">
        <v>389</v>
      </c>
      <c r="B100" s="260"/>
      <c r="C100" s="260"/>
      <c r="D100" s="260"/>
      <c r="E100" s="260"/>
      <c r="F100" s="260"/>
      <c r="G100" s="14">
        <v>89</v>
      </c>
      <c r="H100" s="111">
        <v>0</v>
      </c>
      <c r="I100" s="111">
        <v>0</v>
      </c>
      <c r="J100" s="111">
        <v>0</v>
      </c>
      <c r="K100" s="111">
        <v>0</v>
      </c>
    </row>
    <row r="101" spans="1:11" ht="22.2" customHeight="1" x14ac:dyDescent="0.25">
      <c r="A101" s="259" t="s">
        <v>161</v>
      </c>
      <c r="B101" s="259"/>
      <c r="C101" s="259"/>
      <c r="D101" s="259"/>
      <c r="E101" s="259"/>
      <c r="F101" s="259"/>
      <c r="G101" s="14">
        <v>90</v>
      </c>
      <c r="H101" s="111">
        <v>0</v>
      </c>
      <c r="I101" s="111">
        <v>0</v>
      </c>
      <c r="J101" s="111">
        <v>0</v>
      </c>
      <c r="K101" s="111">
        <v>0</v>
      </c>
    </row>
    <row r="102" spans="1:11" ht="22.2" customHeight="1" x14ac:dyDescent="0.25">
      <c r="A102" s="259" t="s">
        <v>162</v>
      </c>
      <c r="B102" s="259"/>
      <c r="C102" s="259"/>
      <c r="D102" s="259"/>
      <c r="E102" s="259"/>
      <c r="F102" s="259"/>
      <c r="G102" s="14">
        <v>91</v>
      </c>
      <c r="H102" s="111">
        <v>0</v>
      </c>
      <c r="I102" s="111">
        <v>0</v>
      </c>
      <c r="J102" s="111">
        <v>0</v>
      </c>
      <c r="K102" s="111">
        <v>0</v>
      </c>
    </row>
    <row r="103" spans="1:11" ht="22.2" customHeight="1" x14ac:dyDescent="0.25">
      <c r="A103" s="259" t="s">
        <v>163</v>
      </c>
      <c r="B103" s="259"/>
      <c r="C103" s="259"/>
      <c r="D103" s="259"/>
      <c r="E103" s="259"/>
      <c r="F103" s="259"/>
      <c r="G103" s="14">
        <v>92</v>
      </c>
      <c r="H103" s="111">
        <v>0</v>
      </c>
      <c r="I103" s="111">
        <v>0</v>
      </c>
      <c r="J103" s="111">
        <v>0</v>
      </c>
      <c r="K103" s="111">
        <v>0</v>
      </c>
    </row>
    <row r="104" spans="1:11" ht="12.75" customHeight="1" x14ac:dyDescent="0.25">
      <c r="A104" s="260" t="s">
        <v>390</v>
      </c>
      <c r="B104" s="260"/>
      <c r="C104" s="260"/>
      <c r="D104" s="260"/>
      <c r="E104" s="260"/>
      <c r="F104" s="260"/>
      <c r="G104" s="14">
        <v>93</v>
      </c>
      <c r="H104" s="111">
        <v>0</v>
      </c>
      <c r="I104" s="111">
        <v>0</v>
      </c>
      <c r="J104" s="111">
        <v>0</v>
      </c>
      <c r="K104" s="111">
        <v>0</v>
      </c>
    </row>
    <row r="105" spans="1:11" ht="26.25" customHeight="1" x14ac:dyDescent="0.25">
      <c r="A105" s="260" t="s">
        <v>391</v>
      </c>
      <c r="B105" s="260"/>
      <c r="C105" s="260"/>
      <c r="D105" s="260"/>
      <c r="E105" s="260"/>
      <c r="F105" s="260"/>
      <c r="G105" s="14">
        <v>94</v>
      </c>
      <c r="H105" s="111">
        <v>0</v>
      </c>
      <c r="I105" s="111">
        <v>0</v>
      </c>
      <c r="J105" s="111">
        <v>0</v>
      </c>
      <c r="K105" s="111">
        <v>0</v>
      </c>
    </row>
    <row r="106" spans="1:11" x14ac:dyDescent="0.25">
      <c r="A106" s="260" t="s">
        <v>392</v>
      </c>
      <c r="B106" s="260"/>
      <c r="C106" s="260"/>
      <c r="D106" s="260"/>
      <c r="E106" s="260"/>
      <c r="F106" s="260"/>
      <c r="G106" s="14">
        <v>95</v>
      </c>
      <c r="H106" s="111">
        <v>0</v>
      </c>
      <c r="I106" s="111">
        <v>0</v>
      </c>
      <c r="J106" s="111">
        <v>0</v>
      </c>
      <c r="K106" s="111">
        <v>0</v>
      </c>
    </row>
    <row r="107" spans="1:11" ht="24.75" customHeight="1" x14ac:dyDescent="0.25">
      <c r="A107" s="260" t="s">
        <v>393</v>
      </c>
      <c r="B107" s="260"/>
      <c r="C107" s="260"/>
      <c r="D107" s="260"/>
      <c r="E107" s="260"/>
      <c r="F107" s="260"/>
      <c r="G107" s="14">
        <v>96</v>
      </c>
      <c r="H107" s="111">
        <v>0</v>
      </c>
      <c r="I107" s="111">
        <v>0</v>
      </c>
      <c r="J107" s="111">
        <v>0</v>
      </c>
      <c r="K107" s="111">
        <v>0</v>
      </c>
    </row>
    <row r="108" spans="1:11" ht="22.95" customHeight="1" x14ac:dyDescent="0.25">
      <c r="A108" s="237" t="s">
        <v>440</v>
      </c>
      <c r="B108" s="237"/>
      <c r="C108" s="237"/>
      <c r="D108" s="237"/>
      <c r="E108" s="237"/>
      <c r="F108" s="237"/>
      <c r="G108" s="15">
        <v>97</v>
      </c>
      <c r="H108" s="128">
        <f>H91+H98-H107-H97</f>
        <v>-3131896</v>
      </c>
      <c r="I108" s="128">
        <f>I91+I98-I107-I97</f>
        <v>-3131896</v>
      </c>
      <c r="J108" s="128">
        <f t="shared" ref="J108:K108" si="11">J91+J98-J107-J97</f>
        <v>432763</v>
      </c>
      <c r="K108" s="128">
        <f t="shared" si="11"/>
        <v>432763</v>
      </c>
    </row>
    <row r="109" spans="1:11" ht="12.75" customHeight="1" x14ac:dyDescent="0.25">
      <c r="A109" s="237" t="s">
        <v>394</v>
      </c>
      <c r="B109" s="237"/>
      <c r="C109" s="237"/>
      <c r="D109" s="237"/>
      <c r="E109" s="237"/>
      <c r="F109" s="237"/>
      <c r="G109" s="15">
        <v>98</v>
      </c>
      <c r="H109" s="110">
        <f>H89+H108</f>
        <v>-107787467</v>
      </c>
      <c r="I109" s="110">
        <f>I89+I108</f>
        <v>-107787467</v>
      </c>
      <c r="J109" s="110">
        <f t="shared" ref="J109:K109" si="12">J89+J108</f>
        <v>-73826188</v>
      </c>
      <c r="K109" s="110">
        <f t="shared" si="12"/>
        <v>-73826188</v>
      </c>
    </row>
    <row r="110" spans="1:11" x14ac:dyDescent="0.25">
      <c r="A110" s="261" t="s">
        <v>164</v>
      </c>
      <c r="B110" s="261"/>
      <c r="C110" s="261"/>
      <c r="D110" s="261"/>
      <c r="E110" s="261"/>
      <c r="F110" s="261"/>
      <c r="G110" s="262"/>
      <c r="H110" s="262"/>
      <c r="I110" s="262"/>
      <c r="J110" s="263"/>
      <c r="K110" s="263"/>
    </row>
    <row r="111" spans="1:11" ht="12.75" customHeight="1" x14ac:dyDescent="0.25">
      <c r="A111" s="256" t="s">
        <v>395</v>
      </c>
      <c r="B111" s="256"/>
      <c r="C111" s="256"/>
      <c r="D111" s="256"/>
      <c r="E111" s="256"/>
      <c r="F111" s="256"/>
      <c r="G111" s="15">
        <v>99</v>
      </c>
      <c r="H111" s="110">
        <f>H112+H113</f>
        <v>0</v>
      </c>
      <c r="I111" s="110">
        <f>I112+I113</f>
        <v>0</v>
      </c>
      <c r="J111" s="110">
        <f>J112+J113</f>
        <v>0</v>
      </c>
      <c r="K111" s="110">
        <f>K112+K113</f>
        <v>0</v>
      </c>
    </row>
    <row r="112" spans="1:11" ht="12.75" customHeight="1" x14ac:dyDescent="0.25">
      <c r="A112" s="257" t="s">
        <v>113</v>
      </c>
      <c r="B112" s="257"/>
      <c r="C112" s="257"/>
      <c r="D112" s="257"/>
      <c r="E112" s="257"/>
      <c r="F112" s="257"/>
      <c r="G112" s="14">
        <v>100</v>
      </c>
      <c r="H112" s="111">
        <v>0</v>
      </c>
      <c r="I112" s="111">
        <v>0</v>
      </c>
      <c r="J112" s="111">
        <v>0</v>
      </c>
      <c r="K112" s="111">
        <v>0</v>
      </c>
    </row>
    <row r="113" spans="1:11" ht="12.75" customHeight="1" x14ac:dyDescent="0.25">
      <c r="A113" s="257" t="s">
        <v>165</v>
      </c>
      <c r="B113" s="257"/>
      <c r="C113" s="257"/>
      <c r="D113" s="257"/>
      <c r="E113" s="257"/>
      <c r="F113" s="257"/>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49" sqref="I49"/>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92" t="s">
        <v>166</v>
      </c>
      <c r="B1" s="293"/>
      <c r="C1" s="293"/>
      <c r="D1" s="293"/>
      <c r="E1" s="293"/>
      <c r="F1" s="293"/>
      <c r="G1" s="293"/>
      <c r="H1" s="293"/>
      <c r="I1" s="293"/>
    </row>
    <row r="2" spans="1:9" ht="12.75" customHeight="1" x14ac:dyDescent="0.25">
      <c r="A2" s="275" t="s">
        <v>464</v>
      </c>
      <c r="B2" s="276"/>
      <c r="C2" s="276"/>
      <c r="D2" s="276"/>
      <c r="E2" s="276"/>
      <c r="F2" s="276"/>
      <c r="G2" s="276"/>
      <c r="H2" s="276"/>
      <c r="I2" s="276"/>
    </row>
    <row r="3" spans="1:9" x14ac:dyDescent="0.25">
      <c r="A3" s="295" t="s">
        <v>282</v>
      </c>
      <c r="B3" s="296"/>
      <c r="C3" s="296"/>
      <c r="D3" s="296"/>
      <c r="E3" s="296"/>
      <c r="F3" s="296"/>
      <c r="G3" s="296"/>
      <c r="H3" s="296"/>
      <c r="I3" s="296"/>
    </row>
    <row r="4" spans="1:9" x14ac:dyDescent="0.25">
      <c r="A4" s="294" t="s">
        <v>465</v>
      </c>
      <c r="B4" s="249"/>
      <c r="C4" s="249"/>
      <c r="D4" s="249"/>
      <c r="E4" s="249"/>
      <c r="F4" s="249"/>
      <c r="G4" s="249"/>
      <c r="H4" s="249"/>
      <c r="I4" s="250"/>
    </row>
    <row r="5" spans="1:9" ht="22.2" x14ac:dyDescent="0.25">
      <c r="A5" s="297" t="s">
        <v>2</v>
      </c>
      <c r="B5" s="254"/>
      <c r="C5" s="254"/>
      <c r="D5" s="254"/>
      <c r="E5" s="254"/>
      <c r="F5" s="254"/>
      <c r="G5" s="119" t="s">
        <v>103</v>
      </c>
      <c r="H5" s="120" t="s">
        <v>302</v>
      </c>
      <c r="I5" s="120" t="s">
        <v>279</v>
      </c>
    </row>
    <row r="6" spans="1:9" x14ac:dyDescent="0.25">
      <c r="A6" s="298">
        <v>1</v>
      </c>
      <c r="B6" s="254"/>
      <c r="C6" s="254"/>
      <c r="D6" s="254"/>
      <c r="E6" s="254"/>
      <c r="F6" s="254"/>
      <c r="G6" s="121">
        <v>2</v>
      </c>
      <c r="H6" s="120" t="s">
        <v>167</v>
      </c>
      <c r="I6" s="120" t="s">
        <v>168</v>
      </c>
    </row>
    <row r="7" spans="1:9" x14ac:dyDescent="0.25">
      <c r="A7" s="289" t="s">
        <v>169</v>
      </c>
      <c r="B7" s="289"/>
      <c r="C7" s="289"/>
      <c r="D7" s="289"/>
      <c r="E7" s="289"/>
      <c r="F7" s="289"/>
      <c r="G7" s="289"/>
      <c r="H7" s="289"/>
      <c r="I7" s="289"/>
    </row>
    <row r="8" spans="1:9" ht="12.75" customHeight="1" x14ac:dyDescent="0.25">
      <c r="A8" s="235" t="s">
        <v>170</v>
      </c>
      <c r="B8" s="235"/>
      <c r="C8" s="235"/>
      <c r="D8" s="235"/>
      <c r="E8" s="235"/>
      <c r="F8" s="235"/>
      <c r="G8" s="122">
        <v>1</v>
      </c>
      <c r="H8" s="123">
        <v>-104655571</v>
      </c>
      <c r="I8" s="123">
        <v>-74258951</v>
      </c>
    </row>
    <row r="9" spans="1:9" ht="12.75" customHeight="1" x14ac:dyDescent="0.25">
      <c r="A9" s="291" t="s">
        <v>171</v>
      </c>
      <c r="B9" s="291"/>
      <c r="C9" s="291"/>
      <c r="D9" s="291"/>
      <c r="E9" s="291"/>
      <c r="F9" s="291"/>
      <c r="G9" s="124">
        <v>2</v>
      </c>
      <c r="H9" s="125">
        <f>H10+H11+H12+H13+H14+H15+H16+H17</f>
        <v>68777802</v>
      </c>
      <c r="I9" s="125">
        <f>I10+I11+I12+I13+I14+I15+I16+I17</f>
        <v>59041666</v>
      </c>
    </row>
    <row r="10" spans="1:9" ht="12.75" customHeight="1" x14ac:dyDescent="0.25">
      <c r="A10" s="270" t="s">
        <v>172</v>
      </c>
      <c r="B10" s="270"/>
      <c r="C10" s="270"/>
      <c r="D10" s="270"/>
      <c r="E10" s="270"/>
      <c r="F10" s="270"/>
      <c r="G10" s="122">
        <v>3</v>
      </c>
      <c r="H10" s="123">
        <v>55977908</v>
      </c>
      <c r="I10" s="123">
        <v>54571921</v>
      </c>
    </row>
    <row r="11" spans="1:9" ht="22.2" customHeight="1" x14ac:dyDescent="0.25">
      <c r="A11" s="270" t="s">
        <v>173</v>
      </c>
      <c r="B11" s="270"/>
      <c r="C11" s="270"/>
      <c r="D11" s="270"/>
      <c r="E11" s="270"/>
      <c r="F11" s="270"/>
      <c r="G11" s="122">
        <v>4</v>
      </c>
      <c r="H11" s="123">
        <v>-103551</v>
      </c>
      <c r="I11" s="123">
        <v>-388924</v>
      </c>
    </row>
    <row r="12" spans="1:9" ht="23.4" customHeight="1" x14ac:dyDescent="0.25">
      <c r="A12" s="270" t="s">
        <v>174</v>
      </c>
      <c r="B12" s="270"/>
      <c r="C12" s="270"/>
      <c r="D12" s="270"/>
      <c r="E12" s="270"/>
      <c r="F12" s="270"/>
      <c r="G12" s="122">
        <v>5</v>
      </c>
      <c r="H12" s="123">
        <v>3819384</v>
      </c>
      <c r="I12" s="123">
        <v>-527759</v>
      </c>
    </row>
    <row r="13" spans="1:9" ht="12.75" customHeight="1" x14ac:dyDescent="0.25">
      <c r="A13" s="270" t="s">
        <v>175</v>
      </c>
      <c r="B13" s="270"/>
      <c r="C13" s="270"/>
      <c r="D13" s="270"/>
      <c r="E13" s="270"/>
      <c r="F13" s="270"/>
      <c r="G13" s="122">
        <v>6</v>
      </c>
      <c r="H13" s="123">
        <v>-11</v>
      </c>
      <c r="I13" s="123">
        <v>-3541</v>
      </c>
    </row>
    <row r="14" spans="1:9" ht="12.75" customHeight="1" x14ac:dyDescent="0.25">
      <c r="A14" s="270" t="s">
        <v>176</v>
      </c>
      <c r="B14" s="270"/>
      <c r="C14" s="270"/>
      <c r="D14" s="270"/>
      <c r="E14" s="270"/>
      <c r="F14" s="270"/>
      <c r="G14" s="122">
        <v>7</v>
      </c>
      <c r="H14" s="123">
        <v>3735819</v>
      </c>
      <c r="I14" s="123">
        <v>3771103</v>
      </c>
    </row>
    <row r="15" spans="1:9" ht="12.75" customHeight="1" x14ac:dyDescent="0.25">
      <c r="A15" s="270" t="s">
        <v>177</v>
      </c>
      <c r="B15" s="270"/>
      <c r="C15" s="270"/>
      <c r="D15" s="270"/>
      <c r="E15" s="270"/>
      <c r="F15" s="270"/>
      <c r="G15" s="122">
        <v>8</v>
      </c>
      <c r="H15" s="123">
        <v>0</v>
      </c>
      <c r="I15" s="123">
        <v>0</v>
      </c>
    </row>
    <row r="16" spans="1:9" ht="12.75" customHeight="1" x14ac:dyDescent="0.25">
      <c r="A16" s="270" t="s">
        <v>178</v>
      </c>
      <c r="B16" s="270"/>
      <c r="C16" s="270"/>
      <c r="D16" s="270"/>
      <c r="E16" s="270"/>
      <c r="F16" s="270"/>
      <c r="G16" s="122">
        <v>9</v>
      </c>
      <c r="H16" s="123">
        <v>7088442</v>
      </c>
      <c r="I16" s="123">
        <v>1618866</v>
      </c>
    </row>
    <row r="17" spans="1:9" ht="25.2" customHeight="1" x14ac:dyDescent="0.25">
      <c r="A17" s="270" t="s">
        <v>179</v>
      </c>
      <c r="B17" s="270"/>
      <c r="C17" s="270"/>
      <c r="D17" s="270"/>
      <c r="E17" s="270"/>
      <c r="F17" s="270"/>
      <c r="G17" s="122">
        <v>10</v>
      </c>
      <c r="H17" s="123">
        <v>-1740189</v>
      </c>
      <c r="I17" s="123">
        <v>0</v>
      </c>
    </row>
    <row r="18" spans="1:9" ht="28.2" customHeight="1" x14ac:dyDescent="0.25">
      <c r="A18" s="287" t="s">
        <v>307</v>
      </c>
      <c r="B18" s="287"/>
      <c r="C18" s="287"/>
      <c r="D18" s="287"/>
      <c r="E18" s="287"/>
      <c r="F18" s="287"/>
      <c r="G18" s="124">
        <v>11</v>
      </c>
      <c r="H18" s="125">
        <f>H8+H9</f>
        <v>-35877769</v>
      </c>
      <c r="I18" s="125">
        <f>I8+I9</f>
        <v>-15217285</v>
      </c>
    </row>
    <row r="19" spans="1:9" ht="12.75" customHeight="1" x14ac:dyDescent="0.25">
      <c r="A19" s="291" t="s">
        <v>180</v>
      </c>
      <c r="B19" s="291"/>
      <c r="C19" s="291"/>
      <c r="D19" s="291"/>
      <c r="E19" s="291"/>
      <c r="F19" s="291"/>
      <c r="G19" s="124">
        <v>12</v>
      </c>
      <c r="H19" s="125">
        <f>H20+H21+H22+H23</f>
        <v>15065141</v>
      </c>
      <c r="I19" s="125">
        <f>I20+I21+I22+I23</f>
        <v>10734900</v>
      </c>
    </row>
    <row r="20" spans="1:9" ht="12.75" customHeight="1" x14ac:dyDescent="0.25">
      <c r="A20" s="270" t="s">
        <v>181</v>
      </c>
      <c r="B20" s="270"/>
      <c r="C20" s="270"/>
      <c r="D20" s="270"/>
      <c r="E20" s="270"/>
      <c r="F20" s="270"/>
      <c r="G20" s="122">
        <v>13</v>
      </c>
      <c r="H20" s="123">
        <v>29201166</v>
      </c>
      <c r="I20" s="123">
        <v>-1902333</v>
      </c>
    </row>
    <row r="21" spans="1:9" ht="12.75" customHeight="1" x14ac:dyDescent="0.25">
      <c r="A21" s="270" t="s">
        <v>182</v>
      </c>
      <c r="B21" s="270"/>
      <c r="C21" s="270"/>
      <c r="D21" s="270"/>
      <c r="E21" s="270"/>
      <c r="F21" s="270"/>
      <c r="G21" s="122">
        <v>14</v>
      </c>
      <c r="H21" s="123">
        <v>-6419835</v>
      </c>
      <c r="I21" s="123">
        <v>3580503</v>
      </c>
    </row>
    <row r="22" spans="1:9" ht="12.75" customHeight="1" x14ac:dyDescent="0.25">
      <c r="A22" s="270" t="s">
        <v>183</v>
      </c>
      <c r="B22" s="270"/>
      <c r="C22" s="270"/>
      <c r="D22" s="270"/>
      <c r="E22" s="270"/>
      <c r="F22" s="270"/>
      <c r="G22" s="122">
        <v>15</v>
      </c>
      <c r="H22" s="123">
        <v>-520743</v>
      </c>
      <c r="I22" s="123">
        <v>-1159050</v>
      </c>
    </row>
    <row r="23" spans="1:9" ht="12.75" customHeight="1" x14ac:dyDescent="0.25">
      <c r="A23" s="270" t="s">
        <v>184</v>
      </c>
      <c r="B23" s="270"/>
      <c r="C23" s="270"/>
      <c r="D23" s="270"/>
      <c r="E23" s="270"/>
      <c r="F23" s="270"/>
      <c r="G23" s="122">
        <v>16</v>
      </c>
      <c r="H23" s="123">
        <v>-7195447</v>
      </c>
      <c r="I23" s="123">
        <v>10215780</v>
      </c>
    </row>
    <row r="24" spans="1:9" ht="12.75" customHeight="1" x14ac:dyDescent="0.25">
      <c r="A24" s="287" t="s">
        <v>185</v>
      </c>
      <c r="B24" s="287"/>
      <c r="C24" s="287"/>
      <c r="D24" s="287"/>
      <c r="E24" s="287"/>
      <c r="F24" s="287"/>
      <c r="G24" s="124">
        <v>17</v>
      </c>
      <c r="H24" s="125">
        <f>H18+H19</f>
        <v>-20812628</v>
      </c>
      <c r="I24" s="125">
        <f>I18+I19</f>
        <v>-4482385</v>
      </c>
    </row>
    <row r="25" spans="1:9" ht="12.75" customHeight="1" x14ac:dyDescent="0.25">
      <c r="A25" s="235" t="s">
        <v>186</v>
      </c>
      <c r="B25" s="235"/>
      <c r="C25" s="235"/>
      <c r="D25" s="235"/>
      <c r="E25" s="235"/>
      <c r="F25" s="235"/>
      <c r="G25" s="122">
        <v>18</v>
      </c>
      <c r="H25" s="123">
        <v>-462862</v>
      </c>
      <c r="I25" s="123">
        <v>-13529364</v>
      </c>
    </row>
    <row r="26" spans="1:9" ht="12.75" customHeight="1" x14ac:dyDescent="0.25">
      <c r="A26" s="235" t="s">
        <v>187</v>
      </c>
      <c r="B26" s="235"/>
      <c r="C26" s="235"/>
      <c r="D26" s="235"/>
      <c r="E26" s="235"/>
      <c r="F26" s="235"/>
      <c r="G26" s="122">
        <v>19</v>
      </c>
      <c r="H26" s="123">
        <v>0</v>
      </c>
      <c r="I26" s="123">
        <v>0</v>
      </c>
    </row>
    <row r="27" spans="1:9" ht="25.95" customHeight="1" x14ac:dyDescent="0.25">
      <c r="A27" s="288" t="s">
        <v>188</v>
      </c>
      <c r="B27" s="288"/>
      <c r="C27" s="288"/>
      <c r="D27" s="288"/>
      <c r="E27" s="288"/>
      <c r="F27" s="288"/>
      <c r="G27" s="124">
        <v>20</v>
      </c>
      <c r="H27" s="125">
        <f>H24+H25+H26</f>
        <v>-21275490</v>
      </c>
      <c r="I27" s="125">
        <f>I24+I25+I26</f>
        <v>-18011749</v>
      </c>
    </row>
    <row r="28" spans="1:9" x14ac:dyDescent="0.25">
      <c r="A28" s="289" t="s">
        <v>189</v>
      </c>
      <c r="B28" s="289"/>
      <c r="C28" s="289"/>
      <c r="D28" s="289"/>
      <c r="E28" s="289"/>
      <c r="F28" s="289"/>
      <c r="G28" s="289"/>
      <c r="H28" s="289"/>
      <c r="I28" s="289"/>
    </row>
    <row r="29" spans="1:9" ht="30.6" customHeight="1" x14ac:dyDescent="0.25">
      <c r="A29" s="235" t="s">
        <v>190</v>
      </c>
      <c r="B29" s="235"/>
      <c r="C29" s="235"/>
      <c r="D29" s="235"/>
      <c r="E29" s="235"/>
      <c r="F29" s="235"/>
      <c r="G29" s="122">
        <v>21</v>
      </c>
      <c r="H29" s="126">
        <v>103551</v>
      </c>
      <c r="I29" s="126">
        <v>390000</v>
      </c>
    </row>
    <row r="30" spans="1:9" ht="12.75" customHeight="1" x14ac:dyDescent="0.25">
      <c r="A30" s="235" t="s">
        <v>191</v>
      </c>
      <c r="B30" s="235"/>
      <c r="C30" s="235"/>
      <c r="D30" s="235"/>
      <c r="E30" s="235"/>
      <c r="F30" s="235"/>
      <c r="G30" s="122">
        <v>22</v>
      </c>
      <c r="H30" s="126">
        <v>0</v>
      </c>
      <c r="I30" s="126">
        <v>0</v>
      </c>
    </row>
    <row r="31" spans="1:9" ht="12.75" customHeight="1" x14ac:dyDescent="0.25">
      <c r="A31" s="235" t="s">
        <v>192</v>
      </c>
      <c r="B31" s="235"/>
      <c r="C31" s="235"/>
      <c r="D31" s="235"/>
      <c r="E31" s="235"/>
      <c r="F31" s="235"/>
      <c r="G31" s="122">
        <v>23</v>
      </c>
      <c r="H31" s="126">
        <v>11</v>
      </c>
      <c r="I31" s="126">
        <v>3541</v>
      </c>
    </row>
    <row r="32" spans="1:9" ht="12.75" customHeight="1" x14ac:dyDescent="0.25">
      <c r="A32" s="235" t="s">
        <v>193</v>
      </c>
      <c r="B32" s="235"/>
      <c r="C32" s="235"/>
      <c r="D32" s="235"/>
      <c r="E32" s="235"/>
      <c r="F32" s="235"/>
      <c r="G32" s="122">
        <v>24</v>
      </c>
      <c r="H32" s="126">
        <v>0</v>
      </c>
      <c r="I32" s="126">
        <v>0</v>
      </c>
    </row>
    <row r="33" spans="1:9" ht="12.75" customHeight="1" x14ac:dyDescent="0.25">
      <c r="A33" s="235" t="s">
        <v>194</v>
      </c>
      <c r="B33" s="235"/>
      <c r="C33" s="235"/>
      <c r="D33" s="235"/>
      <c r="E33" s="235"/>
      <c r="F33" s="235"/>
      <c r="G33" s="122">
        <v>25</v>
      </c>
      <c r="H33" s="126">
        <v>2308</v>
      </c>
      <c r="I33" s="126">
        <v>997578</v>
      </c>
    </row>
    <row r="34" spans="1:9" ht="12.75" customHeight="1" x14ac:dyDescent="0.25">
      <c r="A34" s="235" t="s">
        <v>195</v>
      </c>
      <c r="B34" s="235"/>
      <c r="C34" s="235"/>
      <c r="D34" s="235"/>
      <c r="E34" s="235"/>
      <c r="F34" s="235"/>
      <c r="G34" s="122">
        <v>26</v>
      </c>
      <c r="H34" s="126">
        <v>13490309</v>
      </c>
      <c r="I34" s="126">
        <v>2033529</v>
      </c>
    </row>
    <row r="35" spans="1:9" ht="26.4" customHeight="1" x14ac:dyDescent="0.25">
      <c r="A35" s="287" t="s">
        <v>196</v>
      </c>
      <c r="B35" s="287"/>
      <c r="C35" s="287"/>
      <c r="D35" s="287"/>
      <c r="E35" s="287"/>
      <c r="F35" s="287"/>
      <c r="G35" s="124">
        <v>27</v>
      </c>
      <c r="H35" s="127">
        <f>H29+H30+H31+H32+H33+H34</f>
        <v>13596179</v>
      </c>
      <c r="I35" s="127">
        <f>I29+I30+I31+I32+I33+I34</f>
        <v>3424648</v>
      </c>
    </row>
    <row r="36" spans="1:9" ht="22.95" customHeight="1" x14ac:dyDescent="0.25">
      <c r="A36" s="235" t="s">
        <v>197</v>
      </c>
      <c r="B36" s="235"/>
      <c r="C36" s="235"/>
      <c r="D36" s="235"/>
      <c r="E36" s="235"/>
      <c r="F36" s="235"/>
      <c r="G36" s="122">
        <v>28</v>
      </c>
      <c r="H36" s="126">
        <v>-36509337</v>
      </c>
      <c r="I36" s="126">
        <v>-14860779</v>
      </c>
    </row>
    <row r="37" spans="1:9" ht="12.75" customHeight="1" x14ac:dyDescent="0.25">
      <c r="A37" s="235" t="s">
        <v>198</v>
      </c>
      <c r="B37" s="235"/>
      <c r="C37" s="235"/>
      <c r="D37" s="235"/>
      <c r="E37" s="235"/>
      <c r="F37" s="235"/>
      <c r="G37" s="122">
        <v>29</v>
      </c>
      <c r="H37" s="126">
        <v>0</v>
      </c>
      <c r="I37" s="126">
        <v>0</v>
      </c>
    </row>
    <row r="38" spans="1:9" ht="12.75" customHeight="1" x14ac:dyDescent="0.25">
      <c r="A38" s="235" t="s">
        <v>199</v>
      </c>
      <c r="B38" s="235"/>
      <c r="C38" s="235"/>
      <c r="D38" s="235"/>
      <c r="E38" s="235"/>
      <c r="F38" s="235"/>
      <c r="G38" s="122">
        <v>30</v>
      </c>
      <c r="H38" s="126">
        <v>0</v>
      </c>
      <c r="I38" s="126">
        <v>0</v>
      </c>
    </row>
    <row r="39" spans="1:9" ht="12.75" customHeight="1" x14ac:dyDescent="0.25">
      <c r="A39" s="235" t="s">
        <v>200</v>
      </c>
      <c r="B39" s="235"/>
      <c r="C39" s="235"/>
      <c r="D39" s="235"/>
      <c r="E39" s="235"/>
      <c r="F39" s="235"/>
      <c r="G39" s="122">
        <v>31</v>
      </c>
      <c r="H39" s="126">
        <v>0</v>
      </c>
      <c r="I39" s="126">
        <v>0</v>
      </c>
    </row>
    <row r="40" spans="1:9" ht="12.75" customHeight="1" x14ac:dyDescent="0.25">
      <c r="A40" s="235" t="s">
        <v>201</v>
      </c>
      <c r="B40" s="235"/>
      <c r="C40" s="235"/>
      <c r="D40" s="235"/>
      <c r="E40" s="235"/>
      <c r="F40" s="235"/>
      <c r="G40" s="122">
        <v>32</v>
      </c>
      <c r="H40" s="126">
        <v>0</v>
      </c>
      <c r="I40" s="126">
        <v>0</v>
      </c>
    </row>
    <row r="41" spans="1:9" ht="24" customHeight="1" x14ac:dyDescent="0.25">
      <c r="A41" s="287" t="s">
        <v>202</v>
      </c>
      <c r="B41" s="287"/>
      <c r="C41" s="287"/>
      <c r="D41" s="287"/>
      <c r="E41" s="287"/>
      <c r="F41" s="287"/>
      <c r="G41" s="124">
        <v>33</v>
      </c>
      <c r="H41" s="127">
        <f>H36+H37+H38+H39+H40</f>
        <v>-36509337</v>
      </c>
      <c r="I41" s="127">
        <f>I36+I37+I38+I39+I40</f>
        <v>-14860779</v>
      </c>
    </row>
    <row r="42" spans="1:9" ht="29.4" customHeight="1" x14ac:dyDescent="0.25">
      <c r="A42" s="288" t="s">
        <v>203</v>
      </c>
      <c r="B42" s="288"/>
      <c r="C42" s="288"/>
      <c r="D42" s="288"/>
      <c r="E42" s="288"/>
      <c r="F42" s="288"/>
      <c r="G42" s="124">
        <v>34</v>
      </c>
      <c r="H42" s="127">
        <f>H35+H41</f>
        <v>-22913158</v>
      </c>
      <c r="I42" s="127">
        <f>I35+I41</f>
        <v>-11436131</v>
      </c>
    </row>
    <row r="43" spans="1:9" x14ac:dyDescent="0.25">
      <c r="A43" s="289" t="s">
        <v>204</v>
      </c>
      <c r="B43" s="289"/>
      <c r="C43" s="289"/>
      <c r="D43" s="289"/>
      <c r="E43" s="289"/>
      <c r="F43" s="289"/>
      <c r="G43" s="289"/>
      <c r="H43" s="289"/>
      <c r="I43" s="289"/>
    </row>
    <row r="44" spans="1:9" ht="12.75" customHeight="1" x14ac:dyDescent="0.25">
      <c r="A44" s="235" t="s">
        <v>205</v>
      </c>
      <c r="B44" s="235"/>
      <c r="C44" s="235"/>
      <c r="D44" s="235"/>
      <c r="E44" s="235"/>
      <c r="F44" s="235"/>
      <c r="G44" s="122">
        <v>35</v>
      </c>
      <c r="H44" s="126">
        <v>0</v>
      </c>
      <c r="I44" s="126">
        <v>0</v>
      </c>
    </row>
    <row r="45" spans="1:9" ht="25.2" customHeight="1" x14ac:dyDescent="0.25">
      <c r="A45" s="235" t="s">
        <v>206</v>
      </c>
      <c r="B45" s="235"/>
      <c r="C45" s="235"/>
      <c r="D45" s="235"/>
      <c r="E45" s="235"/>
      <c r="F45" s="235"/>
      <c r="G45" s="122">
        <v>36</v>
      </c>
      <c r="H45" s="126">
        <v>0</v>
      </c>
      <c r="I45" s="126">
        <v>0</v>
      </c>
    </row>
    <row r="46" spans="1:9" ht="12.75" customHeight="1" x14ac:dyDescent="0.25">
      <c r="A46" s="235" t="s">
        <v>207</v>
      </c>
      <c r="B46" s="235"/>
      <c r="C46" s="235"/>
      <c r="D46" s="235"/>
      <c r="E46" s="235"/>
      <c r="F46" s="235"/>
      <c r="G46" s="122">
        <v>37</v>
      </c>
      <c r="H46" s="126">
        <v>0</v>
      </c>
      <c r="I46" s="126">
        <v>0</v>
      </c>
    </row>
    <row r="47" spans="1:9" ht="12.75" customHeight="1" x14ac:dyDescent="0.25">
      <c r="A47" s="235" t="s">
        <v>208</v>
      </c>
      <c r="B47" s="235"/>
      <c r="C47" s="235"/>
      <c r="D47" s="235"/>
      <c r="E47" s="235"/>
      <c r="F47" s="235"/>
      <c r="G47" s="122">
        <v>38</v>
      </c>
      <c r="H47" s="126">
        <v>0</v>
      </c>
      <c r="I47" s="126">
        <v>0</v>
      </c>
    </row>
    <row r="48" spans="1:9" ht="22.2" customHeight="1" x14ac:dyDescent="0.25">
      <c r="A48" s="287" t="s">
        <v>209</v>
      </c>
      <c r="B48" s="287"/>
      <c r="C48" s="287"/>
      <c r="D48" s="287"/>
      <c r="E48" s="287"/>
      <c r="F48" s="287"/>
      <c r="G48" s="124">
        <v>39</v>
      </c>
      <c r="H48" s="127">
        <f>H44+H45+H46+H47</f>
        <v>0</v>
      </c>
      <c r="I48" s="127">
        <f>I44+I45+I46+I47</f>
        <v>0</v>
      </c>
    </row>
    <row r="49" spans="1:9" ht="24.6" customHeight="1" x14ac:dyDescent="0.25">
      <c r="A49" s="235" t="s">
        <v>306</v>
      </c>
      <c r="B49" s="235"/>
      <c r="C49" s="235"/>
      <c r="D49" s="235"/>
      <c r="E49" s="235"/>
      <c r="F49" s="235"/>
      <c r="G49" s="122">
        <v>40</v>
      </c>
      <c r="H49" s="126">
        <v>0</v>
      </c>
      <c r="I49" s="126">
        <v>0</v>
      </c>
    </row>
    <row r="50" spans="1:9" ht="12.75" customHeight="1" x14ac:dyDescent="0.25">
      <c r="A50" s="235" t="s">
        <v>210</v>
      </c>
      <c r="B50" s="235"/>
      <c r="C50" s="235"/>
      <c r="D50" s="235"/>
      <c r="E50" s="235"/>
      <c r="F50" s="235"/>
      <c r="G50" s="122">
        <v>41</v>
      </c>
      <c r="H50" s="126">
        <v>0</v>
      </c>
      <c r="I50" s="126">
        <v>0</v>
      </c>
    </row>
    <row r="51" spans="1:9" ht="12.75" customHeight="1" x14ac:dyDescent="0.25">
      <c r="A51" s="235" t="s">
        <v>211</v>
      </c>
      <c r="B51" s="235"/>
      <c r="C51" s="235"/>
      <c r="D51" s="235"/>
      <c r="E51" s="235"/>
      <c r="F51" s="235"/>
      <c r="G51" s="122">
        <v>42</v>
      </c>
      <c r="H51" s="126">
        <v>-2000</v>
      </c>
      <c r="I51" s="126">
        <v>-29717</v>
      </c>
    </row>
    <row r="52" spans="1:9" ht="22.95" customHeight="1" x14ac:dyDescent="0.25">
      <c r="A52" s="235" t="s">
        <v>212</v>
      </c>
      <c r="B52" s="235"/>
      <c r="C52" s="235"/>
      <c r="D52" s="235"/>
      <c r="E52" s="235"/>
      <c r="F52" s="235"/>
      <c r="G52" s="122">
        <v>43</v>
      </c>
      <c r="H52" s="126">
        <v>0</v>
      </c>
      <c r="I52" s="126">
        <v>0</v>
      </c>
    </row>
    <row r="53" spans="1:9" ht="12.75" customHeight="1" x14ac:dyDescent="0.25">
      <c r="A53" s="235" t="s">
        <v>213</v>
      </c>
      <c r="B53" s="235"/>
      <c r="C53" s="235"/>
      <c r="D53" s="235"/>
      <c r="E53" s="235"/>
      <c r="F53" s="235"/>
      <c r="G53" s="122">
        <v>44</v>
      </c>
      <c r="H53" s="126">
        <v>0</v>
      </c>
      <c r="I53" s="126">
        <v>0</v>
      </c>
    </row>
    <row r="54" spans="1:9" ht="30.6" customHeight="1" x14ac:dyDescent="0.25">
      <c r="A54" s="287" t="s">
        <v>214</v>
      </c>
      <c r="B54" s="287"/>
      <c r="C54" s="287"/>
      <c r="D54" s="287"/>
      <c r="E54" s="287"/>
      <c r="F54" s="287"/>
      <c r="G54" s="124">
        <v>45</v>
      </c>
      <c r="H54" s="127">
        <f>H49+H50+H51+H52+H53</f>
        <v>-2000</v>
      </c>
      <c r="I54" s="127">
        <f>I49+I50+I51+I52+I53</f>
        <v>-29717</v>
      </c>
    </row>
    <row r="55" spans="1:9" ht="29.4" customHeight="1" x14ac:dyDescent="0.25">
      <c r="A55" s="288" t="s">
        <v>215</v>
      </c>
      <c r="B55" s="288"/>
      <c r="C55" s="288"/>
      <c r="D55" s="288"/>
      <c r="E55" s="288"/>
      <c r="F55" s="288"/>
      <c r="G55" s="124">
        <v>46</v>
      </c>
      <c r="H55" s="127">
        <f>H48+H54</f>
        <v>-2000</v>
      </c>
      <c r="I55" s="127">
        <f>I48+I54</f>
        <v>-29717</v>
      </c>
    </row>
    <row r="56" spans="1:9" x14ac:dyDescent="0.25">
      <c r="A56" s="235" t="s">
        <v>216</v>
      </c>
      <c r="B56" s="235"/>
      <c r="C56" s="235"/>
      <c r="D56" s="235"/>
      <c r="E56" s="235"/>
      <c r="F56" s="235"/>
      <c r="G56" s="122">
        <v>47</v>
      </c>
      <c r="H56" s="126">
        <v>0</v>
      </c>
      <c r="I56" s="126">
        <v>0</v>
      </c>
    </row>
    <row r="57" spans="1:9" ht="26.4" customHeight="1" x14ac:dyDescent="0.25">
      <c r="A57" s="288" t="s">
        <v>217</v>
      </c>
      <c r="B57" s="288"/>
      <c r="C57" s="288"/>
      <c r="D57" s="288"/>
      <c r="E57" s="288"/>
      <c r="F57" s="288"/>
      <c r="G57" s="124">
        <v>48</v>
      </c>
      <c r="H57" s="127">
        <f>H27+H42+H55+H56</f>
        <v>-44190648</v>
      </c>
      <c r="I57" s="127">
        <f>I27+I42+I55+I56</f>
        <v>-29477597</v>
      </c>
    </row>
    <row r="58" spans="1:9" x14ac:dyDescent="0.25">
      <c r="A58" s="290" t="s">
        <v>218</v>
      </c>
      <c r="B58" s="290"/>
      <c r="C58" s="290"/>
      <c r="D58" s="290"/>
      <c r="E58" s="290"/>
      <c r="F58" s="290"/>
      <c r="G58" s="122">
        <v>49</v>
      </c>
      <c r="H58" s="126">
        <v>563305458</v>
      </c>
      <c r="I58" s="126">
        <v>488256942</v>
      </c>
    </row>
    <row r="59" spans="1:9" ht="31.2" customHeight="1" x14ac:dyDescent="0.25">
      <c r="A59" s="288" t="s">
        <v>219</v>
      </c>
      <c r="B59" s="288"/>
      <c r="C59" s="288"/>
      <c r="D59" s="288"/>
      <c r="E59" s="288"/>
      <c r="F59" s="288"/>
      <c r="G59" s="124">
        <v>50</v>
      </c>
      <c r="H59" s="127">
        <f>H57+H58</f>
        <v>519114810</v>
      </c>
      <c r="I59" s="127">
        <f>I57+I58</f>
        <v>458779345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1" sqref="H5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92" t="s">
        <v>220</v>
      </c>
      <c r="B1" s="293"/>
      <c r="C1" s="293"/>
      <c r="D1" s="293"/>
      <c r="E1" s="293"/>
      <c r="F1" s="293"/>
      <c r="G1" s="293"/>
      <c r="H1" s="293"/>
      <c r="I1" s="293"/>
    </row>
    <row r="2" spans="1:9" ht="12.75" customHeight="1" x14ac:dyDescent="0.25">
      <c r="A2" s="316" t="s">
        <v>329</v>
      </c>
      <c r="B2" s="245"/>
      <c r="C2" s="245"/>
      <c r="D2" s="245"/>
      <c r="E2" s="245"/>
      <c r="F2" s="245"/>
      <c r="G2" s="245"/>
      <c r="H2" s="245"/>
      <c r="I2" s="245"/>
    </row>
    <row r="3" spans="1:9" x14ac:dyDescent="0.25">
      <c r="A3" s="301" t="s">
        <v>282</v>
      </c>
      <c r="B3" s="302"/>
      <c r="C3" s="302"/>
      <c r="D3" s="302"/>
      <c r="E3" s="302"/>
      <c r="F3" s="302"/>
      <c r="G3" s="302"/>
      <c r="H3" s="302"/>
      <c r="I3" s="302"/>
    </row>
    <row r="4" spans="1:9" x14ac:dyDescent="0.25">
      <c r="A4" s="294" t="s">
        <v>330</v>
      </c>
      <c r="B4" s="249"/>
      <c r="C4" s="249"/>
      <c r="D4" s="249"/>
      <c r="E4" s="249"/>
      <c r="F4" s="249"/>
      <c r="G4" s="249"/>
      <c r="H4" s="249"/>
      <c r="I4" s="250"/>
    </row>
    <row r="5" spans="1:9" ht="22.8" thickBot="1" x14ac:dyDescent="0.3">
      <c r="A5" s="317" t="s">
        <v>2</v>
      </c>
      <c r="B5" s="318"/>
      <c r="C5" s="318"/>
      <c r="D5" s="318"/>
      <c r="E5" s="318"/>
      <c r="F5" s="319"/>
      <c r="G5" s="18" t="s">
        <v>103</v>
      </c>
      <c r="H5" s="26" t="s">
        <v>302</v>
      </c>
      <c r="I5" s="26" t="s">
        <v>279</v>
      </c>
    </row>
    <row r="6" spans="1:9" x14ac:dyDescent="0.25">
      <c r="A6" s="307">
        <v>1</v>
      </c>
      <c r="B6" s="308"/>
      <c r="C6" s="308"/>
      <c r="D6" s="308"/>
      <c r="E6" s="308"/>
      <c r="F6" s="309"/>
      <c r="G6" s="19">
        <v>2</v>
      </c>
      <c r="H6" s="27" t="s">
        <v>167</v>
      </c>
      <c r="I6" s="27" t="s">
        <v>168</v>
      </c>
    </row>
    <row r="7" spans="1:9" x14ac:dyDescent="0.25">
      <c r="A7" s="312" t="s">
        <v>169</v>
      </c>
      <c r="B7" s="313"/>
      <c r="C7" s="313"/>
      <c r="D7" s="313"/>
      <c r="E7" s="313"/>
      <c r="F7" s="313"/>
      <c r="G7" s="313"/>
      <c r="H7" s="313"/>
      <c r="I7" s="314"/>
    </row>
    <row r="8" spans="1:9" x14ac:dyDescent="0.25">
      <c r="A8" s="315" t="s">
        <v>221</v>
      </c>
      <c r="B8" s="315"/>
      <c r="C8" s="315"/>
      <c r="D8" s="315"/>
      <c r="E8" s="315"/>
      <c r="F8" s="315"/>
      <c r="G8" s="20">
        <v>1</v>
      </c>
      <c r="H8" s="29">
        <v>0</v>
      </c>
      <c r="I8" s="29">
        <v>0</v>
      </c>
    </row>
    <row r="9" spans="1:9" x14ac:dyDescent="0.25">
      <c r="A9" s="299" t="s">
        <v>222</v>
      </c>
      <c r="B9" s="299"/>
      <c r="C9" s="299"/>
      <c r="D9" s="299"/>
      <c r="E9" s="299"/>
      <c r="F9" s="299"/>
      <c r="G9" s="21">
        <v>2</v>
      </c>
      <c r="H9" s="30">
        <v>0</v>
      </c>
      <c r="I9" s="30">
        <v>0</v>
      </c>
    </row>
    <row r="10" spans="1:9" x14ac:dyDescent="0.25">
      <c r="A10" s="299" t="s">
        <v>223</v>
      </c>
      <c r="B10" s="299"/>
      <c r="C10" s="299"/>
      <c r="D10" s="299"/>
      <c r="E10" s="299"/>
      <c r="F10" s="299"/>
      <c r="G10" s="21">
        <v>3</v>
      </c>
      <c r="H10" s="30">
        <v>0</v>
      </c>
      <c r="I10" s="30">
        <v>0</v>
      </c>
    </row>
    <row r="11" spans="1:9" x14ac:dyDescent="0.25">
      <c r="A11" s="299" t="s">
        <v>224</v>
      </c>
      <c r="B11" s="299"/>
      <c r="C11" s="299"/>
      <c r="D11" s="299"/>
      <c r="E11" s="299"/>
      <c r="F11" s="299"/>
      <c r="G11" s="21">
        <v>4</v>
      </c>
      <c r="H11" s="30">
        <v>0</v>
      </c>
      <c r="I11" s="30">
        <v>0</v>
      </c>
    </row>
    <row r="12" spans="1:9" x14ac:dyDescent="0.25">
      <c r="A12" s="299" t="s">
        <v>396</v>
      </c>
      <c r="B12" s="299"/>
      <c r="C12" s="299"/>
      <c r="D12" s="299"/>
      <c r="E12" s="299"/>
      <c r="F12" s="299"/>
      <c r="G12" s="21">
        <v>5</v>
      </c>
      <c r="H12" s="30">
        <v>0</v>
      </c>
      <c r="I12" s="30">
        <v>0</v>
      </c>
    </row>
    <row r="13" spans="1:9" x14ac:dyDescent="0.25">
      <c r="A13" s="300" t="s">
        <v>397</v>
      </c>
      <c r="B13" s="300"/>
      <c r="C13" s="300"/>
      <c r="D13" s="300"/>
      <c r="E13" s="300"/>
      <c r="F13" s="300"/>
      <c r="G13" s="112">
        <v>6</v>
      </c>
      <c r="H13" s="115">
        <f>SUM(H8:H12)</f>
        <v>0</v>
      </c>
      <c r="I13" s="115">
        <f>SUM(I8:I12)</f>
        <v>0</v>
      </c>
    </row>
    <row r="14" spans="1:9" ht="12.75" customHeight="1" x14ac:dyDescent="0.25">
      <c r="A14" s="299" t="s">
        <v>398</v>
      </c>
      <c r="B14" s="299"/>
      <c r="C14" s="299"/>
      <c r="D14" s="299"/>
      <c r="E14" s="299"/>
      <c r="F14" s="299"/>
      <c r="G14" s="21">
        <v>7</v>
      </c>
      <c r="H14" s="30">
        <v>0</v>
      </c>
      <c r="I14" s="30">
        <v>0</v>
      </c>
    </row>
    <row r="15" spans="1:9" ht="12.75" customHeight="1" x14ac:dyDescent="0.25">
      <c r="A15" s="299" t="s">
        <v>399</v>
      </c>
      <c r="B15" s="299"/>
      <c r="C15" s="299"/>
      <c r="D15" s="299"/>
      <c r="E15" s="299"/>
      <c r="F15" s="299"/>
      <c r="G15" s="21">
        <v>8</v>
      </c>
      <c r="H15" s="30">
        <v>0</v>
      </c>
      <c r="I15" s="30">
        <v>0</v>
      </c>
    </row>
    <row r="16" spans="1:9" ht="12.75" customHeight="1" x14ac:dyDescent="0.25">
      <c r="A16" s="299" t="s">
        <v>400</v>
      </c>
      <c r="B16" s="299"/>
      <c r="C16" s="299"/>
      <c r="D16" s="299"/>
      <c r="E16" s="299"/>
      <c r="F16" s="299"/>
      <c r="G16" s="21">
        <v>9</v>
      </c>
      <c r="H16" s="30">
        <v>0</v>
      </c>
      <c r="I16" s="30">
        <v>0</v>
      </c>
    </row>
    <row r="17" spans="1:9" ht="12.75" customHeight="1" x14ac:dyDescent="0.25">
      <c r="A17" s="299" t="s">
        <v>401</v>
      </c>
      <c r="B17" s="299"/>
      <c r="C17" s="299"/>
      <c r="D17" s="299"/>
      <c r="E17" s="299"/>
      <c r="F17" s="299"/>
      <c r="G17" s="21">
        <v>10</v>
      </c>
      <c r="H17" s="30">
        <v>0</v>
      </c>
      <c r="I17" s="30">
        <v>0</v>
      </c>
    </row>
    <row r="18" spans="1:9" ht="12.75" customHeight="1" x14ac:dyDescent="0.25">
      <c r="A18" s="299" t="s">
        <v>402</v>
      </c>
      <c r="B18" s="299"/>
      <c r="C18" s="299"/>
      <c r="D18" s="299"/>
      <c r="E18" s="299"/>
      <c r="F18" s="299"/>
      <c r="G18" s="21">
        <v>11</v>
      </c>
      <c r="H18" s="30">
        <v>0</v>
      </c>
      <c r="I18" s="30">
        <v>0</v>
      </c>
    </row>
    <row r="19" spans="1:9" ht="12.75" customHeight="1" x14ac:dyDescent="0.25">
      <c r="A19" s="299" t="s">
        <v>403</v>
      </c>
      <c r="B19" s="299"/>
      <c r="C19" s="299"/>
      <c r="D19" s="299"/>
      <c r="E19" s="299"/>
      <c r="F19" s="299"/>
      <c r="G19" s="21">
        <v>12</v>
      </c>
      <c r="H19" s="30">
        <v>0</v>
      </c>
      <c r="I19" s="30">
        <v>0</v>
      </c>
    </row>
    <row r="20" spans="1:9" ht="26.25" customHeight="1" x14ac:dyDescent="0.25">
      <c r="A20" s="300" t="s">
        <v>404</v>
      </c>
      <c r="B20" s="300"/>
      <c r="C20" s="300"/>
      <c r="D20" s="300"/>
      <c r="E20" s="300"/>
      <c r="F20" s="300"/>
      <c r="G20" s="112">
        <v>13</v>
      </c>
      <c r="H20" s="115">
        <f>SUM(H14:H19)</f>
        <v>0</v>
      </c>
      <c r="I20" s="115">
        <f>SUM(I14:I19)</f>
        <v>0</v>
      </c>
    </row>
    <row r="21" spans="1:9" ht="27.6" customHeight="1" x14ac:dyDescent="0.25">
      <c r="A21" s="311" t="s">
        <v>405</v>
      </c>
      <c r="B21" s="311"/>
      <c r="C21" s="311"/>
      <c r="D21" s="311"/>
      <c r="E21" s="311"/>
      <c r="F21" s="311"/>
      <c r="G21" s="113">
        <v>14</v>
      </c>
      <c r="H21" s="31">
        <f>H13+H20</f>
        <v>0</v>
      </c>
      <c r="I21" s="31">
        <f>I13+I20</f>
        <v>0</v>
      </c>
    </row>
    <row r="22" spans="1:9" x14ac:dyDescent="0.25">
      <c r="A22" s="312" t="s">
        <v>189</v>
      </c>
      <c r="B22" s="313"/>
      <c r="C22" s="313"/>
      <c r="D22" s="313"/>
      <c r="E22" s="313"/>
      <c r="F22" s="313"/>
      <c r="G22" s="313"/>
      <c r="H22" s="313"/>
      <c r="I22" s="314"/>
    </row>
    <row r="23" spans="1:9" ht="26.4" customHeight="1" x14ac:dyDescent="0.25">
      <c r="A23" s="315" t="s">
        <v>225</v>
      </c>
      <c r="B23" s="315"/>
      <c r="C23" s="315"/>
      <c r="D23" s="315"/>
      <c r="E23" s="315"/>
      <c r="F23" s="315"/>
      <c r="G23" s="20">
        <v>15</v>
      </c>
      <c r="H23" s="29">
        <v>0</v>
      </c>
      <c r="I23" s="29">
        <v>0</v>
      </c>
    </row>
    <row r="24" spans="1:9" ht="12.75" customHeight="1" x14ac:dyDescent="0.25">
      <c r="A24" s="299" t="s">
        <v>226</v>
      </c>
      <c r="B24" s="299"/>
      <c r="C24" s="299"/>
      <c r="D24" s="299"/>
      <c r="E24" s="299"/>
      <c r="F24" s="299"/>
      <c r="G24" s="20">
        <v>16</v>
      </c>
      <c r="H24" s="30">
        <v>0</v>
      </c>
      <c r="I24" s="30">
        <v>0</v>
      </c>
    </row>
    <row r="25" spans="1:9" ht="12.75" customHeight="1" x14ac:dyDescent="0.25">
      <c r="A25" s="299" t="s">
        <v>227</v>
      </c>
      <c r="B25" s="299"/>
      <c r="C25" s="299"/>
      <c r="D25" s="299"/>
      <c r="E25" s="299"/>
      <c r="F25" s="299"/>
      <c r="G25" s="20">
        <v>17</v>
      </c>
      <c r="H25" s="30">
        <v>0</v>
      </c>
      <c r="I25" s="30">
        <v>0</v>
      </c>
    </row>
    <row r="26" spans="1:9" ht="12.75" customHeight="1" x14ac:dyDescent="0.25">
      <c r="A26" s="299" t="s">
        <v>228</v>
      </c>
      <c r="B26" s="299"/>
      <c r="C26" s="299"/>
      <c r="D26" s="299"/>
      <c r="E26" s="299"/>
      <c r="F26" s="299"/>
      <c r="G26" s="20">
        <v>18</v>
      </c>
      <c r="H26" s="30">
        <v>0</v>
      </c>
      <c r="I26" s="30">
        <v>0</v>
      </c>
    </row>
    <row r="27" spans="1:9" ht="12.75" customHeight="1" x14ac:dyDescent="0.25">
      <c r="A27" s="299" t="s">
        <v>229</v>
      </c>
      <c r="B27" s="299"/>
      <c r="C27" s="299"/>
      <c r="D27" s="299"/>
      <c r="E27" s="299"/>
      <c r="F27" s="299"/>
      <c r="G27" s="20">
        <v>19</v>
      </c>
      <c r="H27" s="30">
        <v>0</v>
      </c>
      <c r="I27" s="30">
        <v>0</v>
      </c>
    </row>
    <row r="28" spans="1:9" ht="12.75" customHeight="1" x14ac:dyDescent="0.25">
      <c r="A28" s="299" t="s">
        <v>230</v>
      </c>
      <c r="B28" s="299"/>
      <c r="C28" s="299"/>
      <c r="D28" s="299"/>
      <c r="E28" s="299"/>
      <c r="F28" s="299"/>
      <c r="G28" s="20">
        <v>20</v>
      </c>
      <c r="H28" s="30">
        <v>0</v>
      </c>
      <c r="I28" s="30">
        <v>0</v>
      </c>
    </row>
    <row r="29" spans="1:9" ht="24" customHeight="1" x14ac:dyDescent="0.25">
      <c r="A29" s="305" t="s">
        <v>406</v>
      </c>
      <c r="B29" s="305"/>
      <c r="C29" s="305"/>
      <c r="D29" s="305"/>
      <c r="E29" s="305"/>
      <c r="F29" s="305"/>
      <c r="G29" s="112">
        <v>21</v>
      </c>
      <c r="H29" s="116">
        <f>SUM(H23:H28)</f>
        <v>0</v>
      </c>
      <c r="I29" s="116">
        <f>SUM(I23:I28)</f>
        <v>0</v>
      </c>
    </row>
    <row r="30" spans="1:9" ht="27" customHeight="1" x14ac:dyDescent="0.25">
      <c r="A30" s="299" t="s">
        <v>231</v>
      </c>
      <c r="B30" s="299"/>
      <c r="C30" s="299"/>
      <c r="D30" s="299"/>
      <c r="E30" s="299"/>
      <c r="F30" s="299"/>
      <c r="G30" s="21">
        <v>22</v>
      </c>
      <c r="H30" s="30">
        <v>0</v>
      </c>
      <c r="I30" s="30">
        <v>0</v>
      </c>
    </row>
    <row r="31" spans="1:9" ht="12.75" customHeight="1" x14ac:dyDescent="0.25">
      <c r="A31" s="299" t="s">
        <v>232</v>
      </c>
      <c r="B31" s="299"/>
      <c r="C31" s="299"/>
      <c r="D31" s="299"/>
      <c r="E31" s="299"/>
      <c r="F31" s="299"/>
      <c r="G31" s="21">
        <v>23</v>
      </c>
      <c r="H31" s="30">
        <v>0</v>
      </c>
      <c r="I31" s="30">
        <v>0</v>
      </c>
    </row>
    <row r="32" spans="1:9" ht="12.75" customHeight="1" x14ac:dyDescent="0.25">
      <c r="A32" s="299" t="s">
        <v>407</v>
      </c>
      <c r="B32" s="299"/>
      <c r="C32" s="299"/>
      <c r="D32" s="299"/>
      <c r="E32" s="299"/>
      <c r="F32" s="299"/>
      <c r="G32" s="21">
        <v>24</v>
      </c>
      <c r="H32" s="30">
        <v>0</v>
      </c>
      <c r="I32" s="30">
        <v>0</v>
      </c>
    </row>
    <row r="33" spans="1:9" ht="12.75" customHeight="1" x14ac:dyDescent="0.25">
      <c r="A33" s="299" t="s">
        <v>233</v>
      </c>
      <c r="B33" s="299"/>
      <c r="C33" s="299"/>
      <c r="D33" s="299"/>
      <c r="E33" s="299"/>
      <c r="F33" s="299"/>
      <c r="G33" s="21">
        <v>25</v>
      </c>
      <c r="H33" s="30">
        <v>0</v>
      </c>
      <c r="I33" s="30">
        <v>0</v>
      </c>
    </row>
    <row r="34" spans="1:9" ht="12.75" customHeight="1" x14ac:dyDescent="0.25">
      <c r="A34" s="299" t="s">
        <v>234</v>
      </c>
      <c r="B34" s="299"/>
      <c r="C34" s="299"/>
      <c r="D34" s="299"/>
      <c r="E34" s="299"/>
      <c r="F34" s="299"/>
      <c r="G34" s="21">
        <v>26</v>
      </c>
      <c r="H34" s="30">
        <v>0</v>
      </c>
      <c r="I34" s="30">
        <v>0</v>
      </c>
    </row>
    <row r="35" spans="1:9" ht="25.95" customHeight="1" x14ac:dyDescent="0.25">
      <c r="A35" s="305" t="s">
        <v>408</v>
      </c>
      <c r="B35" s="305"/>
      <c r="C35" s="305"/>
      <c r="D35" s="305"/>
      <c r="E35" s="305"/>
      <c r="F35" s="305"/>
      <c r="G35" s="112">
        <v>27</v>
      </c>
      <c r="H35" s="116">
        <f>SUM(H30:H34)</f>
        <v>0</v>
      </c>
      <c r="I35" s="116">
        <f>SUM(I30:I34)</f>
        <v>0</v>
      </c>
    </row>
    <row r="36" spans="1:9" ht="28.2" customHeight="1" x14ac:dyDescent="0.25">
      <c r="A36" s="311" t="s">
        <v>409</v>
      </c>
      <c r="B36" s="311"/>
      <c r="C36" s="311"/>
      <c r="D36" s="311"/>
      <c r="E36" s="311"/>
      <c r="F36" s="311"/>
      <c r="G36" s="113">
        <v>28</v>
      </c>
      <c r="H36" s="117">
        <f>H29+H35</f>
        <v>0</v>
      </c>
      <c r="I36" s="117">
        <f>I29+I35</f>
        <v>0</v>
      </c>
    </row>
    <row r="37" spans="1:9" x14ac:dyDescent="0.25">
      <c r="A37" s="312" t="s">
        <v>204</v>
      </c>
      <c r="B37" s="313"/>
      <c r="C37" s="313"/>
      <c r="D37" s="313"/>
      <c r="E37" s="313"/>
      <c r="F37" s="313"/>
      <c r="G37" s="313">
        <v>0</v>
      </c>
      <c r="H37" s="313"/>
      <c r="I37" s="314"/>
    </row>
    <row r="38" spans="1:9" ht="12.75" customHeight="1" x14ac:dyDescent="0.25">
      <c r="A38" s="320" t="s">
        <v>235</v>
      </c>
      <c r="B38" s="320"/>
      <c r="C38" s="320"/>
      <c r="D38" s="320"/>
      <c r="E38" s="320"/>
      <c r="F38" s="320"/>
      <c r="G38" s="20">
        <v>29</v>
      </c>
      <c r="H38" s="29">
        <v>0</v>
      </c>
      <c r="I38" s="29">
        <v>0</v>
      </c>
    </row>
    <row r="39" spans="1:9" ht="25.2" customHeight="1" x14ac:dyDescent="0.25">
      <c r="A39" s="304" t="s">
        <v>236</v>
      </c>
      <c r="B39" s="304"/>
      <c r="C39" s="304"/>
      <c r="D39" s="304"/>
      <c r="E39" s="304"/>
      <c r="F39" s="304"/>
      <c r="G39" s="21">
        <v>30</v>
      </c>
      <c r="H39" s="30">
        <v>0</v>
      </c>
      <c r="I39" s="30">
        <v>0</v>
      </c>
    </row>
    <row r="40" spans="1:9" ht="12.75" customHeight="1" x14ac:dyDescent="0.25">
      <c r="A40" s="304" t="s">
        <v>237</v>
      </c>
      <c r="B40" s="304"/>
      <c r="C40" s="304"/>
      <c r="D40" s="304"/>
      <c r="E40" s="304"/>
      <c r="F40" s="304"/>
      <c r="G40" s="21">
        <v>31</v>
      </c>
      <c r="H40" s="30">
        <v>0</v>
      </c>
      <c r="I40" s="30">
        <v>0</v>
      </c>
    </row>
    <row r="41" spans="1:9" ht="12.75" customHeight="1" x14ac:dyDescent="0.25">
      <c r="A41" s="304" t="s">
        <v>238</v>
      </c>
      <c r="B41" s="304"/>
      <c r="C41" s="304"/>
      <c r="D41" s="304"/>
      <c r="E41" s="304"/>
      <c r="F41" s="304"/>
      <c r="G41" s="21">
        <v>32</v>
      </c>
      <c r="H41" s="30">
        <v>0</v>
      </c>
      <c r="I41" s="30">
        <v>0</v>
      </c>
    </row>
    <row r="42" spans="1:9" ht="25.95" customHeight="1" x14ac:dyDescent="0.25">
      <c r="A42" s="305" t="s">
        <v>410</v>
      </c>
      <c r="B42" s="305"/>
      <c r="C42" s="305"/>
      <c r="D42" s="305"/>
      <c r="E42" s="305"/>
      <c r="F42" s="305"/>
      <c r="G42" s="112">
        <v>33</v>
      </c>
      <c r="H42" s="116">
        <f>H41+H40+H39+H38</f>
        <v>0</v>
      </c>
      <c r="I42" s="116">
        <f>I41+I40+I39+I38</f>
        <v>0</v>
      </c>
    </row>
    <row r="43" spans="1:9" ht="24.6" customHeight="1" x14ac:dyDescent="0.25">
      <c r="A43" s="304" t="s">
        <v>239</v>
      </c>
      <c r="B43" s="304"/>
      <c r="C43" s="304"/>
      <c r="D43" s="304"/>
      <c r="E43" s="304"/>
      <c r="F43" s="304"/>
      <c r="G43" s="21">
        <v>34</v>
      </c>
      <c r="H43" s="30">
        <v>0</v>
      </c>
      <c r="I43" s="30">
        <v>0</v>
      </c>
    </row>
    <row r="44" spans="1:9" ht="12.75" customHeight="1" x14ac:dyDescent="0.25">
      <c r="A44" s="304" t="s">
        <v>240</v>
      </c>
      <c r="B44" s="304"/>
      <c r="C44" s="304"/>
      <c r="D44" s="304"/>
      <c r="E44" s="304"/>
      <c r="F44" s="304"/>
      <c r="G44" s="21">
        <v>35</v>
      </c>
      <c r="H44" s="30">
        <v>0</v>
      </c>
      <c r="I44" s="30">
        <v>0</v>
      </c>
    </row>
    <row r="45" spans="1:9" ht="12.75" customHeight="1" x14ac:dyDescent="0.25">
      <c r="A45" s="304" t="s">
        <v>241</v>
      </c>
      <c r="B45" s="304"/>
      <c r="C45" s="304"/>
      <c r="D45" s="304"/>
      <c r="E45" s="304"/>
      <c r="F45" s="304"/>
      <c r="G45" s="21">
        <v>36</v>
      </c>
      <c r="H45" s="30">
        <v>0</v>
      </c>
      <c r="I45" s="30">
        <v>0</v>
      </c>
    </row>
    <row r="46" spans="1:9" ht="21" customHeight="1" x14ac:dyDescent="0.25">
      <c r="A46" s="304" t="s">
        <v>242</v>
      </c>
      <c r="B46" s="304"/>
      <c r="C46" s="304"/>
      <c r="D46" s="304"/>
      <c r="E46" s="304"/>
      <c r="F46" s="304"/>
      <c r="G46" s="21">
        <v>37</v>
      </c>
      <c r="H46" s="30">
        <v>0</v>
      </c>
      <c r="I46" s="30">
        <v>0</v>
      </c>
    </row>
    <row r="47" spans="1:9" ht="12.75" customHeight="1" x14ac:dyDescent="0.25">
      <c r="A47" s="304" t="s">
        <v>243</v>
      </c>
      <c r="B47" s="304"/>
      <c r="C47" s="304"/>
      <c r="D47" s="304"/>
      <c r="E47" s="304"/>
      <c r="F47" s="304"/>
      <c r="G47" s="21">
        <v>38</v>
      </c>
      <c r="H47" s="30">
        <v>0</v>
      </c>
      <c r="I47" s="30">
        <v>0</v>
      </c>
    </row>
    <row r="48" spans="1:9" ht="22.95" customHeight="1" x14ac:dyDescent="0.25">
      <c r="A48" s="305" t="s">
        <v>411</v>
      </c>
      <c r="B48" s="305"/>
      <c r="C48" s="305"/>
      <c r="D48" s="305"/>
      <c r="E48" s="305"/>
      <c r="F48" s="305"/>
      <c r="G48" s="112">
        <v>39</v>
      </c>
      <c r="H48" s="116">
        <f>H47+H46+H45+H44+H43</f>
        <v>0</v>
      </c>
      <c r="I48" s="116">
        <f>I47+I46+I45+I44+I43</f>
        <v>0</v>
      </c>
    </row>
    <row r="49" spans="1:9" ht="25.95" customHeight="1" x14ac:dyDescent="0.25">
      <c r="A49" s="306" t="s">
        <v>446</v>
      </c>
      <c r="B49" s="306"/>
      <c r="C49" s="306"/>
      <c r="D49" s="306"/>
      <c r="E49" s="306"/>
      <c r="F49" s="306"/>
      <c r="G49" s="112">
        <v>40</v>
      </c>
      <c r="H49" s="116">
        <f>H48+H42</f>
        <v>0</v>
      </c>
      <c r="I49" s="116">
        <f>I48+I42</f>
        <v>0</v>
      </c>
    </row>
    <row r="50" spans="1:9" ht="12.75" customHeight="1" x14ac:dyDescent="0.25">
      <c r="A50" s="299" t="s">
        <v>244</v>
      </c>
      <c r="B50" s="299"/>
      <c r="C50" s="299"/>
      <c r="D50" s="299"/>
      <c r="E50" s="299"/>
      <c r="F50" s="299"/>
      <c r="G50" s="21">
        <v>41</v>
      </c>
      <c r="H50" s="30">
        <v>0</v>
      </c>
      <c r="I50" s="30">
        <v>0</v>
      </c>
    </row>
    <row r="51" spans="1:9" ht="25.95" customHeight="1" x14ac:dyDescent="0.25">
      <c r="A51" s="306" t="s">
        <v>412</v>
      </c>
      <c r="B51" s="306"/>
      <c r="C51" s="306"/>
      <c r="D51" s="306"/>
      <c r="E51" s="306"/>
      <c r="F51" s="306"/>
      <c r="G51" s="112">
        <v>42</v>
      </c>
      <c r="H51" s="116">
        <f>H21+H36+H49+H50</f>
        <v>0</v>
      </c>
      <c r="I51" s="116">
        <f>I21+I36+I49+I50</f>
        <v>0</v>
      </c>
    </row>
    <row r="52" spans="1:9" ht="12.75" customHeight="1" x14ac:dyDescent="0.25">
      <c r="A52" s="310" t="s">
        <v>218</v>
      </c>
      <c r="B52" s="310"/>
      <c r="C52" s="310"/>
      <c r="D52" s="310"/>
      <c r="E52" s="310"/>
      <c r="F52" s="310"/>
      <c r="G52" s="21">
        <v>43</v>
      </c>
      <c r="H52" s="30">
        <v>0</v>
      </c>
      <c r="I52" s="30">
        <v>0</v>
      </c>
    </row>
    <row r="53" spans="1:9" ht="31.95" customHeight="1" x14ac:dyDescent="0.25">
      <c r="A53" s="303" t="s">
        <v>413</v>
      </c>
      <c r="B53" s="303"/>
      <c r="C53" s="303"/>
      <c r="D53" s="303"/>
      <c r="E53" s="303"/>
      <c r="F53" s="30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G37" zoomScale="80" zoomScaleNormal="100" zoomScaleSheetLayoutView="80" workbookViewId="0">
      <selection activeCell="P43" sqref="P43"/>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39" t="s">
        <v>245</v>
      </c>
      <c r="B1" s="340"/>
      <c r="C1" s="340"/>
      <c r="D1" s="340"/>
      <c r="E1" s="340"/>
      <c r="F1" s="340"/>
      <c r="G1" s="340"/>
      <c r="H1" s="340"/>
      <c r="I1" s="340"/>
      <c r="J1" s="340"/>
      <c r="K1" s="32"/>
    </row>
    <row r="2" spans="1:25" ht="15.6" x14ac:dyDescent="0.25">
      <c r="A2" s="2"/>
      <c r="B2" s="3"/>
      <c r="C2" s="341" t="s">
        <v>246</v>
      </c>
      <c r="D2" s="341"/>
      <c r="E2" s="9">
        <v>44197</v>
      </c>
      <c r="F2" s="4" t="s">
        <v>0</v>
      </c>
      <c r="G2" s="9">
        <v>44286</v>
      </c>
      <c r="H2" s="34"/>
      <c r="I2" s="34"/>
      <c r="J2" s="34"/>
      <c r="K2" s="35"/>
      <c r="X2" s="36" t="s">
        <v>282</v>
      </c>
    </row>
    <row r="3" spans="1:25" ht="13.5" customHeight="1" thickBot="1" x14ac:dyDescent="0.3">
      <c r="A3" s="342" t="s">
        <v>247</v>
      </c>
      <c r="B3" s="343"/>
      <c r="C3" s="343"/>
      <c r="D3" s="343"/>
      <c r="E3" s="343"/>
      <c r="F3" s="343"/>
      <c r="G3" s="346" t="s">
        <v>3</v>
      </c>
      <c r="H3" s="330" t="s">
        <v>248</v>
      </c>
      <c r="I3" s="330"/>
      <c r="J3" s="330"/>
      <c r="K3" s="330"/>
      <c r="L3" s="330"/>
      <c r="M3" s="330"/>
      <c r="N3" s="330"/>
      <c r="O3" s="330"/>
      <c r="P3" s="330"/>
      <c r="Q3" s="330"/>
      <c r="R3" s="330"/>
      <c r="S3" s="330"/>
      <c r="T3" s="330"/>
      <c r="U3" s="330"/>
      <c r="V3" s="330"/>
      <c r="W3" s="330"/>
      <c r="X3" s="330" t="s">
        <v>249</v>
      </c>
      <c r="Y3" s="332" t="s">
        <v>250</v>
      </c>
    </row>
    <row r="4" spans="1:25" ht="82.2" thickBot="1" x14ac:dyDescent="0.3">
      <c r="A4" s="344"/>
      <c r="B4" s="345"/>
      <c r="C4" s="345"/>
      <c r="D4" s="345"/>
      <c r="E4" s="345"/>
      <c r="F4" s="345"/>
      <c r="G4" s="347"/>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1"/>
      <c r="Y4" s="333"/>
    </row>
    <row r="5" spans="1:25" ht="20.399999999999999" x14ac:dyDescent="0.25">
      <c r="A5" s="334">
        <v>1</v>
      </c>
      <c r="B5" s="335"/>
      <c r="C5" s="335"/>
      <c r="D5" s="335"/>
      <c r="E5" s="335"/>
      <c r="F5" s="335"/>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5">
      <c r="A6" s="336" t="s">
        <v>264</v>
      </c>
      <c r="B6" s="336"/>
      <c r="C6" s="336"/>
      <c r="D6" s="336"/>
      <c r="E6" s="336"/>
      <c r="F6" s="336"/>
      <c r="G6" s="336"/>
      <c r="H6" s="336"/>
      <c r="I6" s="336"/>
      <c r="J6" s="336"/>
      <c r="K6" s="336"/>
      <c r="L6" s="336"/>
      <c r="M6" s="336"/>
      <c r="N6" s="337"/>
      <c r="O6" s="337"/>
      <c r="P6" s="337"/>
      <c r="Q6" s="337"/>
      <c r="R6" s="337"/>
      <c r="S6" s="337"/>
      <c r="T6" s="337"/>
      <c r="U6" s="337"/>
      <c r="V6" s="337"/>
      <c r="W6" s="337"/>
      <c r="X6" s="337"/>
      <c r="Y6" s="338"/>
    </row>
    <row r="7" spans="1:25" x14ac:dyDescent="0.25">
      <c r="A7" s="328" t="s">
        <v>299</v>
      </c>
      <c r="B7" s="328"/>
      <c r="C7" s="328"/>
      <c r="D7" s="328"/>
      <c r="E7" s="328"/>
      <c r="F7" s="328"/>
      <c r="G7" s="6">
        <v>1</v>
      </c>
      <c r="H7" s="41">
        <v>1444530057</v>
      </c>
      <c r="I7" s="41">
        <v>0</v>
      </c>
      <c r="J7" s="41">
        <v>53021354</v>
      </c>
      <c r="K7" s="41">
        <v>736802</v>
      </c>
      <c r="L7" s="41">
        <v>736802</v>
      </c>
      <c r="M7" s="41">
        <v>0</v>
      </c>
      <c r="N7" s="41">
        <v>68060551</v>
      </c>
      <c r="O7" s="41">
        <v>0</v>
      </c>
      <c r="P7" s="41">
        <v>4916219</v>
      </c>
      <c r="Q7" s="41">
        <v>0</v>
      </c>
      <c r="R7" s="41">
        <v>0</v>
      </c>
      <c r="S7" s="41">
        <v>0</v>
      </c>
      <c r="T7" s="41">
        <v>0</v>
      </c>
      <c r="U7" s="41">
        <v>737331938</v>
      </c>
      <c r="V7" s="41">
        <v>0</v>
      </c>
      <c r="W7" s="42">
        <f>H7+I7+J7+K7-L7+M7+N7+O7+P7+Q7+R7+U7+V7+S7+T7</f>
        <v>2307860119</v>
      </c>
      <c r="X7" s="41">
        <v>0</v>
      </c>
      <c r="Y7" s="42">
        <f>W7+X7</f>
        <v>2307860119</v>
      </c>
    </row>
    <row r="8" spans="1:25" x14ac:dyDescent="0.25">
      <c r="A8" s="323" t="s">
        <v>265</v>
      </c>
      <c r="B8" s="323"/>
      <c r="C8" s="323"/>
      <c r="D8" s="323"/>
      <c r="E8" s="323"/>
      <c r="F8" s="32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323" t="s">
        <v>266</v>
      </c>
      <c r="B9" s="323"/>
      <c r="C9" s="323"/>
      <c r="D9" s="323"/>
      <c r="E9" s="323"/>
      <c r="F9" s="32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329" t="s">
        <v>300</v>
      </c>
      <c r="B10" s="329"/>
      <c r="C10" s="329"/>
      <c r="D10" s="329"/>
      <c r="E10" s="329"/>
      <c r="F10" s="329"/>
      <c r="G10" s="7">
        <v>4</v>
      </c>
      <c r="H10" s="42">
        <f>H7+H8+H9</f>
        <v>1444530057</v>
      </c>
      <c r="I10" s="42">
        <f t="shared" ref="I10:Y10" si="2">I7+I8+I9</f>
        <v>0</v>
      </c>
      <c r="J10" s="42">
        <f t="shared" si="2"/>
        <v>53021354</v>
      </c>
      <c r="K10" s="42">
        <f>K7+K8+K9</f>
        <v>736802</v>
      </c>
      <c r="L10" s="42">
        <f t="shared" si="2"/>
        <v>736802</v>
      </c>
      <c r="M10" s="42">
        <f t="shared" si="2"/>
        <v>0</v>
      </c>
      <c r="N10" s="42">
        <f t="shared" si="2"/>
        <v>68060551</v>
      </c>
      <c r="O10" s="42">
        <f t="shared" si="2"/>
        <v>0</v>
      </c>
      <c r="P10" s="42">
        <f t="shared" si="2"/>
        <v>4916219</v>
      </c>
      <c r="Q10" s="42">
        <f t="shared" si="2"/>
        <v>0</v>
      </c>
      <c r="R10" s="42">
        <f t="shared" si="2"/>
        <v>0</v>
      </c>
      <c r="S10" s="42">
        <f t="shared" si="2"/>
        <v>0</v>
      </c>
      <c r="T10" s="42">
        <f t="shared" si="2"/>
        <v>0</v>
      </c>
      <c r="U10" s="42">
        <f t="shared" si="2"/>
        <v>737331938</v>
      </c>
      <c r="V10" s="42">
        <f t="shared" si="2"/>
        <v>0</v>
      </c>
      <c r="W10" s="42">
        <f t="shared" si="2"/>
        <v>2307860119</v>
      </c>
      <c r="X10" s="42">
        <f t="shared" si="2"/>
        <v>0</v>
      </c>
      <c r="Y10" s="42">
        <f t="shared" si="2"/>
        <v>2307860119</v>
      </c>
    </row>
    <row r="11" spans="1:25" x14ac:dyDescent="0.25">
      <c r="A11" s="323" t="s">
        <v>267</v>
      </c>
      <c r="B11" s="323"/>
      <c r="C11" s="323"/>
      <c r="D11" s="323"/>
      <c r="E11" s="323"/>
      <c r="F11" s="323"/>
      <c r="G11" s="6">
        <v>5</v>
      </c>
      <c r="H11" s="43">
        <v>0</v>
      </c>
      <c r="I11" s="43">
        <v>0</v>
      </c>
      <c r="J11" s="43">
        <v>0</v>
      </c>
      <c r="K11" s="43">
        <v>0</v>
      </c>
      <c r="L11" s="43">
        <v>0</v>
      </c>
      <c r="M11" s="43">
        <v>0</v>
      </c>
      <c r="N11" s="43">
        <v>0</v>
      </c>
      <c r="O11" s="43">
        <v>0</v>
      </c>
      <c r="P11" s="43">
        <v>0</v>
      </c>
      <c r="Q11" s="43">
        <v>0</v>
      </c>
      <c r="R11" s="43">
        <v>0</v>
      </c>
      <c r="S11" s="41">
        <v>0</v>
      </c>
      <c r="T11" s="41">
        <v>0</v>
      </c>
      <c r="U11" s="43">
        <v>0</v>
      </c>
      <c r="V11" s="41">
        <v>-90095559</v>
      </c>
      <c r="W11" s="42">
        <f t="shared" ref="W11:W29" si="3">H11+I11+J11+K11-L11+M11+N11+O11+P11+Q11+R11+U11+V11+S11+T11</f>
        <v>-90095559</v>
      </c>
      <c r="X11" s="41">
        <v>0</v>
      </c>
      <c r="Y11" s="42">
        <f t="shared" ref="Y11:Y29" si="4">W11+X11</f>
        <v>-90095559</v>
      </c>
    </row>
    <row r="12" spans="1:25" x14ac:dyDescent="0.25">
      <c r="A12" s="323" t="s">
        <v>268</v>
      </c>
      <c r="B12" s="323"/>
      <c r="C12" s="323"/>
      <c r="D12" s="323"/>
      <c r="E12" s="323"/>
      <c r="F12" s="323"/>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323" t="s">
        <v>269</v>
      </c>
      <c r="B13" s="323"/>
      <c r="C13" s="323"/>
      <c r="D13" s="323"/>
      <c r="E13" s="323"/>
      <c r="F13" s="32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5">
      <c r="A14" s="323" t="s">
        <v>420</v>
      </c>
      <c r="B14" s="323"/>
      <c r="C14" s="323"/>
      <c r="D14" s="323"/>
      <c r="E14" s="323"/>
      <c r="F14" s="323"/>
      <c r="G14" s="6">
        <v>8</v>
      </c>
      <c r="H14" s="43">
        <v>0</v>
      </c>
      <c r="I14" s="43">
        <v>0</v>
      </c>
      <c r="J14" s="43">
        <v>0</v>
      </c>
      <c r="K14" s="43">
        <v>0</v>
      </c>
      <c r="L14" s="43">
        <v>0</v>
      </c>
      <c r="M14" s="43">
        <v>0</v>
      </c>
      <c r="N14" s="43">
        <v>0</v>
      </c>
      <c r="O14" s="43">
        <v>0</v>
      </c>
      <c r="P14" s="41">
        <v>-882465</v>
      </c>
      <c r="Q14" s="43">
        <v>0</v>
      </c>
      <c r="R14" s="43">
        <v>0</v>
      </c>
      <c r="S14" s="41">
        <v>0</v>
      </c>
      <c r="T14" s="41">
        <v>0</v>
      </c>
      <c r="U14" s="41">
        <v>0</v>
      </c>
      <c r="V14" s="41">
        <v>0</v>
      </c>
      <c r="W14" s="42">
        <f t="shared" si="3"/>
        <v>-882465</v>
      </c>
      <c r="X14" s="41">
        <v>0</v>
      </c>
      <c r="Y14" s="42">
        <f t="shared" si="4"/>
        <v>-882465</v>
      </c>
    </row>
    <row r="15" spans="1:25" x14ac:dyDescent="0.25">
      <c r="A15" s="323" t="s">
        <v>270</v>
      </c>
      <c r="B15" s="323"/>
      <c r="C15" s="323"/>
      <c r="D15" s="323"/>
      <c r="E15" s="323"/>
      <c r="F15" s="32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323" t="s">
        <v>271</v>
      </c>
      <c r="B16" s="323"/>
      <c r="C16" s="323"/>
      <c r="D16" s="323"/>
      <c r="E16" s="323"/>
      <c r="F16" s="32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323" t="s">
        <v>272</v>
      </c>
      <c r="B17" s="323"/>
      <c r="C17" s="323"/>
      <c r="D17" s="323"/>
      <c r="E17" s="323"/>
      <c r="F17" s="32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323" t="s">
        <v>273</v>
      </c>
      <c r="B18" s="323"/>
      <c r="C18" s="323"/>
      <c r="D18" s="323"/>
      <c r="E18" s="323"/>
      <c r="F18" s="323"/>
      <c r="G18" s="6">
        <v>12</v>
      </c>
      <c r="H18" s="43">
        <v>0</v>
      </c>
      <c r="I18" s="43">
        <v>0</v>
      </c>
      <c r="J18" s="43">
        <v>0</v>
      </c>
      <c r="K18" s="43">
        <v>0</v>
      </c>
      <c r="L18" s="43">
        <v>0</v>
      </c>
      <c r="M18" s="43">
        <v>0</v>
      </c>
      <c r="N18" s="41">
        <v>-331890</v>
      </c>
      <c r="O18" s="41">
        <v>0</v>
      </c>
      <c r="P18" s="41">
        <v>0</v>
      </c>
      <c r="Q18" s="41">
        <v>0</v>
      </c>
      <c r="R18" s="41">
        <v>0</v>
      </c>
      <c r="S18" s="41">
        <v>0</v>
      </c>
      <c r="T18" s="41">
        <v>0</v>
      </c>
      <c r="U18" s="41">
        <v>0</v>
      </c>
      <c r="V18" s="41">
        <v>0</v>
      </c>
      <c r="W18" s="42">
        <f t="shared" si="3"/>
        <v>-331890</v>
      </c>
      <c r="X18" s="41">
        <v>0</v>
      </c>
      <c r="Y18" s="42">
        <f t="shared" si="4"/>
        <v>-331890</v>
      </c>
    </row>
    <row r="19" spans="1:25" x14ac:dyDescent="0.25">
      <c r="A19" s="323" t="s">
        <v>274</v>
      </c>
      <c r="B19" s="323"/>
      <c r="C19" s="323"/>
      <c r="D19" s="323"/>
      <c r="E19" s="323"/>
      <c r="F19" s="32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5">
      <c r="A20" s="323" t="s">
        <v>275</v>
      </c>
      <c r="B20" s="323"/>
      <c r="C20" s="323"/>
      <c r="D20" s="323"/>
      <c r="E20" s="323"/>
      <c r="F20" s="32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323" t="s">
        <v>421</v>
      </c>
      <c r="B21" s="323"/>
      <c r="C21" s="323"/>
      <c r="D21" s="323"/>
      <c r="E21" s="323"/>
      <c r="F21" s="323"/>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323" t="s">
        <v>422</v>
      </c>
      <c r="B22" s="323"/>
      <c r="C22" s="323"/>
      <c r="D22" s="323"/>
      <c r="E22" s="323"/>
      <c r="F22" s="32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323" t="s">
        <v>423</v>
      </c>
      <c r="B23" s="323"/>
      <c r="C23" s="323"/>
      <c r="D23" s="323"/>
      <c r="E23" s="323"/>
      <c r="F23" s="32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323" t="s">
        <v>276</v>
      </c>
      <c r="B24" s="323"/>
      <c r="C24" s="323"/>
      <c r="D24" s="323"/>
      <c r="E24" s="323"/>
      <c r="F24" s="32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323" t="s">
        <v>424</v>
      </c>
      <c r="B25" s="323"/>
      <c r="C25" s="323"/>
      <c r="D25" s="323"/>
      <c r="E25" s="323"/>
      <c r="F25" s="32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323" t="s">
        <v>432</v>
      </c>
      <c r="B26" s="323"/>
      <c r="C26" s="323"/>
      <c r="D26" s="323"/>
      <c r="E26" s="323"/>
      <c r="F26" s="323"/>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323" t="s">
        <v>425</v>
      </c>
      <c r="B27" s="323"/>
      <c r="C27" s="323"/>
      <c r="D27" s="323"/>
      <c r="E27" s="323"/>
      <c r="F27" s="323"/>
      <c r="G27" s="6">
        <v>21</v>
      </c>
      <c r="H27" s="41">
        <v>0</v>
      </c>
      <c r="I27" s="41">
        <v>0</v>
      </c>
      <c r="J27" s="41">
        <v>0</v>
      </c>
      <c r="K27" s="41">
        <v>0</v>
      </c>
      <c r="L27" s="41">
        <v>0</v>
      </c>
      <c r="M27" s="41">
        <v>0</v>
      </c>
      <c r="N27" s="41">
        <v>0</v>
      </c>
      <c r="O27" s="41">
        <v>0</v>
      </c>
      <c r="P27" s="41">
        <v>0</v>
      </c>
      <c r="Q27" s="41">
        <v>0</v>
      </c>
      <c r="R27" s="41">
        <v>0</v>
      </c>
      <c r="S27" s="41">
        <v>0</v>
      </c>
      <c r="T27" s="41">
        <v>0</v>
      </c>
      <c r="U27" s="41">
        <v>-105000</v>
      </c>
      <c r="V27" s="41">
        <v>0</v>
      </c>
      <c r="W27" s="42">
        <f t="shared" si="3"/>
        <v>-105000</v>
      </c>
      <c r="X27" s="41">
        <v>0</v>
      </c>
      <c r="Y27" s="42">
        <f t="shared" si="4"/>
        <v>-105000</v>
      </c>
    </row>
    <row r="28" spans="1:25" ht="12.75" customHeight="1" x14ac:dyDescent="0.25">
      <c r="A28" s="323" t="s">
        <v>426</v>
      </c>
      <c r="B28" s="323"/>
      <c r="C28" s="323"/>
      <c r="D28" s="323"/>
      <c r="E28" s="323"/>
      <c r="F28" s="323"/>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323" t="s">
        <v>427</v>
      </c>
      <c r="B29" s="323"/>
      <c r="C29" s="323"/>
      <c r="D29" s="323"/>
      <c r="E29" s="323"/>
      <c r="F29" s="32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324" t="s">
        <v>428</v>
      </c>
      <c r="B30" s="324"/>
      <c r="C30" s="324"/>
      <c r="D30" s="324"/>
      <c r="E30" s="324"/>
      <c r="F30" s="324"/>
      <c r="G30" s="8">
        <v>24</v>
      </c>
      <c r="H30" s="44">
        <f>SUM(H10:H29)</f>
        <v>1444530057</v>
      </c>
      <c r="I30" s="44">
        <f t="shared" ref="I30:Y30" si="5">SUM(I10:I29)</f>
        <v>0</v>
      </c>
      <c r="J30" s="44">
        <f t="shared" si="5"/>
        <v>53021354</v>
      </c>
      <c r="K30" s="44">
        <f t="shared" si="5"/>
        <v>736802</v>
      </c>
      <c r="L30" s="44">
        <f t="shared" si="5"/>
        <v>736802</v>
      </c>
      <c r="M30" s="44">
        <f t="shared" si="5"/>
        <v>0</v>
      </c>
      <c r="N30" s="44">
        <f t="shared" si="5"/>
        <v>67728661</v>
      </c>
      <c r="O30" s="44">
        <f t="shared" si="5"/>
        <v>0</v>
      </c>
      <c r="P30" s="44">
        <f t="shared" si="5"/>
        <v>4033754</v>
      </c>
      <c r="Q30" s="44">
        <f t="shared" si="5"/>
        <v>0</v>
      </c>
      <c r="R30" s="44">
        <f t="shared" si="5"/>
        <v>0</v>
      </c>
      <c r="S30" s="44">
        <f t="shared" si="5"/>
        <v>0</v>
      </c>
      <c r="T30" s="44">
        <f t="shared" si="5"/>
        <v>0</v>
      </c>
      <c r="U30" s="44">
        <f t="shared" si="5"/>
        <v>737226938</v>
      </c>
      <c r="V30" s="44">
        <f t="shared" si="5"/>
        <v>-90095559</v>
      </c>
      <c r="W30" s="44">
        <f t="shared" si="5"/>
        <v>2216445205</v>
      </c>
      <c r="X30" s="44">
        <f t="shared" si="5"/>
        <v>0</v>
      </c>
      <c r="Y30" s="44">
        <f t="shared" si="5"/>
        <v>2216445205</v>
      </c>
    </row>
    <row r="31" spans="1:25" x14ac:dyDescent="0.25">
      <c r="A31" s="325" t="s">
        <v>277</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row>
    <row r="32" spans="1:25" ht="36.75" customHeight="1" x14ac:dyDescent="0.25">
      <c r="A32" s="321" t="s">
        <v>278</v>
      </c>
      <c r="B32" s="321"/>
      <c r="C32" s="321"/>
      <c r="D32" s="321"/>
      <c r="E32" s="321"/>
      <c r="F32" s="321"/>
      <c r="G32" s="7">
        <v>25</v>
      </c>
      <c r="H32" s="42">
        <f>SUM(H12:H20)</f>
        <v>0</v>
      </c>
      <c r="I32" s="42">
        <f t="shared" ref="I32:Y32" si="6">SUM(I12:I20)</f>
        <v>0</v>
      </c>
      <c r="J32" s="42">
        <f t="shared" si="6"/>
        <v>0</v>
      </c>
      <c r="K32" s="42">
        <f t="shared" si="6"/>
        <v>0</v>
      </c>
      <c r="L32" s="42">
        <f t="shared" si="6"/>
        <v>0</v>
      </c>
      <c r="M32" s="42">
        <f t="shared" si="6"/>
        <v>0</v>
      </c>
      <c r="N32" s="42">
        <f t="shared" si="6"/>
        <v>-331890</v>
      </c>
      <c r="O32" s="42">
        <f t="shared" si="6"/>
        <v>0</v>
      </c>
      <c r="P32" s="42">
        <f t="shared" si="6"/>
        <v>-882465</v>
      </c>
      <c r="Q32" s="42">
        <f t="shared" si="6"/>
        <v>0</v>
      </c>
      <c r="R32" s="42">
        <f t="shared" si="6"/>
        <v>0</v>
      </c>
      <c r="S32" s="42">
        <f t="shared" ref="S32:T32" si="7">SUM(S12:S20)</f>
        <v>0</v>
      </c>
      <c r="T32" s="42">
        <f t="shared" si="7"/>
        <v>0</v>
      </c>
      <c r="U32" s="42">
        <f t="shared" si="6"/>
        <v>0</v>
      </c>
      <c r="V32" s="42">
        <f t="shared" si="6"/>
        <v>0</v>
      </c>
      <c r="W32" s="42">
        <f t="shared" si="6"/>
        <v>-1214355</v>
      </c>
      <c r="X32" s="42">
        <f t="shared" si="6"/>
        <v>0</v>
      </c>
      <c r="Y32" s="42">
        <f t="shared" si="6"/>
        <v>-1214355</v>
      </c>
    </row>
    <row r="33" spans="1:25" ht="31.5" customHeight="1" x14ac:dyDescent="0.25">
      <c r="A33" s="321" t="s">
        <v>429</v>
      </c>
      <c r="B33" s="321"/>
      <c r="C33" s="321"/>
      <c r="D33" s="321"/>
      <c r="E33" s="321"/>
      <c r="F33" s="321"/>
      <c r="G33" s="7">
        <v>26</v>
      </c>
      <c r="H33" s="42">
        <f>H11+H32</f>
        <v>0</v>
      </c>
      <c r="I33" s="42">
        <f t="shared" ref="I33:Y33" si="8">I11+I32</f>
        <v>0</v>
      </c>
      <c r="J33" s="42">
        <f t="shared" si="8"/>
        <v>0</v>
      </c>
      <c r="K33" s="42">
        <f t="shared" si="8"/>
        <v>0</v>
      </c>
      <c r="L33" s="42">
        <f t="shared" si="8"/>
        <v>0</v>
      </c>
      <c r="M33" s="42">
        <f t="shared" si="8"/>
        <v>0</v>
      </c>
      <c r="N33" s="42">
        <f t="shared" si="8"/>
        <v>-331890</v>
      </c>
      <c r="O33" s="42">
        <f t="shared" si="8"/>
        <v>0</v>
      </c>
      <c r="P33" s="42">
        <f t="shared" si="8"/>
        <v>-882465</v>
      </c>
      <c r="Q33" s="42">
        <f t="shared" si="8"/>
        <v>0</v>
      </c>
      <c r="R33" s="42">
        <f t="shared" si="8"/>
        <v>0</v>
      </c>
      <c r="S33" s="42">
        <f t="shared" ref="S33:T33" si="9">S11+S32</f>
        <v>0</v>
      </c>
      <c r="T33" s="42">
        <f t="shared" si="9"/>
        <v>0</v>
      </c>
      <c r="U33" s="42">
        <f t="shared" si="8"/>
        <v>0</v>
      </c>
      <c r="V33" s="42">
        <f t="shared" si="8"/>
        <v>-90095559</v>
      </c>
      <c r="W33" s="42">
        <f t="shared" si="8"/>
        <v>-91309914</v>
      </c>
      <c r="X33" s="42">
        <f t="shared" si="8"/>
        <v>0</v>
      </c>
      <c r="Y33" s="42">
        <f t="shared" si="8"/>
        <v>-91309914</v>
      </c>
    </row>
    <row r="34" spans="1:25" ht="30.75" customHeight="1" x14ac:dyDescent="0.25">
      <c r="A34" s="322" t="s">
        <v>430</v>
      </c>
      <c r="B34" s="322"/>
      <c r="C34" s="322"/>
      <c r="D34" s="322"/>
      <c r="E34" s="322"/>
      <c r="F34" s="322"/>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-105000</v>
      </c>
      <c r="V34" s="44">
        <f t="shared" si="10"/>
        <v>0</v>
      </c>
      <c r="W34" s="44">
        <f t="shared" si="10"/>
        <v>-105000</v>
      </c>
      <c r="X34" s="44">
        <f t="shared" si="10"/>
        <v>0</v>
      </c>
      <c r="Y34" s="44">
        <f t="shared" si="10"/>
        <v>-105000</v>
      </c>
    </row>
    <row r="35" spans="1:25" x14ac:dyDescent="0.25">
      <c r="A35" s="325" t="s">
        <v>279</v>
      </c>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row>
    <row r="36" spans="1:25" ht="12.75" customHeight="1" x14ac:dyDescent="0.25">
      <c r="A36" s="328" t="s">
        <v>301</v>
      </c>
      <c r="B36" s="328"/>
      <c r="C36" s="328"/>
      <c r="D36" s="328"/>
      <c r="E36" s="328"/>
      <c r="F36" s="328"/>
      <c r="G36" s="6">
        <v>28</v>
      </c>
      <c r="H36" s="41">
        <v>1444530057</v>
      </c>
      <c r="I36" s="41">
        <v>0</v>
      </c>
      <c r="J36" s="41">
        <v>53021354</v>
      </c>
      <c r="K36" s="41">
        <v>736802</v>
      </c>
      <c r="L36" s="41">
        <v>736802</v>
      </c>
      <c r="M36" s="41">
        <v>0</v>
      </c>
      <c r="N36" s="41">
        <v>67728661</v>
      </c>
      <c r="O36" s="41">
        <v>0</v>
      </c>
      <c r="P36" s="41">
        <v>4033754</v>
      </c>
      <c r="Q36" s="41">
        <v>0</v>
      </c>
      <c r="R36" s="41">
        <v>0</v>
      </c>
      <c r="S36" s="41">
        <v>0</v>
      </c>
      <c r="T36" s="41">
        <v>0</v>
      </c>
      <c r="U36" s="41">
        <v>647131379</v>
      </c>
      <c r="V36" s="41">
        <v>0</v>
      </c>
      <c r="W36" s="45">
        <f>H36+I36+J36+K36-L36+M36+N36+O36+P36+Q36+R36+U36+V36+S36+T36</f>
        <v>2216445205</v>
      </c>
      <c r="X36" s="41">
        <v>0</v>
      </c>
      <c r="Y36" s="45">
        <f t="shared" ref="Y36:Y38" si="12">W36+X36</f>
        <v>2216445205</v>
      </c>
    </row>
    <row r="37" spans="1:25" ht="12.75" customHeight="1" x14ac:dyDescent="0.25">
      <c r="A37" s="323" t="s">
        <v>265</v>
      </c>
      <c r="B37" s="323"/>
      <c r="C37" s="323"/>
      <c r="D37" s="323"/>
      <c r="E37" s="323"/>
      <c r="F37" s="32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323" t="s">
        <v>266</v>
      </c>
      <c r="B38" s="323"/>
      <c r="C38" s="323"/>
      <c r="D38" s="323"/>
      <c r="E38" s="323"/>
      <c r="F38" s="32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329" t="s">
        <v>431</v>
      </c>
      <c r="B39" s="329"/>
      <c r="C39" s="329"/>
      <c r="D39" s="329"/>
      <c r="E39" s="329"/>
      <c r="F39" s="329"/>
      <c r="G39" s="7">
        <v>31</v>
      </c>
      <c r="H39" s="42">
        <f>H36+H37+H38</f>
        <v>1444530057</v>
      </c>
      <c r="I39" s="42">
        <f t="shared" ref="I39:Y39" si="14">I36+I37+I38</f>
        <v>0</v>
      </c>
      <c r="J39" s="42">
        <f t="shared" si="14"/>
        <v>53021354</v>
      </c>
      <c r="K39" s="42">
        <f t="shared" si="14"/>
        <v>736802</v>
      </c>
      <c r="L39" s="42">
        <f t="shared" si="14"/>
        <v>736802</v>
      </c>
      <c r="M39" s="42">
        <f t="shared" si="14"/>
        <v>0</v>
      </c>
      <c r="N39" s="42">
        <f t="shared" si="14"/>
        <v>67728661</v>
      </c>
      <c r="O39" s="42">
        <f t="shared" si="14"/>
        <v>0</v>
      </c>
      <c r="P39" s="42">
        <f t="shared" si="14"/>
        <v>4033754</v>
      </c>
      <c r="Q39" s="42">
        <f t="shared" si="14"/>
        <v>0</v>
      </c>
      <c r="R39" s="42">
        <f t="shared" si="14"/>
        <v>0</v>
      </c>
      <c r="S39" s="42">
        <f t="shared" si="14"/>
        <v>0</v>
      </c>
      <c r="T39" s="42">
        <f t="shared" si="14"/>
        <v>0</v>
      </c>
      <c r="U39" s="42">
        <f t="shared" si="14"/>
        <v>647131379</v>
      </c>
      <c r="V39" s="42">
        <f t="shared" si="14"/>
        <v>0</v>
      </c>
      <c r="W39" s="42">
        <f t="shared" si="14"/>
        <v>2216445205</v>
      </c>
      <c r="X39" s="42">
        <f t="shared" si="14"/>
        <v>0</v>
      </c>
      <c r="Y39" s="42">
        <f t="shared" si="14"/>
        <v>2216445205</v>
      </c>
    </row>
    <row r="40" spans="1:25" ht="12.75" customHeight="1" x14ac:dyDescent="0.25">
      <c r="A40" s="323" t="s">
        <v>267</v>
      </c>
      <c r="B40" s="323"/>
      <c r="C40" s="323"/>
      <c r="D40" s="323"/>
      <c r="E40" s="323"/>
      <c r="F40" s="323"/>
      <c r="G40" s="6">
        <v>32</v>
      </c>
      <c r="H40" s="43">
        <v>0</v>
      </c>
      <c r="I40" s="43">
        <v>0</v>
      </c>
      <c r="J40" s="43">
        <v>0</v>
      </c>
      <c r="K40" s="43">
        <v>0</v>
      </c>
      <c r="L40" s="43">
        <v>0</v>
      </c>
      <c r="M40" s="43">
        <v>0</v>
      </c>
      <c r="N40" s="43">
        <v>0</v>
      </c>
      <c r="O40" s="43">
        <v>0</v>
      </c>
      <c r="P40" s="43">
        <v>0</v>
      </c>
      <c r="Q40" s="43">
        <v>0</v>
      </c>
      <c r="R40" s="43">
        <v>0</v>
      </c>
      <c r="S40" s="41">
        <v>0</v>
      </c>
      <c r="T40" s="41">
        <v>0</v>
      </c>
      <c r="U40" s="43">
        <v>0</v>
      </c>
      <c r="V40" s="41">
        <v>-74258951</v>
      </c>
      <c r="W40" s="45">
        <f t="shared" ref="W40:W58" si="15">H40+I40+J40+K40-L40+M40+N40+O40+P40+Q40+R40+U40+V40+S40+T40</f>
        <v>-74258951</v>
      </c>
      <c r="X40" s="41">
        <v>0</v>
      </c>
      <c r="Y40" s="45">
        <f t="shared" ref="Y40:Y58" si="16">W40+X40</f>
        <v>-74258951</v>
      </c>
    </row>
    <row r="41" spans="1:25" ht="12.75" customHeight="1" x14ac:dyDescent="0.25">
      <c r="A41" s="323" t="s">
        <v>268</v>
      </c>
      <c r="B41" s="323"/>
      <c r="C41" s="323"/>
      <c r="D41" s="323"/>
      <c r="E41" s="323"/>
      <c r="F41" s="323"/>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323" t="s">
        <v>280</v>
      </c>
      <c r="B42" s="323"/>
      <c r="C42" s="323"/>
      <c r="D42" s="323"/>
      <c r="E42" s="323"/>
      <c r="F42" s="32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5">
      <c r="A43" s="323" t="s">
        <v>420</v>
      </c>
      <c r="B43" s="323"/>
      <c r="C43" s="323"/>
      <c r="D43" s="323"/>
      <c r="E43" s="323"/>
      <c r="F43" s="323"/>
      <c r="G43" s="6">
        <v>35</v>
      </c>
      <c r="H43" s="43">
        <v>0</v>
      </c>
      <c r="I43" s="43">
        <v>0</v>
      </c>
      <c r="J43" s="43">
        <v>0</v>
      </c>
      <c r="K43" s="43">
        <v>0</v>
      </c>
      <c r="L43" s="43">
        <v>0</v>
      </c>
      <c r="M43" s="43">
        <v>0</v>
      </c>
      <c r="N43" s="43">
        <v>0</v>
      </c>
      <c r="O43" s="43">
        <v>0</v>
      </c>
      <c r="P43" s="41">
        <v>432763</v>
      </c>
      <c r="Q43" s="43">
        <v>0</v>
      </c>
      <c r="R43" s="43">
        <v>0</v>
      </c>
      <c r="S43" s="41">
        <v>0</v>
      </c>
      <c r="T43" s="41">
        <v>0</v>
      </c>
      <c r="U43" s="41">
        <v>0</v>
      </c>
      <c r="V43" s="41">
        <v>0</v>
      </c>
      <c r="W43" s="45">
        <f t="shared" si="15"/>
        <v>432763</v>
      </c>
      <c r="X43" s="41">
        <v>0</v>
      </c>
      <c r="Y43" s="45">
        <f t="shared" si="16"/>
        <v>432763</v>
      </c>
    </row>
    <row r="44" spans="1:25" ht="21" customHeight="1" x14ac:dyDescent="0.25">
      <c r="A44" s="323" t="s">
        <v>270</v>
      </c>
      <c r="B44" s="323"/>
      <c r="C44" s="323"/>
      <c r="D44" s="323"/>
      <c r="E44" s="323"/>
      <c r="F44" s="32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323" t="s">
        <v>271</v>
      </c>
      <c r="B45" s="323"/>
      <c r="C45" s="323"/>
      <c r="D45" s="323"/>
      <c r="E45" s="323"/>
      <c r="F45" s="32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323" t="s">
        <v>281</v>
      </c>
      <c r="B46" s="323"/>
      <c r="C46" s="323"/>
      <c r="D46" s="323"/>
      <c r="E46" s="323"/>
      <c r="F46" s="32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323" t="s">
        <v>273</v>
      </c>
      <c r="B47" s="323"/>
      <c r="C47" s="323"/>
      <c r="D47" s="323"/>
      <c r="E47" s="323"/>
      <c r="F47" s="32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323" t="s">
        <v>274</v>
      </c>
      <c r="B48" s="323"/>
      <c r="C48" s="323"/>
      <c r="D48" s="323"/>
      <c r="E48" s="323"/>
      <c r="F48" s="32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323" t="s">
        <v>275</v>
      </c>
      <c r="B49" s="323"/>
      <c r="C49" s="323"/>
      <c r="D49" s="323"/>
      <c r="E49" s="323"/>
      <c r="F49" s="32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323" t="s">
        <v>421</v>
      </c>
      <c r="B50" s="323"/>
      <c r="C50" s="323"/>
      <c r="D50" s="323"/>
      <c r="E50" s="323"/>
      <c r="F50" s="323"/>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323" t="s">
        <v>422</v>
      </c>
      <c r="B51" s="323"/>
      <c r="C51" s="323"/>
      <c r="D51" s="323"/>
      <c r="E51" s="323"/>
      <c r="F51" s="32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323" t="s">
        <v>423</v>
      </c>
      <c r="B52" s="323"/>
      <c r="C52" s="323"/>
      <c r="D52" s="323"/>
      <c r="E52" s="323"/>
      <c r="F52" s="32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323" t="s">
        <v>276</v>
      </c>
      <c r="B53" s="323"/>
      <c r="C53" s="323"/>
      <c r="D53" s="323"/>
      <c r="E53" s="323"/>
      <c r="F53" s="323"/>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323" t="s">
        <v>424</v>
      </c>
      <c r="B54" s="323"/>
      <c r="C54" s="323"/>
      <c r="D54" s="323"/>
      <c r="E54" s="323"/>
      <c r="F54" s="32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323" t="s">
        <v>432</v>
      </c>
      <c r="B55" s="323"/>
      <c r="C55" s="323"/>
      <c r="D55" s="323"/>
      <c r="E55" s="323"/>
      <c r="F55" s="323"/>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323" t="s">
        <v>425</v>
      </c>
      <c r="B56" s="323"/>
      <c r="C56" s="323"/>
      <c r="D56" s="323"/>
      <c r="E56" s="323"/>
      <c r="F56" s="323"/>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323" t="s">
        <v>433</v>
      </c>
      <c r="B57" s="323"/>
      <c r="C57" s="323"/>
      <c r="D57" s="323"/>
      <c r="E57" s="323"/>
      <c r="F57" s="323"/>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323" t="s">
        <v>427</v>
      </c>
      <c r="B58" s="323"/>
      <c r="C58" s="323"/>
      <c r="D58" s="323"/>
      <c r="E58" s="323"/>
      <c r="F58" s="32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324" t="s">
        <v>434</v>
      </c>
      <c r="B59" s="324"/>
      <c r="C59" s="324"/>
      <c r="D59" s="324"/>
      <c r="E59" s="324"/>
      <c r="F59" s="324"/>
      <c r="G59" s="8">
        <v>51</v>
      </c>
      <c r="H59" s="44">
        <f>SUM(H39:H58)</f>
        <v>1444530057</v>
      </c>
      <c r="I59" s="44">
        <f t="shared" ref="I59:Y59" si="17">SUM(I39:I58)</f>
        <v>0</v>
      </c>
      <c r="J59" s="44">
        <f t="shared" si="17"/>
        <v>53021354</v>
      </c>
      <c r="K59" s="44">
        <f t="shared" si="17"/>
        <v>736802</v>
      </c>
      <c r="L59" s="44">
        <f t="shared" si="17"/>
        <v>736802</v>
      </c>
      <c r="M59" s="44">
        <f t="shared" si="17"/>
        <v>0</v>
      </c>
      <c r="N59" s="44">
        <f t="shared" si="17"/>
        <v>67728661</v>
      </c>
      <c r="O59" s="44">
        <f t="shared" si="17"/>
        <v>0</v>
      </c>
      <c r="P59" s="44">
        <f t="shared" si="17"/>
        <v>4466517</v>
      </c>
      <c r="Q59" s="44">
        <f t="shared" si="17"/>
        <v>0</v>
      </c>
      <c r="R59" s="44">
        <f t="shared" si="17"/>
        <v>0</v>
      </c>
      <c r="S59" s="44">
        <f t="shared" si="17"/>
        <v>0</v>
      </c>
      <c r="T59" s="44">
        <f t="shared" si="17"/>
        <v>0</v>
      </c>
      <c r="U59" s="44">
        <f t="shared" si="17"/>
        <v>647131379</v>
      </c>
      <c r="V59" s="44">
        <f t="shared" si="17"/>
        <v>-74258951</v>
      </c>
      <c r="W59" s="44">
        <f t="shared" si="17"/>
        <v>2142619017</v>
      </c>
      <c r="X59" s="44">
        <f t="shared" si="17"/>
        <v>0</v>
      </c>
      <c r="Y59" s="44">
        <f t="shared" si="17"/>
        <v>2142619017</v>
      </c>
    </row>
    <row r="60" spans="1:25" x14ac:dyDescent="0.25">
      <c r="A60" s="325" t="s">
        <v>277</v>
      </c>
      <c r="B60" s="326"/>
      <c r="C60" s="326"/>
      <c r="D60" s="326"/>
      <c r="E60" s="326"/>
      <c r="F60" s="326"/>
      <c r="G60" s="326"/>
      <c r="H60" s="326"/>
      <c r="I60" s="326"/>
      <c r="J60" s="326"/>
      <c r="K60" s="326"/>
      <c r="L60" s="326"/>
      <c r="M60" s="326"/>
      <c r="N60" s="326"/>
      <c r="O60" s="326"/>
      <c r="P60" s="326"/>
      <c r="Q60" s="326"/>
      <c r="R60" s="326"/>
      <c r="S60" s="326"/>
      <c r="T60" s="326"/>
      <c r="U60" s="326"/>
      <c r="V60" s="326"/>
      <c r="W60" s="326"/>
      <c r="X60" s="326"/>
      <c r="Y60" s="326"/>
    </row>
    <row r="61" spans="1:25" ht="31.5" customHeight="1" x14ac:dyDescent="0.25">
      <c r="A61" s="321" t="s">
        <v>435</v>
      </c>
      <c r="B61" s="321"/>
      <c r="C61" s="321"/>
      <c r="D61" s="321"/>
      <c r="E61" s="321"/>
      <c r="F61" s="321"/>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432763</v>
      </c>
      <c r="Q61" s="45">
        <f t="shared" si="18"/>
        <v>0</v>
      </c>
      <c r="R61" s="45">
        <f t="shared" si="18"/>
        <v>0</v>
      </c>
      <c r="S61" s="45">
        <f t="shared" ref="S61:T61" si="19">SUM(S41:S49)</f>
        <v>0</v>
      </c>
      <c r="T61" s="45">
        <f t="shared" si="19"/>
        <v>0</v>
      </c>
      <c r="U61" s="45">
        <f t="shared" si="18"/>
        <v>0</v>
      </c>
      <c r="V61" s="45">
        <f t="shared" si="18"/>
        <v>0</v>
      </c>
      <c r="W61" s="45">
        <f t="shared" si="18"/>
        <v>432763</v>
      </c>
      <c r="X61" s="45">
        <f t="shared" si="18"/>
        <v>0</v>
      </c>
      <c r="Y61" s="45">
        <f t="shared" si="18"/>
        <v>432763</v>
      </c>
    </row>
    <row r="62" spans="1:25" ht="27.75" customHeight="1" x14ac:dyDescent="0.25">
      <c r="A62" s="321" t="s">
        <v>436</v>
      </c>
      <c r="B62" s="321"/>
      <c r="C62" s="321"/>
      <c r="D62" s="321"/>
      <c r="E62" s="321"/>
      <c r="F62" s="321"/>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432763</v>
      </c>
      <c r="Q62" s="45">
        <f t="shared" si="20"/>
        <v>0</v>
      </c>
      <c r="R62" s="45">
        <f t="shared" si="20"/>
        <v>0</v>
      </c>
      <c r="S62" s="45">
        <f t="shared" ref="S62:T62" si="21">S40+S61</f>
        <v>0</v>
      </c>
      <c r="T62" s="45">
        <f t="shared" si="21"/>
        <v>0</v>
      </c>
      <c r="U62" s="45">
        <f t="shared" si="20"/>
        <v>0</v>
      </c>
      <c r="V62" s="45">
        <f t="shared" si="20"/>
        <v>-74258951</v>
      </c>
      <c r="W62" s="45">
        <f t="shared" si="20"/>
        <v>-73826188</v>
      </c>
      <c r="X62" s="45">
        <f t="shared" si="20"/>
        <v>0</v>
      </c>
      <c r="Y62" s="45">
        <f t="shared" si="20"/>
        <v>-73826188</v>
      </c>
    </row>
    <row r="63" spans="1:25" ht="29.25" customHeight="1" x14ac:dyDescent="0.25">
      <c r="A63" s="322" t="s">
        <v>437</v>
      </c>
      <c r="B63" s="322"/>
      <c r="C63" s="322"/>
      <c r="D63" s="322"/>
      <c r="E63" s="322"/>
      <c r="F63" s="322"/>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7"/>
  <sheetViews>
    <sheetView topLeftCell="A176" zoomScale="66" zoomScaleNormal="66" workbookViewId="0">
      <selection activeCell="A194" sqref="A194:A195"/>
    </sheetView>
  </sheetViews>
  <sheetFormatPr defaultRowHeight="13.2" x14ac:dyDescent="0.25"/>
  <cols>
    <col min="1" max="1" width="47.5546875" customWidth="1"/>
    <col min="2" max="2" width="13.109375" customWidth="1"/>
    <col min="3" max="3" width="13.5546875" customWidth="1"/>
    <col min="4" max="4" width="14.77734375" customWidth="1"/>
    <col min="5" max="5" width="13.88671875" customWidth="1"/>
    <col min="6" max="6" width="14.77734375" customWidth="1"/>
    <col min="9" max="9" width="95" customWidth="1"/>
  </cols>
  <sheetData>
    <row r="1" spans="1:9" ht="24" customHeight="1" x14ac:dyDescent="0.25">
      <c r="A1" s="132" t="s">
        <v>466</v>
      </c>
      <c r="G1" s="131"/>
      <c r="H1" s="131"/>
      <c r="I1" s="131"/>
    </row>
    <row r="2" spans="1:9" ht="14.4" customHeight="1" x14ac:dyDescent="0.25">
      <c r="A2" s="132" t="s">
        <v>467</v>
      </c>
      <c r="G2" s="131"/>
      <c r="H2" s="131"/>
      <c r="I2" s="131"/>
    </row>
    <row r="3" spans="1:9" ht="13.2" customHeight="1" x14ac:dyDescent="0.25">
      <c r="A3" s="133" t="s">
        <v>468</v>
      </c>
      <c r="G3" s="131"/>
      <c r="H3" s="131"/>
      <c r="I3" s="131"/>
    </row>
    <row r="4" spans="1:9" ht="13.2" customHeight="1" x14ac:dyDescent="0.25">
      <c r="A4" s="134"/>
      <c r="G4" s="131"/>
      <c r="H4" s="131"/>
      <c r="I4" s="131"/>
    </row>
    <row r="5" spans="1:9" ht="34.799999999999997" customHeight="1" x14ac:dyDescent="0.25">
      <c r="A5" s="134" t="s">
        <v>469</v>
      </c>
      <c r="G5" s="131"/>
      <c r="H5" s="131"/>
      <c r="I5" s="131"/>
    </row>
    <row r="6" spans="1:9" ht="25.2" customHeight="1" x14ac:dyDescent="0.25">
      <c r="A6" s="348" t="s">
        <v>470</v>
      </c>
      <c r="B6" s="348"/>
      <c r="C6" s="348"/>
      <c r="D6" s="348"/>
      <c r="G6" s="131"/>
      <c r="H6" s="131"/>
      <c r="I6" s="131"/>
    </row>
    <row r="7" spans="1:9" ht="38.4" customHeight="1" x14ac:dyDescent="0.25">
      <c r="A7" s="135" t="s">
        <v>471</v>
      </c>
      <c r="G7" s="131"/>
      <c r="H7" s="131"/>
      <c r="I7" s="131"/>
    </row>
    <row r="8" spans="1:9" ht="37.799999999999997" customHeight="1" x14ac:dyDescent="0.25">
      <c r="A8" s="135" t="s">
        <v>472</v>
      </c>
      <c r="G8" s="131"/>
      <c r="H8" s="131"/>
      <c r="I8" s="131"/>
    </row>
    <row r="9" spans="1:9" ht="53.4" customHeight="1" x14ac:dyDescent="0.25">
      <c r="A9" s="135" t="s">
        <v>473</v>
      </c>
      <c r="G9" s="131"/>
      <c r="H9" s="131"/>
      <c r="I9" s="131"/>
    </row>
    <row r="10" spans="1:9" ht="26.4" customHeight="1" x14ac:dyDescent="0.25">
      <c r="A10" s="135" t="s">
        <v>474</v>
      </c>
      <c r="G10" s="131"/>
      <c r="H10" s="131"/>
      <c r="I10" s="131"/>
    </row>
    <row r="11" spans="1:9" ht="42.6" customHeight="1" x14ac:dyDescent="0.25">
      <c r="A11" s="135" t="s">
        <v>475</v>
      </c>
      <c r="G11" s="131"/>
      <c r="H11" s="131"/>
      <c r="I11" s="131"/>
    </row>
    <row r="12" spans="1:9" ht="25.8" customHeight="1" x14ac:dyDescent="0.25">
      <c r="A12" s="136" t="s">
        <v>476</v>
      </c>
      <c r="G12" s="131"/>
      <c r="H12" s="131"/>
      <c r="I12" s="131"/>
    </row>
    <row r="13" spans="1:9" ht="24.6" customHeight="1" x14ac:dyDescent="0.25">
      <c r="A13" s="136" t="s">
        <v>477</v>
      </c>
      <c r="G13" s="131"/>
      <c r="H13" s="131"/>
      <c r="I13" s="131"/>
    </row>
    <row r="14" spans="1:9" ht="24" customHeight="1" x14ac:dyDescent="0.25">
      <c r="A14" s="136" t="s">
        <v>478</v>
      </c>
      <c r="G14" s="131"/>
      <c r="H14" s="131"/>
      <c r="I14" s="131"/>
    </row>
    <row r="15" spans="1:9" ht="48.6" customHeight="1" x14ac:dyDescent="0.25">
      <c r="A15" s="135" t="s">
        <v>479</v>
      </c>
      <c r="G15" s="131"/>
      <c r="H15" s="131"/>
      <c r="I15" s="131"/>
    </row>
    <row r="16" spans="1:9" ht="13.2" customHeight="1" x14ac:dyDescent="0.25">
      <c r="A16" s="134"/>
      <c r="G16" s="131"/>
      <c r="H16" s="131"/>
      <c r="I16" s="131"/>
    </row>
    <row r="17" spans="1:9" ht="46.2" customHeight="1" x14ac:dyDescent="0.25">
      <c r="A17" s="134" t="s">
        <v>480</v>
      </c>
      <c r="G17" s="131"/>
      <c r="H17" s="131"/>
      <c r="I17" s="131"/>
    </row>
    <row r="18" spans="1:9" ht="67.8" customHeight="1" x14ac:dyDescent="0.25">
      <c r="A18" s="137" t="s">
        <v>481</v>
      </c>
      <c r="G18" s="131"/>
      <c r="H18" s="131"/>
      <c r="I18" s="131"/>
    </row>
    <row r="19" spans="1:9" ht="51" customHeight="1" x14ac:dyDescent="0.25">
      <c r="A19" s="134" t="s">
        <v>482</v>
      </c>
      <c r="G19" s="131"/>
      <c r="H19" s="131"/>
      <c r="I19" s="131"/>
    </row>
    <row r="20" spans="1:9" ht="64.2" customHeight="1" x14ac:dyDescent="0.25">
      <c r="A20" s="137" t="s">
        <v>483</v>
      </c>
      <c r="G20" s="131"/>
      <c r="H20" s="131"/>
      <c r="I20" s="131"/>
    </row>
    <row r="21" spans="1:9" ht="55.8" customHeight="1" x14ac:dyDescent="0.25">
      <c r="A21" s="138" t="s">
        <v>484</v>
      </c>
      <c r="G21" s="131"/>
      <c r="H21" s="131"/>
      <c r="I21" s="131"/>
    </row>
    <row r="22" spans="1:9" ht="87" customHeight="1" x14ac:dyDescent="0.25">
      <c r="A22" s="137" t="s">
        <v>485</v>
      </c>
      <c r="G22" s="131"/>
      <c r="H22" s="131"/>
      <c r="I22" s="131"/>
    </row>
    <row r="23" spans="1:9" ht="13.2" customHeight="1" x14ac:dyDescent="0.25">
      <c r="A23" s="138"/>
      <c r="G23" s="131"/>
      <c r="H23" s="131"/>
      <c r="I23" s="131"/>
    </row>
    <row r="24" spans="1:9" ht="110.4" customHeight="1" x14ac:dyDescent="0.25">
      <c r="A24" s="138"/>
      <c r="G24" s="131"/>
      <c r="H24" s="131"/>
      <c r="I24" s="131"/>
    </row>
    <row r="25" spans="1:9" ht="37.200000000000003" customHeight="1" x14ac:dyDescent="0.25">
      <c r="A25" s="134" t="s">
        <v>486</v>
      </c>
      <c r="G25" s="131"/>
      <c r="H25" s="131"/>
      <c r="I25" s="131"/>
    </row>
    <row r="26" spans="1:9" ht="47.4" customHeight="1" thickBot="1" x14ac:dyDescent="0.3">
      <c r="A26" s="137" t="s">
        <v>487</v>
      </c>
      <c r="G26" s="131"/>
      <c r="H26" s="131"/>
      <c r="I26" s="131"/>
    </row>
    <row r="27" spans="1:9" ht="13.2" customHeight="1" thickBot="1" x14ac:dyDescent="0.3">
      <c r="A27" s="139" t="s">
        <v>488</v>
      </c>
      <c r="B27" s="140" t="s">
        <v>489</v>
      </c>
      <c r="C27" s="140" t="s">
        <v>490</v>
      </c>
      <c r="D27" s="140" t="s">
        <v>491</v>
      </c>
      <c r="G27" s="131"/>
      <c r="H27" s="131"/>
      <c r="I27" s="131"/>
    </row>
    <row r="28" spans="1:9" ht="28.2" customHeight="1" thickBot="1" x14ac:dyDescent="0.3">
      <c r="A28" s="141" t="s">
        <v>492</v>
      </c>
      <c r="B28" s="142">
        <v>924</v>
      </c>
      <c r="C28" s="142">
        <v>923</v>
      </c>
      <c r="D28" s="142">
        <v>100</v>
      </c>
      <c r="G28" s="131"/>
      <c r="H28" s="131"/>
      <c r="I28" s="131"/>
    </row>
    <row r="29" spans="1:9" ht="13.2" customHeight="1" thickBot="1" x14ac:dyDescent="0.3">
      <c r="A29" s="141" t="s">
        <v>493</v>
      </c>
      <c r="B29" s="142">
        <v>281</v>
      </c>
      <c r="C29" s="142">
        <v>96</v>
      </c>
      <c r="D29" s="142">
        <v>34</v>
      </c>
      <c r="G29" s="131"/>
      <c r="H29" s="131"/>
      <c r="I29" s="131"/>
    </row>
    <row r="30" spans="1:9" ht="13.2" customHeight="1" thickBot="1" x14ac:dyDescent="0.3">
      <c r="A30" s="141" t="s">
        <v>494</v>
      </c>
      <c r="B30" s="143">
        <v>1205</v>
      </c>
      <c r="C30" s="143">
        <v>1019</v>
      </c>
      <c r="D30" s="142">
        <v>85</v>
      </c>
      <c r="G30" s="131"/>
      <c r="H30" s="131"/>
      <c r="I30" s="131"/>
    </row>
    <row r="31" spans="1:9" ht="48" customHeight="1" thickBot="1" x14ac:dyDescent="0.3">
      <c r="A31" s="134" t="s">
        <v>495</v>
      </c>
      <c r="G31" s="131"/>
      <c r="H31" s="131"/>
      <c r="I31" s="131"/>
    </row>
    <row r="32" spans="1:9" ht="13.2" customHeight="1" x14ac:dyDescent="0.25">
      <c r="A32" s="167" t="s">
        <v>496</v>
      </c>
      <c r="B32" s="168" t="s">
        <v>497</v>
      </c>
      <c r="C32" s="144" t="s">
        <v>498</v>
      </c>
      <c r="D32" s="144" t="s">
        <v>498</v>
      </c>
      <c r="E32" s="168" t="s">
        <v>501</v>
      </c>
      <c r="G32" s="131"/>
      <c r="H32" s="131"/>
      <c r="I32" s="131"/>
    </row>
    <row r="33" spans="1:9" ht="13.2" customHeight="1" thickBot="1" x14ac:dyDescent="0.3">
      <c r="A33" s="169"/>
      <c r="B33" s="156"/>
      <c r="C33" s="145" t="s">
        <v>499</v>
      </c>
      <c r="D33" s="145" t="s">
        <v>500</v>
      </c>
      <c r="E33" s="156"/>
      <c r="G33" s="131"/>
      <c r="H33" s="131"/>
      <c r="I33" s="131"/>
    </row>
    <row r="34" spans="1:9" ht="28.2" customHeight="1" thickBot="1" x14ac:dyDescent="0.3">
      <c r="A34" s="146" t="s">
        <v>502</v>
      </c>
      <c r="B34" s="147" t="s">
        <v>503</v>
      </c>
      <c r="C34" s="145">
        <v>100</v>
      </c>
      <c r="D34" s="145">
        <v>100</v>
      </c>
      <c r="E34" s="148">
        <v>75789</v>
      </c>
      <c r="G34" s="131"/>
      <c r="H34" s="131"/>
      <c r="I34" s="131"/>
    </row>
    <row r="35" spans="1:9" ht="24" customHeight="1" thickBot="1" x14ac:dyDescent="0.3">
      <c r="A35" s="146" t="s">
        <v>504</v>
      </c>
      <c r="B35" s="147" t="s">
        <v>503</v>
      </c>
      <c r="C35" s="145">
        <v>100</v>
      </c>
      <c r="D35" s="145">
        <v>100</v>
      </c>
      <c r="E35" s="148">
        <v>37000</v>
      </c>
      <c r="G35" s="131"/>
      <c r="H35" s="131"/>
      <c r="I35" s="131"/>
    </row>
    <row r="36" spans="1:9" ht="22.8" customHeight="1" thickBot="1" x14ac:dyDescent="0.3">
      <c r="A36" s="146" t="s">
        <v>505</v>
      </c>
      <c r="B36" s="147" t="s">
        <v>503</v>
      </c>
      <c r="C36" s="145">
        <v>100</v>
      </c>
      <c r="D36" s="145">
        <v>100</v>
      </c>
      <c r="E36" s="149">
        <v>10</v>
      </c>
      <c r="G36" s="131"/>
      <c r="H36" s="131"/>
      <c r="I36" s="131"/>
    </row>
    <row r="37" spans="1:9" ht="24" customHeight="1" thickBot="1" x14ac:dyDescent="0.3">
      <c r="A37" s="150" t="s">
        <v>506</v>
      </c>
      <c r="B37" s="147"/>
      <c r="C37" s="145"/>
      <c r="D37" s="145"/>
      <c r="E37" s="149"/>
      <c r="G37" s="131"/>
      <c r="H37" s="131"/>
      <c r="I37" s="131"/>
    </row>
    <row r="38" spans="1:9" ht="20.399999999999999" customHeight="1" thickBot="1" x14ac:dyDescent="0.3">
      <c r="A38" s="146" t="s">
        <v>507</v>
      </c>
      <c r="B38" s="147" t="s">
        <v>503</v>
      </c>
      <c r="C38" s="145">
        <v>32.479999999999997</v>
      </c>
      <c r="D38" s="145">
        <v>32.479999999999997</v>
      </c>
      <c r="E38" s="148">
        <v>190731988</v>
      </c>
      <c r="G38" s="131"/>
      <c r="H38" s="131"/>
      <c r="I38" s="131"/>
    </row>
    <row r="39" spans="1:9" ht="22.2" customHeight="1" thickBot="1" x14ac:dyDescent="0.3">
      <c r="A39" s="150" t="s">
        <v>494</v>
      </c>
      <c r="B39" s="147"/>
      <c r="C39" s="145"/>
      <c r="D39" s="145"/>
      <c r="E39" s="148">
        <v>190844787</v>
      </c>
      <c r="G39" s="131"/>
      <c r="H39" s="131"/>
      <c r="I39" s="131"/>
    </row>
    <row r="40" spans="1:9" ht="27.6" customHeight="1" x14ac:dyDescent="0.25">
      <c r="A40" s="137"/>
      <c r="G40" s="131"/>
      <c r="H40" s="131"/>
      <c r="I40" s="131"/>
    </row>
    <row r="41" spans="1:9" ht="17.399999999999999" customHeight="1" x14ac:dyDescent="0.25">
      <c r="A41" s="137"/>
      <c r="G41" s="131"/>
      <c r="H41" s="131"/>
      <c r="I41" s="131"/>
    </row>
    <row r="42" spans="1:9" ht="54.6" customHeight="1" x14ac:dyDescent="0.25">
      <c r="A42" s="134" t="s">
        <v>508</v>
      </c>
    </row>
    <row r="43" spans="1:9" ht="69" customHeight="1" thickBot="1" x14ac:dyDescent="0.3">
      <c r="A43" s="137" t="s">
        <v>509</v>
      </c>
    </row>
    <row r="44" spans="1:9" ht="31.8" customHeight="1" thickBot="1" x14ac:dyDescent="0.3">
      <c r="A44" s="151" t="s">
        <v>488</v>
      </c>
      <c r="B44" s="152" t="s">
        <v>499</v>
      </c>
      <c r="C44" s="152" t="s">
        <v>500</v>
      </c>
      <c r="D44" s="152" t="s">
        <v>510</v>
      </c>
    </row>
    <row r="45" spans="1:9" ht="34.200000000000003" customHeight="1" thickBot="1" x14ac:dyDescent="0.3">
      <c r="A45" s="146" t="s">
        <v>511</v>
      </c>
      <c r="B45" s="148">
        <v>26360948</v>
      </c>
      <c r="C45" s="148">
        <v>25740163</v>
      </c>
      <c r="D45" s="145">
        <v>98</v>
      </c>
    </row>
    <row r="46" spans="1:9" ht="28.2" customHeight="1" thickBot="1" x14ac:dyDescent="0.3">
      <c r="A46" s="146" t="s">
        <v>512</v>
      </c>
      <c r="B46" s="149"/>
      <c r="C46" s="149"/>
      <c r="D46" s="145"/>
    </row>
    <row r="47" spans="1:9" ht="27" customHeight="1" thickBot="1" x14ac:dyDescent="0.3">
      <c r="A47" s="146" t="s">
        <v>513</v>
      </c>
      <c r="B47" s="148">
        <v>2357159</v>
      </c>
      <c r="C47" s="148">
        <v>2444006</v>
      </c>
      <c r="D47" s="145">
        <v>104</v>
      </c>
    </row>
    <row r="48" spans="1:9" ht="30.6" customHeight="1" thickBot="1" x14ac:dyDescent="0.3">
      <c r="A48" s="146" t="s">
        <v>514</v>
      </c>
      <c r="B48" s="148">
        <v>24288563</v>
      </c>
      <c r="C48" s="148">
        <v>24288563</v>
      </c>
      <c r="D48" s="145">
        <v>100</v>
      </c>
    </row>
    <row r="49" spans="1:4" ht="25.2" customHeight="1" thickBot="1" x14ac:dyDescent="0.3">
      <c r="A49" s="146" t="s">
        <v>515</v>
      </c>
      <c r="B49" s="148">
        <v>26645722</v>
      </c>
      <c r="C49" s="148">
        <v>26732569</v>
      </c>
      <c r="D49" s="145">
        <v>100</v>
      </c>
    </row>
    <row r="50" spans="1:4" ht="13.2" customHeight="1" thickBot="1" x14ac:dyDescent="0.3">
      <c r="A50" s="146"/>
      <c r="B50" s="149"/>
      <c r="C50" s="149"/>
      <c r="D50" s="145"/>
    </row>
    <row r="51" spans="1:4" ht="30.6" customHeight="1" x14ac:dyDescent="0.25">
      <c r="A51" s="153"/>
      <c r="B51" s="164" t="s">
        <v>517</v>
      </c>
      <c r="C51" s="164" t="s">
        <v>518</v>
      </c>
      <c r="D51" s="164" t="s">
        <v>510</v>
      </c>
    </row>
    <row r="52" spans="1:4" ht="13.2" customHeight="1" thickBot="1" x14ac:dyDescent="0.3">
      <c r="A52" s="146" t="s">
        <v>516</v>
      </c>
      <c r="B52" s="156"/>
      <c r="C52" s="156"/>
      <c r="D52" s="156"/>
    </row>
    <row r="53" spans="1:4" ht="19.8" customHeight="1" thickBot="1" x14ac:dyDescent="0.3">
      <c r="A53" s="146" t="s">
        <v>519</v>
      </c>
      <c r="B53" s="154">
        <v>529196</v>
      </c>
      <c r="C53" s="154">
        <v>620784</v>
      </c>
      <c r="D53" s="145">
        <v>117</v>
      </c>
    </row>
    <row r="54" spans="1:4" ht="13.2" customHeight="1" thickBot="1" x14ac:dyDescent="0.3">
      <c r="A54" s="146" t="s">
        <v>520</v>
      </c>
      <c r="B54" s="154">
        <v>116351</v>
      </c>
      <c r="C54" s="154">
        <v>116544</v>
      </c>
      <c r="D54" s="145">
        <v>100</v>
      </c>
    </row>
    <row r="55" spans="1:4" ht="16.8" customHeight="1" thickBot="1" x14ac:dyDescent="0.3">
      <c r="A55" s="146" t="s">
        <v>494</v>
      </c>
      <c r="B55" s="154">
        <v>645547</v>
      </c>
      <c r="C55" s="154">
        <v>737328</v>
      </c>
      <c r="D55" s="145">
        <v>114</v>
      </c>
    </row>
    <row r="56" spans="1:4" ht="13.2" customHeight="1" x14ac:dyDescent="0.25">
      <c r="A56" s="134"/>
    </row>
    <row r="57" spans="1:4" ht="13.2" customHeight="1" x14ac:dyDescent="0.25">
      <c r="A57" s="134"/>
    </row>
    <row r="58" spans="1:4" ht="45.6" customHeight="1" x14ac:dyDescent="0.25">
      <c r="A58" s="134" t="s">
        <v>521</v>
      </c>
    </row>
    <row r="59" spans="1:4" ht="86.4" customHeight="1" thickBot="1" x14ac:dyDescent="0.3">
      <c r="A59" s="137" t="s">
        <v>522</v>
      </c>
    </row>
    <row r="60" spans="1:4" ht="31.8" customHeight="1" thickBot="1" x14ac:dyDescent="0.3">
      <c r="A60" s="151" t="s">
        <v>488</v>
      </c>
      <c r="B60" s="152" t="s">
        <v>499</v>
      </c>
      <c r="C60" s="152" t="s">
        <v>500</v>
      </c>
      <c r="D60" s="152" t="s">
        <v>523</v>
      </c>
    </row>
    <row r="61" spans="1:4" ht="24.6" customHeight="1" thickBot="1" x14ac:dyDescent="0.3">
      <c r="A61" s="146" t="s">
        <v>524</v>
      </c>
      <c r="B61" s="148">
        <v>64010124</v>
      </c>
      <c r="C61" s="148">
        <v>64010124</v>
      </c>
      <c r="D61" s="145">
        <v>100</v>
      </c>
    </row>
    <row r="62" spans="1:4" ht="28.2" customHeight="1" thickBot="1" x14ac:dyDescent="0.3">
      <c r="A62" s="146" t="s">
        <v>525</v>
      </c>
      <c r="B62" s="148">
        <v>9970057</v>
      </c>
      <c r="C62" s="148">
        <v>10065054</v>
      </c>
      <c r="D62" s="145">
        <v>101</v>
      </c>
    </row>
    <row r="63" spans="1:4" ht="13.2" customHeight="1" x14ac:dyDescent="0.25">
      <c r="A63" s="134"/>
    </row>
    <row r="64" spans="1:4" ht="52.8" customHeight="1" thickBot="1" x14ac:dyDescent="0.3">
      <c r="A64" s="134" t="s">
        <v>526</v>
      </c>
    </row>
    <row r="65" spans="1:4" ht="16.8" customHeight="1" x14ac:dyDescent="0.25">
      <c r="A65" s="168" t="s">
        <v>488</v>
      </c>
      <c r="B65" s="164" t="s">
        <v>499</v>
      </c>
      <c r="C65" s="164" t="s">
        <v>500</v>
      </c>
      <c r="D65" s="155" t="s">
        <v>523</v>
      </c>
    </row>
    <row r="66" spans="1:4" ht="14.4" customHeight="1" thickBot="1" x14ac:dyDescent="0.3">
      <c r="A66" s="156"/>
      <c r="B66" s="156"/>
      <c r="C66" s="156"/>
      <c r="D66" s="142" t="s">
        <v>527</v>
      </c>
    </row>
    <row r="67" spans="1:4" ht="31.8" customHeight="1" thickBot="1" x14ac:dyDescent="0.3">
      <c r="A67" s="150" t="s">
        <v>528</v>
      </c>
      <c r="B67" s="149"/>
      <c r="C67" s="149"/>
      <c r="D67" s="145"/>
    </row>
    <row r="68" spans="1:4" ht="20.399999999999999" customHeight="1" thickBot="1" x14ac:dyDescent="0.3">
      <c r="A68" s="156" t="s">
        <v>529</v>
      </c>
      <c r="B68" s="148">
        <v>701353406</v>
      </c>
      <c r="C68" s="148">
        <v>704388054</v>
      </c>
      <c r="D68" s="145">
        <v>100</v>
      </c>
    </row>
    <row r="69" spans="1:4" ht="22.2" customHeight="1" thickBot="1" x14ac:dyDescent="0.3">
      <c r="A69" s="156" t="s">
        <v>530</v>
      </c>
      <c r="B69" s="148">
        <v>6111717</v>
      </c>
      <c r="C69" s="148">
        <v>5985918</v>
      </c>
      <c r="D69" s="145">
        <v>98</v>
      </c>
    </row>
    <row r="70" spans="1:4" ht="20.399999999999999" customHeight="1" thickBot="1" x14ac:dyDescent="0.3">
      <c r="A70" s="156" t="s">
        <v>494</v>
      </c>
      <c r="B70" s="148">
        <v>707465123</v>
      </c>
      <c r="C70" s="148">
        <v>710373972</v>
      </c>
      <c r="D70" s="145">
        <v>100</v>
      </c>
    </row>
    <row r="71" spans="1:4" ht="31.8" customHeight="1" thickBot="1" x14ac:dyDescent="0.3">
      <c r="A71" s="150" t="s">
        <v>531</v>
      </c>
      <c r="B71" s="149"/>
      <c r="C71" s="149"/>
      <c r="D71" s="145"/>
    </row>
    <row r="72" spans="1:4" ht="28.2" customHeight="1" thickBot="1" x14ac:dyDescent="0.3">
      <c r="A72" s="156" t="s">
        <v>529</v>
      </c>
      <c r="B72" s="148">
        <v>115147137</v>
      </c>
      <c r="C72" s="148">
        <v>115645451</v>
      </c>
      <c r="D72" s="145">
        <v>100</v>
      </c>
    </row>
    <row r="73" spans="1:4" ht="24.6" customHeight="1" thickBot="1" x14ac:dyDescent="0.3">
      <c r="A73" s="156" t="s">
        <v>532</v>
      </c>
      <c r="B73" s="148">
        <v>15486551</v>
      </c>
      <c r="C73" s="148">
        <v>5684342</v>
      </c>
      <c r="D73" s="145">
        <v>37</v>
      </c>
    </row>
    <row r="74" spans="1:4" ht="22.2" customHeight="1" thickBot="1" x14ac:dyDescent="0.3">
      <c r="A74" s="156" t="s">
        <v>494</v>
      </c>
      <c r="B74" s="148">
        <v>130633688</v>
      </c>
      <c r="C74" s="148">
        <v>121329793</v>
      </c>
      <c r="D74" s="145">
        <v>93</v>
      </c>
    </row>
    <row r="75" spans="1:4" ht="28.8" customHeight="1" thickBot="1" x14ac:dyDescent="0.3">
      <c r="A75" s="150" t="s">
        <v>533</v>
      </c>
      <c r="B75" s="148">
        <v>838098811</v>
      </c>
      <c r="C75" s="148">
        <v>831703765</v>
      </c>
      <c r="D75" s="145">
        <v>99</v>
      </c>
    </row>
    <row r="76" spans="1:4" ht="13.2" customHeight="1" x14ac:dyDescent="0.25">
      <c r="A76" s="134"/>
    </row>
    <row r="77" spans="1:4" ht="37.200000000000003" customHeight="1" x14ac:dyDescent="0.25">
      <c r="A77" s="134" t="s">
        <v>534</v>
      </c>
    </row>
    <row r="78" spans="1:4" ht="68.400000000000006" customHeight="1" x14ac:dyDescent="0.25">
      <c r="A78" s="137" t="s">
        <v>535</v>
      </c>
    </row>
    <row r="79" spans="1:4" ht="31.8" customHeight="1" x14ac:dyDescent="0.25">
      <c r="A79" s="134" t="s">
        <v>536</v>
      </c>
    </row>
    <row r="80" spans="1:4" ht="75.599999999999994" customHeight="1" thickBot="1" x14ac:dyDescent="0.3">
      <c r="A80" s="137" t="s">
        <v>537</v>
      </c>
    </row>
    <row r="81" spans="1:4" ht="40.200000000000003" customHeight="1" thickBot="1" x14ac:dyDescent="0.3">
      <c r="A81" s="151" t="s">
        <v>488</v>
      </c>
      <c r="B81" s="152" t="s">
        <v>517</v>
      </c>
      <c r="C81" s="152" t="s">
        <v>518</v>
      </c>
      <c r="D81" s="140" t="s">
        <v>619</v>
      </c>
    </row>
    <row r="82" spans="1:4" ht="27" customHeight="1" thickBot="1" x14ac:dyDescent="0.3">
      <c r="A82" s="146" t="s">
        <v>538</v>
      </c>
      <c r="B82" s="149" t="s">
        <v>539</v>
      </c>
      <c r="C82" s="148">
        <v>17464118</v>
      </c>
      <c r="D82" s="145" t="s">
        <v>539</v>
      </c>
    </row>
    <row r="83" spans="1:4" ht="30.6" customHeight="1" thickBot="1" x14ac:dyDescent="0.3">
      <c r="A83" s="146" t="s">
        <v>540</v>
      </c>
      <c r="B83" s="148">
        <v>103551</v>
      </c>
      <c r="C83" s="148">
        <v>388925</v>
      </c>
      <c r="D83" s="145">
        <v>376</v>
      </c>
    </row>
    <row r="84" spans="1:4" ht="32.4" customHeight="1" thickBot="1" x14ac:dyDescent="0.3">
      <c r="A84" s="146" t="s">
        <v>541</v>
      </c>
      <c r="B84" s="148">
        <v>150599</v>
      </c>
      <c r="C84" s="148">
        <v>198124</v>
      </c>
      <c r="D84" s="145">
        <v>132</v>
      </c>
    </row>
    <row r="85" spans="1:4" ht="18.600000000000001" customHeight="1" thickBot="1" x14ac:dyDescent="0.3">
      <c r="A85" s="146" t="s">
        <v>542</v>
      </c>
      <c r="B85" s="148">
        <v>9083</v>
      </c>
      <c r="C85" s="148">
        <v>36135</v>
      </c>
      <c r="D85" s="145">
        <v>398</v>
      </c>
    </row>
    <row r="86" spans="1:4" ht="22.2" customHeight="1" thickBot="1" x14ac:dyDescent="0.3">
      <c r="A86" s="146" t="s">
        <v>494</v>
      </c>
      <c r="B86" s="148">
        <v>263233</v>
      </c>
      <c r="C86" s="148">
        <v>18087302</v>
      </c>
      <c r="D86" s="145" t="s">
        <v>539</v>
      </c>
    </row>
    <row r="87" spans="1:4" ht="152.4" customHeight="1" x14ac:dyDescent="0.25">
      <c r="A87" s="134"/>
    </row>
    <row r="88" spans="1:4" ht="47.4" customHeight="1" thickBot="1" x14ac:dyDescent="0.3">
      <c r="A88" s="134" t="s">
        <v>543</v>
      </c>
    </row>
    <row r="89" spans="1:4" ht="47.4" customHeight="1" thickBot="1" x14ac:dyDescent="0.3">
      <c r="A89" s="151" t="s">
        <v>488</v>
      </c>
      <c r="B89" s="152" t="s">
        <v>517</v>
      </c>
      <c r="C89" s="152" t="s">
        <v>518</v>
      </c>
      <c r="D89" s="140" t="s">
        <v>620</v>
      </c>
    </row>
    <row r="90" spans="1:4" ht="24" customHeight="1" thickBot="1" x14ac:dyDescent="0.3">
      <c r="A90" s="146" t="s">
        <v>544</v>
      </c>
      <c r="B90" s="148">
        <v>3210892</v>
      </c>
      <c r="C90" s="148">
        <v>1704776</v>
      </c>
      <c r="D90" s="145">
        <v>53</v>
      </c>
    </row>
    <row r="91" spans="1:4" ht="22.8" customHeight="1" thickBot="1" x14ac:dyDescent="0.3">
      <c r="A91" s="146" t="s">
        <v>545</v>
      </c>
      <c r="B91" s="148">
        <v>3639232</v>
      </c>
      <c r="C91" s="148">
        <v>3059892</v>
      </c>
      <c r="D91" s="145">
        <v>84</v>
      </c>
    </row>
    <row r="92" spans="1:4" ht="16.2" customHeight="1" thickBot="1" x14ac:dyDescent="0.3">
      <c r="A92" s="146" t="s">
        <v>546</v>
      </c>
      <c r="B92" s="148">
        <v>1123200</v>
      </c>
      <c r="C92" s="148">
        <v>635274</v>
      </c>
      <c r="D92" s="145">
        <v>57</v>
      </c>
    </row>
    <row r="93" spans="1:4" ht="13.2" customHeight="1" thickBot="1" x14ac:dyDescent="0.3">
      <c r="A93" s="146" t="s">
        <v>542</v>
      </c>
      <c r="B93" s="148">
        <v>299784</v>
      </c>
      <c r="C93" s="148">
        <v>228619</v>
      </c>
      <c r="D93" s="145">
        <v>76</v>
      </c>
    </row>
    <row r="94" spans="1:4" ht="18" customHeight="1" thickBot="1" x14ac:dyDescent="0.3">
      <c r="A94" s="146" t="s">
        <v>494</v>
      </c>
      <c r="B94" s="148">
        <v>8273108</v>
      </c>
      <c r="C94" s="148">
        <v>5628561</v>
      </c>
      <c r="D94" s="145">
        <v>68</v>
      </c>
    </row>
    <row r="95" spans="1:4" ht="13.2" customHeight="1" x14ac:dyDescent="0.25">
      <c r="A95" s="134" t="s">
        <v>547</v>
      </c>
    </row>
    <row r="96" spans="1:4" ht="46.8" customHeight="1" thickBot="1" x14ac:dyDescent="0.3">
      <c r="A96" s="134" t="s">
        <v>548</v>
      </c>
    </row>
    <row r="97" spans="1:4" ht="15.6" customHeight="1" x14ac:dyDescent="0.25">
      <c r="A97" s="168" t="s">
        <v>488</v>
      </c>
      <c r="B97" s="144" t="s">
        <v>549</v>
      </c>
      <c r="C97" s="144" t="s">
        <v>549</v>
      </c>
      <c r="D97" s="174" t="s">
        <v>621</v>
      </c>
    </row>
    <row r="98" spans="1:4" ht="13.2" customHeight="1" thickBot="1" x14ac:dyDescent="0.3">
      <c r="A98" s="156"/>
      <c r="B98" s="145" t="s">
        <v>550</v>
      </c>
      <c r="C98" s="145" t="s">
        <v>551</v>
      </c>
      <c r="D98" s="171"/>
    </row>
    <row r="99" spans="1:4" ht="25.2" customHeight="1" thickBot="1" x14ac:dyDescent="0.3">
      <c r="A99" s="146" t="s">
        <v>552</v>
      </c>
      <c r="B99" s="148">
        <v>8658826</v>
      </c>
      <c r="C99" s="148">
        <v>1750758</v>
      </c>
      <c r="D99" s="145">
        <v>20</v>
      </c>
    </row>
    <row r="100" spans="1:4" ht="22.8" customHeight="1" thickBot="1" x14ac:dyDescent="0.3">
      <c r="A100" s="146" t="s">
        <v>553</v>
      </c>
      <c r="B100" s="148">
        <v>2990894</v>
      </c>
      <c r="C100" s="148">
        <v>1416069</v>
      </c>
      <c r="D100" s="145">
        <v>47</v>
      </c>
    </row>
    <row r="101" spans="1:4" ht="21.6" customHeight="1" thickBot="1" x14ac:dyDescent="0.3">
      <c r="A101" s="146" t="s">
        <v>554</v>
      </c>
      <c r="B101" s="148">
        <v>346057</v>
      </c>
      <c r="C101" s="148">
        <v>141316</v>
      </c>
      <c r="D101" s="145">
        <v>41</v>
      </c>
    </row>
    <row r="102" spans="1:4" ht="21" customHeight="1" thickBot="1" x14ac:dyDescent="0.3">
      <c r="A102" s="146" t="s">
        <v>555</v>
      </c>
      <c r="B102" s="148">
        <v>362589</v>
      </c>
      <c r="C102" s="148">
        <v>9286</v>
      </c>
      <c r="D102" s="145">
        <v>3</v>
      </c>
    </row>
    <row r="103" spans="1:4" ht="23.4" customHeight="1" thickBot="1" x14ac:dyDescent="0.3">
      <c r="A103" s="146" t="s">
        <v>556</v>
      </c>
      <c r="B103" s="148">
        <v>1147146</v>
      </c>
      <c r="C103" s="148">
        <v>1728012</v>
      </c>
      <c r="D103" s="145">
        <v>151</v>
      </c>
    </row>
    <row r="104" spans="1:4" ht="19.8" customHeight="1" thickBot="1" x14ac:dyDescent="0.3">
      <c r="A104" s="146" t="s">
        <v>557</v>
      </c>
      <c r="B104" s="148">
        <v>300492</v>
      </c>
      <c r="C104" s="148">
        <v>64103</v>
      </c>
      <c r="D104" s="145">
        <v>21</v>
      </c>
    </row>
    <row r="105" spans="1:4" ht="21.6" customHeight="1" thickBot="1" x14ac:dyDescent="0.3">
      <c r="A105" s="146" t="s">
        <v>558</v>
      </c>
      <c r="B105" s="148">
        <v>2512595</v>
      </c>
      <c r="C105" s="148">
        <v>2291590</v>
      </c>
      <c r="D105" s="145">
        <v>91</v>
      </c>
    </row>
    <row r="106" spans="1:4" ht="24" customHeight="1" thickBot="1" x14ac:dyDescent="0.3">
      <c r="A106" s="146" t="s">
        <v>494</v>
      </c>
      <c r="B106" s="148">
        <v>16318599</v>
      </c>
      <c r="C106" s="148">
        <v>7401134</v>
      </c>
      <c r="D106" s="145">
        <v>45</v>
      </c>
    </row>
    <row r="107" spans="1:4" ht="13.2" customHeight="1" x14ac:dyDescent="0.25">
      <c r="A107" s="134"/>
    </row>
    <row r="108" spans="1:4" ht="50.4" customHeight="1" thickBot="1" x14ac:dyDescent="0.3">
      <c r="A108" s="134" t="s">
        <v>559</v>
      </c>
    </row>
    <row r="109" spans="1:4" ht="27.6" customHeight="1" x14ac:dyDescent="0.25">
      <c r="A109" s="168" t="s">
        <v>488</v>
      </c>
      <c r="B109" s="144" t="s">
        <v>560</v>
      </c>
      <c r="C109" s="144" t="s">
        <v>560</v>
      </c>
      <c r="D109" s="170" t="s">
        <v>619</v>
      </c>
    </row>
    <row r="110" spans="1:4" ht="13.2" customHeight="1" thickBot="1" x14ac:dyDescent="0.3">
      <c r="A110" s="156"/>
      <c r="B110" s="145" t="s">
        <v>550</v>
      </c>
      <c r="C110" s="145" t="s">
        <v>551</v>
      </c>
      <c r="D110" s="171"/>
    </row>
    <row r="111" spans="1:4" ht="18.600000000000001" customHeight="1" x14ac:dyDescent="0.25">
      <c r="A111" s="153" t="s">
        <v>561</v>
      </c>
      <c r="B111" s="172">
        <v>8832386</v>
      </c>
      <c r="C111" s="172">
        <v>7508942</v>
      </c>
      <c r="D111" s="164">
        <v>85</v>
      </c>
    </row>
    <row r="112" spans="1:4" ht="13.2" customHeight="1" thickBot="1" x14ac:dyDescent="0.3">
      <c r="A112" s="146" t="s">
        <v>562</v>
      </c>
      <c r="B112" s="173"/>
      <c r="C112" s="173"/>
      <c r="D112" s="156"/>
    </row>
    <row r="113" spans="1:4" ht="21.6" customHeight="1" thickBot="1" x14ac:dyDescent="0.3">
      <c r="A113" s="146" t="s">
        <v>563</v>
      </c>
      <c r="B113" s="148">
        <v>1651209</v>
      </c>
      <c r="C113" s="148">
        <v>1101576</v>
      </c>
      <c r="D113" s="145">
        <v>67</v>
      </c>
    </row>
    <row r="114" spans="1:4" ht="21.6" customHeight="1" thickBot="1" x14ac:dyDescent="0.3">
      <c r="A114" s="146" t="s">
        <v>564</v>
      </c>
      <c r="B114" s="148">
        <v>1215315</v>
      </c>
      <c r="C114" s="148">
        <v>1230979</v>
      </c>
      <c r="D114" s="145">
        <v>101</v>
      </c>
    </row>
    <row r="115" spans="1:4" ht="15" customHeight="1" x14ac:dyDescent="0.25">
      <c r="A115" s="153" t="s">
        <v>565</v>
      </c>
      <c r="B115" s="172">
        <v>428000</v>
      </c>
      <c r="C115" s="172">
        <v>73661</v>
      </c>
      <c r="D115" s="164">
        <v>17</v>
      </c>
    </row>
    <row r="116" spans="1:4" ht="13.2" customHeight="1" thickBot="1" x14ac:dyDescent="0.3">
      <c r="A116" s="146" t="s">
        <v>566</v>
      </c>
      <c r="B116" s="173"/>
      <c r="C116" s="173"/>
      <c r="D116" s="156"/>
    </row>
    <row r="117" spans="1:4" ht="19.8" customHeight="1" thickBot="1" x14ac:dyDescent="0.3">
      <c r="A117" s="146" t="s">
        <v>567</v>
      </c>
      <c r="B117" s="148">
        <v>452640</v>
      </c>
      <c r="C117" s="148">
        <v>450000</v>
      </c>
      <c r="D117" s="145">
        <v>99</v>
      </c>
    </row>
    <row r="118" spans="1:4" ht="20.399999999999999" customHeight="1" thickBot="1" x14ac:dyDescent="0.3">
      <c r="A118" s="146" t="s">
        <v>568</v>
      </c>
      <c r="B118" s="148">
        <v>35525</v>
      </c>
      <c r="C118" s="148">
        <v>128022</v>
      </c>
      <c r="D118" s="145">
        <v>360</v>
      </c>
    </row>
    <row r="119" spans="1:4" ht="21" customHeight="1" thickBot="1" x14ac:dyDescent="0.3">
      <c r="A119" s="146" t="s">
        <v>569</v>
      </c>
      <c r="B119" s="148">
        <v>-39929</v>
      </c>
      <c r="C119" s="148">
        <v>-574493</v>
      </c>
      <c r="D119" s="145" t="s">
        <v>539</v>
      </c>
    </row>
    <row r="120" spans="1:4" ht="18.600000000000001" customHeight="1" thickBot="1" x14ac:dyDescent="0.3">
      <c r="A120" s="146" t="s">
        <v>542</v>
      </c>
      <c r="B120" s="148">
        <v>986950</v>
      </c>
      <c r="C120" s="148">
        <v>360266</v>
      </c>
      <c r="D120" s="145">
        <v>37</v>
      </c>
    </row>
    <row r="121" spans="1:4" ht="18.600000000000001" customHeight="1" thickBot="1" x14ac:dyDescent="0.3">
      <c r="A121" s="146" t="s">
        <v>494</v>
      </c>
      <c r="B121" s="148">
        <v>13562096</v>
      </c>
      <c r="C121" s="148">
        <v>10278953</v>
      </c>
      <c r="D121" s="145">
        <v>76</v>
      </c>
    </row>
    <row r="122" spans="1:4" ht="82.2" customHeight="1" thickBot="1" x14ac:dyDescent="0.3">
      <c r="A122" s="134" t="s">
        <v>570</v>
      </c>
    </row>
    <row r="123" spans="1:4" ht="15.6" customHeight="1" x14ac:dyDescent="0.25">
      <c r="A123" s="168" t="s">
        <v>488</v>
      </c>
      <c r="B123" s="144" t="s">
        <v>560</v>
      </c>
      <c r="C123" s="144" t="s">
        <v>560</v>
      </c>
      <c r="D123" s="170" t="s">
        <v>619</v>
      </c>
    </row>
    <row r="124" spans="1:4" ht="13.2" customHeight="1" thickBot="1" x14ac:dyDescent="0.3">
      <c r="A124" s="156"/>
      <c r="B124" s="145" t="s">
        <v>550</v>
      </c>
      <c r="C124" s="145" t="s">
        <v>551</v>
      </c>
      <c r="D124" s="171"/>
    </row>
    <row r="125" spans="1:4" ht="21" customHeight="1" thickBot="1" x14ac:dyDescent="0.3">
      <c r="A125" s="150" t="s">
        <v>571</v>
      </c>
      <c r="B125" s="149"/>
      <c r="C125" s="149"/>
      <c r="D125" s="145"/>
    </row>
    <row r="126" spans="1:4" ht="21" customHeight="1" thickBot="1" x14ac:dyDescent="0.3">
      <c r="A126" s="146" t="s">
        <v>572</v>
      </c>
      <c r="B126" s="149">
        <v>11</v>
      </c>
      <c r="C126" s="148">
        <v>3541</v>
      </c>
      <c r="D126" s="145" t="s">
        <v>539</v>
      </c>
    </row>
    <row r="127" spans="1:4" ht="24" customHeight="1" thickBot="1" x14ac:dyDescent="0.3">
      <c r="A127" s="146" t="s">
        <v>573</v>
      </c>
      <c r="B127" s="148">
        <v>68997</v>
      </c>
      <c r="C127" s="148">
        <v>25339</v>
      </c>
      <c r="D127" s="145">
        <v>37</v>
      </c>
    </row>
    <row r="128" spans="1:4" ht="13.2" customHeight="1" thickBot="1" x14ac:dyDescent="0.3">
      <c r="A128" s="146" t="s">
        <v>494</v>
      </c>
      <c r="B128" s="148">
        <v>69008</v>
      </c>
      <c r="C128" s="148">
        <v>28880</v>
      </c>
      <c r="D128" s="145">
        <v>42</v>
      </c>
    </row>
    <row r="129" spans="1:6" ht="30" customHeight="1" thickBot="1" x14ac:dyDescent="0.3">
      <c r="A129" s="150" t="s">
        <v>574</v>
      </c>
      <c r="B129" s="149"/>
      <c r="C129" s="149"/>
      <c r="D129" s="145"/>
    </row>
    <row r="130" spans="1:6" ht="26.4" customHeight="1" thickBot="1" x14ac:dyDescent="0.3">
      <c r="A130" s="146" t="s">
        <v>575</v>
      </c>
      <c r="B130" s="148">
        <v>55906</v>
      </c>
      <c r="C130" s="148">
        <v>44958</v>
      </c>
      <c r="D130" s="145">
        <v>80</v>
      </c>
    </row>
    <row r="131" spans="1:6" ht="19.2" customHeight="1" thickBot="1" x14ac:dyDescent="0.3">
      <c r="A131" s="146" t="s">
        <v>576</v>
      </c>
      <c r="B131" s="148">
        <v>305939</v>
      </c>
      <c r="C131" s="148">
        <v>21822</v>
      </c>
      <c r="D131" s="145">
        <v>7</v>
      </c>
    </row>
    <row r="132" spans="1:6" ht="13.2" customHeight="1" thickBot="1" x14ac:dyDescent="0.3">
      <c r="A132" s="146" t="s">
        <v>520</v>
      </c>
      <c r="B132" s="148">
        <v>3678380</v>
      </c>
      <c r="C132" s="148">
        <v>3680397</v>
      </c>
      <c r="D132" s="145">
        <v>100</v>
      </c>
    </row>
    <row r="133" spans="1:6" ht="24.6" customHeight="1" thickBot="1" x14ac:dyDescent="0.3">
      <c r="A133" s="146" t="s">
        <v>577</v>
      </c>
      <c r="B133" s="148">
        <v>6782808</v>
      </c>
      <c r="C133" s="148">
        <v>1597044</v>
      </c>
      <c r="D133" s="145">
        <v>24</v>
      </c>
    </row>
    <row r="134" spans="1:6" ht="21" customHeight="1" thickBot="1" x14ac:dyDescent="0.3">
      <c r="A134" s="146" t="s">
        <v>578</v>
      </c>
      <c r="B134" s="148">
        <v>1530</v>
      </c>
      <c r="C134" s="148">
        <v>45748</v>
      </c>
      <c r="D134" s="145" t="s">
        <v>539</v>
      </c>
    </row>
    <row r="135" spans="1:6" ht="16.2" customHeight="1" thickBot="1" x14ac:dyDescent="0.3">
      <c r="A135" s="146" t="s">
        <v>494</v>
      </c>
      <c r="B135" s="148">
        <v>10824563</v>
      </c>
      <c r="C135" s="148">
        <v>5389969</v>
      </c>
      <c r="D135" s="145">
        <v>50</v>
      </c>
    </row>
    <row r="136" spans="1:6" ht="38.4" customHeight="1" thickBot="1" x14ac:dyDescent="0.3">
      <c r="A136" s="150" t="s">
        <v>579</v>
      </c>
      <c r="B136" s="148">
        <v>10755555</v>
      </c>
      <c r="C136" s="148">
        <v>5361089</v>
      </c>
      <c r="D136" s="145">
        <v>50</v>
      </c>
    </row>
    <row r="137" spans="1:6" ht="13.2" customHeight="1" x14ac:dyDescent="0.25">
      <c r="A137" s="134"/>
    </row>
    <row r="138" spans="1:6" ht="41.4" customHeight="1" x14ac:dyDescent="0.25">
      <c r="A138" s="134" t="s">
        <v>580</v>
      </c>
    </row>
    <row r="139" spans="1:6" ht="96.6" customHeight="1" x14ac:dyDescent="0.25">
      <c r="A139" s="137" t="s">
        <v>581</v>
      </c>
    </row>
    <row r="140" spans="1:6" ht="13.8" customHeight="1" thickBot="1" x14ac:dyDescent="0.3">
      <c r="A140" s="137"/>
    </row>
    <row r="141" spans="1:6" ht="28.2" customHeight="1" thickBot="1" x14ac:dyDescent="0.3">
      <c r="A141" s="158" t="s">
        <v>500</v>
      </c>
      <c r="B141" s="152" t="s">
        <v>582</v>
      </c>
      <c r="C141" s="152" t="s">
        <v>583</v>
      </c>
      <c r="D141" s="152" t="s">
        <v>584</v>
      </c>
      <c r="E141" s="152" t="s">
        <v>585</v>
      </c>
      <c r="F141" s="152" t="s">
        <v>494</v>
      </c>
    </row>
    <row r="142" spans="1:6" ht="16.2" customHeight="1" x14ac:dyDescent="0.25">
      <c r="A142" s="153" t="s">
        <v>586</v>
      </c>
      <c r="B142" s="172">
        <v>24560053</v>
      </c>
      <c r="C142" s="172">
        <v>10521180</v>
      </c>
      <c r="D142" s="172">
        <v>35081233</v>
      </c>
      <c r="E142" s="172">
        <v>2077101</v>
      </c>
      <c r="F142" s="349">
        <v>37158334</v>
      </c>
    </row>
    <row r="143" spans="1:6" ht="13.8" customHeight="1" thickBot="1" x14ac:dyDescent="0.3">
      <c r="A143" s="146" t="s">
        <v>587</v>
      </c>
      <c r="B143" s="173"/>
      <c r="C143" s="173"/>
      <c r="D143" s="173"/>
      <c r="E143" s="173"/>
      <c r="F143" s="350"/>
    </row>
    <row r="144" spans="1:6" ht="31.2" customHeight="1" x14ac:dyDescent="0.25">
      <c r="A144" s="153" t="s">
        <v>588</v>
      </c>
      <c r="B144" s="159"/>
      <c r="C144" s="159"/>
      <c r="D144" s="159"/>
      <c r="E144" s="159"/>
      <c r="F144" s="159"/>
    </row>
    <row r="145" spans="1:6" ht="21.6" customHeight="1" x14ac:dyDescent="0.25">
      <c r="A145" s="153" t="s">
        <v>589</v>
      </c>
      <c r="B145" s="157">
        <v>-57895398</v>
      </c>
      <c r="C145" s="157">
        <v>-15294403</v>
      </c>
      <c r="D145" s="157">
        <v>-73189801</v>
      </c>
      <c r="E145" s="157">
        <v>-1069150</v>
      </c>
      <c r="F145" s="157">
        <v>-74258951</v>
      </c>
    </row>
    <row r="146" spans="1:6" ht="22.8" customHeight="1" thickBot="1" x14ac:dyDescent="0.3">
      <c r="A146" s="146" t="s">
        <v>590</v>
      </c>
      <c r="B146" s="160"/>
      <c r="C146" s="160"/>
      <c r="D146" s="160"/>
      <c r="E146" s="160"/>
      <c r="F146" s="160"/>
    </row>
    <row r="147" spans="1:6" ht="31.8" customHeight="1" thickBot="1" x14ac:dyDescent="0.3">
      <c r="A147" s="146" t="s">
        <v>519</v>
      </c>
      <c r="B147" s="148">
        <v>39986856</v>
      </c>
      <c r="C147" s="148">
        <v>12627845</v>
      </c>
      <c r="D147" s="148">
        <v>52614700</v>
      </c>
      <c r="E147" s="148">
        <v>1957220</v>
      </c>
      <c r="F147" s="148">
        <v>54571921</v>
      </c>
    </row>
    <row r="148" spans="1:6" ht="31.8" customHeight="1" thickBot="1" x14ac:dyDescent="0.3">
      <c r="A148" s="146" t="s">
        <v>591</v>
      </c>
      <c r="B148" s="149" t="s">
        <v>539</v>
      </c>
      <c r="C148" s="149" t="s">
        <v>539</v>
      </c>
      <c r="D148" s="149" t="s">
        <v>539</v>
      </c>
      <c r="E148" s="149" t="s">
        <v>539</v>
      </c>
      <c r="F148" s="149" t="s">
        <v>539</v>
      </c>
    </row>
    <row r="149" spans="1:6" ht="31.8" customHeight="1" thickBot="1" x14ac:dyDescent="0.3">
      <c r="A149" s="146" t="s">
        <v>592</v>
      </c>
      <c r="B149" s="148">
        <v>1639703529</v>
      </c>
      <c r="C149" s="148">
        <v>508596752</v>
      </c>
      <c r="D149" s="148">
        <v>2148300281</v>
      </c>
      <c r="E149" s="148">
        <v>92255400</v>
      </c>
      <c r="F149" s="148">
        <v>2240555681</v>
      </c>
    </row>
    <row r="150" spans="1:6" ht="31.8" customHeight="1" thickBot="1" x14ac:dyDescent="0.3">
      <c r="A150" s="146" t="s">
        <v>593</v>
      </c>
      <c r="B150" s="148">
        <v>9157662</v>
      </c>
      <c r="C150" s="148">
        <v>7930036</v>
      </c>
      <c r="D150" s="148">
        <v>17087698</v>
      </c>
      <c r="E150" s="148">
        <v>192328</v>
      </c>
      <c r="F150" s="148">
        <v>17280026</v>
      </c>
    </row>
    <row r="151" spans="1:6" ht="21" customHeight="1" thickBot="1" x14ac:dyDescent="0.3">
      <c r="A151" s="137"/>
    </row>
    <row r="152" spans="1:6" ht="31.2" customHeight="1" thickBot="1" x14ac:dyDescent="0.3">
      <c r="A152" s="158" t="s">
        <v>594</v>
      </c>
      <c r="B152" s="152" t="s">
        <v>582</v>
      </c>
      <c r="C152" s="152" t="s">
        <v>583</v>
      </c>
      <c r="D152" s="152" t="s">
        <v>584</v>
      </c>
      <c r="E152" s="152" t="s">
        <v>585</v>
      </c>
      <c r="F152" s="152" t="s">
        <v>494</v>
      </c>
    </row>
    <row r="153" spans="1:6" ht="19.8" customHeight="1" x14ac:dyDescent="0.25">
      <c r="A153" s="153" t="s">
        <v>586</v>
      </c>
      <c r="B153" s="172">
        <v>24377153</v>
      </c>
      <c r="C153" s="172">
        <v>4484047</v>
      </c>
      <c r="D153" s="172">
        <v>28861200</v>
      </c>
      <c r="E153" s="172">
        <v>2113720</v>
      </c>
      <c r="F153" s="172">
        <v>30974920</v>
      </c>
    </row>
    <row r="154" spans="1:6" ht="13.8" customHeight="1" thickBot="1" x14ac:dyDescent="0.3">
      <c r="A154" s="146" t="s">
        <v>587</v>
      </c>
      <c r="B154" s="173"/>
      <c r="C154" s="173"/>
      <c r="D154" s="173"/>
      <c r="E154" s="173"/>
      <c r="F154" s="173"/>
    </row>
    <row r="155" spans="1:6" ht="24" customHeight="1" x14ac:dyDescent="0.25">
      <c r="A155" s="153" t="s">
        <v>588</v>
      </c>
      <c r="B155" s="159"/>
      <c r="C155" s="159"/>
      <c r="D155" s="159"/>
      <c r="E155" s="159"/>
      <c r="F155" s="159"/>
    </row>
    <row r="156" spans="1:6" ht="19.8" customHeight="1" thickBot="1" x14ac:dyDescent="0.3">
      <c r="A156" s="146" t="s">
        <v>595</v>
      </c>
      <c r="B156" s="148">
        <v>-85135088</v>
      </c>
      <c r="C156" s="148">
        <v>-17448865</v>
      </c>
      <c r="D156" s="148">
        <v>-102583953</v>
      </c>
      <c r="E156" s="148">
        <v>-2071618</v>
      </c>
      <c r="F156" s="148">
        <v>-104655571</v>
      </c>
    </row>
    <row r="157" spans="1:6" ht="31.8" customHeight="1" thickBot="1" x14ac:dyDescent="0.3">
      <c r="A157" s="146" t="s">
        <v>519</v>
      </c>
      <c r="B157" s="148">
        <v>43324849</v>
      </c>
      <c r="C157" s="148">
        <v>10547794</v>
      </c>
      <c r="D157" s="148">
        <v>53872643</v>
      </c>
      <c r="E157" s="148">
        <v>2105265</v>
      </c>
      <c r="F157" s="148">
        <v>55977908</v>
      </c>
    </row>
    <row r="158" spans="1:6" ht="26.4" customHeight="1" x14ac:dyDescent="0.25">
      <c r="A158" s="153" t="s">
        <v>592</v>
      </c>
      <c r="B158" s="159"/>
      <c r="C158" s="159"/>
      <c r="D158" s="159"/>
      <c r="E158" s="159"/>
      <c r="F158" s="159"/>
    </row>
    <row r="159" spans="1:6" ht="16.2" customHeight="1" thickBot="1" x14ac:dyDescent="0.3">
      <c r="A159" s="146" t="s">
        <v>499</v>
      </c>
      <c r="B159" s="148">
        <v>1680833068</v>
      </c>
      <c r="C159" s="148">
        <v>515894531</v>
      </c>
      <c r="D159" s="148">
        <v>2196727599</v>
      </c>
      <c r="E159" s="148">
        <v>192881126</v>
      </c>
      <c r="F159" s="148">
        <v>2389608725</v>
      </c>
    </row>
    <row r="160" spans="1:6" ht="24" customHeight="1" x14ac:dyDescent="0.25">
      <c r="A160" s="153" t="s">
        <v>593</v>
      </c>
      <c r="B160" s="159"/>
      <c r="C160" s="159"/>
      <c r="D160" s="159"/>
      <c r="E160" s="159"/>
      <c r="F160" s="159"/>
    </row>
    <row r="161" spans="1:6" ht="19.2" customHeight="1" thickBot="1" x14ac:dyDescent="0.3">
      <c r="A161" s="146" t="s">
        <v>499</v>
      </c>
      <c r="B161" s="148">
        <v>3655892</v>
      </c>
      <c r="C161" s="148">
        <v>1354068</v>
      </c>
      <c r="D161" s="148">
        <v>5009961</v>
      </c>
      <c r="E161" s="148">
        <v>1297356</v>
      </c>
      <c r="F161" s="148">
        <v>6307317</v>
      </c>
    </row>
    <row r="162" spans="1:6" ht="13.2" customHeight="1" x14ac:dyDescent="0.25">
      <c r="A162" s="161"/>
    </row>
    <row r="163" spans="1:6" ht="13.2" customHeight="1" x14ac:dyDescent="0.25">
      <c r="A163" s="161"/>
    </row>
    <row r="164" spans="1:6" ht="13.2" customHeight="1" x14ac:dyDescent="0.25">
      <c r="A164" s="161"/>
    </row>
    <row r="165" spans="1:6" ht="76.2" customHeight="1" thickBot="1" x14ac:dyDescent="0.3">
      <c r="A165" s="161"/>
    </row>
    <row r="166" spans="1:6" ht="40.200000000000003" customHeight="1" thickBot="1" x14ac:dyDescent="0.3">
      <c r="A166" s="158" t="s">
        <v>596</v>
      </c>
      <c r="B166" s="162" t="s">
        <v>594</v>
      </c>
      <c r="C166" s="162" t="s">
        <v>500</v>
      </c>
    </row>
    <row r="167" spans="1:6" ht="23.4" customHeight="1" thickBot="1" x14ac:dyDescent="0.3">
      <c r="A167" s="146" t="s">
        <v>597</v>
      </c>
      <c r="B167" s="148">
        <v>28861200</v>
      </c>
      <c r="C167" s="148">
        <v>35081233</v>
      </c>
    </row>
    <row r="168" spans="1:6" ht="28.2" customHeight="1" thickBot="1" x14ac:dyDescent="0.3">
      <c r="A168" s="146" t="s">
        <v>598</v>
      </c>
      <c r="B168" s="148">
        <v>2113720</v>
      </c>
      <c r="C168" s="148">
        <v>2077101</v>
      </c>
    </row>
    <row r="169" spans="1:6" ht="28.2" customHeight="1" thickBot="1" x14ac:dyDescent="0.3">
      <c r="A169" s="146" t="s">
        <v>599</v>
      </c>
      <c r="B169" s="148">
        <v>-4056071</v>
      </c>
      <c r="C169" s="148">
        <v>-2696894</v>
      </c>
    </row>
    <row r="170" spans="1:6" ht="30.6" customHeight="1" thickBot="1" x14ac:dyDescent="0.3">
      <c r="A170" s="150" t="s">
        <v>600</v>
      </c>
      <c r="B170" s="163">
        <v>26918849</v>
      </c>
      <c r="C170" s="163">
        <v>34461440</v>
      </c>
    </row>
    <row r="171" spans="1:6" ht="32.4" customHeight="1" thickBot="1" x14ac:dyDescent="0.3">
      <c r="A171" s="146" t="s">
        <v>601</v>
      </c>
      <c r="B171" s="148">
        <v>-102583953</v>
      </c>
      <c r="C171" s="148">
        <v>-73189801</v>
      </c>
    </row>
    <row r="172" spans="1:6" ht="25.2" customHeight="1" thickBot="1" x14ac:dyDescent="0.3">
      <c r="A172" s="146" t="s">
        <v>602</v>
      </c>
      <c r="B172" s="148">
        <v>-2071618</v>
      </c>
      <c r="C172" s="148">
        <v>-1069150</v>
      </c>
    </row>
    <row r="173" spans="1:6" ht="31.8" customHeight="1" thickBot="1" x14ac:dyDescent="0.3">
      <c r="A173" s="146" t="s">
        <v>603</v>
      </c>
      <c r="B173" s="148">
        <v>-104655571</v>
      </c>
      <c r="C173" s="148">
        <v>-74258951</v>
      </c>
    </row>
    <row r="174" spans="1:6" ht="13.2" customHeight="1" x14ac:dyDescent="0.25">
      <c r="A174" s="134"/>
    </row>
    <row r="175" spans="1:6" ht="46.8" customHeight="1" thickBot="1" x14ac:dyDescent="0.3">
      <c r="A175" s="134" t="s">
        <v>604</v>
      </c>
    </row>
    <row r="176" spans="1:6" ht="31.8" customHeight="1" thickBot="1" x14ac:dyDescent="0.3">
      <c r="A176" s="164" t="s">
        <v>488</v>
      </c>
      <c r="B176" s="162" t="s">
        <v>499</v>
      </c>
      <c r="C176" s="162" t="s">
        <v>499</v>
      </c>
      <c r="D176" s="162" t="s">
        <v>500</v>
      </c>
      <c r="E176" s="162" t="s">
        <v>500</v>
      </c>
    </row>
    <row r="177" spans="1:5" ht="20.399999999999999" customHeight="1" thickBot="1" x14ac:dyDescent="0.3">
      <c r="A177" s="156"/>
      <c r="B177" s="165" t="s">
        <v>605</v>
      </c>
      <c r="C177" s="165" t="s">
        <v>606</v>
      </c>
      <c r="D177" s="165" t="s">
        <v>605</v>
      </c>
      <c r="E177" s="165" t="s">
        <v>606</v>
      </c>
    </row>
    <row r="178" spans="1:5" ht="37.200000000000003" customHeight="1" thickBot="1" x14ac:dyDescent="0.3">
      <c r="A178" s="156" t="s">
        <v>607</v>
      </c>
      <c r="B178" s="148">
        <v>2196727599</v>
      </c>
      <c r="C178" s="148">
        <v>5009961</v>
      </c>
      <c r="D178" s="148">
        <v>2148300281</v>
      </c>
      <c r="E178" s="148">
        <v>17087698</v>
      </c>
    </row>
    <row r="179" spans="1:5" ht="25.8" customHeight="1" thickBot="1" x14ac:dyDescent="0.3">
      <c r="A179" s="146" t="s">
        <v>608</v>
      </c>
      <c r="B179" s="148">
        <v>192881126</v>
      </c>
      <c r="C179" s="148">
        <v>1297356</v>
      </c>
      <c r="D179" s="148">
        <v>92255400</v>
      </c>
      <c r="E179" s="148">
        <v>192328</v>
      </c>
    </row>
    <row r="180" spans="1:5" ht="20.399999999999999" customHeight="1" thickBot="1" x14ac:dyDescent="0.3">
      <c r="A180" s="146"/>
      <c r="B180" s="149"/>
      <c r="C180" s="149"/>
      <c r="D180" s="149"/>
      <c r="E180" s="149"/>
    </row>
    <row r="181" spans="1:5" ht="31.8" customHeight="1" thickBot="1" x14ac:dyDescent="0.3">
      <c r="A181" s="150" t="s">
        <v>609</v>
      </c>
      <c r="B181" s="148">
        <v>864317409</v>
      </c>
      <c r="C181" s="148">
        <v>1031173612</v>
      </c>
      <c r="D181" s="148">
        <v>941240084</v>
      </c>
      <c r="E181" s="148">
        <v>1021896722</v>
      </c>
    </row>
    <row r="182" spans="1:5" ht="27" customHeight="1" thickBot="1" x14ac:dyDescent="0.3">
      <c r="A182" s="146" t="s">
        <v>610</v>
      </c>
      <c r="B182" s="148">
        <v>12034170</v>
      </c>
      <c r="C182" s="149"/>
      <c r="D182" s="148">
        <v>12561929</v>
      </c>
      <c r="E182" s="149"/>
    </row>
    <row r="183" spans="1:5" ht="33.6" customHeight="1" thickBot="1" x14ac:dyDescent="0.3">
      <c r="A183" s="146" t="s">
        <v>611</v>
      </c>
      <c r="B183" s="148">
        <v>10513524</v>
      </c>
      <c r="C183" s="149"/>
      <c r="D183" s="148">
        <v>9515946</v>
      </c>
      <c r="E183" s="149"/>
    </row>
    <row r="184" spans="1:5" ht="36" customHeight="1" thickBot="1" x14ac:dyDescent="0.3">
      <c r="A184" s="146" t="s">
        <v>612</v>
      </c>
      <c r="B184" s="148">
        <v>488256942</v>
      </c>
      <c r="C184" s="149"/>
      <c r="D184" s="148">
        <v>458779345</v>
      </c>
      <c r="E184" s="149"/>
    </row>
    <row r="185" spans="1:5" ht="36" customHeight="1" thickBot="1" x14ac:dyDescent="0.3">
      <c r="A185" s="146" t="s">
        <v>613</v>
      </c>
      <c r="B185" s="148">
        <v>190844787</v>
      </c>
      <c r="C185" s="149"/>
      <c r="D185" s="148">
        <v>190844787</v>
      </c>
      <c r="E185" s="149"/>
    </row>
    <row r="186" spans="1:5" ht="35.4" customHeight="1" thickBot="1" x14ac:dyDescent="0.3">
      <c r="A186" s="146" t="s">
        <v>524</v>
      </c>
      <c r="B186" s="148">
        <v>64010124</v>
      </c>
      <c r="C186" s="149"/>
      <c r="D186" s="148">
        <v>64010124</v>
      </c>
      <c r="E186" s="149"/>
    </row>
    <row r="187" spans="1:5" ht="31.8" customHeight="1" thickBot="1" x14ac:dyDescent="0.3">
      <c r="A187" s="146" t="s">
        <v>614</v>
      </c>
      <c r="B187" s="149"/>
      <c r="C187" s="148">
        <v>11953370</v>
      </c>
      <c r="D187" s="149"/>
      <c r="E187" s="148">
        <v>11840309</v>
      </c>
    </row>
    <row r="188" spans="1:5" ht="31.2" customHeight="1" thickBot="1" x14ac:dyDescent="0.3">
      <c r="A188" s="146" t="s">
        <v>615</v>
      </c>
      <c r="B188" s="149"/>
      <c r="C188" s="148">
        <v>864744532</v>
      </c>
      <c r="D188" s="149"/>
      <c r="E188" s="148">
        <v>858436334</v>
      </c>
    </row>
    <row r="189" spans="1:5" ht="31.2" customHeight="1" thickBot="1" x14ac:dyDescent="0.3">
      <c r="A189" s="146" t="s">
        <v>525</v>
      </c>
      <c r="B189" s="149"/>
      <c r="C189" s="148">
        <v>9970057</v>
      </c>
      <c r="D189" s="149"/>
      <c r="E189" s="148">
        <v>10065054</v>
      </c>
    </row>
    <row r="190" spans="1:5" ht="22.8" customHeight="1" thickBot="1" x14ac:dyDescent="0.3">
      <c r="A190" s="146" t="s">
        <v>616</v>
      </c>
      <c r="B190" s="148">
        <v>98657862</v>
      </c>
      <c r="C190" s="148">
        <v>144505653</v>
      </c>
      <c r="D190" s="148">
        <v>205527953</v>
      </c>
      <c r="E190" s="148">
        <v>141555025</v>
      </c>
    </row>
    <row r="191" spans="1:5" ht="13.2" customHeight="1" thickBot="1" x14ac:dyDescent="0.3">
      <c r="A191" s="146"/>
      <c r="B191" s="149"/>
      <c r="C191" s="149"/>
      <c r="D191" s="149"/>
      <c r="E191" s="149"/>
    </row>
    <row r="192" spans="1:5" ht="22.2" customHeight="1" thickBot="1" x14ac:dyDescent="0.3">
      <c r="A192" s="150" t="s">
        <v>617</v>
      </c>
      <c r="B192" s="148">
        <v>3253926134</v>
      </c>
      <c r="C192" s="148">
        <v>1037480929</v>
      </c>
      <c r="D192" s="148">
        <v>3181795765</v>
      </c>
      <c r="E192" s="148">
        <v>1039176748</v>
      </c>
    </row>
    <row r="193" spans="1:1" ht="17.399999999999999" x14ac:dyDescent="0.25">
      <c r="A193" s="134"/>
    </row>
    <row r="194" spans="1:1" ht="34.799999999999997" x14ac:dyDescent="0.25">
      <c r="A194" s="134" t="s">
        <v>618</v>
      </c>
    </row>
    <row r="195" spans="1:1" ht="34.799999999999997" x14ac:dyDescent="0.25">
      <c r="A195" s="137" t="s">
        <v>622</v>
      </c>
    </row>
    <row r="196" spans="1:1" ht="17.399999999999999" x14ac:dyDescent="0.25">
      <c r="A196" s="134"/>
    </row>
    <row r="197" spans="1:1" ht="14.4" x14ac:dyDescent="0.25">
      <c r="A197" s="166"/>
    </row>
  </sheetData>
  <mergeCells count="2">
    <mergeCell ref="A6:D6"/>
    <mergeCell ref="F142:F143"/>
  </mergeCells>
  <pageMargins left="0.70866141732283472" right="0.31496062992125984"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090b57c-2e4d-4ed9-b313-510fc704fe75"/>
    <ds:schemaRef ds:uri="http://schemas.microsoft.com/office/2006/metadata/properties"/>
    <ds:schemaRef ds:uri="http://purl.org/dc/elements/1.1/"/>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Bilješke!OLE_LINK1</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2021-04-29T08:14:14Z</cp:lastPrinted>
  <dcterms:created xsi:type="dcterms:W3CDTF">2008-10-17T11:51:54Z</dcterms:created>
  <dcterms:modified xsi:type="dcterms:W3CDTF">2021-04-29T14:12:02Z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