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GFI POD HANFA 2020\"/>
    </mc:Choice>
  </mc:AlternateContent>
  <bookViews>
    <workbookView xWindow="0" yWindow="0" windowWidth="24000" windowHeight="96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Bilješke!$A$1:$J$139</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W60" i="22"/>
  <c r="I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<sst xmlns="http://schemas.openxmlformats.org/spreadsheetml/2006/main" count="738" uniqueCount="633">
  <si>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</si>
  <si>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</si>
  <si>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</si>
  <si>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</si>
  <si>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</si>
  <si>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</si>
  <si>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</si>
  <si>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</si>
  <si>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</si>
  <si>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</si>
  <si>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</si>
  <si>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</si>
  <si>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</si>
  <si>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</si>
  <si>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</si>
  <si>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</si>
  <si>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</si>
  <si>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</si>
  <si>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</si>
  <si>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</si>
  <si>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</si>
  <si>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</si>
  <si>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</si>
  <si>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</si>
  <si>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</si>
  <si>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</si>
  <si>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</si>
  <si>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</si>
  <si>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</si>
  <si>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</si>
  <si>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</si>
  <si>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</si>
  <si>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</si>
  <si>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</si>
  <si>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</si>
  <si>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</si>
  <si>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</si>
  <si>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</si>
  <si>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</si>
  <si>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</si>
  <si>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</si>
  <si>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</si>
  <si>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</si>
  <si>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</si>
  <si>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</si>
  <si>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</si>
  <si>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</si>
  <si>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</si>
  <si>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</si>
  <si>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</si>
  <si>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</si>
  <si>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</si>
  <si>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</si>
  <si>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</si>
  <si>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</si>
  <si>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</si>
  <si>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</si>
  <si>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</si>
  <si>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</si>
  <si>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</si>
  <si>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</si>
  <si>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</si>
  <si>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</si>
  <si>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</si>
  <si>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</si>
  <si>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</si>
  <si>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</si>
  <si>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</si>
  <si>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</si>
  <si>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</si>
  <si>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</si>
  <si>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</si>
  <si>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</si>
  <si>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</si>
  <si>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</si>
  <si>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</si>
  <si>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</si>
  <si>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</si>
  <si>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</si>
  <si>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</si>
  <si>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</si>
  <si>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</si>
  <si>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</si>
  <si>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</si>
  <si>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</si>
  <si>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</si>
  <si>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</si>
  <si>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</si>
  <si>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</si>
  <si>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</si>
  <si>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</si>
  <si>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</si>
  <si>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</si>
  <si>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</si>
  <si>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</si>
  <si>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</si>
  <si>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</si>
  <si>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</si>
  <si>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</si>
  <si>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</si>
  <si>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</si>
  <si>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</si>
  <si>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</si>
  <si>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</si>
  <si>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</si>
  <si>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</si>
  <si>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</si>
  <si>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</si>
  <si>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</si>
  <si>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</si>
  <si>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</si>
  <si>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</si>
  <si>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</si>
  <si>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</si>
  <si>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</si>
  <si>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</si>
  <si>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</si>
  <si>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</si>
  <si>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</si>
  <si>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</si>
  <si>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</si>
  <si>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</si>
  <si>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</si>
  <si>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</si>
  <si>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</si>
  <si>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</si>
  <si>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</si>
  <si>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</si>
  <si>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</si>
  <si>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</si>
  <si>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</si>
  <si>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</si>
  <si>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</si>
  <si>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</si>
  <si>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</si>
  <si>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</si>
  <si>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</si>
  <si>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</si>
  <si>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</si>
  <si>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</si>
  <si>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</si>
  <si>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</si>
  <si>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</si>
  <si>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</si>
  <si>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</si>
  <si>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</si>
  <si>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</si>
  <si>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</si>
  <si>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</si>
  <si>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</si>
  <si>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</si>
  <si>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</si>
  <si>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</si>
  <si>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</si>
  <si>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</si>
  <si>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</si>
  <si>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</si>
  <si>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</si>
  <si>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</si>
  <si>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</si>
  <si>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</si>
  <si>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</si>
  <si>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</si>
  <si>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</si>
  <si>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</si>
  <si>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</si>
  <si>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</si>
  <si>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</si>
  <si>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</si>
  <si>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</si>
  <si>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</si>
  <si>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</si>
  <si>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</si>
  <si>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</si>
  <si>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</si>
  <si>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</si>
  <si>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</si>
  <si>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</si>
  <si>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</si>
  <si>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</si>
  <si>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</si>
  <si>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</si>
  <si>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</si>
  <si>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</si>
  <si>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</si>
  <si>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</si>
  <si>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</si>
  <si>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</si>
  <si>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</si>
  <si>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</si>
  <si>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</si>
  <si>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</si>
  <si>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</si>
  <si>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</si>
  <si>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</si>
  <si>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</si>
  <si>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</si>
  <si>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</si>
  <si>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</si>
  <si>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</si>
  <si>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</si>
  <si>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</si>
  <si>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</si>
  <si>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</si>
  <si>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</si>
  <si>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</si>
  <si>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</si>
  <si>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</si>
  <si>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</si>
  <si>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</si>
  <si>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</si>
  <si>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</si>
  <si>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</si>
  <si>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</si>
  <si>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</si>
  <si>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</si>
  <si>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</si>
  <si>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</si>
  <si>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</si>
  <si>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</si>
  <si>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</si>
  <si>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</si>
  <si>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</si>
  <si>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</si>
  <si>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</si>
  <si>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</si>
  <si>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</si>
  <si>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</si>
  <si>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</si>
  <si>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</si>
  <si>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</si>
  <si>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</si>
  <si>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</si>
  <si>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</si>
  <si>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</si>
  <si>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</si>
  <si>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</si>
  <si>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</si>
  <si>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</si>
  <si>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</si>
  <si>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</si>
  <si>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</si>
  <si>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</si>
  <si>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</si>
  <si>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</si>
  <si>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</si>
  <si>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</si>
  <si>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</si>
  <si>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</si>
  <si>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</si>
  <si>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</si>
  <si>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</si>
  <si>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</si>
  <si>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</si>
  <si>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</si>
  <si>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</si>
  <si>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</si>
  <si>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</si>
  <si>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</si>
  <si>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</si>
  <si>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</si>
  <si>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</si>
  <si>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</si>
  <si>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</si>
  <si>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</si>
  <si>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</si>
  <si>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</si>
  <si>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</si>
  <si>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</si>
  <si>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</si>
  <si>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</si>
  <si>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</si>
  <si>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</si>
  <si>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</si>
  <si>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</si>
  <si>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</si>
  <si>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</si>
  <si>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</si>
  <si>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</si>
  <si>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</si>
  <si>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</si>
  <si>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</si>
  <si>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</si>
  <si>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</si>
  <si>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</si>
  <si>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</si>
  <si>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</si>
  <si>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</si>
  <si>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</si>
  <si>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</si>
  <si>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</si>
  <si>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</si>
  <si>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</si>
  <si>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</si>
  <si>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</si>
  <si>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</si>
  <si>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</si>
  <si>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</si>
  <si>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</si>
  <si>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</si>
  <si>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</si>
  <si>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</si>
  <si>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</si>
  <si>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</si>
  <si>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</si>
  <si>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</si>
  <si>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</si>
  <si>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</si>
  <si>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</si>
  <si>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</si>
  <si>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</si>
  <si>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</si>
  <si>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</si>
  <si>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</si>
  <si>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</si>
  <si>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</si>
  <si>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</si>
  <si>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</si>
  <si>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</si>
  <si>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</si>
  <si>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</si>
  <si>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</si>
  <si>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</si>
  <si>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</si>
  <si>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</si>
  <si>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</si>
  <si>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</si>
  <si>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</si>
  <si>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</si>
  <si>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</si>
  <si>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</si>
  <si>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</si>
  <si>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</si>
  <si>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</si>
  <si>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</si>
  <si>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</si>
  <si>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</si>
  <si>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</si>
  <si>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</si>
  <si>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</si>
  <si>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</si>
  <si>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</si>
  <si>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</si>
  <si>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</si>
  <si>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</si>
  <si>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</si>
  <si>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</si>
  <si>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</si>
  <si>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</si>
  <si>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</si>
  <si>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</si>
  <si>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</si>
  <si>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</si>
  <si>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</si>
  <si>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</si>
  <si>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</si>
  <si>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</si>
  <si>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</si>
  <si>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</si>
  <si>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</si>
  <si>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</si>
  <si>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</si>
  <si>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</si>
  <si>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</si>
  <si>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</si>
  <si>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</si>
  <si>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</si>
  <si>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</si>
  <si>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</si>
  <si>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</si>
  <si>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</si>
  <si>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</si>
  <si>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</si>
  <si>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</si>
  <si>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</si>
  <si>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</si>
  <si>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</si>
  <si>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</si>
  <si>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</si>
  <si>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</si>
  <si>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</si>
  <si>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</si>
  <si>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</si>
  <si>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</si>
  <si>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</si>
  <si>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</si>
  <si>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</si>
  <si>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</si>
  <si>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</si>
  <si>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</si>
  <si>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</si>
  <si>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</si>
  <si>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</si>
  <si>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</si>
  <si>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</si>
  <si>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</si>
  <si>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</si>
  <si>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</si>
  <si>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</si>
  <si>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</si>
  <si>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</si>
  <si>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</si>
  <si>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</si>
  <si>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</si>
  <si>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</si>
  <si>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</si>
  <si>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</si>
  <si>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</si>
  <si>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</si>
  <si>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</si>
  <si>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</si>
  <si>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</si>
  <si>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</si>
  <si>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</si>
  <si>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</si>
  <si>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</si>
  <si>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</si>
  <si>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</si>
  <si>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</si>
  <si>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</si>
  <si>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</si>
  <si>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</si>
  <si>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</si>
  <si>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</si>
  <si>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</si>
  <si>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</si>
  <si>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</si>
  <si>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</si>
  <si>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</si>
  <si>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</si>
  <si>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03474780</t>
  </si>
  <si>
    <t>HR</t>
  </si>
  <si>
    <t>040020834</t>
  </si>
  <si>
    <t>57444289760</t>
  </si>
  <si>
    <t>7478000010W8OJ3ZWL79</t>
  </si>
  <si>
    <t>433</t>
  </si>
  <si>
    <t xml:space="preserve">PLAVA LAGUNA D.D. </t>
  </si>
  <si>
    <t>POREČ</t>
  </si>
  <si>
    <t>RADE KONČARA 12</t>
  </si>
  <si>
    <t>mail@plavalaguna.com</t>
  </si>
  <si>
    <t>www.plavalaguna.com</t>
  </si>
  <si>
    <t>KOCIJANČIĆ SUZANA</t>
  </si>
  <si>
    <t>052-410-224</t>
  </si>
  <si>
    <t>suzana.kocijancic@plavalaguna.com</t>
  </si>
  <si>
    <t>KPMG Croatia d.o.o. za reviziju</t>
  </si>
  <si>
    <t>stanje na dan 31.12.2020.</t>
  </si>
  <si>
    <t>Obveznik: PLAVA LAGUNA D.D.</t>
  </si>
  <si>
    <t>u razdoblju 01.01.2020. do 31.12.2020.</t>
  </si>
  <si>
    <t xml:space="preserve">Obveznik: PLAVA LAGUNA D.D. </t>
  </si>
  <si>
    <t>JOŠKO DŽIDA</t>
  </si>
  <si>
    <t>BILJEŠKE UZ FINANCIJSKE IZVJEŠTAJE – dodatne informacije</t>
  </si>
  <si>
    <t xml:space="preserve"> GFI za 2020. godinu – PLAVA LAGUNA d.d.</t>
  </si>
  <si>
    <t>Bilješka 1. Opći  podaci</t>
  </si>
  <si>
    <r>
      <t>·</t>
    </r>
    <r>
      <rPr>
        <sz val="7"/>
        <rFont val="Times New Roman"/>
        <family val="1"/>
        <charset val="238"/>
      </rPr>
      <t xml:space="preserve">         </t>
    </r>
    <r>
      <rPr>
        <sz val="10.5"/>
        <rFont val="Circe"/>
        <family val="2"/>
      </rPr>
      <t xml:space="preserve">Plava laguna d.d., Poreč, Rade Končara 12, Hrvatska </t>
    </r>
  </si>
  <si>
    <r>
      <t>·</t>
    </r>
    <r>
      <rPr>
        <sz val="7"/>
        <rFont val="Times New Roman"/>
        <family val="1"/>
        <charset val="238"/>
      </rPr>
      <t xml:space="preserve">         </t>
    </r>
    <r>
      <rPr>
        <sz val="10.5"/>
        <rFont val="Circe"/>
        <family val="2"/>
      </rPr>
      <t>dioničko društvo za ugostiteljstvo i turizam, osnovano u Republici Hrvatskoj</t>
    </r>
  </si>
  <si>
    <r>
      <t>·</t>
    </r>
    <r>
      <rPr>
        <sz val="7"/>
        <rFont val="Times New Roman"/>
        <family val="1"/>
        <charset val="238"/>
      </rPr>
      <t xml:space="preserve">         </t>
    </r>
    <r>
      <rPr>
        <sz val="10.5"/>
        <rFont val="Circe"/>
        <family val="2"/>
      </rPr>
      <t>većinski vlasnik Društva je društvo Adriatic Investment Group, Luksemburg</t>
    </r>
  </si>
  <si>
    <r>
      <t>·</t>
    </r>
    <r>
      <rPr>
        <sz val="7"/>
        <rFont val="Times New Roman"/>
        <family val="1"/>
        <charset val="238"/>
      </rPr>
      <t xml:space="preserve">         </t>
    </r>
    <r>
      <rPr>
        <sz val="10.5"/>
        <rFont val="Circe"/>
        <family val="2"/>
      </rPr>
      <t>na dan 31. prosinca 2020. godine dionice Društva kotiraju na redovnom tržištu dioničkih društava na Zagrebačkoj burzi</t>
    </r>
  </si>
  <si>
    <r>
      <t>·</t>
    </r>
    <r>
      <rPr>
        <sz val="7"/>
        <rFont val="Times New Roman"/>
        <family val="1"/>
        <charset val="238"/>
      </rPr>
      <t xml:space="preserve">         </t>
    </r>
    <r>
      <rPr>
        <sz val="10.5"/>
        <rFont val="Circe"/>
        <family val="2"/>
      </rPr>
      <t>OIB 57444289760, MB 03474780</t>
    </r>
  </si>
  <si>
    <r>
      <t>·</t>
    </r>
    <r>
      <rPr>
        <sz val="7"/>
        <rFont val="Times New Roman"/>
        <family val="1"/>
        <charset val="238"/>
      </rPr>
      <t xml:space="preserve">         </t>
    </r>
    <r>
      <rPr>
        <sz val="10.5"/>
        <rFont val="Circe"/>
        <family val="2"/>
      </rPr>
      <t>Društvo ima u 100%-tnom vlasništvu i sljedeće podružnice:</t>
    </r>
  </si>
  <si>
    <r>
      <t>o</t>
    </r>
    <r>
      <rPr>
        <sz val="7"/>
        <rFont val="Times New Roman"/>
        <family val="1"/>
        <charset val="238"/>
      </rPr>
      <t xml:space="preserve">    </t>
    </r>
    <r>
      <rPr>
        <sz val="10.5"/>
        <rFont val="Circe"/>
        <family val="2"/>
      </rPr>
      <t>TRAVEL d.o.o., Rade Končara 12, Poreč</t>
    </r>
  </si>
  <si>
    <r>
      <t>o</t>
    </r>
    <r>
      <rPr>
        <sz val="7"/>
        <rFont val="Times New Roman"/>
        <family val="1"/>
        <charset val="238"/>
      </rPr>
      <t xml:space="preserve">    </t>
    </r>
    <r>
      <rPr>
        <sz val="10.5"/>
        <rFont val="Circe"/>
        <family val="2"/>
      </rPr>
      <t>ISTRATURIST j.d.o.o. , Jadranska 66, Umag</t>
    </r>
  </si>
  <si>
    <r>
      <t>o</t>
    </r>
    <r>
      <rPr>
        <sz val="7"/>
        <rFont val="Times New Roman"/>
        <family val="1"/>
        <charset val="238"/>
      </rPr>
      <t xml:space="preserve">    </t>
    </r>
    <r>
      <rPr>
        <sz val="10.5"/>
        <rFont val="Circe"/>
        <family val="2"/>
      </rPr>
      <t>ISTRA D.M.C. d.o.o., Jadranska 66, Umag</t>
    </r>
  </si>
  <si>
    <r>
      <t>·</t>
    </r>
    <r>
      <rPr>
        <sz val="7"/>
        <rFont val="Times New Roman"/>
        <family val="1"/>
        <charset val="238"/>
      </rPr>
      <t xml:space="preserve">         </t>
    </r>
    <r>
      <rPr>
        <sz val="10.5"/>
        <rFont val="Circe"/>
        <family val="2"/>
      </rPr>
      <t>pridruženo društvo čine Jadranski luksuzni hoteli d.o.o., Masarykov put 20, Dubrovnik sa vlasničkim udjelom od 32,48% (2019: 32,48%)</t>
    </r>
  </si>
  <si>
    <t>Bilješka 2. Sadržaj dodatnih informacija</t>
  </si>
  <si>
    <t>U bilješkama uz Godišnje financijske izvještaje objavljene su informacije koje nisu prezentirane u revidiranim financijskim izvještajima. U nastavku su navedene dodatne informacije koje nisu prethodno obuhvaćene, te usporedba financijskih izvještaja i pripadajućih kategorija iz GFI-POD obrasca.</t>
  </si>
  <si>
    <t>Bilješka 3. Pristup financijskim izvještajima</t>
  </si>
  <si>
    <t>Financijski izvještaji dostupni su u objavljenom pdf dokumentu „Godišnji izvještaj 2020. godina“ na korporativnim stranicama Izdavatelja biz.plavalaguna.com, Zagrebačke burze i HANFA-e.</t>
  </si>
  <si>
    <t>Bilješka 4. Prosječan broj zaposlenih</t>
  </si>
  <si>
    <t>U nastavku je prikazan prosječan broj zaposlenih na osnovu sati rada.</t>
  </si>
  <si>
    <t>Opis</t>
  </si>
  <si>
    <t>2020.</t>
  </si>
  <si>
    <t>2019.</t>
  </si>
  <si>
    <t>Indeks 20/19</t>
  </si>
  <si>
    <t>Stalni radnici</t>
  </si>
  <si>
    <t>Sezonci</t>
  </si>
  <si>
    <t>Ukupno</t>
  </si>
  <si>
    <t>Bilješka 5. Usluge provjere i savjetovanja</t>
  </si>
  <si>
    <t xml:space="preserve">  </t>
  </si>
  <si>
    <t>Usluge revizije godišnjih financijskih izvještaja</t>
  </si>
  <si>
    <t>Usluge poreznog savjetovanja</t>
  </si>
  <si>
    <t>Ostale usluge savjetovanja</t>
  </si>
  <si>
    <t>Bilješka 6. Izdaci za istraživanje i razvoj</t>
  </si>
  <si>
    <t>Društvo nije ostvarilo izdatke za istraživanje i razvoj koji su osnova za dodjelu državne potpore.</t>
  </si>
  <si>
    <t>Bilješka 7. Usporedba izvještaja iz GFI-POD obrasca i revidiranog izvještaja</t>
  </si>
  <si>
    <t>U nastavku je prikazana usporedba izvještaja iz GFI-POD obrasca i revidiranog financijskog izvještaja za 2020. godinu. Prema istoj klasifikaciji prikazuju se i podaci za prethodnu godinu.</t>
  </si>
  <si>
    <t>GFI-POD BILANCA</t>
  </si>
  <si>
    <t>u 000 kuna</t>
  </si>
  <si>
    <t>GFI-POD AOP oznaka</t>
  </si>
  <si>
    <t>Revidirani izvještaj Bilješka</t>
  </si>
  <si>
    <t xml:space="preserve">GFI-POD </t>
  </si>
  <si>
    <t>Revidirani izvještaj</t>
  </si>
  <si>
    <t>Napomena</t>
  </si>
  <si>
    <t>DUGOTRAJNA IMOVINA</t>
  </si>
  <si>
    <t>I. Nematerijalna imovina</t>
  </si>
  <si>
    <t>16+17</t>
  </si>
  <si>
    <t> Nematerijalna imovina u revidiranom izvještaju iskazana je na stavkama „Nematerijalna imovina“ (16.355) i „Imovina s pravom korištenja“ (26.360), odnosno ukupno 42.715.</t>
  </si>
  <si>
    <t>II. Materijalna</t>
  </si>
  <si>
    <t xml:space="preserve"> imovina</t>
  </si>
  <si>
    <t>15+15a</t>
  </si>
  <si>
    <t>Materijalna imovina je u revidiranom izvještaju iskazana u stavkama „Nekretnine, postrojenje i oprema“ i  „Ulaganje u nekretnine“</t>
  </si>
  <si>
    <t>III. Dugotrajna</t>
  </si>
  <si>
    <t xml:space="preserve"> financijska imovina</t>
  </si>
  <si>
    <t>18+19+21</t>
  </si>
  <si>
    <t>209.664 </t>
  </si>
  <si>
    <t> Financijska imovina je u revidiranom izvještaju iskazana u stavkama „Ulaganja u ovisna društva i pridruženo društvo“ (190.845), „Financijska imovina“ (12.035) i „Dani zajmovi“ (6.784)</t>
  </si>
  <si>
    <t>IV. Potraživanja</t>
  </si>
  <si>
    <t>0 </t>
  </si>
  <si>
    <t>V. Odgođena porezna imovina</t>
  </si>
  <si>
    <t>64.010 </t>
  </si>
  <si>
    <t> Ova imovina je u revidiranom izvještaju prikazana u stavci „Odgođena porezna imovina“.</t>
  </si>
  <si>
    <t>KRATKOTRAJNA IMOVINA</t>
  </si>
  <si>
    <t>I. Zalihe</t>
  </si>
  <si>
    <t>Ova imovina je u revidiranom izvještaju prikazana u stavci „Zalihe“.</t>
  </si>
  <si>
    <t>II. Potraživanja</t>
  </si>
  <si>
    <t xml:space="preserve">Potraživanja su u revidiranom izvještaju iskazana u stavci „Kupci i ostala potraživanja“. </t>
  </si>
  <si>
    <t>1.Potraživanja od poduzetnika untuar grupe +     3. Potraživanja od kupaca</t>
  </si>
  <si>
    <t> 047+049</t>
  </si>
  <si>
    <t>2.259 </t>
  </si>
  <si>
    <t>Potraživanja od poduzetnika unutar grupe i Potraživanja od kupaca prikazana su u stavki „Potraživanja od kupaca-neto“.</t>
  </si>
  <si>
    <t>5. Potraživanja od države i dr.institucija</t>
  </si>
  <si>
    <t>Potraživanja od državnih institucija su u revidiranom izvještaju prikazana u stavkama „Potraživanja od državnih institucija“ (11.125) i „Potraživanja za više plaćeni PDV“ (5.297).</t>
  </si>
  <si>
    <t>4. Potraživanja od zaposlenika +                  6. Ostala potraživanja</t>
  </si>
  <si>
    <t>050+052</t>
  </si>
  <si>
    <t>Potraživanja od zaposlenika i Ostala potraživanja prikazana su u stavkama „Obračunati nefakturirani prihodi“ (7.595), „Predujmovi dobavljačima“ (542),  „Ostala kratkoročna potraživanja“ (3.371) i „Umanjenje vrijednosti ostalih kratk.potraživanja“ (-8).</t>
  </si>
  <si>
    <t>III. Kratkotrajna</t>
  </si>
  <si>
    <t>3.730 </t>
  </si>
  <si>
    <t>Kratkotrajna financijska imovina je u revidiranom izvještaju iskazana u stavci „Dani zajmovi“</t>
  </si>
  <si>
    <t>IV. Novac u banci i blagajni</t>
  </si>
  <si>
    <t>Novac u banci i blagajni je u revidiranom izvještaju iskazan u stavci „Novac i novčani ekvivalenti“.</t>
  </si>
  <si>
    <t>UKUPNO AKTIVA</t>
  </si>
  <si>
    <t xml:space="preserve">KAPITAL I </t>
  </si>
  <si>
    <t>REZERVE</t>
  </si>
  <si>
    <t>I. Temeljni (upisani) kapital</t>
  </si>
  <si>
    <t>Temeljni (upisani) kapital prikazan je u revidiranom izvještaju u stavci „Dionički kapital“</t>
  </si>
  <si>
    <t>III. Rezerve iz dobiti                         (osim stavke Vlastite dionice)</t>
  </si>
  <si>
    <t>Rezerve iz dobiti (osim stavke Vlastite dionice) prikazane su u revidiranom izvještaju u stavci „Rezerve“.</t>
  </si>
  <si>
    <t xml:space="preserve">III. Rezerve iz dobiti </t>
  </si>
  <si>
    <t>(stavka Vlastite dionice)</t>
  </si>
  <si>
    <t>Vlastite dionice prikazane su u revidiranom izvještaju u stavkama „Kapitalne rezerve“ (693) i “Trezorske dionice“ (-1.430), odnosno u neto iznosu -737.</t>
  </si>
  <si>
    <t>VI. Zadržana dobit ili preneseni gubitak +  VII. Dobit ili gubitak poslovne godine</t>
  </si>
  <si>
    <t>081+084</t>
  </si>
  <si>
    <t>Zadržana dobit i preneseni gubitak u revidiranom izvještaju prikazani su u stavci „Zadržana dobit“, u neto iznosu (647.131).</t>
  </si>
  <si>
    <t>REZERVIRANJA</t>
  </si>
  <si>
    <t>Rezerviranja su u revidiranom izvještaju prikazana u stavkama „Sudski sporovi“ i „Rezerviranja za jubilarne nagrade“ – Dugoročna rezerviranja.</t>
  </si>
  <si>
    <t>DUGOROČNE OBVEZE</t>
  </si>
  <si>
    <t>Dugoročne obveze su u revidiranom izvještaju prikazane u stavkama „Posudbe“ (707.465), „Odgođena porezna obveza“ (9.970) i „Obveze za najam“ (24.289), ukupno 741.724.</t>
  </si>
  <si>
    <t>2. Obveze za zajmove, depozite i slično poduzetnika unutar grupe</t>
  </si>
  <si>
    <t>Ova obveza u revidiranom izvještaju prikazana je u stavci „Posudbe od ovisnog društva-Dugoročno“.</t>
  </si>
  <si>
    <t>6. Obveze prema bankama i dr. financ. instituc.</t>
  </si>
  <si>
    <t>Ova obveza u revidiranom izvještaju prikazana je u stavci „Posudbe od banaka-Dugoročno“.</t>
  </si>
  <si>
    <t>10. Ostale dugoročne obveze</t>
  </si>
  <si>
    <t>Ove obveze prikazane su u revidiranom izvještaju u stavci „Obveze za najmove-Dugoročni dio“.</t>
  </si>
  <si>
    <t>11. Odgođena porezna obveza</t>
  </si>
  <si>
    <t>Ova obveza u revidiranom izvještaju prikazana je u stavci „Odgođena porezna obveza“, u dugoročnim obvezama.</t>
  </si>
  <si>
    <t>KRATKOROČNE OBVEZE</t>
  </si>
  <si>
    <t>17,26,27,28</t>
  </si>
  <si>
    <t>Kratkoročne obveze u revidiranom izvještaju prikazane su u stavkama „Posudbe“, „Dobavljači i ostale obveze“, „Obveze za najam“ i „Rezerviranja“, ukupno 284.625.</t>
  </si>
  <si>
    <t>1. Obveze prema poduzetnicima unutar grupe</t>
  </si>
  <si>
    <t>Ova obveza u revidiranom izvještaju prikazana je u stavci „Dobavljači i ostale obveze“, te u analitici bilješke u stavci „ Obveze prema povezanim društvima“.</t>
  </si>
  <si>
    <t>6. Obveze prema bankama</t>
  </si>
  <si>
    <t>Ova obveza u revidiranom izvještaju prikazana je u stavci „Posudbe-Kratkoročno“.</t>
  </si>
  <si>
    <t>7. Obveze za predujmove</t>
  </si>
  <si>
    <t>Ova obveza u revidiranom izvještaju prikazana je u stavci „Dobavljači i ostale obveze“, te u analitici bilješke u stavci „Obveze za predujmove“.</t>
  </si>
  <si>
    <t>8. Obveze prema dobavljačima</t>
  </si>
  <si>
    <t>Ova obveza u revidiranom izvještaju prikazana je u stavci „Dobavljači i ostale obveze“, te u analitici bilješke u stavci „Obveze prema dobavljačima“.</t>
  </si>
  <si>
    <t>10. Obveze prema zaposlenicima</t>
  </si>
  <si>
    <t>Ova obveza u revidiranom izvještaju prikazana je u stavci „Dobavljači i ostale obveze“, te u analitici bilješke u stavci „Obveze za neto plaću zaposlenima“.</t>
  </si>
  <si>
    <t>11. Obveze za poreze, doprinose i slična davanja</t>
  </si>
  <si>
    <t>Ova obveza u revidiranom izvještaju prikazana je u stavci „Dobavljači i ostale obveze“, te u analitici bilješke u stavci „Obveze za poreze i doprinose“.</t>
  </si>
  <si>
    <t>12. Obveze s osnove udjela u rezultatu</t>
  </si>
  <si>
    <t>Ova obveza u revidiranom izvještaju prikazana je u stavci „Dobavljači i ostale obveze“, te u analitici bilješke u stavci „Obveze za dividende“.</t>
  </si>
  <si>
    <t>14. Ostale kratkoročne obveze</t>
  </si>
  <si>
    <t>17,dio 27,28</t>
  </si>
  <si>
    <t xml:space="preserve">Ove obveze u revidiranom izvještaju prikazane su u stavci „Dobavljači i ostale obveze“- u analitici bilješke u stavkama: „Obveze za nefakturirane troškove“ (7.219), „“Obveze za koncesiju“ (64.426) i „Ostale kratkoročne obveze“ (4.220). </t>
  </si>
  <si>
    <t xml:space="preserve">Osim toga, dio obveza prikazan je u stavci „Obveze za najam-Kratkoročno“ (2.357) i „Rezerviranja-Kratkoročno“ (821). </t>
  </si>
  <si>
    <t>Navedene pozicije ukupno iznose 79.043.</t>
  </si>
  <si>
    <t>UKUPNO PASIVA</t>
  </si>
  <si>
    <t>GFI-POD RAČUN DOBITI I GUBITKA</t>
  </si>
  <si>
    <t>I.POSLOVNI PRIHODI</t>
  </si>
  <si>
    <t>6,6a,10</t>
  </si>
  <si>
    <t>1. Prihodi od prodaje s poduzetnicima unutar grupe</t>
  </si>
  <si>
    <t>Ovi prihodi su u revidiranom izvještaju uključeni u stavku „Prihodi od prodaje usluga“ (982+407.342=408.324).</t>
  </si>
  <si>
    <t>2.Prihodi od prodaje izvan grupe</t>
  </si>
  <si>
    <t>5. Ostali poslovni prihodi</t>
  </si>
  <si>
    <t>6a,10</t>
  </si>
  <si>
    <t>Ovi prihodi su u revidiranom izvještaju prikazani u stavkama „Ostali operativni prihodi“ (75.408) i „ Ostali dobici/gubici-neto“ (-63), što iznosi neto 75.344.</t>
  </si>
  <si>
    <t>POSLOVNI RASHODI</t>
  </si>
  <si>
    <t>7,8,9</t>
  </si>
  <si>
    <t>2.Materijalni troškovi</t>
  </si>
  <si>
    <t>Ovi troškovi su u revidiranom izvještaju prikazani u stavci  „Trošak materijala i usluga“.</t>
  </si>
  <si>
    <t>3.Troškovi osoblja</t>
  </si>
  <si>
    <t>Ovi troškovi su u revidiranom izvještaju prikazani u stavci “Troškovi osoblja“.</t>
  </si>
  <si>
    <t>6. Vrijednosna usklađenja</t>
  </si>
  <si>
    <t>Ovi troškovi su u revidiranom izvještaju uključeni u stavku „Ostali poslovni rashodi“ (6.251+454+54.965=61.670).</t>
  </si>
  <si>
    <t>7. Rezerviranja</t>
  </si>
  <si>
    <t>8. Ostali poslovni rashodi</t>
  </si>
  <si>
    <t>FINANCIJSKI PRIHODI</t>
  </si>
  <si>
    <t>Ovi prihodi su u revidiranom izvještaju prikazani u stavci „Financijski prihodi“.</t>
  </si>
  <si>
    <t>FINANCIJSKI RASHODI</t>
  </si>
  <si>
    <t>Ovi rashodi su u revidiranom izvještaju prikazani u stavci „Financijski rashodi“.</t>
  </si>
  <si>
    <t xml:space="preserve">UKUPNI PRIHODI, UKUPNI RASHODI, </t>
  </si>
  <si>
    <t>DOBIT ILI GUBITAK PRIJE OPOREZIVANJA</t>
  </si>
  <si>
    <t>177,178,179</t>
  </si>
  <si>
    <t xml:space="preserve">Ukupni prihodi i ukupni rashodi prikazani su u revidiranom izvještaju u neto iznosu, u stavci „Dobit/gubitak prije oporezivanja“ </t>
  </si>
  <si>
    <t>(-133.690).</t>
  </si>
  <si>
    <t>POREZ NA DOBIT</t>
  </si>
  <si>
    <t>Ova stavka prikazana je u revidiranom izvještaju na stavci „Porez na dobit“.</t>
  </si>
  <si>
    <t>DOBIT ILI GUBITAK RAZDOBLJA</t>
  </si>
  <si>
    <t>Ova stavka prikazana je u revidiranom izvještaju na stavci „Dobit/gubitak za godinu“.</t>
  </si>
  <si>
    <t>SVEOBUHVATNA DOBIT ILI GUBITAK RAZDOBLJA</t>
  </si>
  <si>
    <t>Ova stavka prikazana je u revidiranom izvještaju na stavci „Ukupna sveobuhvatna dobit/gubitak za godinu“.</t>
  </si>
  <si>
    <t>GFI-POD IZVJEŠTAJ O NOVČANOM TIJEKU – Indirektna metoda</t>
  </si>
  <si>
    <t>Izvještaj o novčanom tijeku usklađen je u neto novcu po svim aktivnostima. Postoji razlika u stavkama unutar aktivnosti radi različitog modela izvještaja.</t>
  </si>
  <si>
    <t>A) NETO NOVČANI TOKOVI  OD POSLOVNIH AKTIVNOSTI</t>
  </si>
  <si>
    <t>Ova stavka je u revidiranom izvještaju iskazana u stavci „Neto novac iz poslovnih aktivnosti“.</t>
  </si>
  <si>
    <t>B) NETO NOVČANI TOKOVI OD INVESTICIJSKIH AKTIVNOSTI</t>
  </si>
  <si>
    <t>Ova stavka je u revidiranom izvještaju iskazana u stavci „Neto novac iz investicijskih aktivnosti“.</t>
  </si>
  <si>
    <t>C) NETO NOVČANI TOKOVI  OD FINANCIJSKIH AKTIVNOSTI</t>
  </si>
  <si>
    <t>Ova stavka je u revidiranom izvještaju iskazana u stavci „Neto novac iz financijskih aktivnosti“.</t>
  </si>
  <si>
    <t>1.Nerealizirane tečajne razlike po novcu i novč.ekv.</t>
  </si>
  <si>
    <t>Ova stavka je u revidiranom izvještaju iskazana na stavci „Utjecaj promjene tečaja na novac i novčane ekvivalente“.</t>
  </si>
  <si>
    <t>D) NETO POVEĆANJE ILI SMANJENJE NOVČANIH TOKOVA</t>
  </si>
  <si>
    <t>F) NOVAC I NOVČANI EKVIVALENTI NA KRAJU RAZDOBLJA</t>
  </si>
  <si>
    <t>GFI-POD IZVJEŠTAJ O PROMJENAMA KAPITALA</t>
  </si>
  <si>
    <t>Radi opsežnosti izvještaja, prikazana je usporedba kretanja ukupne pozicije kapitala, za tekuću godinu.</t>
  </si>
  <si>
    <t>U GFI POD obrascu prikazane su sastavne pozicije kapitala analitički odnosno prema tome kako su iste obuhvaćene u bilanci, dok su u revidiranom izvještaju pojedine pozicije kapitala agregirane (rezerve i zadržana dobit). Kretanje stavke „Vlastite dionice“ iz GFI-POD odgovara kretanju stavki „Kapitalne rezerve“ i „Trezorske dionice“, gledajući sumarno. Kretanje svih rezervi iz GFI-POD odgovara kretanju stavke „Rezerve“, dok je kretanje „Zadržane dobiti“ i „Dobiti“ iz GFI-POD prikazano u kretanju stavke „Zadržana dobit“.</t>
  </si>
  <si>
    <t>1.Stanje na dan početka tekuće poslovne godine</t>
  </si>
  <si>
    <t>5.Dobit/gubitak razdoblja</t>
  </si>
  <si>
    <t>8. Dobit/gubitak s osnove naknadnog vrednovanja financijske imovine raspoložive za prodaju</t>
  </si>
  <si>
    <t>U revidiranom izvještaju uključeno u stavku „Ostali sveobuhvatni gubici“.</t>
  </si>
  <si>
    <t>12. Aktuarski dobici/gubici po planovima definrianih primanja</t>
  </si>
  <si>
    <t xml:space="preserve"> U revidiranom izvještaju prikazano u stavci „Isplata dividende.</t>
  </si>
  <si>
    <t>22. Stanje na zadnji dan izvještajnog razdoblja tekuće poslovne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</si>
</sst>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name val="Calibri"/>
      <family val="2"/>
      <charset val="238"/>
    </font>
    <font>
      <b/>
      <sz val="10.5"/>
      <name val="Circe"/>
      <family val="2"/>
    </font>
    <font>
      <sz val="10.5"/>
      <name val="Symbol"/>
      <family val="1"/>
      <charset val="2"/>
    </font>
    <font>
      <sz val="7"/>
      <name val="Times New Roman"/>
      <family val="1"/>
      <charset val="238"/>
    </font>
    <font>
      <sz val="10.5"/>
      <name val="Circe"/>
      <family val="2"/>
    </font>
    <font>
      <sz val="10.5"/>
      <name val="Courier New"/>
      <family val="3"/>
      <charset val="238"/>
    </font>
    <font>
      <sz val="9"/>
      <name val="Circe"/>
      <family val="2"/>
    </font>
    <font>
      <sz val="9"/>
      <color rgb="FF000000"/>
      <name val="Circe"/>
      <family val="2"/>
    </font>
    <font>
      <b/>
      <sz val="9"/>
      <color rgb="FF000000"/>
      <name val="Circe"/>
      <family val="2"/>
    </font>
    <font>
      <u/>
      <sz val="9"/>
      <color rgb="FF000000"/>
      <name val="Circe"/>
      <family val="2"/>
    </font>
    <font>
      <sz val="8.5"/>
      <color rgb="FF000000"/>
      <name val="Circe"/>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9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7" fillId="0" borderId="0" xfId="0" applyFont="1" applyAlignment="1">
      <alignment horizontal="center" vertical="center"/>
    </xf>
    <xf numFmtId="0" fontId="37" fillId="0" borderId="0" xfId="0" applyFont="1" applyAlignment="1">
      <alignment horizontal="justify" vertical="center"/>
    </xf>
    <xf numFmtId="0" fontId="38" fillId="0" borderId="0" xfId="0" applyFont="1" applyAlignment="1">
      <alignment horizontal="justify" vertical="center"/>
    </xf>
    <xf numFmtId="0" fontId="41" fillId="0" borderId="0" xfId="0" applyFont="1" applyAlignment="1">
      <alignment horizontal="justify" vertical="center"/>
    </xf>
    <xf numFmtId="0" fontId="40" fillId="0" borderId="0" xfId="0" applyFont="1" applyAlignment="1">
      <alignment horizontal="justify" vertical="center"/>
    </xf>
    <xf numFmtId="0" fontId="42" fillId="0" borderId="52" xfId="0" applyFont="1" applyBorder="1" applyAlignment="1">
      <alignment horizontal="justify" vertical="center" wrapText="1"/>
    </xf>
    <xf numFmtId="0" fontId="42" fillId="0" borderId="53" xfId="0" applyFont="1" applyBorder="1" applyAlignment="1">
      <alignment horizontal="center" vertical="center" wrapText="1"/>
    </xf>
    <xf numFmtId="0" fontId="42" fillId="0" borderId="54" xfId="0" applyFont="1" applyBorder="1" applyAlignment="1">
      <alignment horizontal="justify" vertical="center" wrapText="1"/>
    </xf>
    <xf numFmtId="0" fontId="42" fillId="0" borderId="55" xfId="0" applyFont="1" applyBorder="1" applyAlignment="1">
      <alignment horizontal="center" vertical="center" wrapText="1"/>
    </xf>
    <xf numFmtId="3" fontId="42" fillId="0" borderId="55" xfId="0" applyNumberFormat="1" applyFont="1" applyBorder="1" applyAlignment="1">
      <alignment horizontal="center" vertical="center" wrapText="1"/>
    </xf>
    <xf numFmtId="0" fontId="42" fillId="0" borderId="0" xfId="0" applyFont="1" applyAlignment="1">
      <alignment horizontal="justify" vertical="center"/>
    </xf>
    <xf numFmtId="3" fontId="42" fillId="0" borderId="55" xfId="0" applyNumberFormat="1" applyFont="1" applyBorder="1" applyAlignment="1">
      <alignment horizontal="right" vertical="center" wrapText="1"/>
    </xf>
    <xf numFmtId="0" fontId="43" fillId="0" borderId="52" xfId="0" applyFont="1" applyBorder="1" applyAlignment="1">
      <alignment horizontal="justify" vertical="center" wrapText="1"/>
    </xf>
    <xf numFmtId="0" fontId="43" fillId="0" borderId="53" xfId="0" applyFont="1" applyBorder="1" applyAlignment="1">
      <alignment horizontal="justify" vertical="center" wrapText="1"/>
    </xf>
    <xf numFmtId="0" fontId="36" fillId="0" borderId="0" xfId="0" applyFont="1" applyAlignment="1">
      <alignment vertical="center" wrapText="1"/>
    </xf>
    <xf numFmtId="0" fontId="43" fillId="0" borderId="54" xfId="0" applyFont="1" applyBorder="1" applyAlignment="1">
      <alignment horizontal="justify" vertical="center" wrapText="1"/>
    </xf>
    <xf numFmtId="0" fontId="43" fillId="0" borderId="55" xfId="0" applyFont="1" applyBorder="1" applyAlignment="1">
      <alignment horizontal="center" vertical="center" wrapText="1"/>
    </xf>
    <xf numFmtId="0" fontId="36" fillId="0" borderId="55" xfId="0" applyFont="1" applyBorder="1" applyAlignment="1">
      <alignment vertical="center" wrapText="1"/>
    </xf>
    <xf numFmtId="3" fontId="43" fillId="0" borderId="55" xfId="0" applyNumberFormat="1" applyFont="1" applyBorder="1" applyAlignment="1">
      <alignment horizontal="right" vertical="center" wrapText="1"/>
    </xf>
    <xf numFmtId="0" fontId="43" fillId="0" borderId="55" xfId="0" applyFont="1" applyBorder="1" applyAlignment="1">
      <alignment horizontal="justify" vertical="center" wrapText="1"/>
    </xf>
    <xf numFmtId="0" fontId="0" fillId="0" borderId="54" xfId="0" applyBorder="1" applyAlignment="1">
      <alignment vertical="center" wrapText="1"/>
    </xf>
    <xf numFmtId="0" fontId="43" fillId="0" borderId="54" xfId="0" applyFont="1" applyBorder="1" applyAlignment="1">
      <alignment vertical="center" wrapText="1"/>
    </xf>
    <xf numFmtId="0" fontId="43" fillId="0" borderId="56" xfId="0" applyFont="1" applyBorder="1" applyAlignment="1">
      <alignment horizontal="justify" vertical="center" wrapText="1"/>
    </xf>
    <xf numFmtId="0" fontId="43" fillId="0" borderId="57" xfId="0" applyFont="1" applyBorder="1" applyAlignment="1">
      <alignment horizontal="center" vertical="center" wrapText="1"/>
    </xf>
    <xf numFmtId="3" fontId="43" fillId="0" borderId="57" xfId="0" applyNumberFormat="1" applyFont="1" applyBorder="1" applyAlignment="1">
      <alignment horizontal="right" vertical="center" wrapText="1"/>
    </xf>
    <xf numFmtId="0" fontId="43" fillId="0" borderId="57" xfId="0" applyFont="1" applyBorder="1" applyAlignment="1">
      <alignment vertical="center" wrapText="1"/>
    </xf>
    <xf numFmtId="0" fontId="43" fillId="0" borderId="57" xfId="0" applyFont="1" applyBorder="1" applyAlignment="1">
      <alignment horizontal="right" vertical="center" wrapText="1"/>
    </xf>
    <xf numFmtId="0" fontId="43" fillId="0" borderId="57" xfId="0" applyFont="1" applyBorder="1" applyAlignment="1">
      <alignment horizontal="justify" vertical="center" wrapText="1"/>
    </xf>
    <xf numFmtId="0" fontId="43" fillId="0" borderId="55" xfId="0" applyFont="1" applyBorder="1" applyAlignment="1">
      <alignment horizontal="right" vertical="center" wrapText="1"/>
    </xf>
    <xf numFmtId="0" fontId="43" fillId="0" borderId="56" xfId="0" applyFont="1" applyBorder="1" applyAlignment="1">
      <alignment vertical="center" wrapText="1"/>
    </xf>
    <xf numFmtId="0" fontId="44" fillId="0" borderId="54" xfId="0" applyFont="1" applyBorder="1" applyAlignment="1">
      <alignment vertical="center" wrapText="1"/>
    </xf>
    <xf numFmtId="0" fontId="0" fillId="0" borderId="55" xfId="0" applyBorder="1" applyAlignment="1">
      <alignment vertical="center" wrapText="1"/>
    </xf>
    <xf numFmtId="0" fontId="43" fillId="0" borderId="55" xfId="0" applyFont="1" applyBorder="1" applyAlignment="1">
      <alignment vertical="center" wrapText="1"/>
    </xf>
    <xf numFmtId="3" fontId="45" fillId="0" borderId="57" xfId="0" applyNumberFormat="1" applyFont="1" applyBorder="1" applyAlignment="1">
      <alignment horizontal="right" vertical="center" wrapText="1"/>
    </xf>
    <xf numFmtId="0" fontId="46" fillId="0" borderId="54" xfId="0" applyFont="1" applyBorder="1" applyAlignment="1">
      <alignment vertical="center" wrapText="1"/>
    </xf>
    <xf numFmtId="0" fontId="46" fillId="0" borderId="54" xfId="0" applyFont="1" applyBorder="1" applyAlignment="1">
      <alignment vertical="center" wrapText="1"/>
    </xf>
    <xf numFmtId="0" fontId="45" fillId="0" borderId="57" xfId="0" applyFont="1" applyBorder="1" applyAlignment="1">
      <alignment horizontal="center" vertical="center" wrapText="1"/>
    </xf>
    <xf numFmtId="3" fontId="43" fillId="0" borderId="55" xfId="0" applyNumberFormat="1" applyFont="1" applyBorder="1" applyAlignment="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43" fillId="0" borderId="58" xfId="0" applyFont="1" applyBorder="1" applyAlignment="1">
      <alignment horizontal="justify" vertical="center" wrapText="1"/>
    </xf>
    <xf numFmtId="0" fontId="43" fillId="0" borderId="54" xfId="0" applyFont="1" applyBorder="1" applyAlignment="1">
      <alignment horizontal="justify" vertical="center" wrapText="1"/>
    </xf>
    <xf numFmtId="0" fontId="46" fillId="0" borderId="58" xfId="0" applyFont="1" applyBorder="1" applyAlignment="1">
      <alignment vertical="center" wrapText="1"/>
    </xf>
    <xf numFmtId="0" fontId="46" fillId="0" borderId="56" xfId="0" applyFont="1" applyBorder="1" applyAlignment="1">
      <alignment vertical="center" wrapText="1"/>
    </xf>
    <xf numFmtId="0" fontId="46" fillId="0" borderId="54" xfId="0" applyFont="1" applyBorder="1" applyAlignment="1">
      <alignment vertical="center" wrapText="1"/>
    </xf>
    <xf numFmtId="0" fontId="43" fillId="0" borderId="58"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58" xfId="0" applyFont="1" applyBorder="1" applyAlignment="1">
      <alignment horizontal="right" vertical="center" wrapText="1"/>
    </xf>
    <xf numFmtId="0" fontId="43" fillId="0" borderId="56" xfId="0" applyFont="1" applyBorder="1" applyAlignment="1">
      <alignment horizontal="right" vertical="center" wrapText="1"/>
    </xf>
    <xf numFmtId="0" fontId="43" fillId="0" borderId="54" xfId="0" applyFont="1" applyBorder="1" applyAlignment="1">
      <alignment horizontal="right" vertical="center" wrapText="1"/>
    </xf>
    <xf numFmtId="3" fontId="43" fillId="0" borderId="58" xfId="0" applyNumberFormat="1" applyFont="1" applyBorder="1" applyAlignment="1">
      <alignment horizontal="right" vertical="center" wrapText="1"/>
    </xf>
    <xf numFmtId="3" fontId="43" fillId="0" borderId="54" xfId="0" applyNumberFormat="1" applyFont="1" applyBorder="1" applyAlignment="1">
      <alignment horizontal="right" vertical="center" wrapText="1"/>
    </xf>
    <xf numFmtId="0" fontId="36" fillId="0" borderId="59" xfId="0" applyFont="1" applyBorder="1" applyAlignment="1">
      <alignment vertical="center" wrapText="1"/>
    </xf>
    <xf numFmtId="3" fontId="43" fillId="0" borderId="56" xfId="0" applyNumberFormat="1" applyFont="1" applyBorder="1" applyAlignment="1">
      <alignment horizontal="right" vertical="center" wrapText="1"/>
    </xf>
    <xf numFmtId="0" fontId="43" fillId="0" borderId="58" xfId="0" applyFont="1" applyBorder="1" applyAlignment="1">
      <alignment vertical="center" wrapText="1"/>
    </xf>
    <xf numFmtId="0" fontId="43" fillId="0" borderId="56" xfId="0" applyFont="1" applyBorder="1" applyAlignment="1">
      <alignment vertical="center" wrapText="1"/>
    </xf>
    <xf numFmtId="0" fontId="43" fillId="0" borderId="54" xfId="0" applyFont="1" applyBorder="1" applyAlignment="1">
      <alignment vertical="center" wrapText="1"/>
    </xf>
    <xf numFmtId="0" fontId="43" fillId="0" borderId="56" xfId="0" applyFont="1" applyBorder="1" applyAlignment="1">
      <alignment horizontal="justify" vertical="center" wrapText="1"/>
    </xf>
    <xf numFmtId="3" fontId="43" fillId="0" borderId="58" xfId="0" applyNumberFormat="1" applyFont="1" applyBorder="1" applyAlignment="1">
      <alignment vertical="center" wrapText="1"/>
    </xf>
    <xf numFmtId="3" fontId="43" fillId="0" borderId="54" xfId="0" applyNumberFormat="1" applyFont="1" applyBorder="1" applyAlignment="1">
      <alignment vertical="center" wrapText="1"/>
    </xf>
    <xf numFmtId="0" fontId="36" fillId="0" borderId="58" xfId="0" applyFont="1" applyBorder="1" applyAlignment="1">
      <alignment vertical="center" wrapText="1"/>
    </xf>
    <xf numFmtId="0" fontId="36" fillId="0" borderId="56" xfId="0" applyFont="1" applyBorder="1" applyAlignment="1">
      <alignment vertical="center" wrapText="1"/>
    </xf>
    <xf numFmtId="0" fontId="36" fillId="0" borderId="54" xfId="0" applyFont="1" applyBorder="1" applyAlignment="1">
      <alignment vertical="center" wrapText="1"/>
    </xf>
    <xf numFmtId="0" fontId="43" fillId="0" borderId="53" xfId="0" applyFont="1" applyBorder="1" applyAlignment="1">
      <alignment horizontal="center" vertical="center" wrapText="1"/>
    </xf>
    <xf numFmtId="0" fontId="43" fillId="0" borderId="57" xfId="0" applyFont="1" applyBorder="1" applyAlignment="1">
      <alignment horizontal="center" vertical="center"/>
    </xf>
    <xf numFmtId="0" fontId="43" fillId="0" borderId="55" xfId="0" applyFont="1" applyBorder="1" applyAlignment="1">
      <alignment horizontal="center" vertical="center"/>
    </xf>
    <xf numFmtId="0" fontId="43" fillId="0" borderId="60" xfId="0" applyFont="1" applyBorder="1" applyAlignment="1">
      <alignment vertical="center"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M11" sqref="M11"/>
    </sheetView>
  </sheetViews>
  <sheetFormatPr defaultRowHeight="13.2" x14ac:dyDescent="0.25"/>
  <cols>
    <col min="9" max="9" width="13.44140625" customWidth="1"/>
  </cols>
  <sheetData>
    <row r="1" spans="1:10" ht="15.6" x14ac:dyDescent="0.25">
      <c r="A1" s="196"/>
      <c r="B1" s="197"/>
      <c r="C1" s="197"/>
      <c r="D1" s="29"/>
      <c r="E1" s="29"/>
      <c r="F1" s="29"/>
      <c r="G1" s="29"/>
      <c r="H1" s="29"/>
      <c r="I1" s="29"/>
      <c r="J1" s="30"/>
    </row>
    <row r="2" spans="1:10" ht="14.4" customHeight="1" x14ac:dyDescent="0.25">
      <c r="A2" s="198" t="s">
        <v>404</v>
      </c>
      <c r="B2" s="199"/>
      <c r="C2" s="199"/>
      <c r="D2" s="199"/>
      <c r="E2" s="199"/>
      <c r="F2" s="199"/>
      <c r="G2" s="199"/>
      <c r="H2" s="199"/>
      <c r="I2" s="199"/>
      <c r="J2" s="200"/>
    </row>
    <row r="3" spans="1:10" ht="13.8" x14ac:dyDescent="0.25">
      <c r="A3" s="86"/>
      <c r="B3" s="87"/>
      <c r="C3" s="87"/>
      <c r="D3" s="87"/>
      <c r="E3" s="87"/>
      <c r="F3" s="87"/>
      <c r="G3" s="87"/>
      <c r="H3" s="87"/>
      <c r="I3" s="87"/>
      <c r="J3" s="88"/>
    </row>
    <row r="4" spans="1:10" ht="33.6" customHeight="1" x14ac:dyDescent="0.25">
      <c r="A4" s="201" t="s">
        <v>389</v>
      </c>
      <c r="B4" s="202"/>
      <c r="C4" s="202"/>
      <c r="D4" s="202"/>
      <c r="E4" s="203">
        <v>43831</v>
      </c>
      <c r="F4" s="204"/>
      <c r="G4" s="94" t="s">
        <v>0</v>
      </c>
      <c r="H4" s="203">
        <v>44196</v>
      </c>
      <c r="I4" s="204"/>
      <c r="J4" s="31"/>
    </row>
    <row r="5" spans="1:10" s="99" customFormat="1" ht="10.199999999999999" customHeight="1" x14ac:dyDescent="0.3">
      <c r="A5" s="205"/>
      <c r="B5" s="206"/>
      <c r="C5" s="206"/>
      <c r="D5" s="206"/>
      <c r="E5" s="206"/>
      <c r="F5" s="206"/>
      <c r="G5" s="206"/>
      <c r="H5" s="206"/>
      <c r="I5" s="206"/>
      <c r="J5" s="207"/>
    </row>
    <row r="6" spans="1:10" ht="20.399999999999999" customHeight="1" x14ac:dyDescent="0.25">
      <c r="A6" s="89"/>
      <c r="B6" s="100" t="s">
        <v>411</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209" t="s">
        <v>412</v>
      </c>
      <c r="B8" s="210"/>
      <c r="C8" s="210"/>
      <c r="D8" s="210"/>
      <c r="E8" s="210"/>
      <c r="F8" s="210"/>
      <c r="G8" s="210"/>
      <c r="H8" s="210"/>
      <c r="I8" s="210"/>
      <c r="J8" s="32"/>
    </row>
    <row r="9" spans="1:10" ht="13.8" x14ac:dyDescent="0.25">
      <c r="A9" s="33"/>
      <c r="B9" s="82"/>
      <c r="C9" s="82"/>
      <c r="D9" s="82"/>
      <c r="E9" s="208"/>
      <c r="F9" s="208"/>
      <c r="G9" s="158"/>
      <c r="H9" s="158"/>
      <c r="I9" s="92"/>
      <c r="J9" s="93"/>
    </row>
    <row r="10" spans="1:10" ht="25.95" customHeight="1" x14ac:dyDescent="0.25">
      <c r="A10" s="176" t="s">
        <v>390</v>
      </c>
      <c r="B10" s="177"/>
      <c r="C10" s="188" t="s">
        <v>430</v>
      </c>
      <c r="D10" s="189"/>
      <c r="E10" s="84"/>
      <c r="F10" s="211" t="s">
        <v>413</v>
      </c>
      <c r="G10" s="212"/>
      <c r="H10" s="170" t="s">
        <v>431</v>
      </c>
      <c r="I10" s="171"/>
      <c r="J10" s="34"/>
    </row>
    <row r="11" spans="1:10" ht="15.6" customHeight="1" x14ac:dyDescent="0.25">
      <c r="A11" s="33"/>
      <c r="B11" s="82"/>
      <c r="C11" s="82"/>
      <c r="D11" s="82"/>
      <c r="E11" s="195"/>
      <c r="F11" s="195"/>
      <c r="G11" s="195"/>
      <c r="H11" s="195"/>
      <c r="I11" s="85"/>
      <c r="J11" s="34"/>
    </row>
    <row r="12" spans="1:10" ht="21" customHeight="1" x14ac:dyDescent="0.25">
      <c r="A12" s="160" t="s">
        <v>405</v>
      </c>
      <c r="B12" s="177"/>
      <c r="C12" s="188" t="s">
        <v>432</v>
      </c>
      <c r="D12" s="189"/>
      <c r="E12" s="194"/>
      <c r="F12" s="195"/>
      <c r="G12" s="195"/>
      <c r="H12" s="195"/>
      <c r="I12" s="85"/>
      <c r="J12" s="34"/>
    </row>
    <row r="13" spans="1:10" ht="10.95" customHeight="1" x14ac:dyDescent="0.25">
      <c r="A13" s="84"/>
      <c r="B13" s="85"/>
      <c r="C13" s="82"/>
      <c r="D13" s="82"/>
      <c r="E13" s="158"/>
      <c r="F13" s="158"/>
      <c r="G13" s="158"/>
      <c r="H13" s="158"/>
      <c r="I13" s="82"/>
      <c r="J13" s="35"/>
    </row>
    <row r="14" spans="1:10" ht="22.95" customHeight="1" x14ac:dyDescent="0.25">
      <c r="A14" s="160" t="s">
        <v>391</v>
      </c>
      <c r="B14" s="187"/>
      <c r="C14" s="188" t="s">
        <v>433</v>
      </c>
      <c r="D14" s="189"/>
      <c r="E14" s="193"/>
      <c r="F14" s="178"/>
      <c r="G14" s="98" t="s">
        <v>414</v>
      </c>
      <c r="H14" s="170" t="s">
        <v>434</v>
      </c>
      <c r="I14" s="171"/>
      <c r="J14" s="95"/>
    </row>
    <row r="15" spans="1:10" ht="14.4" customHeight="1" x14ac:dyDescent="0.25">
      <c r="A15" s="84"/>
      <c r="B15" s="85"/>
      <c r="C15" s="82"/>
      <c r="D15" s="82"/>
      <c r="E15" s="158"/>
      <c r="F15" s="158"/>
      <c r="G15" s="158"/>
      <c r="H15" s="158"/>
      <c r="I15" s="82"/>
      <c r="J15" s="35"/>
    </row>
    <row r="16" spans="1:10" ht="13.2" customHeight="1" x14ac:dyDescent="0.25">
      <c r="A16" s="160" t="s">
        <v>415</v>
      </c>
      <c r="B16" s="187"/>
      <c r="C16" s="188" t="s">
        <v>435</v>
      </c>
      <c r="D16" s="189"/>
      <c r="E16" s="91"/>
      <c r="F16" s="91"/>
      <c r="G16" s="91"/>
      <c r="H16" s="91"/>
      <c r="I16" s="91"/>
      <c r="J16" s="95"/>
    </row>
    <row r="17" spans="1:10" ht="14.4" customHeight="1" x14ac:dyDescent="0.25">
      <c r="A17" s="190"/>
      <c r="B17" s="191"/>
      <c r="C17" s="191"/>
      <c r="D17" s="191"/>
      <c r="E17" s="191"/>
      <c r="F17" s="191"/>
      <c r="G17" s="191"/>
      <c r="H17" s="191"/>
      <c r="I17" s="191"/>
      <c r="J17" s="192"/>
    </row>
    <row r="18" spans="1:10" x14ac:dyDescent="0.25">
      <c r="A18" s="176" t="s">
        <v>392</v>
      </c>
      <c r="B18" s="177"/>
      <c r="C18" s="162" t="s">
        <v>436</v>
      </c>
      <c r="D18" s="163"/>
      <c r="E18" s="163"/>
      <c r="F18" s="163"/>
      <c r="G18" s="163"/>
      <c r="H18" s="163"/>
      <c r="I18" s="163"/>
      <c r="J18" s="164"/>
    </row>
    <row r="19" spans="1:10" ht="13.8" x14ac:dyDescent="0.25">
      <c r="A19" s="33"/>
      <c r="B19" s="82"/>
      <c r="C19" s="97"/>
      <c r="D19" s="82"/>
      <c r="E19" s="158"/>
      <c r="F19" s="158"/>
      <c r="G19" s="158"/>
      <c r="H19" s="158"/>
      <c r="I19" s="82"/>
      <c r="J19" s="35"/>
    </row>
    <row r="20" spans="1:10" ht="13.8" x14ac:dyDescent="0.25">
      <c r="A20" s="176" t="s">
        <v>393</v>
      </c>
      <c r="B20" s="177"/>
      <c r="C20" s="170">
        <v>52440</v>
      </c>
      <c r="D20" s="171"/>
      <c r="E20" s="158"/>
      <c r="F20" s="158"/>
      <c r="G20" s="162" t="s">
        <v>437</v>
      </c>
      <c r="H20" s="163"/>
      <c r="I20" s="163"/>
      <c r="J20" s="164"/>
    </row>
    <row r="21" spans="1:10" ht="13.8" x14ac:dyDescent="0.25">
      <c r="A21" s="33"/>
      <c r="B21" s="82"/>
      <c r="C21" s="82"/>
      <c r="D21" s="82"/>
      <c r="E21" s="158"/>
      <c r="F21" s="158"/>
      <c r="G21" s="158"/>
      <c r="H21" s="158"/>
      <c r="I21" s="82"/>
      <c r="J21" s="35"/>
    </row>
    <row r="22" spans="1:10" x14ac:dyDescent="0.25">
      <c r="A22" s="176" t="s">
        <v>394</v>
      </c>
      <c r="B22" s="177"/>
      <c r="C22" s="162" t="s">
        <v>438</v>
      </c>
      <c r="D22" s="163"/>
      <c r="E22" s="163"/>
      <c r="F22" s="163"/>
      <c r="G22" s="163"/>
      <c r="H22" s="163"/>
      <c r="I22" s="163"/>
      <c r="J22" s="164"/>
    </row>
    <row r="23" spans="1:10" ht="13.8" x14ac:dyDescent="0.25">
      <c r="A23" s="33"/>
      <c r="B23" s="82"/>
      <c r="C23" s="82"/>
      <c r="D23" s="82"/>
      <c r="E23" s="158"/>
      <c r="F23" s="158"/>
      <c r="G23" s="158"/>
      <c r="H23" s="158"/>
      <c r="I23" s="82"/>
      <c r="J23" s="35"/>
    </row>
    <row r="24" spans="1:10" ht="13.8" x14ac:dyDescent="0.25">
      <c r="A24" s="176" t="s">
        <v>395</v>
      </c>
      <c r="B24" s="177"/>
      <c r="C24" s="182" t="s">
        <v>439</v>
      </c>
      <c r="D24" s="183"/>
      <c r="E24" s="183"/>
      <c r="F24" s="183"/>
      <c r="G24" s="183"/>
      <c r="H24" s="183"/>
      <c r="I24" s="183"/>
      <c r="J24" s="184"/>
    </row>
    <row r="25" spans="1:10" ht="13.8" x14ac:dyDescent="0.25">
      <c r="A25" s="33"/>
      <c r="B25" s="82"/>
      <c r="C25" s="97"/>
      <c r="D25" s="82"/>
      <c r="E25" s="158"/>
      <c r="F25" s="158"/>
      <c r="G25" s="158"/>
      <c r="H25" s="158"/>
      <c r="I25" s="82"/>
      <c r="J25" s="35"/>
    </row>
    <row r="26" spans="1:10" ht="13.8" x14ac:dyDescent="0.25">
      <c r="A26" s="176" t="s">
        <v>396</v>
      </c>
      <c r="B26" s="177"/>
      <c r="C26" s="182" t="s">
        <v>440</v>
      </c>
      <c r="D26" s="183"/>
      <c r="E26" s="183"/>
      <c r="F26" s="183"/>
      <c r="G26" s="183"/>
      <c r="H26" s="183"/>
      <c r="I26" s="183"/>
      <c r="J26" s="184"/>
    </row>
    <row r="27" spans="1:10" ht="13.95" customHeight="1" x14ac:dyDescent="0.25">
      <c r="A27" s="33"/>
      <c r="B27" s="82"/>
      <c r="C27" s="97"/>
      <c r="D27" s="82"/>
      <c r="E27" s="158"/>
      <c r="F27" s="158"/>
      <c r="G27" s="158"/>
      <c r="H27" s="158"/>
      <c r="I27" s="82"/>
      <c r="J27" s="35"/>
    </row>
    <row r="28" spans="1:10" ht="22.95" customHeight="1" x14ac:dyDescent="0.25">
      <c r="A28" s="160" t="s">
        <v>406</v>
      </c>
      <c r="B28" s="177"/>
      <c r="C28" s="62">
        <v>1199</v>
      </c>
      <c r="D28" s="36"/>
      <c r="E28" s="181"/>
      <c r="F28" s="181"/>
      <c r="G28" s="181"/>
      <c r="H28" s="181"/>
      <c r="I28" s="185"/>
      <c r="J28" s="186"/>
    </row>
    <row r="29" spans="1:10" ht="13.8" x14ac:dyDescent="0.25">
      <c r="A29" s="33"/>
      <c r="B29" s="82"/>
      <c r="C29" s="82"/>
      <c r="D29" s="82"/>
      <c r="E29" s="158"/>
      <c r="F29" s="158"/>
      <c r="G29" s="158"/>
      <c r="H29" s="158"/>
      <c r="I29" s="82"/>
      <c r="J29" s="35"/>
    </row>
    <row r="30" spans="1:10" ht="14.4" x14ac:dyDescent="0.25">
      <c r="A30" s="176" t="s">
        <v>397</v>
      </c>
      <c r="B30" s="177"/>
      <c r="C30" s="111" t="s">
        <v>417</v>
      </c>
      <c r="D30" s="172" t="s">
        <v>416</v>
      </c>
      <c r="E30" s="173"/>
      <c r="F30" s="173"/>
      <c r="G30" s="173"/>
      <c r="H30" s="104" t="s">
        <v>417</v>
      </c>
      <c r="I30" s="105" t="s">
        <v>418</v>
      </c>
      <c r="J30" s="106"/>
    </row>
    <row r="31" spans="1:10" ht="13.8" x14ac:dyDescent="0.25">
      <c r="A31" s="176"/>
      <c r="B31" s="177"/>
      <c r="C31" s="37"/>
      <c r="D31" s="94"/>
      <c r="E31" s="178"/>
      <c r="F31" s="178"/>
      <c r="G31" s="178"/>
      <c r="H31" s="178"/>
      <c r="I31" s="179"/>
      <c r="J31" s="180"/>
    </row>
    <row r="32" spans="1:10" ht="13.8" x14ac:dyDescent="0.25">
      <c r="A32" s="176" t="s">
        <v>407</v>
      </c>
      <c r="B32" s="177"/>
      <c r="C32" s="62" t="s">
        <v>421</v>
      </c>
      <c r="D32" s="172" t="s">
        <v>419</v>
      </c>
      <c r="E32" s="173"/>
      <c r="F32" s="173"/>
      <c r="G32" s="173"/>
      <c r="H32" s="107" t="s">
        <v>420</v>
      </c>
      <c r="I32" s="108" t="s">
        <v>421</v>
      </c>
      <c r="J32" s="109"/>
    </row>
    <row r="33" spans="1:10" ht="13.8" x14ac:dyDescent="0.25">
      <c r="A33" s="33"/>
      <c r="B33" s="82"/>
      <c r="C33" s="82"/>
      <c r="D33" s="82"/>
      <c r="E33" s="158"/>
      <c r="F33" s="158"/>
      <c r="G33" s="158"/>
      <c r="H33" s="158"/>
      <c r="I33" s="82"/>
      <c r="J33" s="35"/>
    </row>
    <row r="34" spans="1:10" x14ac:dyDescent="0.25">
      <c r="A34" s="172" t="s">
        <v>408</v>
      </c>
      <c r="B34" s="173"/>
      <c r="C34" s="173"/>
      <c r="D34" s="173"/>
      <c r="E34" s="173" t="s">
        <v>398</v>
      </c>
      <c r="F34" s="173"/>
      <c r="G34" s="173"/>
      <c r="H34" s="173"/>
      <c r="I34" s="173"/>
      <c r="J34" s="38" t="s">
        <v>399</v>
      </c>
    </row>
    <row r="35" spans="1:10" ht="13.8" x14ac:dyDescent="0.25">
      <c r="A35" s="33"/>
      <c r="B35" s="82"/>
      <c r="C35" s="82"/>
      <c r="D35" s="82"/>
      <c r="E35" s="158"/>
      <c r="F35" s="158"/>
      <c r="G35" s="158"/>
      <c r="H35" s="158"/>
      <c r="I35" s="82"/>
      <c r="J35" s="93"/>
    </row>
    <row r="36" spans="1:10" x14ac:dyDescent="0.25">
      <c r="A36" s="165"/>
      <c r="B36" s="166"/>
      <c r="C36" s="166"/>
      <c r="D36" s="166"/>
      <c r="E36" s="165"/>
      <c r="F36" s="166"/>
      <c r="G36" s="166"/>
      <c r="H36" s="166"/>
      <c r="I36" s="167"/>
      <c r="J36" s="83"/>
    </row>
    <row r="37" spans="1:10" ht="13.8" x14ac:dyDescent="0.25">
      <c r="A37" s="33"/>
      <c r="B37" s="82"/>
      <c r="C37" s="97"/>
      <c r="D37" s="175"/>
      <c r="E37" s="175"/>
      <c r="F37" s="175"/>
      <c r="G37" s="175"/>
      <c r="H37" s="175"/>
      <c r="I37" s="175"/>
      <c r="J37" s="35"/>
    </row>
    <row r="38" spans="1:10" x14ac:dyDescent="0.25">
      <c r="A38" s="165"/>
      <c r="B38" s="166"/>
      <c r="C38" s="166"/>
      <c r="D38" s="167"/>
      <c r="E38" s="165"/>
      <c r="F38" s="166"/>
      <c r="G38" s="166"/>
      <c r="H38" s="166"/>
      <c r="I38" s="167"/>
      <c r="J38" s="62"/>
    </row>
    <row r="39" spans="1:10" ht="13.8" x14ac:dyDescent="0.25">
      <c r="A39" s="33"/>
      <c r="B39" s="82"/>
      <c r="C39" s="97"/>
      <c r="D39" s="96"/>
      <c r="E39" s="175"/>
      <c r="F39" s="175"/>
      <c r="G39" s="175"/>
      <c r="H39" s="175"/>
      <c r="I39" s="85"/>
      <c r="J39" s="35"/>
    </row>
    <row r="40" spans="1:10" x14ac:dyDescent="0.25">
      <c r="A40" s="165"/>
      <c r="B40" s="166"/>
      <c r="C40" s="166"/>
      <c r="D40" s="167"/>
      <c r="E40" s="165"/>
      <c r="F40" s="166"/>
      <c r="G40" s="166"/>
      <c r="H40" s="166"/>
      <c r="I40" s="167"/>
      <c r="J40" s="62"/>
    </row>
    <row r="41" spans="1:10" ht="13.8" x14ac:dyDescent="0.25">
      <c r="A41" s="33"/>
      <c r="B41" s="114"/>
      <c r="C41" s="113"/>
      <c r="D41" s="115"/>
      <c r="E41" s="115"/>
      <c r="F41" s="115"/>
      <c r="G41" s="115"/>
      <c r="H41" s="115"/>
      <c r="I41" s="116"/>
      <c r="J41" s="35"/>
    </row>
    <row r="42" spans="1:10" x14ac:dyDescent="0.25">
      <c r="A42" s="165"/>
      <c r="B42" s="166"/>
      <c r="C42" s="166"/>
      <c r="D42" s="167"/>
      <c r="E42" s="165"/>
      <c r="F42" s="166"/>
      <c r="G42" s="166"/>
      <c r="H42" s="166"/>
      <c r="I42" s="167"/>
      <c r="J42" s="62"/>
    </row>
    <row r="43" spans="1:10" ht="13.8" x14ac:dyDescent="0.25">
      <c r="A43" s="39"/>
      <c r="B43" s="97"/>
      <c r="C43" s="157"/>
      <c r="D43" s="157"/>
      <c r="E43" s="158"/>
      <c r="F43" s="158"/>
      <c r="G43" s="157"/>
      <c r="H43" s="157"/>
      <c r="I43" s="157"/>
      <c r="J43" s="35"/>
    </row>
    <row r="44" spans="1:10" x14ac:dyDescent="0.25">
      <c r="A44" s="165"/>
      <c r="B44" s="166"/>
      <c r="C44" s="166"/>
      <c r="D44" s="167"/>
      <c r="E44" s="165"/>
      <c r="F44" s="166"/>
      <c r="G44" s="166"/>
      <c r="H44" s="166"/>
      <c r="I44" s="167"/>
      <c r="J44" s="62"/>
    </row>
    <row r="45" spans="1:10" ht="13.8" x14ac:dyDescent="0.25">
      <c r="A45" s="39"/>
      <c r="B45" s="97"/>
      <c r="C45" s="97"/>
      <c r="D45" s="82"/>
      <c r="E45" s="174"/>
      <c r="F45" s="174"/>
      <c r="G45" s="157"/>
      <c r="H45" s="157"/>
      <c r="I45" s="82"/>
      <c r="J45" s="35"/>
    </row>
    <row r="46" spans="1:10" x14ac:dyDescent="0.25">
      <c r="A46" s="165"/>
      <c r="B46" s="166"/>
      <c r="C46" s="166"/>
      <c r="D46" s="167"/>
      <c r="E46" s="165"/>
      <c r="F46" s="166"/>
      <c r="G46" s="166"/>
      <c r="H46" s="166"/>
      <c r="I46" s="167"/>
      <c r="J46" s="62"/>
    </row>
    <row r="47" spans="1:10" ht="13.8" x14ac:dyDescent="0.25">
      <c r="A47" s="39"/>
      <c r="B47" s="97"/>
      <c r="C47" s="97"/>
      <c r="D47" s="82"/>
      <c r="E47" s="158"/>
      <c r="F47" s="158"/>
      <c r="G47" s="157"/>
      <c r="H47" s="157"/>
      <c r="I47" s="82"/>
      <c r="J47" s="110" t="s">
        <v>422</v>
      </c>
    </row>
    <row r="48" spans="1:10" ht="13.8" x14ac:dyDescent="0.25">
      <c r="A48" s="39"/>
      <c r="B48" s="97"/>
      <c r="C48" s="97"/>
      <c r="D48" s="82"/>
      <c r="E48" s="158"/>
      <c r="F48" s="158"/>
      <c r="G48" s="157"/>
      <c r="H48" s="157"/>
      <c r="I48" s="82"/>
      <c r="J48" s="110" t="s">
        <v>423</v>
      </c>
    </row>
    <row r="49" spans="1:10" ht="14.4" customHeight="1" x14ac:dyDescent="0.25">
      <c r="A49" s="160" t="s">
        <v>400</v>
      </c>
      <c r="B49" s="161"/>
      <c r="C49" s="170" t="s">
        <v>423</v>
      </c>
      <c r="D49" s="171"/>
      <c r="E49" s="168" t="s">
        <v>424</v>
      </c>
      <c r="F49" s="169"/>
      <c r="G49" s="162"/>
      <c r="H49" s="163"/>
      <c r="I49" s="163"/>
      <c r="J49" s="164"/>
    </row>
    <row r="50" spans="1:10" ht="13.8" x14ac:dyDescent="0.25">
      <c r="A50" s="39"/>
      <c r="B50" s="97"/>
      <c r="C50" s="157"/>
      <c r="D50" s="157"/>
      <c r="E50" s="158"/>
      <c r="F50" s="158"/>
      <c r="G50" s="159" t="s">
        <v>425</v>
      </c>
      <c r="H50" s="159"/>
      <c r="I50" s="159"/>
      <c r="J50" s="40"/>
    </row>
    <row r="51" spans="1:10" ht="13.95" customHeight="1" x14ac:dyDescent="0.25">
      <c r="A51" s="160" t="s">
        <v>401</v>
      </c>
      <c r="B51" s="161"/>
      <c r="C51" s="162" t="s">
        <v>441</v>
      </c>
      <c r="D51" s="163"/>
      <c r="E51" s="163"/>
      <c r="F51" s="163"/>
      <c r="G51" s="163"/>
      <c r="H51" s="163"/>
      <c r="I51" s="163"/>
      <c r="J51" s="164"/>
    </row>
    <row r="52" spans="1:10" ht="13.8" x14ac:dyDescent="0.25">
      <c r="A52" s="33"/>
      <c r="B52" s="82"/>
      <c r="C52" s="181" t="s">
        <v>402</v>
      </c>
      <c r="D52" s="181"/>
      <c r="E52" s="181"/>
      <c r="F52" s="181"/>
      <c r="G52" s="181"/>
      <c r="H52" s="181"/>
      <c r="I52" s="181"/>
      <c r="J52" s="35"/>
    </row>
    <row r="53" spans="1:10" ht="13.8" x14ac:dyDescent="0.25">
      <c r="A53" s="160" t="s">
        <v>403</v>
      </c>
      <c r="B53" s="161"/>
      <c r="C53" s="217" t="s">
        <v>442</v>
      </c>
      <c r="D53" s="218"/>
      <c r="E53" s="219"/>
      <c r="F53" s="158"/>
      <c r="G53" s="158"/>
      <c r="H53" s="173"/>
      <c r="I53" s="173"/>
      <c r="J53" s="220"/>
    </row>
    <row r="54" spans="1:10" ht="13.8" x14ac:dyDescent="0.25">
      <c r="A54" s="33"/>
      <c r="B54" s="82"/>
      <c r="C54" s="97"/>
      <c r="D54" s="82"/>
      <c r="E54" s="158"/>
      <c r="F54" s="158"/>
      <c r="G54" s="158"/>
      <c r="H54" s="158"/>
      <c r="I54" s="82"/>
      <c r="J54" s="35"/>
    </row>
    <row r="55" spans="1:10" ht="14.4" customHeight="1" x14ac:dyDescent="0.25">
      <c r="A55" s="160" t="s">
        <v>395</v>
      </c>
      <c r="B55" s="161"/>
      <c r="C55" s="213" t="s">
        <v>443</v>
      </c>
      <c r="D55" s="214"/>
      <c r="E55" s="214"/>
      <c r="F55" s="214"/>
      <c r="G55" s="214"/>
      <c r="H55" s="214"/>
      <c r="I55" s="214"/>
      <c r="J55" s="215"/>
    </row>
    <row r="56" spans="1:10" ht="13.8" x14ac:dyDescent="0.25">
      <c r="A56" s="33"/>
      <c r="B56" s="82"/>
      <c r="C56" s="82"/>
      <c r="D56" s="82"/>
      <c r="E56" s="158"/>
      <c r="F56" s="158"/>
      <c r="G56" s="158"/>
      <c r="H56" s="158"/>
      <c r="I56" s="82"/>
      <c r="J56" s="35"/>
    </row>
    <row r="57" spans="1:10" ht="13.8" x14ac:dyDescent="0.25">
      <c r="A57" s="160" t="s">
        <v>426</v>
      </c>
      <c r="B57" s="161"/>
      <c r="C57" s="213" t="s">
        <v>444</v>
      </c>
      <c r="D57" s="214"/>
      <c r="E57" s="214"/>
      <c r="F57" s="214"/>
      <c r="G57" s="214"/>
      <c r="H57" s="214"/>
      <c r="I57" s="214"/>
      <c r="J57" s="215"/>
    </row>
    <row r="58" spans="1:10" ht="14.4" customHeight="1" x14ac:dyDescent="0.25">
      <c r="A58" s="33"/>
      <c r="B58" s="82"/>
      <c r="C58" s="159" t="s">
        <v>427</v>
      </c>
      <c r="D58" s="159"/>
      <c r="E58" s="159"/>
      <c r="F58" s="159"/>
      <c r="G58" s="82"/>
      <c r="H58" s="82"/>
      <c r="I58" s="82"/>
      <c r="J58" s="35"/>
    </row>
    <row r="59" spans="1:10" ht="13.8" x14ac:dyDescent="0.25">
      <c r="A59" s="160" t="s">
        <v>428</v>
      </c>
      <c r="B59" s="161"/>
      <c r="C59" s="213" t="s">
        <v>449</v>
      </c>
      <c r="D59" s="214"/>
      <c r="E59" s="214"/>
      <c r="F59" s="214"/>
      <c r="G59" s="214"/>
      <c r="H59" s="214"/>
      <c r="I59" s="214"/>
      <c r="J59" s="215"/>
    </row>
    <row r="60" spans="1:10" ht="14.4" customHeight="1" x14ac:dyDescent="0.25">
      <c r="A60" s="41"/>
      <c r="B60" s="42"/>
      <c r="C60" s="216" t="s">
        <v>429</v>
      </c>
      <c r="D60" s="216"/>
      <c r="E60" s="216"/>
      <c r="F60" s="216"/>
      <c r="G60" s="21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51181102362204722" top="0.74803149606299213" bottom="0.55118110236220474"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O13" sqref="O13"/>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33" t="s">
        <v>1</v>
      </c>
      <c r="B1" s="234"/>
      <c r="C1" s="234"/>
      <c r="D1" s="234"/>
      <c r="E1" s="234"/>
      <c r="F1" s="234"/>
      <c r="G1" s="234"/>
      <c r="H1" s="234"/>
      <c r="I1" s="234"/>
    </row>
    <row r="2" spans="1:9" x14ac:dyDescent="0.25">
      <c r="A2" s="235" t="s">
        <v>445</v>
      </c>
      <c r="B2" s="236"/>
      <c r="C2" s="236"/>
      <c r="D2" s="236"/>
      <c r="E2" s="236"/>
      <c r="F2" s="236"/>
      <c r="G2" s="236"/>
      <c r="H2" s="236"/>
      <c r="I2" s="236"/>
    </row>
    <row r="3" spans="1:9" x14ac:dyDescent="0.25">
      <c r="A3" s="237" t="s">
        <v>361</v>
      </c>
      <c r="B3" s="238"/>
      <c r="C3" s="238"/>
      <c r="D3" s="238"/>
      <c r="E3" s="238"/>
      <c r="F3" s="238"/>
      <c r="G3" s="238"/>
      <c r="H3" s="238"/>
      <c r="I3" s="238"/>
    </row>
    <row r="4" spans="1:9" x14ac:dyDescent="0.25">
      <c r="A4" s="239" t="s">
        <v>446</v>
      </c>
      <c r="B4" s="240"/>
      <c r="C4" s="240"/>
      <c r="D4" s="240"/>
      <c r="E4" s="240"/>
      <c r="F4" s="240"/>
      <c r="G4" s="240"/>
      <c r="H4" s="240"/>
      <c r="I4" s="241"/>
    </row>
    <row r="5" spans="1:9" ht="31.2" thickBot="1" x14ac:dyDescent="0.3">
      <c r="A5" s="245" t="s">
        <v>2</v>
      </c>
      <c r="B5" s="246"/>
      <c r="C5" s="246"/>
      <c r="D5" s="246"/>
      <c r="E5" s="246"/>
      <c r="F5" s="247"/>
      <c r="G5" s="26" t="s">
        <v>113</v>
      </c>
      <c r="H5" s="56" t="s">
        <v>376</v>
      </c>
      <c r="I5" s="57" t="s">
        <v>384</v>
      </c>
    </row>
    <row r="6" spans="1:9" x14ac:dyDescent="0.25">
      <c r="A6" s="242">
        <v>1</v>
      </c>
      <c r="B6" s="243"/>
      <c r="C6" s="243"/>
      <c r="D6" s="243"/>
      <c r="E6" s="243"/>
      <c r="F6" s="244"/>
      <c r="G6" s="27">
        <v>2</v>
      </c>
      <c r="H6" s="28">
        <v>3</v>
      </c>
      <c r="I6" s="28">
        <v>4</v>
      </c>
    </row>
    <row r="7" spans="1:9" x14ac:dyDescent="0.25">
      <c r="A7" s="248"/>
      <c r="B7" s="248"/>
      <c r="C7" s="248"/>
      <c r="D7" s="248"/>
      <c r="E7" s="248"/>
      <c r="F7" s="248"/>
      <c r="G7" s="248"/>
      <c r="H7" s="248"/>
      <c r="I7" s="249"/>
    </row>
    <row r="8" spans="1:9" ht="12.75" customHeight="1" x14ac:dyDescent="0.25">
      <c r="A8" s="250" t="s">
        <v>4</v>
      </c>
      <c r="B8" s="251"/>
      <c r="C8" s="251"/>
      <c r="D8" s="251"/>
      <c r="E8" s="251"/>
      <c r="F8" s="252"/>
      <c r="G8" s="16">
        <v>1</v>
      </c>
      <c r="H8" s="58">
        <v>0</v>
      </c>
      <c r="I8" s="58">
        <v>0</v>
      </c>
    </row>
    <row r="9" spans="1:9" ht="12.75" customHeight="1" x14ac:dyDescent="0.25">
      <c r="A9" s="230" t="s">
        <v>5</v>
      </c>
      <c r="B9" s="231"/>
      <c r="C9" s="231"/>
      <c r="D9" s="231"/>
      <c r="E9" s="231"/>
      <c r="F9" s="232"/>
      <c r="G9" s="17">
        <v>2</v>
      </c>
      <c r="H9" s="59">
        <f>H10+H17+H27+H38+H43</f>
        <v>2752309611</v>
      </c>
      <c r="I9" s="59">
        <f>I10+I17+I27+I38+I43</f>
        <v>2728094883</v>
      </c>
    </row>
    <row r="10" spans="1:9" ht="12.75" customHeight="1" x14ac:dyDescent="0.25">
      <c r="A10" s="222" t="s">
        <v>6</v>
      </c>
      <c r="B10" s="223"/>
      <c r="C10" s="223"/>
      <c r="D10" s="223"/>
      <c r="E10" s="223"/>
      <c r="F10" s="224"/>
      <c r="G10" s="17">
        <v>3</v>
      </c>
      <c r="H10" s="59">
        <f>H11+H12+H13+H14+H15+H16</f>
        <v>42059299</v>
      </c>
      <c r="I10" s="59">
        <f>I11+I12+I13+I14+I15+I16</f>
        <v>42715766</v>
      </c>
    </row>
    <row r="11" spans="1:9" ht="12.75" customHeight="1" x14ac:dyDescent="0.25">
      <c r="A11" s="227" t="s">
        <v>7</v>
      </c>
      <c r="B11" s="228"/>
      <c r="C11" s="228"/>
      <c r="D11" s="228"/>
      <c r="E11" s="228"/>
      <c r="F11" s="229"/>
      <c r="G11" s="16">
        <v>4</v>
      </c>
      <c r="H11" s="58">
        <v>0</v>
      </c>
      <c r="I11" s="58">
        <v>0</v>
      </c>
    </row>
    <row r="12" spans="1:9" ht="23.4" customHeight="1" x14ac:dyDescent="0.25">
      <c r="A12" s="227" t="s">
        <v>8</v>
      </c>
      <c r="B12" s="228"/>
      <c r="C12" s="228"/>
      <c r="D12" s="228"/>
      <c r="E12" s="228"/>
      <c r="F12" s="229"/>
      <c r="G12" s="16">
        <v>5</v>
      </c>
      <c r="H12" s="58">
        <v>28842123</v>
      </c>
      <c r="I12" s="58">
        <v>29789076</v>
      </c>
    </row>
    <row r="13" spans="1:9" ht="12.75" customHeight="1" x14ac:dyDescent="0.25">
      <c r="A13" s="227" t="s">
        <v>9</v>
      </c>
      <c r="B13" s="228"/>
      <c r="C13" s="228"/>
      <c r="D13" s="228"/>
      <c r="E13" s="228"/>
      <c r="F13" s="229"/>
      <c r="G13" s="16">
        <v>6</v>
      </c>
      <c r="H13" s="58">
        <v>12480373</v>
      </c>
      <c r="I13" s="58">
        <v>12480373</v>
      </c>
    </row>
    <row r="14" spans="1:9" ht="12.75" customHeight="1" x14ac:dyDescent="0.25">
      <c r="A14" s="227" t="s">
        <v>10</v>
      </c>
      <c r="B14" s="228"/>
      <c r="C14" s="228"/>
      <c r="D14" s="228"/>
      <c r="E14" s="228"/>
      <c r="F14" s="229"/>
      <c r="G14" s="16">
        <v>7</v>
      </c>
      <c r="H14" s="58">
        <v>0</v>
      </c>
      <c r="I14" s="58">
        <v>0</v>
      </c>
    </row>
    <row r="15" spans="1:9" ht="12.75" customHeight="1" x14ac:dyDescent="0.25">
      <c r="A15" s="227" t="s">
        <v>11</v>
      </c>
      <c r="B15" s="228"/>
      <c r="C15" s="228"/>
      <c r="D15" s="228"/>
      <c r="E15" s="228"/>
      <c r="F15" s="229"/>
      <c r="G15" s="16">
        <v>8</v>
      </c>
      <c r="H15" s="58">
        <v>0</v>
      </c>
      <c r="I15" s="58">
        <v>0</v>
      </c>
    </row>
    <row r="16" spans="1:9" ht="12.75" customHeight="1" x14ac:dyDescent="0.25">
      <c r="A16" s="227" t="s">
        <v>12</v>
      </c>
      <c r="B16" s="228"/>
      <c r="C16" s="228"/>
      <c r="D16" s="228"/>
      <c r="E16" s="228"/>
      <c r="F16" s="229"/>
      <c r="G16" s="16">
        <v>9</v>
      </c>
      <c r="H16" s="58">
        <v>736803</v>
      </c>
      <c r="I16" s="58">
        <v>446317</v>
      </c>
    </row>
    <row r="17" spans="1:9" ht="12.75" customHeight="1" x14ac:dyDescent="0.25">
      <c r="A17" s="222" t="s">
        <v>13</v>
      </c>
      <c r="B17" s="223"/>
      <c r="C17" s="223"/>
      <c r="D17" s="223"/>
      <c r="E17" s="223"/>
      <c r="F17" s="224"/>
      <c r="G17" s="17">
        <v>10</v>
      </c>
      <c r="H17" s="59">
        <f>H18+H19+H20+H21+H22+H23+H24+H25+H26</f>
        <v>2485540061</v>
      </c>
      <c r="I17" s="59">
        <f>I18+I19+I20+I21+I22+I23+I24+I25+I26</f>
        <v>2411706148</v>
      </c>
    </row>
    <row r="18" spans="1:9" ht="12.75" customHeight="1" x14ac:dyDescent="0.25">
      <c r="A18" s="227" t="s">
        <v>14</v>
      </c>
      <c r="B18" s="228"/>
      <c r="C18" s="228"/>
      <c r="D18" s="228"/>
      <c r="E18" s="228"/>
      <c r="F18" s="229"/>
      <c r="G18" s="16">
        <v>11</v>
      </c>
      <c r="H18" s="58">
        <v>280884988</v>
      </c>
      <c r="I18" s="58">
        <v>280884988</v>
      </c>
    </row>
    <row r="19" spans="1:9" ht="12.75" customHeight="1" x14ac:dyDescent="0.25">
      <c r="A19" s="227" t="s">
        <v>15</v>
      </c>
      <c r="B19" s="228"/>
      <c r="C19" s="228"/>
      <c r="D19" s="228"/>
      <c r="E19" s="228"/>
      <c r="F19" s="229"/>
      <c r="G19" s="16">
        <v>12</v>
      </c>
      <c r="H19" s="58">
        <v>2017043199</v>
      </c>
      <c r="I19" s="58">
        <v>1956616610</v>
      </c>
    </row>
    <row r="20" spans="1:9" ht="12.75" customHeight="1" x14ac:dyDescent="0.25">
      <c r="A20" s="227" t="s">
        <v>16</v>
      </c>
      <c r="B20" s="228"/>
      <c r="C20" s="228"/>
      <c r="D20" s="228"/>
      <c r="E20" s="228"/>
      <c r="F20" s="229"/>
      <c r="G20" s="16">
        <v>13</v>
      </c>
      <c r="H20" s="58">
        <v>40730683</v>
      </c>
      <c r="I20" s="58">
        <v>32152510</v>
      </c>
    </row>
    <row r="21" spans="1:9" ht="12.75" customHeight="1" x14ac:dyDescent="0.25">
      <c r="A21" s="227" t="s">
        <v>17</v>
      </c>
      <c r="B21" s="228"/>
      <c r="C21" s="228"/>
      <c r="D21" s="228"/>
      <c r="E21" s="228"/>
      <c r="F21" s="229"/>
      <c r="G21" s="16">
        <v>14</v>
      </c>
      <c r="H21" s="58">
        <v>66933319</v>
      </c>
      <c r="I21" s="58">
        <v>57749519</v>
      </c>
    </row>
    <row r="22" spans="1:9" ht="12.75" customHeight="1" x14ac:dyDescent="0.25">
      <c r="A22" s="227" t="s">
        <v>18</v>
      </c>
      <c r="B22" s="228"/>
      <c r="C22" s="228"/>
      <c r="D22" s="228"/>
      <c r="E22" s="228"/>
      <c r="F22" s="229"/>
      <c r="G22" s="16">
        <v>15</v>
      </c>
      <c r="H22" s="58">
        <v>0</v>
      </c>
      <c r="I22" s="58">
        <v>0</v>
      </c>
    </row>
    <row r="23" spans="1:9" ht="12.75" customHeight="1" x14ac:dyDescent="0.25">
      <c r="A23" s="227" t="s">
        <v>19</v>
      </c>
      <c r="B23" s="228"/>
      <c r="C23" s="228"/>
      <c r="D23" s="228"/>
      <c r="E23" s="228"/>
      <c r="F23" s="229"/>
      <c r="G23" s="16">
        <v>16</v>
      </c>
      <c r="H23" s="58">
        <v>0</v>
      </c>
      <c r="I23" s="58">
        <v>0</v>
      </c>
    </row>
    <row r="24" spans="1:9" ht="12.75" customHeight="1" x14ac:dyDescent="0.25">
      <c r="A24" s="227" t="s">
        <v>20</v>
      </c>
      <c r="B24" s="228"/>
      <c r="C24" s="228"/>
      <c r="D24" s="228"/>
      <c r="E24" s="228"/>
      <c r="F24" s="229"/>
      <c r="G24" s="16">
        <v>17</v>
      </c>
      <c r="H24" s="58">
        <v>11259032</v>
      </c>
      <c r="I24" s="58">
        <v>8496410</v>
      </c>
    </row>
    <row r="25" spans="1:9" ht="12.75" customHeight="1" x14ac:dyDescent="0.25">
      <c r="A25" s="227" t="s">
        <v>21</v>
      </c>
      <c r="B25" s="228"/>
      <c r="C25" s="228"/>
      <c r="D25" s="228"/>
      <c r="E25" s="228"/>
      <c r="F25" s="229"/>
      <c r="G25" s="16">
        <v>18</v>
      </c>
      <c r="H25" s="58">
        <v>47171868</v>
      </c>
      <c r="I25" s="58">
        <v>47241528</v>
      </c>
    </row>
    <row r="26" spans="1:9" ht="12.75" customHeight="1" x14ac:dyDescent="0.25">
      <c r="A26" s="227" t="s">
        <v>22</v>
      </c>
      <c r="B26" s="228"/>
      <c r="C26" s="228"/>
      <c r="D26" s="228"/>
      <c r="E26" s="228"/>
      <c r="F26" s="229"/>
      <c r="G26" s="16">
        <v>19</v>
      </c>
      <c r="H26" s="58">
        <v>21516972</v>
      </c>
      <c r="I26" s="58">
        <v>28564583</v>
      </c>
    </row>
    <row r="27" spans="1:9" ht="12.75" customHeight="1" x14ac:dyDescent="0.25">
      <c r="A27" s="222" t="s">
        <v>23</v>
      </c>
      <c r="B27" s="223"/>
      <c r="C27" s="223"/>
      <c r="D27" s="223"/>
      <c r="E27" s="223"/>
      <c r="F27" s="224"/>
      <c r="G27" s="17">
        <v>20</v>
      </c>
      <c r="H27" s="59">
        <f>SUM(H28:H37)</f>
        <v>203964377</v>
      </c>
      <c r="I27" s="59">
        <f>SUM(I28:I37)</f>
        <v>209662845</v>
      </c>
    </row>
    <row r="28" spans="1:9" ht="12.75" customHeight="1" x14ac:dyDescent="0.25">
      <c r="A28" s="227" t="s">
        <v>24</v>
      </c>
      <c r="B28" s="228"/>
      <c r="C28" s="228"/>
      <c r="D28" s="228"/>
      <c r="E28" s="228"/>
      <c r="F28" s="229"/>
      <c r="G28" s="16">
        <v>21</v>
      </c>
      <c r="H28" s="58">
        <v>190844787</v>
      </c>
      <c r="I28" s="58">
        <v>190844787</v>
      </c>
    </row>
    <row r="29" spans="1:9" ht="12.75" customHeight="1" x14ac:dyDescent="0.25">
      <c r="A29" s="227" t="s">
        <v>25</v>
      </c>
      <c r="B29" s="228"/>
      <c r="C29" s="228"/>
      <c r="D29" s="228"/>
      <c r="E29" s="228"/>
      <c r="F29" s="229"/>
      <c r="G29" s="16">
        <v>22</v>
      </c>
      <c r="H29" s="58">
        <v>0</v>
      </c>
      <c r="I29" s="58">
        <v>0</v>
      </c>
    </row>
    <row r="30" spans="1:9" ht="12.75" customHeight="1" x14ac:dyDescent="0.25">
      <c r="A30" s="227" t="s">
        <v>26</v>
      </c>
      <c r="B30" s="228"/>
      <c r="C30" s="228"/>
      <c r="D30" s="228"/>
      <c r="E30" s="228"/>
      <c r="F30" s="229"/>
      <c r="G30" s="16">
        <v>23</v>
      </c>
      <c r="H30" s="58">
        <v>0</v>
      </c>
      <c r="I30" s="58">
        <v>0</v>
      </c>
    </row>
    <row r="31" spans="1:9" ht="24.6" customHeight="1" x14ac:dyDescent="0.25">
      <c r="A31" s="227" t="s">
        <v>27</v>
      </c>
      <c r="B31" s="228"/>
      <c r="C31" s="228"/>
      <c r="D31" s="228"/>
      <c r="E31" s="228"/>
      <c r="F31" s="229"/>
      <c r="G31" s="16">
        <v>24</v>
      </c>
      <c r="H31" s="58">
        <v>13110346</v>
      </c>
      <c r="I31" s="58">
        <v>12034170</v>
      </c>
    </row>
    <row r="32" spans="1:9" ht="24" customHeight="1" x14ac:dyDescent="0.25">
      <c r="A32" s="227" t="s">
        <v>28</v>
      </c>
      <c r="B32" s="228"/>
      <c r="C32" s="228"/>
      <c r="D32" s="228"/>
      <c r="E32" s="228"/>
      <c r="F32" s="229"/>
      <c r="G32" s="16">
        <v>25</v>
      </c>
      <c r="H32" s="58">
        <v>0</v>
      </c>
      <c r="I32" s="58">
        <v>0</v>
      </c>
    </row>
    <row r="33" spans="1:9" ht="26.4" customHeight="1" x14ac:dyDescent="0.25">
      <c r="A33" s="227" t="s">
        <v>29</v>
      </c>
      <c r="B33" s="228"/>
      <c r="C33" s="228"/>
      <c r="D33" s="228"/>
      <c r="E33" s="228"/>
      <c r="F33" s="229"/>
      <c r="G33" s="16">
        <v>26</v>
      </c>
      <c r="H33" s="58">
        <v>0</v>
      </c>
      <c r="I33" s="58">
        <v>0</v>
      </c>
    </row>
    <row r="34" spans="1:9" ht="12.75" customHeight="1" x14ac:dyDescent="0.25">
      <c r="A34" s="227" t="s">
        <v>30</v>
      </c>
      <c r="B34" s="228"/>
      <c r="C34" s="228"/>
      <c r="D34" s="228"/>
      <c r="E34" s="228"/>
      <c r="F34" s="229"/>
      <c r="G34" s="16">
        <v>27</v>
      </c>
      <c r="H34" s="58">
        <v>0</v>
      </c>
      <c r="I34" s="58">
        <v>0</v>
      </c>
    </row>
    <row r="35" spans="1:9" ht="12.75" customHeight="1" x14ac:dyDescent="0.25">
      <c r="A35" s="227" t="s">
        <v>31</v>
      </c>
      <c r="B35" s="228"/>
      <c r="C35" s="228"/>
      <c r="D35" s="228"/>
      <c r="E35" s="228"/>
      <c r="F35" s="229"/>
      <c r="G35" s="16">
        <v>28</v>
      </c>
      <c r="H35" s="58">
        <v>9244</v>
      </c>
      <c r="I35" s="58">
        <v>6783888</v>
      </c>
    </row>
    <row r="36" spans="1:9" ht="12.75" customHeight="1" x14ac:dyDescent="0.25">
      <c r="A36" s="227" t="s">
        <v>32</v>
      </c>
      <c r="B36" s="228"/>
      <c r="C36" s="228"/>
      <c r="D36" s="228"/>
      <c r="E36" s="228"/>
      <c r="F36" s="229"/>
      <c r="G36" s="16">
        <v>29</v>
      </c>
      <c r="H36" s="58">
        <v>0</v>
      </c>
      <c r="I36" s="58">
        <v>0</v>
      </c>
    </row>
    <row r="37" spans="1:9" ht="12.75" customHeight="1" x14ac:dyDescent="0.25">
      <c r="A37" s="227" t="s">
        <v>33</v>
      </c>
      <c r="B37" s="228"/>
      <c r="C37" s="228"/>
      <c r="D37" s="228"/>
      <c r="E37" s="228"/>
      <c r="F37" s="229"/>
      <c r="G37" s="16">
        <v>30</v>
      </c>
      <c r="H37" s="58">
        <v>0</v>
      </c>
      <c r="I37" s="58">
        <v>0</v>
      </c>
    </row>
    <row r="38" spans="1:9" ht="12.75" customHeight="1" x14ac:dyDescent="0.25">
      <c r="A38" s="222" t="s">
        <v>34</v>
      </c>
      <c r="B38" s="223"/>
      <c r="C38" s="223"/>
      <c r="D38" s="223"/>
      <c r="E38" s="223"/>
      <c r="F38" s="224"/>
      <c r="G38" s="17">
        <v>31</v>
      </c>
      <c r="H38" s="59">
        <f>H39+H40+H41+H42</f>
        <v>0</v>
      </c>
      <c r="I38" s="59">
        <f>I39+I40+I41+I42</f>
        <v>0</v>
      </c>
    </row>
    <row r="39" spans="1:9" ht="12.75" customHeight="1" x14ac:dyDescent="0.25">
      <c r="A39" s="227" t="s">
        <v>35</v>
      </c>
      <c r="B39" s="228"/>
      <c r="C39" s="228"/>
      <c r="D39" s="228"/>
      <c r="E39" s="228"/>
      <c r="F39" s="229"/>
      <c r="G39" s="16">
        <v>32</v>
      </c>
      <c r="H39" s="58">
        <v>0</v>
      </c>
      <c r="I39" s="58">
        <v>0</v>
      </c>
    </row>
    <row r="40" spans="1:9" ht="12.75" customHeight="1" x14ac:dyDescent="0.25">
      <c r="A40" s="227" t="s">
        <v>36</v>
      </c>
      <c r="B40" s="228"/>
      <c r="C40" s="228"/>
      <c r="D40" s="228"/>
      <c r="E40" s="228"/>
      <c r="F40" s="229"/>
      <c r="G40" s="16">
        <v>33</v>
      </c>
      <c r="H40" s="58">
        <v>0</v>
      </c>
      <c r="I40" s="58">
        <v>0</v>
      </c>
    </row>
    <row r="41" spans="1:9" ht="12.75" customHeight="1" x14ac:dyDescent="0.25">
      <c r="A41" s="227" t="s">
        <v>37</v>
      </c>
      <c r="B41" s="228"/>
      <c r="C41" s="228"/>
      <c r="D41" s="228"/>
      <c r="E41" s="228"/>
      <c r="F41" s="229"/>
      <c r="G41" s="16">
        <v>34</v>
      </c>
      <c r="H41" s="58">
        <v>0</v>
      </c>
      <c r="I41" s="58">
        <v>0</v>
      </c>
    </row>
    <row r="42" spans="1:9" ht="12.75" customHeight="1" x14ac:dyDescent="0.25">
      <c r="A42" s="227" t="s">
        <v>38</v>
      </c>
      <c r="B42" s="228"/>
      <c r="C42" s="228"/>
      <c r="D42" s="228"/>
      <c r="E42" s="228"/>
      <c r="F42" s="229"/>
      <c r="G42" s="16">
        <v>35</v>
      </c>
      <c r="H42" s="58">
        <v>0</v>
      </c>
      <c r="I42" s="58">
        <v>0</v>
      </c>
    </row>
    <row r="43" spans="1:9" ht="12.75" customHeight="1" x14ac:dyDescent="0.25">
      <c r="A43" s="253" t="s">
        <v>39</v>
      </c>
      <c r="B43" s="254"/>
      <c r="C43" s="254"/>
      <c r="D43" s="254"/>
      <c r="E43" s="254"/>
      <c r="F43" s="255"/>
      <c r="G43" s="16">
        <v>36</v>
      </c>
      <c r="H43" s="58">
        <v>20745874</v>
      </c>
      <c r="I43" s="58">
        <v>64010124</v>
      </c>
    </row>
    <row r="44" spans="1:9" ht="12.75" customHeight="1" x14ac:dyDescent="0.25">
      <c r="A44" s="230" t="s">
        <v>40</v>
      </c>
      <c r="B44" s="231"/>
      <c r="C44" s="231"/>
      <c r="D44" s="231"/>
      <c r="E44" s="231"/>
      <c r="F44" s="232"/>
      <c r="G44" s="17">
        <v>37</v>
      </c>
      <c r="H44" s="59">
        <f>H45+H53+H60+H70</f>
        <v>584080169</v>
      </c>
      <c r="I44" s="59">
        <f>I45+I53+I60+I70</f>
        <v>525831251</v>
      </c>
    </row>
    <row r="45" spans="1:9" ht="12.75" customHeight="1" x14ac:dyDescent="0.25">
      <c r="A45" s="222" t="s">
        <v>41</v>
      </c>
      <c r="B45" s="223"/>
      <c r="C45" s="223"/>
      <c r="D45" s="223"/>
      <c r="E45" s="223"/>
      <c r="F45" s="224"/>
      <c r="G45" s="17">
        <v>38</v>
      </c>
      <c r="H45" s="59">
        <f>SUM(H46:H52)</f>
        <v>4473185</v>
      </c>
      <c r="I45" s="59">
        <f>SUM(I46:I52)</f>
        <v>3663395</v>
      </c>
    </row>
    <row r="46" spans="1:9" ht="12.75" customHeight="1" x14ac:dyDescent="0.25">
      <c r="A46" s="227" t="s">
        <v>42</v>
      </c>
      <c r="B46" s="228"/>
      <c r="C46" s="228"/>
      <c r="D46" s="228"/>
      <c r="E46" s="228"/>
      <c r="F46" s="229"/>
      <c r="G46" s="16">
        <v>39</v>
      </c>
      <c r="H46" s="58">
        <v>4246955</v>
      </c>
      <c r="I46" s="58">
        <v>3478838</v>
      </c>
    </row>
    <row r="47" spans="1:9" ht="12.75" customHeight="1" x14ac:dyDescent="0.25">
      <c r="A47" s="227" t="s">
        <v>43</v>
      </c>
      <c r="B47" s="228"/>
      <c r="C47" s="228"/>
      <c r="D47" s="228"/>
      <c r="E47" s="228"/>
      <c r="F47" s="229"/>
      <c r="G47" s="16">
        <v>40</v>
      </c>
      <c r="H47" s="58">
        <v>0</v>
      </c>
      <c r="I47" s="58">
        <v>0</v>
      </c>
    </row>
    <row r="48" spans="1:9" ht="12.75" customHeight="1" x14ac:dyDescent="0.25">
      <c r="A48" s="227" t="s">
        <v>44</v>
      </c>
      <c r="B48" s="228"/>
      <c r="C48" s="228"/>
      <c r="D48" s="228"/>
      <c r="E48" s="228"/>
      <c r="F48" s="229"/>
      <c r="G48" s="16">
        <v>41</v>
      </c>
      <c r="H48" s="58">
        <v>0</v>
      </c>
      <c r="I48" s="58">
        <v>0</v>
      </c>
    </row>
    <row r="49" spans="1:9" ht="12.75" customHeight="1" x14ac:dyDescent="0.25">
      <c r="A49" s="227" t="s">
        <v>45</v>
      </c>
      <c r="B49" s="228"/>
      <c r="C49" s="228"/>
      <c r="D49" s="228"/>
      <c r="E49" s="228"/>
      <c r="F49" s="229"/>
      <c r="G49" s="16">
        <v>42</v>
      </c>
      <c r="H49" s="58">
        <v>226230</v>
      </c>
      <c r="I49" s="58">
        <v>184557</v>
      </c>
    </row>
    <row r="50" spans="1:9" ht="12.75" customHeight="1" x14ac:dyDescent="0.25">
      <c r="A50" s="227" t="s">
        <v>46</v>
      </c>
      <c r="B50" s="228"/>
      <c r="C50" s="228"/>
      <c r="D50" s="228"/>
      <c r="E50" s="228"/>
      <c r="F50" s="229"/>
      <c r="G50" s="16">
        <v>43</v>
      </c>
      <c r="H50" s="58">
        <v>0</v>
      </c>
      <c r="I50" s="58">
        <v>0</v>
      </c>
    </row>
    <row r="51" spans="1:9" ht="12.75" customHeight="1" x14ac:dyDescent="0.25">
      <c r="A51" s="227" t="s">
        <v>47</v>
      </c>
      <c r="B51" s="228"/>
      <c r="C51" s="228"/>
      <c r="D51" s="228"/>
      <c r="E51" s="228"/>
      <c r="F51" s="229"/>
      <c r="G51" s="16">
        <v>44</v>
      </c>
      <c r="H51" s="58">
        <v>0</v>
      </c>
      <c r="I51" s="58">
        <v>0</v>
      </c>
    </row>
    <row r="52" spans="1:9" ht="12.75" customHeight="1" x14ac:dyDescent="0.25">
      <c r="A52" s="227" t="s">
        <v>48</v>
      </c>
      <c r="B52" s="228"/>
      <c r="C52" s="228"/>
      <c r="D52" s="228"/>
      <c r="E52" s="228"/>
      <c r="F52" s="229"/>
      <c r="G52" s="16">
        <v>45</v>
      </c>
      <c r="H52" s="58">
        <v>0</v>
      </c>
      <c r="I52" s="58">
        <v>0</v>
      </c>
    </row>
    <row r="53" spans="1:9" ht="12.75" customHeight="1" x14ac:dyDescent="0.25">
      <c r="A53" s="222" t="s">
        <v>49</v>
      </c>
      <c r="B53" s="223"/>
      <c r="C53" s="223"/>
      <c r="D53" s="223"/>
      <c r="E53" s="223"/>
      <c r="F53" s="224"/>
      <c r="G53" s="17">
        <v>46</v>
      </c>
      <c r="H53" s="59">
        <f>SUM(H54:H59)</f>
        <v>16289737</v>
      </c>
      <c r="I53" s="59">
        <f>SUM(I54:I59)</f>
        <v>30181278</v>
      </c>
    </row>
    <row r="54" spans="1:9" ht="12.75" customHeight="1" x14ac:dyDescent="0.25">
      <c r="A54" s="227" t="s">
        <v>50</v>
      </c>
      <c r="B54" s="228"/>
      <c r="C54" s="228"/>
      <c r="D54" s="228"/>
      <c r="E54" s="228"/>
      <c r="F54" s="229"/>
      <c r="G54" s="16">
        <v>47</v>
      </c>
      <c r="H54" s="58">
        <v>2858290</v>
      </c>
      <c r="I54" s="58">
        <v>62827</v>
      </c>
    </row>
    <row r="55" spans="1:9" ht="12.75" customHeight="1" x14ac:dyDescent="0.25">
      <c r="A55" s="227" t="s">
        <v>51</v>
      </c>
      <c r="B55" s="228"/>
      <c r="C55" s="228"/>
      <c r="D55" s="228"/>
      <c r="E55" s="228"/>
      <c r="F55" s="229"/>
      <c r="G55" s="16">
        <v>48</v>
      </c>
      <c r="H55" s="58">
        <v>0</v>
      </c>
      <c r="I55" s="58">
        <v>0</v>
      </c>
    </row>
    <row r="56" spans="1:9" ht="12.75" customHeight="1" x14ac:dyDescent="0.25">
      <c r="A56" s="227" t="s">
        <v>52</v>
      </c>
      <c r="B56" s="228"/>
      <c r="C56" s="228"/>
      <c r="D56" s="228"/>
      <c r="E56" s="228"/>
      <c r="F56" s="229"/>
      <c r="G56" s="16">
        <v>49</v>
      </c>
      <c r="H56" s="58">
        <v>3173691</v>
      </c>
      <c r="I56" s="58">
        <v>2195527</v>
      </c>
    </row>
    <row r="57" spans="1:9" ht="12.75" customHeight="1" x14ac:dyDescent="0.25">
      <c r="A57" s="227" t="s">
        <v>53</v>
      </c>
      <c r="B57" s="228"/>
      <c r="C57" s="228"/>
      <c r="D57" s="228"/>
      <c r="E57" s="228"/>
      <c r="F57" s="229"/>
      <c r="G57" s="16">
        <v>50</v>
      </c>
      <c r="H57" s="58">
        <v>127964</v>
      </c>
      <c r="I57" s="58">
        <v>13644</v>
      </c>
    </row>
    <row r="58" spans="1:9" ht="12.75" customHeight="1" x14ac:dyDescent="0.25">
      <c r="A58" s="227" t="s">
        <v>54</v>
      </c>
      <c r="B58" s="228"/>
      <c r="C58" s="228"/>
      <c r="D58" s="228"/>
      <c r="E58" s="228"/>
      <c r="F58" s="229"/>
      <c r="G58" s="16">
        <v>51</v>
      </c>
      <c r="H58" s="58">
        <v>9989795</v>
      </c>
      <c r="I58" s="58">
        <v>16421794</v>
      </c>
    </row>
    <row r="59" spans="1:9" ht="12.75" customHeight="1" x14ac:dyDescent="0.25">
      <c r="A59" s="227" t="s">
        <v>55</v>
      </c>
      <c r="B59" s="228"/>
      <c r="C59" s="228"/>
      <c r="D59" s="228"/>
      <c r="E59" s="228"/>
      <c r="F59" s="229"/>
      <c r="G59" s="16">
        <v>52</v>
      </c>
      <c r="H59" s="58">
        <v>139997</v>
      </c>
      <c r="I59" s="58">
        <v>11487486</v>
      </c>
    </row>
    <row r="60" spans="1:9" ht="12.75" customHeight="1" x14ac:dyDescent="0.25">
      <c r="A60" s="222" t="s">
        <v>56</v>
      </c>
      <c r="B60" s="223"/>
      <c r="C60" s="223"/>
      <c r="D60" s="223"/>
      <c r="E60" s="223"/>
      <c r="F60" s="224"/>
      <c r="G60" s="17">
        <v>53</v>
      </c>
      <c r="H60" s="59">
        <f>SUM(H61:H69)</f>
        <v>11789</v>
      </c>
      <c r="I60" s="59">
        <f>SUM(I61:I69)</f>
        <v>3729636</v>
      </c>
    </row>
    <row r="61" spans="1:9" ht="12.75" customHeight="1" x14ac:dyDescent="0.25">
      <c r="A61" s="227" t="s">
        <v>24</v>
      </c>
      <c r="B61" s="228"/>
      <c r="C61" s="228"/>
      <c r="D61" s="228"/>
      <c r="E61" s="228"/>
      <c r="F61" s="229"/>
      <c r="G61" s="16">
        <v>54</v>
      </c>
      <c r="H61" s="58">
        <v>0</v>
      </c>
      <c r="I61" s="58">
        <v>0</v>
      </c>
    </row>
    <row r="62" spans="1:9" ht="12.75" customHeight="1" x14ac:dyDescent="0.25">
      <c r="A62" s="227" t="s">
        <v>25</v>
      </c>
      <c r="B62" s="228"/>
      <c r="C62" s="228"/>
      <c r="D62" s="228"/>
      <c r="E62" s="228"/>
      <c r="F62" s="229"/>
      <c r="G62" s="16">
        <v>55</v>
      </c>
      <c r="H62" s="58">
        <v>0</v>
      </c>
      <c r="I62" s="58">
        <v>0</v>
      </c>
    </row>
    <row r="63" spans="1:9" ht="12.75" customHeight="1" x14ac:dyDescent="0.25">
      <c r="A63" s="227" t="s">
        <v>26</v>
      </c>
      <c r="B63" s="228"/>
      <c r="C63" s="228"/>
      <c r="D63" s="228"/>
      <c r="E63" s="228"/>
      <c r="F63" s="229"/>
      <c r="G63" s="16">
        <v>56</v>
      </c>
      <c r="H63" s="58">
        <v>0</v>
      </c>
      <c r="I63" s="58">
        <v>0</v>
      </c>
    </row>
    <row r="64" spans="1:9" ht="23.4" customHeight="1" x14ac:dyDescent="0.25">
      <c r="A64" s="227" t="s">
        <v>57</v>
      </c>
      <c r="B64" s="228"/>
      <c r="C64" s="228"/>
      <c r="D64" s="228"/>
      <c r="E64" s="228"/>
      <c r="F64" s="229"/>
      <c r="G64" s="16">
        <v>57</v>
      </c>
      <c r="H64" s="58">
        <v>0</v>
      </c>
      <c r="I64" s="58">
        <v>0</v>
      </c>
    </row>
    <row r="65" spans="1:9" ht="21" customHeight="1" x14ac:dyDescent="0.25">
      <c r="A65" s="227" t="s">
        <v>28</v>
      </c>
      <c r="B65" s="228"/>
      <c r="C65" s="228"/>
      <c r="D65" s="228"/>
      <c r="E65" s="228"/>
      <c r="F65" s="229"/>
      <c r="G65" s="16">
        <v>58</v>
      </c>
      <c r="H65" s="58">
        <v>0</v>
      </c>
      <c r="I65" s="58">
        <v>0</v>
      </c>
    </row>
    <row r="66" spans="1:9" ht="22.95" customHeight="1" x14ac:dyDescent="0.25">
      <c r="A66" s="227" t="s">
        <v>29</v>
      </c>
      <c r="B66" s="228"/>
      <c r="C66" s="228"/>
      <c r="D66" s="228"/>
      <c r="E66" s="228"/>
      <c r="F66" s="229"/>
      <c r="G66" s="16">
        <v>59</v>
      </c>
      <c r="H66" s="58">
        <v>0</v>
      </c>
      <c r="I66" s="58">
        <v>0</v>
      </c>
    </row>
    <row r="67" spans="1:9" ht="12.75" customHeight="1" x14ac:dyDescent="0.25">
      <c r="A67" s="227" t="s">
        <v>30</v>
      </c>
      <c r="B67" s="228"/>
      <c r="C67" s="228"/>
      <c r="D67" s="228"/>
      <c r="E67" s="228"/>
      <c r="F67" s="229"/>
      <c r="G67" s="16">
        <v>60</v>
      </c>
      <c r="H67" s="58">
        <v>0</v>
      </c>
      <c r="I67" s="58">
        <v>0</v>
      </c>
    </row>
    <row r="68" spans="1:9" ht="12.75" customHeight="1" x14ac:dyDescent="0.25">
      <c r="A68" s="227" t="s">
        <v>31</v>
      </c>
      <c r="B68" s="228"/>
      <c r="C68" s="228"/>
      <c r="D68" s="228"/>
      <c r="E68" s="228"/>
      <c r="F68" s="229"/>
      <c r="G68" s="16">
        <v>61</v>
      </c>
      <c r="H68" s="58">
        <v>11789</v>
      </c>
      <c r="I68" s="58">
        <v>3729636</v>
      </c>
    </row>
    <row r="69" spans="1:9" ht="12.75" customHeight="1" x14ac:dyDescent="0.25">
      <c r="A69" s="227" t="s">
        <v>58</v>
      </c>
      <c r="B69" s="228"/>
      <c r="C69" s="228"/>
      <c r="D69" s="228"/>
      <c r="E69" s="228"/>
      <c r="F69" s="229"/>
      <c r="G69" s="16">
        <v>62</v>
      </c>
      <c r="H69" s="58">
        <v>0</v>
      </c>
      <c r="I69" s="58">
        <v>0</v>
      </c>
    </row>
    <row r="70" spans="1:9" ht="12.75" customHeight="1" x14ac:dyDescent="0.25">
      <c r="A70" s="253" t="s">
        <v>59</v>
      </c>
      <c r="B70" s="254"/>
      <c r="C70" s="254"/>
      <c r="D70" s="254"/>
      <c r="E70" s="254"/>
      <c r="F70" s="255"/>
      <c r="G70" s="16">
        <v>63</v>
      </c>
      <c r="H70" s="58">
        <v>563305458</v>
      </c>
      <c r="I70" s="58">
        <v>488256942</v>
      </c>
    </row>
    <row r="71" spans="1:9" ht="12.75" customHeight="1" x14ac:dyDescent="0.25">
      <c r="A71" s="259" t="s">
        <v>60</v>
      </c>
      <c r="B71" s="260"/>
      <c r="C71" s="260"/>
      <c r="D71" s="260"/>
      <c r="E71" s="260"/>
      <c r="F71" s="261"/>
      <c r="G71" s="16">
        <v>64</v>
      </c>
      <c r="H71" s="58">
        <v>0</v>
      </c>
      <c r="I71" s="58">
        <v>0</v>
      </c>
    </row>
    <row r="72" spans="1:9" ht="12.75" customHeight="1" x14ac:dyDescent="0.25">
      <c r="A72" s="230" t="s">
        <v>61</v>
      </c>
      <c r="B72" s="231"/>
      <c r="C72" s="231"/>
      <c r="D72" s="231"/>
      <c r="E72" s="231"/>
      <c r="F72" s="232"/>
      <c r="G72" s="17">
        <v>65</v>
      </c>
      <c r="H72" s="59">
        <f>H8+H9+H44+H71</f>
        <v>3336389780</v>
      </c>
      <c r="I72" s="59">
        <f>I8+I9+I44+I71</f>
        <v>3253926134</v>
      </c>
    </row>
    <row r="73" spans="1:9" ht="12.75" customHeight="1" x14ac:dyDescent="0.25">
      <c r="A73" s="262" t="s">
        <v>62</v>
      </c>
      <c r="B73" s="263"/>
      <c r="C73" s="263"/>
      <c r="D73" s="263"/>
      <c r="E73" s="263"/>
      <c r="F73" s="264"/>
      <c r="G73" s="19">
        <v>66</v>
      </c>
      <c r="H73" s="60">
        <v>65302</v>
      </c>
      <c r="I73" s="60">
        <v>13455</v>
      </c>
    </row>
    <row r="74" spans="1:9" x14ac:dyDescent="0.25">
      <c r="A74" s="265" t="s">
        <v>63</v>
      </c>
      <c r="B74" s="266"/>
      <c r="C74" s="266"/>
      <c r="D74" s="266"/>
      <c r="E74" s="266"/>
      <c r="F74" s="266"/>
      <c r="G74" s="266"/>
      <c r="H74" s="266"/>
      <c r="I74" s="266"/>
    </row>
    <row r="75" spans="1:9" ht="12.75" customHeight="1" x14ac:dyDescent="0.25">
      <c r="A75" s="225" t="s">
        <v>64</v>
      </c>
      <c r="B75" s="225"/>
      <c r="C75" s="225"/>
      <c r="D75" s="225"/>
      <c r="E75" s="225"/>
      <c r="F75" s="225"/>
      <c r="G75" s="17">
        <v>67</v>
      </c>
      <c r="H75" s="59">
        <f>H76+H77+H78+H84+H85+H89+H92+H95</f>
        <v>2307860119</v>
      </c>
      <c r="I75" s="59">
        <f>I76+I77+I78+I84+I85+I89+I92+I95</f>
        <v>2216445205</v>
      </c>
    </row>
    <row r="76" spans="1:9" ht="12.75" customHeight="1" x14ac:dyDescent="0.25">
      <c r="A76" s="226" t="s">
        <v>65</v>
      </c>
      <c r="B76" s="226"/>
      <c r="C76" s="226"/>
      <c r="D76" s="226"/>
      <c r="E76" s="226"/>
      <c r="F76" s="226"/>
      <c r="G76" s="16">
        <v>68</v>
      </c>
      <c r="H76" s="44">
        <v>1444530057</v>
      </c>
      <c r="I76" s="44">
        <v>1444530057</v>
      </c>
    </row>
    <row r="77" spans="1:9" ht="12.75" customHeight="1" x14ac:dyDescent="0.25">
      <c r="A77" s="226" t="s">
        <v>66</v>
      </c>
      <c r="B77" s="226"/>
      <c r="C77" s="226"/>
      <c r="D77" s="226"/>
      <c r="E77" s="226"/>
      <c r="F77" s="226"/>
      <c r="G77" s="16">
        <v>69</v>
      </c>
      <c r="H77" s="44">
        <v>0</v>
      </c>
      <c r="I77" s="44">
        <v>0</v>
      </c>
    </row>
    <row r="78" spans="1:9" ht="12.75" customHeight="1" x14ac:dyDescent="0.25">
      <c r="A78" s="256" t="s">
        <v>67</v>
      </c>
      <c r="B78" s="256"/>
      <c r="C78" s="256"/>
      <c r="D78" s="256"/>
      <c r="E78" s="256"/>
      <c r="F78" s="256"/>
      <c r="G78" s="17">
        <v>70</v>
      </c>
      <c r="H78" s="59">
        <f>SUM(H79:H83)</f>
        <v>121081905</v>
      </c>
      <c r="I78" s="59">
        <f>SUM(I79:I83)</f>
        <v>120750015</v>
      </c>
    </row>
    <row r="79" spans="1:9" ht="12.75" customHeight="1" x14ac:dyDescent="0.25">
      <c r="A79" s="221" t="s">
        <v>68</v>
      </c>
      <c r="B79" s="221"/>
      <c r="C79" s="221"/>
      <c r="D79" s="221"/>
      <c r="E79" s="221"/>
      <c r="F79" s="221"/>
      <c r="G79" s="16">
        <v>71</v>
      </c>
      <c r="H79" s="44">
        <v>53021354</v>
      </c>
      <c r="I79" s="44">
        <v>53021354</v>
      </c>
    </row>
    <row r="80" spans="1:9" ht="12.75" customHeight="1" x14ac:dyDescent="0.25">
      <c r="A80" s="221" t="s">
        <v>69</v>
      </c>
      <c r="B80" s="221"/>
      <c r="C80" s="221"/>
      <c r="D80" s="221"/>
      <c r="E80" s="221"/>
      <c r="F80" s="221"/>
      <c r="G80" s="16">
        <v>72</v>
      </c>
      <c r="H80" s="44">
        <v>736802</v>
      </c>
      <c r="I80" s="44">
        <v>736802</v>
      </c>
    </row>
    <row r="81" spans="1:9" ht="12.75" customHeight="1" x14ac:dyDescent="0.25">
      <c r="A81" s="221" t="s">
        <v>70</v>
      </c>
      <c r="B81" s="221"/>
      <c r="C81" s="221"/>
      <c r="D81" s="221"/>
      <c r="E81" s="221"/>
      <c r="F81" s="221"/>
      <c r="G81" s="16">
        <v>73</v>
      </c>
      <c r="H81" s="44">
        <v>-736802</v>
      </c>
      <c r="I81" s="44">
        <v>-736802</v>
      </c>
    </row>
    <row r="82" spans="1:9" ht="12.75" customHeight="1" x14ac:dyDescent="0.25">
      <c r="A82" s="221" t="s">
        <v>71</v>
      </c>
      <c r="B82" s="221"/>
      <c r="C82" s="221"/>
      <c r="D82" s="221"/>
      <c r="E82" s="221"/>
      <c r="F82" s="221"/>
      <c r="G82" s="16">
        <v>74</v>
      </c>
      <c r="H82" s="44">
        <v>0</v>
      </c>
      <c r="I82" s="44">
        <v>0</v>
      </c>
    </row>
    <row r="83" spans="1:9" ht="12.75" customHeight="1" x14ac:dyDescent="0.25">
      <c r="A83" s="221" t="s">
        <v>72</v>
      </c>
      <c r="B83" s="221"/>
      <c r="C83" s="221"/>
      <c r="D83" s="221"/>
      <c r="E83" s="221"/>
      <c r="F83" s="221"/>
      <c r="G83" s="16">
        <v>75</v>
      </c>
      <c r="H83" s="44">
        <v>68060551</v>
      </c>
      <c r="I83" s="44">
        <v>67728661</v>
      </c>
    </row>
    <row r="84" spans="1:9" ht="12.75" customHeight="1" x14ac:dyDescent="0.25">
      <c r="A84" s="226" t="s">
        <v>73</v>
      </c>
      <c r="B84" s="226"/>
      <c r="C84" s="226"/>
      <c r="D84" s="226"/>
      <c r="E84" s="226"/>
      <c r="F84" s="226"/>
      <c r="G84" s="16">
        <v>76</v>
      </c>
      <c r="H84" s="44">
        <v>0</v>
      </c>
      <c r="I84" s="44">
        <v>0</v>
      </c>
    </row>
    <row r="85" spans="1:9" ht="12.75" customHeight="1" x14ac:dyDescent="0.25">
      <c r="A85" s="256" t="s">
        <v>74</v>
      </c>
      <c r="B85" s="256"/>
      <c r="C85" s="256"/>
      <c r="D85" s="256"/>
      <c r="E85" s="256"/>
      <c r="F85" s="256"/>
      <c r="G85" s="17">
        <v>77</v>
      </c>
      <c r="H85" s="59">
        <f>H86+H87+H88</f>
        <v>4916219</v>
      </c>
      <c r="I85" s="59">
        <f>I86+I87+I88</f>
        <v>4033754</v>
      </c>
    </row>
    <row r="86" spans="1:9" ht="12.75" customHeight="1" x14ac:dyDescent="0.25">
      <c r="A86" s="221" t="s">
        <v>75</v>
      </c>
      <c r="B86" s="221"/>
      <c r="C86" s="221"/>
      <c r="D86" s="221"/>
      <c r="E86" s="221"/>
      <c r="F86" s="221"/>
      <c r="G86" s="16">
        <v>78</v>
      </c>
      <c r="H86" s="58">
        <v>4916219</v>
      </c>
      <c r="I86" s="58">
        <v>4033754</v>
      </c>
    </row>
    <row r="87" spans="1:9" ht="12.75" customHeight="1" x14ac:dyDescent="0.25">
      <c r="A87" s="221" t="s">
        <v>76</v>
      </c>
      <c r="B87" s="221"/>
      <c r="C87" s="221"/>
      <c r="D87" s="221"/>
      <c r="E87" s="221"/>
      <c r="F87" s="221"/>
      <c r="G87" s="16">
        <v>79</v>
      </c>
      <c r="H87" s="58">
        <v>0</v>
      </c>
      <c r="I87" s="58">
        <v>0</v>
      </c>
    </row>
    <row r="88" spans="1:9" ht="12.75" customHeight="1" x14ac:dyDescent="0.25">
      <c r="A88" s="221" t="s">
        <v>77</v>
      </c>
      <c r="B88" s="221"/>
      <c r="C88" s="221"/>
      <c r="D88" s="221"/>
      <c r="E88" s="221"/>
      <c r="F88" s="221"/>
      <c r="G88" s="16">
        <v>80</v>
      </c>
      <c r="H88" s="58">
        <v>0</v>
      </c>
      <c r="I88" s="58">
        <v>0</v>
      </c>
    </row>
    <row r="89" spans="1:9" ht="12.75" customHeight="1" x14ac:dyDescent="0.25">
      <c r="A89" s="256" t="s">
        <v>78</v>
      </c>
      <c r="B89" s="256"/>
      <c r="C89" s="256"/>
      <c r="D89" s="256"/>
      <c r="E89" s="256"/>
      <c r="F89" s="256"/>
      <c r="G89" s="17">
        <v>81</v>
      </c>
      <c r="H89" s="59">
        <f>H90-H91</f>
        <v>531784966</v>
      </c>
      <c r="I89" s="59">
        <f>I90-I91</f>
        <v>737226938</v>
      </c>
    </row>
    <row r="90" spans="1:9" ht="12.75" customHeight="1" x14ac:dyDescent="0.25">
      <c r="A90" s="221" t="s">
        <v>79</v>
      </c>
      <c r="B90" s="221"/>
      <c r="C90" s="221"/>
      <c r="D90" s="221"/>
      <c r="E90" s="221"/>
      <c r="F90" s="221"/>
      <c r="G90" s="16">
        <v>82</v>
      </c>
      <c r="H90" s="44">
        <v>531784966</v>
      </c>
      <c r="I90" s="44">
        <v>737226938</v>
      </c>
    </row>
    <row r="91" spans="1:9" ht="12.75" customHeight="1" x14ac:dyDescent="0.25">
      <c r="A91" s="221" t="s">
        <v>80</v>
      </c>
      <c r="B91" s="221"/>
      <c r="C91" s="221"/>
      <c r="D91" s="221"/>
      <c r="E91" s="221"/>
      <c r="F91" s="221"/>
      <c r="G91" s="16">
        <v>83</v>
      </c>
      <c r="H91" s="44">
        <v>0</v>
      </c>
      <c r="I91" s="44">
        <v>0</v>
      </c>
    </row>
    <row r="92" spans="1:9" ht="12.75" customHeight="1" x14ac:dyDescent="0.25">
      <c r="A92" s="256" t="s">
        <v>81</v>
      </c>
      <c r="B92" s="256"/>
      <c r="C92" s="256"/>
      <c r="D92" s="256"/>
      <c r="E92" s="256"/>
      <c r="F92" s="256"/>
      <c r="G92" s="17">
        <v>84</v>
      </c>
      <c r="H92" s="59">
        <f>H93-H94</f>
        <v>205546972</v>
      </c>
      <c r="I92" s="59">
        <f>I93-I94</f>
        <v>-90095559</v>
      </c>
    </row>
    <row r="93" spans="1:9" ht="12.75" customHeight="1" x14ac:dyDescent="0.25">
      <c r="A93" s="221" t="s">
        <v>82</v>
      </c>
      <c r="B93" s="221"/>
      <c r="C93" s="221"/>
      <c r="D93" s="221"/>
      <c r="E93" s="221"/>
      <c r="F93" s="221"/>
      <c r="G93" s="16">
        <v>85</v>
      </c>
      <c r="H93" s="44">
        <v>205546972</v>
      </c>
      <c r="I93" s="44">
        <v>0</v>
      </c>
    </row>
    <row r="94" spans="1:9" ht="12.75" customHeight="1" x14ac:dyDescent="0.25">
      <c r="A94" s="221" t="s">
        <v>83</v>
      </c>
      <c r="B94" s="221"/>
      <c r="C94" s="221"/>
      <c r="D94" s="221"/>
      <c r="E94" s="221"/>
      <c r="F94" s="221"/>
      <c r="G94" s="16">
        <v>86</v>
      </c>
      <c r="H94" s="44">
        <v>0</v>
      </c>
      <c r="I94" s="44">
        <v>90095559</v>
      </c>
    </row>
    <row r="95" spans="1:9" ht="12.75" customHeight="1" x14ac:dyDescent="0.25">
      <c r="A95" s="226" t="s">
        <v>84</v>
      </c>
      <c r="B95" s="226"/>
      <c r="C95" s="226"/>
      <c r="D95" s="226"/>
      <c r="E95" s="226"/>
      <c r="F95" s="226"/>
      <c r="G95" s="16">
        <v>87</v>
      </c>
      <c r="H95" s="44">
        <v>0</v>
      </c>
      <c r="I95" s="44">
        <v>0</v>
      </c>
    </row>
    <row r="96" spans="1:9" ht="12.75" customHeight="1" x14ac:dyDescent="0.25">
      <c r="A96" s="225" t="s">
        <v>85</v>
      </c>
      <c r="B96" s="225"/>
      <c r="C96" s="225"/>
      <c r="D96" s="225"/>
      <c r="E96" s="225"/>
      <c r="F96" s="225"/>
      <c r="G96" s="17">
        <v>88</v>
      </c>
      <c r="H96" s="59">
        <f>SUM(H97:H102)</f>
        <v>11999994</v>
      </c>
      <c r="I96" s="59">
        <f>SUM(I97:I102)</f>
        <v>11132370</v>
      </c>
    </row>
    <row r="97" spans="1:9" ht="12.75" customHeight="1" x14ac:dyDescent="0.25">
      <c r="A97" s="221" t="s">
        <v>86</v>
      </c>
      <c r="B97" s="221"/>
      <c r="C97" s="221"/>
      <c r="D97" s="221"/>
      <c r="E97" s="221"/>
      <c r="F97" s="221"/>
      <c r="G97" s="16">
        <v>89</v>
      </c>
      <c r="H97" s="44">
        <v>6167685</v>
      </c>
      <c r="I97" s="44">
        <v>6739194</v>
      </c>
    </row>
    <row r="98" spans="1:9" ht="12.75" customHeight="1" x14ac:dyDescent="0.25">
      <c r="A98" s="221" t="s">
        <v>87</v>
      </c>
      <c r="B98" s="221"/>
      <c r="C98" s="221"/>
      <c r="D98" s="221"/>
      <c r="E98" s="221"/>
      <c r="F98" s="221"/>
      <c r="G98" s="16">
        <v>90</v>
      </c>
      <c r="H98" s="44">
        <v>0</v>
      </c>
      <c r="I98" s="44">
        <v>0</v>
      </c>
    </row>
    <row r="99" spans="1:9" ht="12.75" customHeight="1" x14ac:dyDescent="0.25">
      <c r="A99" s="221" t="s">
        <v>88</v>
      </c>
      <c r="B99" s="221"/>
      <c r="C99" s="221"/>
      <c r="D99" s="221"/>
      <c r="E99" s="221"/>
      <c r="F99" s="221"/>
      <c r="G99" s="16">
        <v>91</v>
      </c>
      <c r="H99" s="44">
        <v>5832309</v>
      </c>
      <c r="I99" s="44">
        <v>4393176</v>
      </c>
    </row>
    <row r="100" spans="1:9" ht="12.75" customHeight="1" x14ac:dyDescent="0.25">
      <c r="A100" s="221" t="s">
        <v>89</v>
      </c>
      <c r="B100" s="221"/>
      <c r="C100" s="221"/>
      <c r="D100" s="221"/>
      <c r="E100" s="221"/>
      <c r="F100" s="221"/>
      <c r="G100" s="16">
        <v>92</v>
      </c>
      <c r="H100" s="58">
        <v>0</v>
      </c>
      <c r="I100" s="58">
        <v>0</v>
      </c>
    </row>
    <row r="101" spans="1:9" ht="12.75" customHeight="1" x14ac:dyDescent="0.25">
      <c r="A101" s="221" t="s">
        <v>90</v>
      </c>
      <c r="B101" s="221"/>
      <c r="C101" s="221"/>
      <c r="D101" s="221"/>
      <c r="E101" s="221"/>
      <c r="F101" s="221"/>
      <c r="G101" s="16">
        <v>93</v>
      </c>
      <c r="H101" s="58">
        <v>0</v>
      </c>
      <c r="I101" s="58">
        <v>0</v>
      </c>
    </row>
    <row r="102" spans="1:9" ht="12.75" customHeight="1" x14ac:dyDescent="0.25">
      <c r="A102" s="221" t="s">
        <v>91</v>
      </c>
      <c r="B102" s="221"/>
      <c r="C102" s="221"/>
      <c r="D102" s="221"/>
      <c r="E102" s="221"/>
      <c r="F102" s="221"/>
      <c r="G102" s="16">
        <v>94</v>
      </c>
      <c r="H102" s="58">
        <v>0</v>
      </c>
      <c r="I102" s="58">
        <v>0</v>
      </c>
    </row>
    <row r="103" spans="1:9" ht="12.75" customHeight="1" x14ac:dyDescent="0.25">
      <c r="A103" s="225" t="s">
        <v>92</v>
      </c>
      <c r="B103" s="225"/>
      <c r="C103" s="225"/>
      <c r="D103" s="225"/>
      <c r="E103" s="225"/>
      <c r="F103" s="225"/>
      <c r="G103" s="17">
        <v>95</v>
      </c>
      <c r="H103" s="59">
        <f>SUM(H104:H114)</f>
        <v>732664085</v>
      </c>
      <c r="I103" s="59">
        <f>SUM(I104:I114)</f>
        <v>741723742</v>
      </c>
    </row>
    <row r="104" spans="1:9" ht="12.75" customHeight="1" x14ac:dyDescent="0.25">
      <c r="A104" s="221" t="s">
        <v>93</v>
      </c>
      <c r="B104" s="221"/>
      <c r="C104" s="221"/>
      <c r="D104" s="221"/>
      <c r="E104" s="221"/>
      <c r="F104" s="221"/>
      <c r="G104" s="16">
        <v>96</v>
      </c>
      <c r="H104" s="45">
        <v>0</v>
      </c>
      <c r="I104" s="45">
        <v>0</v>
      </c>
    </row>
    <row r="105" spans="1:9" ht="12.75" customHeight="1" x14ac:dyDescent="0.25">
      <c r="A105" s="221" t="s">
        <v>94</v>
      </c>
      <c r="B105" s="221"/>
      <c r="C105" s="221"/>
      <c r="D105" s="221"/>
      <c r="E105" s="221"/>
      <c r="F105" s="221"/>
      <c r="G105" s="16">
        <v>97</v>
      </c>
      <c r="H105" s="44">
        <v>6614478</v>
      </c>
      <c r="I105" s="44">
        <v>6111717</v>
      </c>
    </row>
    <row r="106" spans="1:9" ht="12.75" customHeight="1" x14ac:dyDescent="0.25">
      <c r="A106" s="221" t="s">
        <v>95</v>
      </c>
      <c r="B106" s="221"/>
      <c r="C106" s="221"/>
      <c r="D106" s="221"/>
      <c r="E106" s="221"/>
      <c r="F106" s="221"/>
      <c r="G106" s="16">
        <v>98</v>
      </c>
      <c r="H106" s="44">
        <v>0</v>
      </c>
      <c r="I106" s="44">
        <v>0</v>
      </c>
    </row>
    <row r="107" spans="1:9" ht="22.2" customHeight="1" x14ac:dyDescent="0.25">
      <c r="A107" s="221" t="s">
        <v>96</v>
      </c>
      <c r="B107" s="221"/>
      <c r="C107" s="221"/>
      <c r="D107" s="221"/>
      <c r="E107" s="221"/>
      <c r="F107" s="221"/>
      <c r="G107" s="16">
        <v>99</v>
      </c>
      <c r="H107" s="44">
        <v>0</v>
      </c>
      <c r="I107" s="44">
        <v>0</v>
      </c>
    </row>
    <row r="108" spans="1:9" ht="12.75" customHeight="1" x14ac:dyDescent="0.25">
      <c r="A108" s="221" t="s">
        <v>97</v>
      </c>
      <c r="B108" s="221"/>
      <c r="C108" s="221"/>
      <c r="D108" s="221"/>
      <c r="E108" s="221"/>
      <c r="F108" s="221"/>
      <c r="G108" s="16">
        <v>100</v>
      </c>
      <c r="H108" s="44">
        <v>0</v>
      </c>
      <c r="I108" s="44">
        <v>0</v>
      </c>
    </row>
    <row r="109" spans="1:9" ht="12.75" customHeight="1" x14ac:dyDescent="0.25">
      <c r="A109" s="221" t="s">
        <v>98</v>
      </c>
      <c r="B109" s="221"/>
      <c r="C109" s="221"/>
      <c r="D109" s="221"/>
      <c r="E109" s="221"/>
      <c r="F109" s="221"/>
      <c r="G109" s="16">
        <v>101</v>
      </c>
      <c r="H109" s="44">
        <v>692576552</v>
      </c>
      <c r="I109" s="44">
        <v>701353406</v>
      </c>
    </row>
    <row r="110" spans="1:9" ht="12.75" customHeight="1" x14ac:dyDescent="0.25">
      <c r="A110" s="221" t="s">
        <v>99</v>
      </c>
      <c r="B110" s="221"/>
      <c r="C110" s="221"/>
      <c r="D110" s="221"/>
      <c r="E110" s="221"/>
      <c r="F110" s="221"/>
      <c r="G110" s="16">
        <v>102</v>
      </c>
      <c r="H110" s="44">
        <v>0</v>
      </c>
      <c r="I110" s="44">
        <v>0</v>
      </c>
    </row>
    <row r="111" spans="1:9" ht="12.75" customHeight="1" x14ac:dyDescent="0.25">
      <c r="A111" s="221" t="s">
        <v>100</v>
      </c>
      <c r="B111" s="221"/>
      <c r="C111" s="221"/>
      <c r="D111" s="221"/>
      <c r="E111" s="221"/>
      <c r="F111" s="221"/>
      <c r="G111" s="16">
        <v>103</v>
      </c>
      <c r="H111" s="45">
        <v>0</v>
      </c>
      <c r="I111" s="45">
        <v>0</v>
      </c>
    </row>
    <row r="112" spans="1:9" ht="12.75" customHeight="1" x14ac:dyDescent="0.25">
      <c r="A112" s="221" t="s">
        <v>101</v>
      </c>
      <c r="B112" s="221"/>
      <c r="C112" s="221"/>
      <c r="D112" s="221"/>
      <c r="E112" s="221"/>
      <c r="F112" s="221"/>
      <c r="G112" s="16">
        <v>104</v>
      </c>
      <c r="H112" s="44">
        <v>0</v>
      </c>
      <c r="I112" s="44">
        <v>0</v>
      </c>
    </row>
    <row r="113" spans="1:9" ht="12.75" customHeight="1" x14ac:dyDescent="0.25">
      <c r="A113" s="221" t="s">
        <v>102</v>
      </c>
      <c r="B113" s="221"/>
      <c r="C113" s="221"/>
      <c r="D113" s="221"/>
      <c r="E113" s="221"/>
      <c r="F113" s="221"/>
      <c r="G113" s="16">
        <v>105</v>
      </c>
      <c r="H113" s="58">
        <v>22906228</v>
      </c>
      <c r="I113" s="58">
        <v>24288562</v>
      </c>
    </row>
    <row r="114" spans="1:9" ht="12.75" customHeight="1" x14ac:dyDescent="0.25">
      <c r="A114" s="221" t="s">
        <v>103</v>
      </c>
      <c r="B114" s="221"/>
      <c r="C114" s="221"/>
      <c r="D114" s="221"/>
      <c r="E114" s="221"/>
      <c r="F114" s="221"/>
      <c r="G114" s="16">
        <v>106</v>
      </c>
      <c r="H114" s="58">
        <v>10566827</v>
      </c>
      <c r="I114" s="58">
        <v>9970057</v>
      </c>
    </row>
    <row r="115" spans="1:9" ht="12.75" customHeight="1" x14ac:dyDescent="0.25">
      <c r="A115" s="225" t="s">
        <v>104</v>
      </c>
      <c r="B115" s="225"/>
      <c r="C115" s="225"/>
      <c r="D115" s="225"/>
      <c r="E115" s="225"/>
      <c r="F115" s="225"/>
      <c r="G115" s="17">
        <v>107</v>
      </c>
      <c r="H115" s="59">
        <f>SUM(H116:H129)</f>
        <v>283865582</v>
      </c>
      <c r="I115" s="59">
        <f>SUM(I116:I129)</f>
        <v>284624817</v>
      </c>
    </row>
    <row r="116" spans="1:9" ht="12.75" customHeight="1" x14ac:dyDescent="0.25">
      <c r="A116" s="221" t="s">
        <v>93</v>
      </c>
      <c r="B116" s="221"/>
      <c r="C116" s="221"/>
      <c r="D116" s="221"/>
      <c r="E116" s="221"/>
      <c r="F116" s="221"/>
      <c r="G116" s="16">
        <v>108</v>
      </c>
      <c r="H116" s="44">
        <v>95030</v>
      </c>
      <c r="I116" s="44">
        <v>80220</v>
      </c>
    </row>
    <row r="117" spans="1:9" ht="12.75" customHeight="1" x14ac:dyDescent="0.25">
      <c r="A117" s="221" t="s">
        <v>94</v>
      </c>
      <c r="B117" s="221"/>
      <c r="C117" s="221"/>
      <c r="D117" s="221"/>
      <c r="E117" s="221"/>
      <c r="F117" s="221"/>
      <c r="G117" s="16">
        <v>109</v>
      </c>
      <c r="H117" s="44">
        <v>0</v>
      </c>
      <c r="I117" s="44">
        <v>0</v>
      </c>
    </row>
    <row r="118" spans="1:9" ht="12.75" customHeight="1" x14ac:dyDescent="0.25">
      <c r="A118" s="221" t="s">
        <v>95</v>
      </c>
      <c r="B118" s="221"/>
      <c r="C118" s="221"/>
      <c r="D118" s="221"/>
      <c r="E118" s="221"/>
      <c r="F118" s="221"/>
      <c r="G118" s="16">
        <v>110</v>
      </c>
      <c r="H118" s="44">
        <v>0</v>
      </c>
      <c r="I118" s="44">
        <v>0</v>
      </c>
    </row>
    <row r="119" spans="1:9" ht="25.95" customHeight="1" x14ac:dyDescent="0.25">
      <c r="A119" s="221" t="s">
        <v>96</v>
      </c>
      <c r="B119" s="221"/>
      <c r="C119" s="221"/>
      <c r="D119" s="221"/>
      <c r="E119" s="221"/>
      <c r="F119" s="221"/>
      <c r="G119" s="16">
        <v>111</v>
      </c>
      <c r="H119" s="44">
        <v>0</v>
      </c>
      <c r="I119" s="44">
        <v>0</v>
      </c>
    </row>
    <row r="120" spans="1:9" ht="12.75" customHeight="1" x14ac:dyDescent="0.25">
      <c r="A120" s="221" t="s">
        <v>97</v>
      </c>
      <c r="B120" s="221"/>
      <c r="C120" s="221"/>
      <c r="D120" s="221"/>
      <c r="E120" s="221"/>
      <c r="F120" s="221"/>
      <c r="G120" s="16">
        <v>112</v>
      </c>
      <c r="H120" s="44">
        <v>0</v>
      </c>
      <c r="I120" s="44">
        <v>0</v>
      </c>
    </row>
    <row r="121" spans="1:9" ht="12.75" customHeight="1" x14ac:dyDescent="0.25">
      <c r="A121" s="221" t="s">
        <v>98</v>
      </c>
      <c r="B121" s="221"/>
      <c r="C121" s="221"/>
      <c r="D121" s="221"/>
      <c r="E121" s="221"/>
      <c r="F121" s="221"/>
      <c r="G121" s="16">
        <v>113</v>
      </c>
      <c r="H121" s="44">
        <v>115118311</v>
      </c>
      <c r="I121" s="44">
        <v>130633688</v>
      </c>
    </row>
    <row r="122" spans="1:9" ht="12.75" customHeight="1" x14ac:dyDescent="0.25">
      <c r="A122" s="221" t="s">
        <v>99</v>
      </c>
      <c r="B122" s="221"/>
      <c r="C122" s="221"/>
      <c r="D122" s="221"/>
      <c r="E122" s="221"/>
      <c r="F122" s="221"/>
      <c r="G122" s="16">
        <v>114</v>
      </c>
      <c r="H122" s="44">
        <v>22275067</v>
      </c>
      <c r="I122" s="44">
        <v>21294830</v>
      </c>
    </row>
    <row r="123" spans="1:9" ht="12.75" customHeight="1" x14ac:dyDescent="0.25">
      <c r="A123" s="221" t="s">
        <v>100</v>
      </c>
      <c r="B123" s="221"/>
      <c r="C123" s="221"/>
      <c r="D123" s="221"/>
      <c r="E123" s="221"/>
      <c r="F123" s="221"/>
      <c r="G123" s="16">
        <v>115</v>
      </c>
      <c r="H123" s="44">
        <v>24211540</v>
      </c>
      <c r="I123" s="44">
        <v>19493222</v>
      </c>
    </row>
    <row r="124" spans="1:9" x14ac:dyDescent="0.25">
      <c r="A124" s="221" t="s">
        <v>101</v>
      </c>
      <c r="B124" s="221"/>
      <c r="C124" s="221"/>
      <c r="D124" s="221"/>
      <c r="E124" s="221"/>
      <c r="F124" s="221"/>
      <c r="G124" s="16">
        <v>116</v>
      </c>
      <c r="H124" s="44">
        <v>0</v>
      </c>
      <c r="I124" s="44">
        <v>0</v>
      </c>
    </row>
    <row r="125" spans="1:9" x14ac:dyDescent="0.25">
      <c r="A125" s="221" t="s">
        <v>105</v>
      </c>
      <c r="B125" s="221"/>
      <c r="C125" s="221"/>
      <c r="D125" s="221"/>
      <c r="E125" s="221"/>
      <c r="F125" s="221"/>
      <c r="G125" s="16">
        <v>117</v>
      </c>
      <c r="H125" s="44">
        <v>28071336</v>
      </c>
      <c r="I125" s="44">
        <v>16822375</v>
      </c>
    </row>
    <row r="126" spans="1:9" x14ac:dyDescent="0.25">
      <c r="A126" s="221" t="s">
        <v>106</v>
      </c>
      <c r="B126" s="221"/>
      <c r="C126" s="221"/>
      <c r="D126" s="221"/>
      <c r="E126" s="221"/>
      <c r="F126" s="221"/>
      <c r="G126" s="16">
        <v>118</v>
      </c>
      <c r="H126" s="44">
        <v>20281165</v>
      </c>
      <c r="I126" s="44">
        <v>10356005</v>
      </c>
    </row>
    <row r="127" spans="1:9" x14ac:dyDescent="0.25">
      <c r="A127" s="221" t="s">
        <v>107</v>
      </c>
      <c r="B127" s="221"/>
      <c r="C127" s="221"/>
      <c r="D127" s="221"/>
      <c r="E127" s="221"/>
      <c r="F127" s="221"/>
      <c r="G127" s="16">
        <v>119</v>
      </c>
      <c r="H127" s="44">
        <v>5358403</v>
      </c>
      <c r="I127" s="44">
        <v>6899185</v>
      </c>
    </row>
    <row r="128" spans="1:9" x14ac:dyDescent="0.25">
      <c r="A128" s="221" t="s">
        <v>108</v>
      </c>
      <c r="B128" s="221"/>
      <c r="C128" s="221"/>
      <c r="D128" s="221"/>
      <c r="E128" s="221"/>
      <c r="F128" s="221"/>
      <c r="G128" s="16">
        <v>120</v>
      </c>
      <c r="H128" s="58">
        <v>0</v>
      </c>
      <c r="I128" s="58">
        <v>0</v>
      </c>
    </row>
    <row r="129" spans="1:9" x14ac:dyDescent="0.25">
      <c r="A129" s="221" t="s">
        <v>109</v>
      </c>
      <c r="B129" s="221"/>
      <c r="C129" s="221"/>
      <c r="D129" s="221"/>
      <c r="E129" s="221"/>
      <c r="F129" s="221"/>
      <c r="G129" s="16">
        <v>121</v>
      </c>
      <c r="H129" s="58">
        <v>68454730</v>
      </c>
      <c r="I129" s="58">
        <v>79045292</v>
      </c>
    </row>
    <row r="130" spans="1:9" ht="22.2" customHeight="1" x14ac:dyDescent="0.25">
      <c r="A130" s="257" t="s">
        <v>110</v>
      </c>
      <c r="B130" s="257"/>
      <c r="C130" s="257"/>
      <c r="D130" s="257"/>
      <c r="E130" s="257"/>
      <c r="F130" s="257"/>
      <c r="G130" s="16">
        <v>122</v>
      </c>
      <c r="H130" s="58">
        <v>0</v>
      </c>
      <c r="I130" s="58">
        <v>0</v>
      </c>
    </row>
    <row r="131" spans="1:9" x14ac:dyDescent="0.25">
      <c r="A131" s="225" t="s">
        <v>111</v>
      </c>
      <c r="B131" s="225"/>
      <c r="C131" s="225"/>
      <c r="D131" s="225"/>
      <c r="E131" s="225"/>
      <c r="F131" s="225"/>
      <c r="G131" s="17">
        <v>123</v>
      </c>
      <c r="H131" s="59">
        <f>H75+H96+H103+H115+H130</f>
        <v>3336389780</v>
      </c>
      <c r="I131" s="59">
        <f>I75+I96+I103+I115+I130</f>
        <v>3253926134</v>
      </c>
    </row>
    <row r="132" spans="1:9" x14ac:dyDescent="0.25">
      <c r="A132" s="258" t="s">
        <v>112</v>
      </c>
      <c r="B132" s="258"/>
      <c r="C132" s="258"/>
      <c r="D132" s="258"/>
      <c r="E132" s="258"/>
      <c r="F132" s="258"/>
      <c r="G132" s="19">
        <v>124</v>
      </c>
      <c r="H132" s="60">
        <v>65302</v>
      </c>
      <c r="I132" s="60">
        <v>13455</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S44" sqref="S44"/>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71" t="s">
        <v>114</v>
      </c>
      <c r="B1" s="234"/>
      <c r="C1" s="234"/>
      <c r="D1" s="234"/>
      <c r="E1" s="234"/>
      <c r="F1" s="234"/>
      <c r="G1" s="234"/>
      <c r="H1" s="234"/>
      <c r="I1" s="234"/>
    </row>
    <row r="2" spans="1:9" x14ac:dyDescent="0.25">
      <c r="A2" s="270" t="s">
        <v>447</v>
      </c>
      <c r="B2" s="236"/>
      <c r="C2" s="236"/>
      <c r="D2" s="236"/>
      <c r="E2" s="236"/>
      <c r="F2" s="236"/>
      <c r="G2" s="236"/>
      <c r="H2" s="236"/>
      <c r="I2" s="236"/>
    </row>
    <row r="3" spans="1:9" x14ac:dyDescent="0.25">
      <c r="A3" s="282" t="s">
        <v>361</v>
      </c>
      <c r="B3" s="283"/>
      <c r="C3" s="283"/>
      <c r="D3" s="283"/>
      <c r="E3" s="283"/>
      <c r="F3" s="283"/>
      <c r="G3" s="283"/>
      <c r="H3" s="283"/>
      <c r="I3" s="283"/>
    </row>
    <row r="4" spans="1:9" x14ac:dyDescent="0.25">
      <c r="A4" s="269" t="s">
        <v>448</v>
      </c>
      <c r="B4" s="240"/>
      <c r="C4" s="240"/>
      <c r="D4" s="240"/>
      <c r="E4" s="240"/>
      <c r="F4" s="240"/>
      <c r="G4" s="240"/>
      <c r="H4" s="240"/>
      <c r="I4" s="241"/>
    </row>
    <row r="5" spans="1:9" ht="22.8" thickBot="1" x14ac:dyDescent="0.3">
      <c r="A5" s="267" t="s">
        <v>2</v>
      </c>
      <c r="B5" s="246"/>
      <c r="C5" s="246"/>
      <c r="D5" s="246"/>
      <c r="E5" s="246"/>
      <c r="F5" s="247"/>
      <c r="G5" s="12" t="s">
        <v>115</v>
      </c>
      <c r="H5" s="46" t="s">
        <v>377</v>
      </c>
      <c r="I5" s="46" t="s">
        <v>353</v>
      </c>
    </row>
    <row r="6" spans="1:9" x14ac:dyDescent="0.25">
      <c r="A6" s="268">
        <v>1</v>
      </c>
      <c r="B6" s="243"/>
      <c r="C6" s="243"/>
      <c r="D6" s="243"/>
      <c r="E6" s="243"/>
      <c r="F6" s="244"/>
      <c r="G6" s="14">
        <v>2</v>
      </c>
      <c r="H6" s="20">
        <v>3</v>
      </c>
      <c r="I6" s="20">
        <v>4</v>
      </c>
    </row>
    <row r="7" spans="1:9" x14ac:dyDescent="0.25">
      <c r="A7" s="280" t="s">
        <v>128</v>
      </c>
      <c r="B7" s="280"/>
      <c r="C7" s="280"/>
      <c r="D7" s="280"/>
      <c r="E7" s="280"/>
      <c r="F7" s="280"/>
      <c r="G7" s="24">
        <v>125</v>
      </c>
      <c r="H7" s="63">
        <f>SUM(H8:H12)</f>
        <v>1158232963</v>
      </c>
      <c r="I7" s="63">
        <f>SUM(I8:I12)</f>
        <v>483669424</v>
      </c>
    </row>
    <row r="8" spans="1:9" x14ac:dyDescent="0.25">
      <c r="A8" s="221" t="s">
        <v>129</v>
      </c>
      <c r="B8" s="221"/>
      <c r="C8" s="221"/>
      <c r="D8" s="221"/>
      <c r="E8" s="221"/>
      <c r="F8" s="221"/>
      <c r="G8" s="16">
        <v>126</v>
      </c>
      <c r="H8" s="58">
        <v>3787775</v>
      </c>
      <c r="I8" s="58">
        <v>982324</v>
      </c>
    </row>
    <row r="9" spans="1:9" x14ac:dyDescent="0.25">
      <c r="A9" s="221" t="s">
        <v>130</v>
      </c>
      <c r="B9" s="221"/>
      <c r="C9" s="221"/>
      <c r="D9" s="221"/>
      <c r="E9" s="221"/>
      <c r="F9" s="221"/>
      <c r="G9" s="16">
        <v>127</v>
      </c>
      <c r="H9" s="58">
        <v>1150406793</v>
      </c>
      <c r="I9" s="58">
        <v>407342382</v>
      </c>
    </row>
    <row r="10" spans="1:9" x14ac:dyDescent="0.25">
      <c r="A10" s="221" t="s">
        <v>131</v>
      </c>
      <c r="B10" s="221"/>
      <c r="C10" s="221"/>
      <c r="D10" s="221"/>
      <c r="E10" s="221"/>
      <c r="F10" s="221"/>
      <c r="G10" s="16">
        <v>128</v>
      </c>
      <c r="H10" s="58">
        <v>0</v>
      </c>
      <c r="I10" s="58">
        <v>0</v>
      </c>
    </row>
    <row r="11" spans="1:9" x14ac:dyDescent="0.25">
      <c r="A11" s="221" t="s">
        <v>132</v>
      </c>
      <c r="B11" s="221"/>
      <c r="C11" s="221"/>
      <c r="D11" s="221"/>
      <c r="E11" s="221"/>
      <c r="F11" s="221"/>
      <c r="G11" s="16">
        <v>129</v>
      </c>
      <c r="H11" s="58">
        <v>0</v>
      </c>
      <c r="I11" s="58">
        <v>0</v>
      </c>
    </row>
    <row r="12" spans="1:9" x14ac:dyDescent="0.25">
      <c r="A12" s="221" t="s">
        <v>133</v>
      </c>
      <c r="B12" s="221"/>
      <c r="C12" s="221"/>
      <c r="D12" s="221"/>
      <c r="E12" s="221"/>
      <c r="F12" s="221"/>
      <c r="G12" s="16">
        <v>130</v>
      </c>
      <c r="H12" s="58">
        <v>4038395</v>
      </c>
      <c r="I12" s="58">
        <v>75344718</v>
      </c>
    </row>
    <row r="13" spans="1:9" x14ac:dyDescent="0.25">
      <c r="A13" s="225" t="s">
        <v>134</v>
      </c>
      <c r="B13" s="225"/>
      <c r="C13" s="225"/>
      <c r="D13" s="225"/>
      <c r="E13" s="225"/>
      <c r="F13" s="225"/>
      <c r="G13" s="17">
        <v>131</v>
      </c>
      <c r="H13" s="59">
        <f>H14+H15+H19+H23+H24+H25+H28+H35</f>
        <v>935763476</v>
      </c>
      <c r="I13" s="59">
        <f>I14+I15+I19+I23+I24+I25+I28+I35</f>
        <v>599415257</v>
      </c>
    </row>
    <row r="14" spans="1:9" x14ac:dyDescent="0.25">
      <c r="A14" s="221" t="s">
        <v>116</v>
      </c>
      <c r="B14" s="221"/>
      <c r="C14" s="221"/>
      <c r="D14" s="221"/>
      <c r="E14" s="221"/>
      <c r="F14" s="221"/>
      <c r="G14" s="16">
        <v>132</v>
      </c>
      <c r="H14" s="58">
        <v>0</v>
      </c>
      <c r="I14" s="58">
        <v>0</v>
      </c>
    </row>
    <row r="15" spans="1:9" x14ac:dyDescent="0.25">
      <c r="A15" s="281" t="s">
        <v>135</v>
      </c>
      <c r="B15" s="281"/>
      <c r="C15" s="281"/>
      <c r="D15" s="281"/>
      <c r="E15" s="281"/>
      <c r="F15" s="281"/>
      <c r="G15" s="17">
        <v>133</v>
      </c>
      <c r="H15" s="59">
        <f>SUM(H16:H18)</f>
        <v>342031713</v>
      </c>
      <c r="I15" s="59">
        <f>SUM(I16:I18)</f>
        <v>158303287</v>
      </c>
    </row>
    <row r="16" spans="1:9" x14ac:dyDescent="0.25">
      <c r="A16" s="272" t="s">
        <v>136</v>
      </c>
      <c r="B16" s="272"/>
      <c r="C16" s="272"/>
      <c r="D16" s="272"/>
      <c r="E16" s="272"/>
      <c r="F16" s="272"/>
      <c r="G16" s="16">
        <v>134</v>
      </c>
      <c r="H16" s="58">
        <v>176657321</v>
      </c>
      <c r="I16" s="58">
        <v>69870790</v>
      </c>
    </row>
    <row r="17" spans="1:9" x14ac:dyDescent="0.25">
      <c r="A17" s="272" t="s">
        <v>137</v>
      </c>
      <c r="B17" s="272"/>
      <c r="C17" s="272"/>
      <c r="D17" s="272"/>
      <c r="E17" s="272"/>
      <c r="F17" s="272"/>
      <c r="G17" s="16">
        <v>135</v>
      </c>
      <c r="H17" s="58">
        <v>0</v>
      </c>
      <c r="I17" s="58">
        <v>0</v>
      </c>
    </row>
    <row r="18" spans="1:9" x14ac:dyDescent="0.25">
      <c r="A18" s="272" t="s">
        <v>138</v>
      </c>
      <c r="B18" s="272"/>
      <c r="C18" s="272"/>
      <c r="D18" s="272"/>
      <c r="E18" s="272"/>
      <c r="F18" s="272"/>
      <c r="G18" s="16">
        <v>136</v>
      </c>
      <c r="H18" s="58">
        <v>165374392</v>
      </c>
      <c r="I18" s="58">
        <v>88432497</v>
      </c>
    </row>
    <row r="19" spans="1:9" x14ac:dyDescent="0.25">
      <c r="A19" s="281" t="s">
        <v>139</v>
      </c>
      <c r="B19" s="281"/>
      <c r="C19" s="281"/>
      <c r="D19" s="281"/>
      <c r="E19" s="281"/>
      <c r="F19" s="281"/>
      <c r="G19" s="17">
        <v>137</v>
      </c>
      <c r="H19" s="59">
        <f>SUM(H20:H22)</f>
        <v>284199644</v>
      </c>
      <c r="I19" s="59">
        <f>SUM(I20:I22)</f>
        <v>156833313</v>
      </c>
    </row>
    <row r="20" spans="1:9" x14ac:dyDescent="0.25">
      <c r="A20" s="272" t="s">
        <v>117</v>
      </c>
      <c r="B20" s="272"/>
      <c r="C20" s="272"/>
      <c r="D20" s="272"/>
      <c r="E20" s="272"/>
      <c r="F20" s="272"/>
      <c r="G20" s="16">
        <v>138</v>
      </c>
      <c r="H20" s="58">
        <v>184688397</v>
      </c>
      <c r="I20" s="58">
        <v>102213859</v>
      </c>
    </row>
    <row r="21" spans="1:9" x14ac:dyDescent="0.25">
      <c r="A21" s="272" t="s">
        <v>118</v>
      </c>
      <c r="B21" s="272"/>
      <c r="C21" s="272"/>
      <c r="D21" s="272"/>
      <c r="E21" s="272"/>
      <c r="F21" s="272"/>
      <c r="G21" s="16">
        <v>139</v>
      </c>
      <c r="H21" s="58">
        <v>65748929</v>
      </c>
      <c r="I21" s="58">
        <v>35693922</v>
      </c>
    </row>
    <row r="22" spans="1:9" x14ac:dyDescent="0.25">
      <c r="A22" s="272" t="s">
        <v>119</v>
      </c>
      <c r="B22" s="272"/>
      <c r="C22" s="272"/>
      <c r="D22" s="272"/>
      <c r="E22" s="272"/>
      <c r="F22" s="272"/>
      <c r="G22" s="16">
        <v>140</v>
      </c>
      <c r="H22" s="58">
        <v>33762318</v>
      </c>
      <c r="I22" s="58">
        <v>18925532</v>
      </c>
    </row>
    <row r="23" spans="1:9" x14ac:dyDescent="0.25">
      <c r="A23" s="221" t="s">
        <v>120</v>
      </c>
      <c r="B23" s="221"/>
      <c r="C23" s="221"/>
      <c r="D23" s="221"/>
      <c r="E23" s="221"/>
      <c r="F23" s="221"/>
      <c r="G23" s="16">
        <v>141</v>
      </c>
      <c r="H23" s="58">
        <v>226778605</v>
      </c>
      <c r="I23" s="58">
        <v>222609405</v>
      </c>
    </row>
    <row r="24" spans="1:9" x14ac:dyDescent="0.25">
      <c r="A24" s="221" t="s">
        <v>121</v>
      </c>
      <c r="B24" s="221"/>
      <c r="C24" s="221"/>
      <c r="D24" s="221"/>
      <c r="E24" s="221"/>
      <c r="F24" s="221"/>
      <c r="G24" s="16">
        <v>142</v>
      </c>
      <c r="H24" s="58">
        <v>0</v>
      </c>
      <c r="I24" s="58">
        <v>0</v>
      </c>
    </row>
    <row r="25" spans="1:9" x14ac:dyDescent="0.25">
      <c r="A25" s="281" t="s">
        <v>140</v>
      </c>
      <c r="B25" s="281"/>
      <c r="C25" s="281"/>
      <c r="D25" s="281"/>
      <c r="E25" s="281"/>
      <c r="F25" s="281"/>
      <c r="G25" s="17">
        <v>143</v>
      </c>
      <c r="H25" s="59">
        <f>H26+H27</f>
        <v>1607307</v>
      </c>
      <c r="I25" s="59">
        <f>I26+I27</f>
        <v>6250942</v>
      </c>
    </row>
    <row r="26" spans="1:9" x14ac:dyDescent="0.25">
      <c r="A26" s="272" t="s">
        <v>141</v>
      </c>
      <c r="B26" s="272"/>
      <c r="C26" s="272"/>
      <c r="D26" s="272"/>
      <c r="E26" s="272"/>
      <c r="F26" s="272"/>
      <c r="G26" s="16">
        <v>144</v>
      </c>
      <c r="H26" s="58">
        <v>0</v>
      </c>
      <c r="I26" s="58">
        <v>0</v>
      </c>
    </row>
    <row r="27" spans="1:9" x14ac:dyDescent="0.25">
      <c r="A27" s="272" t="s">
        <v>142</v>
      </c>
      <c r="B27" s="272"/>
      <c r="C27" s="272"/>
      <c r="D27" s="272"/>
      <c r="E27" s="272"/>
      <c r="F27" s="272"/>
      <c r="G27" s="16">
        <v>145</v>
      </c>
      <c r="H27" s="58">
        <v>1607307</v>
      </c>
      <c r="I27" s="58">
        <v>6250942</v>
      </c>
    </row>
    <row r="28" spans="1:9" x14ac:dyDescent="0.25">
      <c r="A28" s="281" t="s">
        <v>143</v>
      </c>
      <c r="B28" s="281"/>
      <c r="C28" s="281"/>
      <c r="D28" s="281"/>
      <c r="E28" s="281"/>
      <c r="F28" s="281"/>
      <c r="G28" s="17">
        <v>146</v>
      </c>
      <c r="H28" s="59">
        <f>SUM(H29:H34)</f>
        <v>2747715</v>
      </c>
      <c r="I28" s="59">
        <f>SUM(I29:I34)</f>
        <v>453718</v>
      </c>
    </row>
    <row r="29" spans="1:9" x14ac:dyDescent="0.25">
      <c r="A29" s="272" t="s">
        <v>144</v>
      </c>
      <c r="B29" s="272"/>
      <c r="C29" s="272"/>
      <c r="D29" s="272"/>
      <c r="E29" s="272"/>
      <c r="F29" s="272"/>
      <c r="G29" s="16">
        <v>147</v>
      </c>
      <c r="H29" s="58">
        <v>0</v>
      </c>
      <c r="I29" s="58">
        <v>0</v>
      </c>
    </row>
    <row r="30" spans="1:9" x14ac:dyDescent="0.25">
      <c r="A30" s="272" t="s">
        <v>145</v>
      </c>
      <c r="B30" s="272"/>
      <c r="C30" s="272"/>
      <c r="D30" s="272"/>
      <c r="E30" s="272"/>
      <c r="F30" s="272"/>
      <c r="G30" s="16">
        <v>148</v>
      </c>
      <c r="H30" s="58">
        <v>0</v>
      </c>
      <c r="I30" s="58">
        <v>0</v>
      </c>
    </row>
    <row r="31" spans="1:9" x14ac:dyDescent="0.25">
      <c r="A31" s="272" t="s">
        <v>146</v>
      </c>
      <c r="B31" s="272"/>
      <c r="C31" s="272"/>
      <c r="D31" s="272"/>
      <c r="E31" s="272"/>
      <c r="F31" s="272"/>
      <c r="G31" s="16">
        <v>149</v>
      </c>
      <c r="H31" s="58">
        <v>2747715</v>
      </c>
      <c r="I31" s="58">
        <v>453718</v>
      </c>
    </row>
    <row r="32" spans="1:9" x14ac:dyDescent="0.25">
      <c r="A32" s="272" t="s">
        <v>147</v>
      </c>
      <c r="B32" s="272"/>
      <c r="C32" s="272"/>
      <c r="D32" s="272"/>
      <c r="E32" s="272"/>
      <c r="F32" s="272"/>
      <c r="G32" s="16">
        <v>150</v>
      </c>
      <c r="H32" s="58">
        <v>0</v>
      </c>
      <c r="I32" s="58">
        <v>0</v>
      </c>
    </row>
    <row r="33" spans="1:9" x14ac:dyDescent="0.25">
      <c r="A33" s="272" t="s">
        <v>148</v>
      </c>
      <c r="B33" s="272"/>
      <c r="C33" s="272"/>
      <c r="D33" s="272"/>
      <c r="E33" s="272"/>
      <c r="F33" s="272"/>
      <c r="G33" s="16">
        <v>151</v>
      </c>
      <c r="H33" s="58">
        <v>0</v>
      </c>
      <c r="I33" s="58">
        <v>0</v>
      </c>
    </row>
    <row r="34" spans="1:9" x14ac:dyDescent="0.25">
      <c r="A34" s="272" t="s">
        <v>149</v>
      </c>
      <c r="B34" s="272"/>
      <c r="C34" s="272"/>
      <c r="D34" s="272"/>
      <c r="E34" s="272"/>
      <c r="F34" s="272"/>
      <c r="G34" s="16">
        <v>152</v>
      </c>
      <c r="H34" s="58">
        <v>0</v>
      </c>
      <c r="I34" s="58">
        <v>0</v>
      </c>
    </row>
    <row r="35" spans="1:9" x14ac:dyDescent="0.25">
      <c r="A35" s="221" t="s">
        <v>122</v>
      </c>
      <c r="B35" s="221"/>
      <c r="C35" s="221"/>
      <c r="D35" s="221"/>
      <c r="E35" s="221"/>
      <c r="F35" s="221"/>
      <c r="G35" s="16">
        <v>153</v>
      </c>
      <c r="H35" s="58">
        <v>78398492</v>
      </c>
      <c r="I35" s="58">
        <v>54964592</v>
      </c>
    </row>
    <row r="36" spans="1:9" x14ac:dyDescent="0.25">
      <c r="A36" s="225" t="s">
        <v>150</v>
      </c>
      <c r="B36" s="225"/>
      <c r="C36" s="225"/>
      <c r="D36" s="225"/>
      <c r="E36" s="225"/>
      <c r="F36" s="225"/>
      <c r="G36" s="17">
        <v>154</v>
      </c>
      <c r="H36" s="59">
        <f>SUM(H37:H46)</f>
        <v>27852046</v>
      </c>
      <c r="I36" s="59">
        <f>SUM(I37:I46)</f>
        <v>223992</v>
      </c>
    </row>
    <row r="37" spans="1:9" x14ac:dyDescent="0.25">
      <c r="A37" s="221" t="s">
        <v>151</v>
      </c>
      <c r="B37" s="221"/>
      <c r="C37" s="221"/>
      <c r="D37" s="221"/>
      <c r="E37" s="221"/>
      <c r="F37" s="221"/>
      <c r="G37" s="16">
        <v>155</v>
      </c>
      <c r="H37" s="58">
        <v>26241085</v>
      </c>
      <c r="I37" s="58">
        <v>0</v>
      </c>
    </row>
    <row r="38" spans="1:9" ht="25.2" customHeight="1" x14ac:dyDescent="0.25">
      <c r="A38" s="221" t="s">
        <v>152</v>
      </c>
      <c r="B38" s="221"/>
      <c r="C38" s="221"/>
      <c r="D38" s="221"/>
      <c r="E38" s="221"/>
      <c r="F38" s="221"/>
      <c r="G38" s="16">
        <v>156</v>
      </c>
      <c r="H38" s="58">
        <v>527906</v>
      </c>
      <c r="I38" s="58">
        <v>50</v>
      </c>
    </row>
    <row r="39" spans="1:9" ht="28.2" customHeight="1" x14ac:dyDescent="0.25">
      <c r="A39" s="221" t="s">
        <v>153</v>
      </c>
      <c r="B39" s="221"/>
      <c r="C39" s="221"/>
      <c r="D39" s="221"/>
      <c r="E39" s="221"/>
      <c r="F39" s="221"/>
      <c r="G39" s="16">
        <v>157</v>
      </c>
      <c r="H39" s="58">
        <v>0</v>
      </c>
      <c r="I39" s="58">
        <v>0</v>
      </c>
    </row>
    <row r="40" spans="1:9" ht="28.2" customHeight="1" x14ac:dyDescent="0.25">
      <c r="A40" s="221" t="s">
        <v>154</v>
      </c>
      <c r="B40" s="221"/>
      <c r="C40" s="221"/>
      <c r="D40" s="221"/>
      <c r="E40" s="221"/>
      <c r="F40" s="221"/>
      <c r="G40" s="16">
        <v>158</v>
      </c>
      <c r="H40" s="58">
        <v>0</v>
      </c>
      <c r="I40" s="58">
        <v>0</v>
      </c>
    </row>
    <row r="41" spans="1:9" ht="22.95" customHeight="1" x14ac:dyDescent="0.25">
      <c r="A41" s="221" t="s">
        <v>155</v>
      </c>
      <c r="B41" s="221"/>
      <c r="C41" s="221"/>
      <c r="D41" s="221"/>
      <c r="E41" s="221"/>
      <c r="F41" s="221"/>
      <c r="G41" s="16">
        <v>159</v>
      </c>
      <c r="H41" s="58">
        <v>264843</v>
      </c>
      <c r="I41" s="58">
        <v>0</v>
      </c>
    </row>
    <row r="42" spans="1:9" x14ac:dyDescent="0.25">
      <c r="A42" s="221" t="s">
        <v>156</v>
      </c>
      <c r="B42" s="221"/>
      <c r="C42" s="221"/>
      <c r="D42" s="221"/>
      <c r="E42" s="221"/>
      <c r="F42" s="221"/>
      <c r="G42" s="16">
        <v>160</v>
      </c>
      <c r="H42" s="58">
        <v>44328</v>
      </c>
      <c r="I42" s="58">
        <v>21451</v>
      </c>
    </row>
    <row r="43" spans="1:9" x14ac:dyDescent="0.25">
      <c r="A43" s="221" t="s">
        <v>157</v>
      </c>
      <c r="B43" s="221"/>
      <c r="C43" s="221"/>
      <c r="D43" s="221"/>
      <c r="E43" s="221"/>
      <c r="F43" s="221"/>
      <c r="G43" s="16">
        <v>161</v>
      </c>
      <c r="H43" s="58">
        <v>0</v>
      </c>
      <c r="I43" s="58">
        <v>0</v>
      </c>
    </row>
    <row r="44" spans="1:9" x14ac:dyDescent="0.25">
      <c r="A44" s="221" t="s">
        <v>158</v>
      </c>
      <c r="B44" s="221"/>
      <c r="C44" s="221"/>
      <c r="D44" s="221"/>
      <c r="E44" s="221"/>
      <c r="F44" s="221"/>
      <c r="G44" s="16">
        <v>162</v>
      </c>
      <c r="H44" s="58">
        <v>373653</v>
      </c>
      <c r="I44" s="58">
        <v>0</v>
      </c>
    </row>
    <row r="45" spans="1:9" x14ac:dyDescent="0.25">
      <c r="A45" s="221" t="s">
        <v>159</v>
      </c>
      <c r="B45" s="221"/>
      <c r="C45" s="221"/>
      <c r="D45" s="221"/>
      <c r="E45" s="221"/>
      <c r="F45" s="221"/>
      <c r="G45" s="16">
        <v>163</v>
      </c>
      <c r="H45" s="58">
        <v>0</v>
      </c>
      <c r="I45" s="58">
        <v>0</v>
      </c>
    </row>
    <row r="46" spans="1:9" x14ac:dyDescent="0.25">
      <c r="A46" s="221" t="s">
        <v>160</v>
      </c>
      <c r="B46" s="221"/>
      <c r="C46" s="221"/>
      <c r="D46" s="221"/>
      <c r="E46" s="221"/>
      <c r="F46" s="221"/>
      <c r="G46" s="16">
        <v>164</v>
      </c>
      <c r="H46" s="58">
        <v>400231</v>
      </c>
      <c r="I46" s="58">
        <v>202491</v>
      </c>
    </row>
    <row r="47" spans="1:9" x14ac:dyDescent="0.25">
      <c r="A47" s="225" t="s">
        <v>161</v>
      </c>
      <c r="B47" s="225"/>
      <c r="C47" s="225"/>
      <c r="D47" s="225"/>
      <c r="E47" s="225"/>
      <c r="F47" s="225"/>
      <c r="G47" s="17">
        <v>165</v>
      </c>
      <c r="H47" s="59">
        <f>SUM(H48:H54)</f>
        <v>12978775</v>
      </c>
      <c r="I47" s="59">
        <f>SUM(I48:I54)</f>
        <v>18168172</v>
      </c>
    </row>
    <row r="48" spans="1:9" ht="23.4" customHeight="1" x14ac:dyDescent="0.25">
      <c r="A48" s="221" t="s">
        <v>162</v>
      </c>
      <c r="B48" s="221"/>
      <c r="C48" s="221"/>
      <c r="D48" s="221"/>
      <c r="E48" s="221"/>
      <c r="F48" s="221"/>
      <c r="G48" s="16">
        <v>166</v>
      </c>
      <c r="H48" s="58">
        <v>303251</v>
      </c>
      <c r="I48" s="58">
        <v>218030</v>
      </c>
    </row>
    <row r="49" spans="1:9" x14ac:dyDescent="0.25">
      <c r="A49" s="274" t="s">
        <v>163</v>
      </c>
      <c r="B49" s="274"/>
      <c r="C49" s="274"/>
      <c r="D49" s="274"/>
      <c r="E49" s="274"/>
      <c r="F49" s="274"/>
      <c r="G49" s="16">
        <v>167</v>
      </c>
      <c r="H49" s="58">
        <v>0</v>
      </c>
      <c r="I49" s="58">
        <v>118497</v>
      </c>
    </row>
    <row r="50" spans="1:9" x14ac:dyDescent="0.25">
      <c r="A50" s="274" t="s">
        <v>164</v>
      </c>
      <c r="B50" s="274"/>
      <c r="C50" s="274"/>
      <c r="D50" s="274"/>
      <c r="E50" s="274"/>
      <c r="F50" s="274"/>
      <c r="G50" s="16">
        <v>168</v>
      </c>
      <c r="H50" s="58">
        <v>12422478</v>
      </c>
      <c r="I50" s="58">
        <v>14749513</v>
      </c>
    </row>
    <row r="51" spans="1:9" x14ac:dyDescent="0.25">
      <c r="A51" s="274" t="s">
        <v>165</v>
      </c>
      <c r="B51" s="274"/>
      <c r="C51" s="274"/>
      <c r="D51" s="274"/>
      <c r="E51" s="274"/>
      <c r="F51" s="274"/>
      <c r="G51" s="16">
        <v>169</v>
      </c>
      <c r="H51" s="58">
        <v>0</v>
      </c>
      <c r="I51" s="58">
        <v>2848697</v>
      </c>
    </row>
    <row r="52" spans="1:9" x14ac:dyDescent="0.25">
      <c r="A52" s="274" t="s">
        <v>166</v>
      </c>
      <c r="B52" s="274"/>
      <c r="C52" s="274"/>
      <c r="D52" s="274"/>
      <c r="E52" s="274"/>
      <c r="F52" s="274"/>
      <c r="G52" s="16">
        <v>170</v>
      </c>
      <c r="H52" s="58">
        <v>0</v>
      </c>
      <c r="I52" s="58">
        <v>0</v>
      </c>
    </row>
    <row r="53" spans="1:9" x14ac:dyDescent="0.25">
      <c r="A53" s="274" t="s">
        <v>167</v>
      </c>
      <c r="B53" s="274"/>
      <c r="C53" s="274"/>
      <c r="D53" s="274"/>
      <c r="E53" s="274"/>
      <c r="F53" s="274"/>
      <c r="G53" s="16">
        <v>171</v>
      </c>
      <c r="H53" s="58">
        <v>0</v>
      </c>
      <c r="I53" s="58">
        <v>0</v>
      </c>
    </row>
    <row r="54" spans="1:9" x14ac:dyDescent="0.25">
      <c r="A54" s="274" t="s">
        <v>168</v>
      </c>
      <c r="B54" s="274"/>
      <c r="C54" s="274"/>
      <c r="D54" s="274"/>
      <c r="E54" s="274"/>
      <c r="F54" s="274"/>
      <c r="G54" s="16">
        <v>172</v>
      </c>
      <c r="H54" s="58">
        <v>253046</v>
      </c>
      <c r="I54" s="58">
        <v>233435</v>
      </c>
    </row>
    <row r="55" spans="1:9" ht="30.6" customHeight="1" x14ac:dyDescent="0.25">
      <c r="A55" s="257" t="s">
        <v>169</v>
      </c>
      <c r="B55" s="257"/>
      <c r="C55" s="257"/>
      <c r="D55" s="257"/>
      <c r="E55" s="257"/>
      <c r="F55" s="257"/>
      <c r="G55" s="16">
        <v>173</v>
      </c>
      <c r="H55" s="58">
        <v>0</v>
      </c>
      <c r="I55" s="58">
        <v>0</v>
      </c>
    </row>
    <row r="56" spans="1:9" x14ac:dyDescent="0.25">
      <c r="A56" s="257" t="s">
        <v>170</v>
      </c>
      <c r="B56" s="257"/>
      <c r="C56" s="257"/>
      <c r="D56" s="257"/>
      <c r="E56" s="257"/>
      <c r="F56" s="257"/>
      <c r="G56" s="16">
        <v>174</v>
      </c>
      <c r="H56" s="58">
        <v>0</v>
      </c>
      <c r="I56" s="58">
        <v>0</v>
      </c>
    </row>
    <row r="57" spans="1:9" ht="28.95" customHeight="1" x14ac:dyDescent="0.25">
      <c r="A57" s="257" t="s">
        <v>171</v>
      </c>
      <c r="B57" s="257"/>
      <c r="C57" s="257"/>
      <c r="D57" s="257"/>
      <c r="E57" s="257"/>
      <c r="F57" s="257"/>
      <c r="G57" s="16">
        <v>175</v>
      </c>
      <c r="H57" s="58">
        <v>0</v>
      </c>
      <c r="I57" s="58">
        <v>0</v>
      </c>
    </row>
    <row r="58" spans="1:9" x14ac:dyDescent="0.25">
      <c r="A58" s="257" t="s">
        <v>172</v>
      </c>
      <c r="B58" s="257"/>
      <c r="C58" s="257"/>
      <c r="D58" s="257"/>
      <c r="E58" s="257"/>
      <c r="F58" s="257"/>
      <c r="G58" s="16">
        <v>176</v>
      </c>
      <c r="H58" s="58">
        <v>0</v>
      </c>
      <c r="I58" s="58">
        <v>0</v>
      </c>
    </row>
    <row r="59" spans="1:9" x14ac:dyDescent="0.25">
      <c r="A59" s="225" t="s">
        <v>173</v>
      </c>
      <c r="B59" s="225"/>
      <c r="C59" s="225"/>
      <c r="D59" s="225"/>
      <c r="E59" s="225"/>
      <c r="F59" s="225"/>
      <c r="G59" s="17">
        <v>177</v>
      </c>
      <c r="H59" s="59">
        <f>H7+H36+H55+H56</f>
        <v>1186085009</v>
      </c>
      <c r="I59" s="59">
        <f>I7+I36+I55+I56</f>
        <v>483893416</v>
      </c>
    </row>
    <row r="60" spans="1:9" x14ac:dyDescent="0.25">
      <c r="A60" s="225" t="s">
        <v>174</v>
      </c>
      <c r="B60" s="225"/>
      <c r="C60" s="225"/>
      <c r="D60" s="225"/>
      <c r="E60" s="225"/>
      <c r="F60" s="225"/>
      <c r="G60" s="17">
        <v>178</v>
      </c>
      <c r="H60" s="59">
        <f>H13+H47+H57+H58</f>
        <v>948742251</v>
      </c>
      <c r="I60" s="59">
        <f>I13+I47+I57+I58</f>
        <v>617583429</v>
      </c>
    </row>
    <row r="61" spans="1:9" x14ac:dyDescent="0.25">
      <c r="A61" s="225" t="s">
        <v>175</v>
      </c>
      <c r="B61" s="225"/>
      <c r="C61" s="225"/>
      <c r="D61" s="225"/>
      <c r="E61" s="225"/>
      <c r="F61" s="225"/>
      <c r="G61" s="17">
        <v>179</v>
      </c>
      <c r="H61" s="59">
        <f>H59-H60</f>
        <v>237342758</v>
      </c>
      <c r="I61" s="59">
        <f>I59-I60</f>
        <v>-133690013</v>
      </c>
    </row>
    <row r="62" spans="1:9" x14ac:dyDescent="0.25">
      <c r="A62" s="273" t="s">
        <v>176</v>
      </c>
      <c r="B62" s="273"/>
      <c r="C62" s="273"/>
      <c r="D62" s="273"/>
      <c r="E62" s="273"/>
      <c r="F62" s="273"/>
      <c r="G62" s="17">
        <v>180</v>
      </c>
      <c r="H62" s="59">
        <f>+IF((H59-H60)&gt;0,(H59-H60),0)</f>
        <v>237342758</v>
      </c>
      <c r="I62" s="59">
        <f>+IF((I59-I60)&gt;0,(I59-I60),0)</f>
        <v>0</v>
      </c>
    </row>
    <row r="63" spans="1:9" x14ac:dyDescent="0.25">
      <c r="A63" s="273" t="s">
        <v>177</v>
      </c>
      <c r="B63" s="273"/>
      <c r="C63" s="273"/>
      <c r="D63" s="273"/>
      <c r="E63" s="273"/>
      <c r="F63" s="273"/>
      <c r="G63" s="17">
        <v>181</v>
      </c>
      <c r="H63" s="59">
        <f>+IF((H59-H60)&lt;0,(H59-H60),0)</f>
        <v>0</v>
      </c>
      <c r="I63" s="59">
        <f>+IF((I59-I60)&lt;0,(I59-I60),0)</f>
        <v>-133690013</v>
      </c>
    </row>
    <row r="64" spans="1:9" x14ac:dyDescent="0.25">
      <c r="A64" s="257" t="s">
        <v>123</v>
      </c>
      <c r="B64" s="257"/>
      <c r="C64" s="257"/>
      <c r="D64" s="257"/>
      <c r="E64" s="257"/>
      <c r="F64" s="257"/>
      <c r="G64" s="16">
        <v>182</v>
      </c>
      <c r="H64" s="58">
        <v>31795786</v>
      </c>
      <c r="I64" s="58">
        <v>-43594454</v>
      </c>
    </row>
    <row r="65" spans="1:9" x14ac:dyDescent="0.25">
      <c r="A65" s="225" t="s">
        <v>178</v>
      </c>
      <c r="B65" s="225"/>
      <c r="C65" s="225"/>
      <c r="D65" s="225"/>
      <c r="E65" s="225"/>
      <c r="F65" s="225"/>
      <c r="G65" s="17">
        <v>183</v>
      </c>
      <c r="H65" s="59">
        <f>H61-H64</f>
        <v>205546972</v>
      </c>
      <c r="I65" s="59">
        <f>I61-I64</f>
        <v>-90095559</v>
      </c>
    </row>
    <row r="66" spans="1:9" x14ac:dyDescent="0.25">
      <c r="A66" s="273" t="s">
        <v>179</v>
      </c>
      <c r="B66" s="273"/>
      <c r="C66" s="273"/>
      <c r="D66" s="273"/>
      <c r="E66" s="273"/>
      <c r="F66" s="273"/>
      <c r="G66" s="17">
        <v>184</v>
      </c>
      <c r="H66" s="59">
        <f>+IF((H61-H64)&gt;0,(H61-H64),0)</f>
        <v>205546972</v>
      </c>
      <c r="I66" s="59">
        <f>+IF((I61-I64)&gt;0,(I61-I64),0)</f>
        <v>0</v>
      </c>
    </row>
    <row r="67" spans="1:9" x14ac:dyDescent="0.25">
      <c r="A67" s="279" t="s">
        <v>180</v>
      </c>
      <c r="B67" s="279"/>
      <c r="C67" s="279"/>
      <c r="D67" s="279"/>
      <c r="E67" s="279"/>
      <c r="F67" s="279"/>
      <c r="G67" s="18">
        <v>185</v>
      </c>
      <c r="H67" s="64">
        <f>+IF((H61-H64)&lt;0,(H61-H64),0)</f>
        <v>0</v>
      </c>
      <c r="I67" s="64">
        <f>+IF((I61-I64)&lt;0,(I61-I64),0)</f>
        <v>-90095559</v>
      </c>
    </row>
    <row r="68" spans="1:9" x14ac:dyDescent="0.25">
      <c r="A68" s="265" t="s">
        <v>181</v>
      </c>
      <c r="B68" s="265"/>
      <c r="C68" s="265"/>
      <c r="D68" s="265"/>
      <c r="E68" s="265"/>
      <c r="F68" s="265"/>
      <c r="G68" s="275"/>
      <c r="H68" s="275"/>
      <c r="I68" s="275"/>
    </row>
    <row r="69" spans="1:9" ht="25.95" customHeight="1" x14ac:dyDescent="0.25">
      <c r="A69" s="225" t="s">
        <v>182</v>
      </c>
      <c r="B69" s="225"/>
      <c r="C69" s="225"/>
      <c r="D69" s="225"/>
      <c r="E69" s="225"/>
      <c r="F69" s="225"/>
      <c r="G69" s="17">
        <v>186</v>
      </c>
      <c r="H69" s="59">
        <f>H70-H71</f>
        <v>0</v>
      </c>
      <c r="I69" s="59">
        <f>I70-I71</f>
        <v>0</v>
      </c>
    </row>
    <row r="70" spans="1:9" x14ac:dyDescent="0.25">
      <c r="A70" s="274" t="s">
        <v>183</v>
      </c>
      <c r="B70" s="274"/>
      <c r="C70" s="274"/>
      <c r="D70" s="274"/>
      <c r="E70" s="274"/>
      <c r="F70" s="274"/>
      <c r="G70" s="16">
        <v>187</v>
      </c>
      <c r="H70" s="58">
        <v>0</v>
      </c>
      <c r="I70" s="58">
        <v>0</v>
      </c>
    </row>
    <row r="71" spans="1:9" x14ac:dyDescent="0.25">
      <c r="A71" s="274" t="s">
        <v>184</v>
      </c>
      <c r="B71" s="274"/>
      <c r="C71" s="274"/>
      <c r="D71" s="274"/>
      <c r="E71" s="274"/>
      <c r="F71" s="274"/>
      <c r="G71" s="16">
        <v>188</v>
      </c>
      <c r="H71" s="58">
        <v>0</v>
      </c>
      <c r="I71" s="58">
        <v>0</v>
      </c>
    </row>
    <row r="72" spans="1:9" x14ac:dyDescent="0.25">
      <c r="A72" s="257" t="s">
        <v>185</v>
      </c>
      <c r="B72" s="257"/>
      <c r="C72" s="257"/>
      <c r="D72" s="257"/>
      <c r="E72" s="257"/>
      <c r="F72" s="257"/>
      <c r="G72" s="16">
        <v>189</v>
      </c>
      <c r="H72" s="58">
        <v>0</v>
      </c>
      <c r="I72" s="58">
        <v>0</v>
      </c>
    </row>
    <row r="73" spans="1:9" x14ac:dyDescent="0.25">
      <c r="A73" s="273" t="s">
        <v>186</v>
      </c>
      <c r="B73" s="273"/>
      <c r="C73" s="273"/>
      <c r="D73" s="273"/>
      <c r="E73" s="273"/>
      <c r="F73" s="273"/>
      <c r="G73" s="17">
        <v>190</v>
      </c>
      <c r="H73" s="117">
        <v>0</v>
      </c>
      <c r="I73" s="117">
        <v>0</v>
      </c>
    </row>
    <row r="74" spans="1:9" x14ac:dyDescent="0.25">
      <c r="A74" s="279" t="s">
        <v>187</v>
      </c>
      <c r="B74" s="279"/>
      <c r="C74" s="279"/>
      <c r="D74" s="279"/>
      <c r="E74" s="279"/>
      <c r="F74" s="279"/>
      <c r="G74" s="18">
        <v>191</v>
      </c>
      <c r="H74" s="118">
        <v>0</v>
      </c>
      <c r="I74" s="118">
        <v>0</v>
      </c>
    </row>
    <row r="75" spans="1:9" x14ac:dyDescent="0.25">
      <c r="A75" s="265" t="s">
        <v>188</v>
      </c>
      <c r="B75" s="265"/>
      <c r="C75" s="265"/>
      <c r="D75" s="265"/>
      <c r="E75" s="265"/>
      <c r="F75" s="265"/>
      <c r="G75" s="275"/>
      <c r="H75" s="275"/>
      <c r="I75" s="275"/>
    </row>
    <row r="76" spans="1:9" x14ac:dyDescent="0.25">
      <c r="A76" s="225" t="s">
        <v>189</v>
      </c>
      <c r="B76" s="225"/>
      <c r="C76" s="225"/>
      <c r="D76" s="225"/>
      <c r="E76" s="225"/>
      <c r="F76" s="225"/>
      <c r="G76" s="17">
        <v>192</v>
      </c>
      <c r="H76" s="117">
        <v>0</v>
      </c>
      <c r="I76" s="117">
        <v>0</v>
      </c>
    </row>
    <row r="77" spans="1:9" x14ac:dyDescent="0.25">
      <c r="A77" s="289" t="s">
        <v>190</v>
      </c>
      <c r="B77" s="289"/>
      <c r="C77" s="289"/>
      <c r="D77" s="289"/>
      <c r="E77" s="289"/>
      <c r="F77" s="289"/>
      <c r="G77" s="22">
        <v>193</v>
      </c>
      <c r="H77" s="65">
        <v>0</v>
      </c>
      <c r="I77" s="65">
        <v>0</v>
      </c>
    </row>
    <row r="78" spans="1:9" x14ac:dyDescent="0.25">
      <c r="A78" s="289" t="s">
        <v>191</v>
      </c>
      <c r="B78" s="289"/>
      <c r="C78" s="289"/>
      <c r="D78" s="289"/>
      <c r="E78" s="289"/>
      <c r="F78" s="289"/>
      <c r="G78" s="22">
        <v>194</v>
      </c>
      <c r="H78" s="65">
        <v>0</v>
      </c>
      <c r="I78" s="65">
        <v>0</v>
      </c>
    </row>
    <row r="79" spans="1:9" x14ac:dyDescent="0.25">
      <c r="A79" s="225" t="s">
        <v>192</v>
      </c>
      <c r="B79" s="225"/>
      <c r="C79" s="225"/>
      <c r="D79" s="225"/>
      <c r="E79" s="225"/>
      <c r="F79" s="225"/>
      <c r="G79" s="17">
        <v>195</v>
      </c>
      <c r="H79" s="117">
        <v>0</v>
      </c>
      <c r="I79" s="117">
        <v>0</v>
      </c>
    </row>
    <row r="80" spans="1:9" x14ac:dyDescent="0.25">
      <c r="A80" s="225" t="s">
        <v>193</v>
      </c>
      <c r="B80" s="225"/>
      <c r="C80" s="225"/>
      <c r="D80" s="225"/>
      <c r="E80" s="225"/>
      <c r="F80" s="225"/>
      <c r="G80" s="17">
        <v>196</v>
      </c>
      <c r="H80" s="117">
        <v>0</v>
      </c>
      <c r="I80" s="117">
        <v>0</v>
      </c>
    </row>
    <row r="81" spans="1:9" x14ac:dyDescent="0.25">
      <c r="A81" s="273" t="s">
        <v>194</v>
      </c>
      <c r="B81" s="273"/>
      <c r="C81" s="273"/>
      <c r="D81" s="273"/>
      <c r="E81" s="273"/>
      <c r="F81" s="273"/>
      <c r="G81" s="17">
        <v>197</v>
      </c>
      <c r="H81" s="117">
        <v>0</v>
      </c>
      <c r="I81" s="117">
        <v>0</v>
      </c>
    </row>
    <row r="82" spans="1:9" x14ac:dyDescent="0.25">
      <c r="A82" s="279" t="s">
        <v>195</v>
      </c>
      <c r="B82" s="279"/>
      <c r="C82" s="279"/>
      <c r="D82" s="279"/>
      <c r="E82" s="279"/>
      <c r="F82" s="279"/>
      <c r="G82" s="18">
        <v>198</v>
      </c>
      <c r="H82" s="118">
        <v>0</v>
      </c>
      <c r="I82" s="118">
        <v>0</v>
      </c>
    </row>
    <row r="83" spans="1:9" x14ac:dyDescent="0.25">
      <c r="A83" s="265" t="s">
        <v>124</v>
      </c>
      <c r="B83" s="265"/>
      <c r="C83" s="265"/>
      <c r="D83" s="265"/>
      <c r="E83" s="265"/>
      <c r="F83" s="265"/>
      <c r="G83" s="275"/>
      <c r="H83" s="275"/>
      <c r="I83" s="275"/>
    </row>
    <row r="84" spans="1:9" x14ac:dyDescent="0.25">
      <c r="A84" s="276" t="s">
        <v>196</v>
      </c>
      <c r="B84" s="276"/>
      <c r="C84" s="276"/>
      <c r="D84" s="276"/>
      <c r="E84" s="276"/>
      <c r="F84" s="276"/>
      <c r="G84" s="17">
        <v>199</v>
      </c>
      <c r="H84" s="53">
        <f>H85+H86</f>
        <v>0</v>
      </c>
      <c r="I84" s="53">
        <f>I85+I86</f>
        <v>0</v>
      </c>
    </row>
    <row r="85" spans="1:9" x14ac:dyDescent="0.25">
      <c r="A85" s="277" t="s">
        <v>197</v>
      </c>
      <c r="B85" s="277"/>
      <c r="C85" s="277"/>
      <c r="D85" s="277"/>
      <c r="E85" s="277"/>
      <c r="F85" s="277"/>
      <c r="G85" s="16">
        <v>200</v>
      </c>
      <c r="H85" s="52">
        <v>0</v>
      </c>
      <c r="I85" s="52">
        <v>0</v>
      </c>
    </row>
    <row r="86" spans="1:9" x14ac:dyDescent="0.25">
      <c r="A86" s="278" t="s">
        <v>198</v>
      </c>
      <c r="B86" s="278"/>
      <c r="C86" s="278"/>
      <c r="D86" s="278"/>
      <c r="E86" s="278"/>
      <c r="F86" s="278"/>
      <c r="G86" s="19">
        <v>201</v>
      </c>
      <c r="H86" s="66">
        <v>0</v>
      </c>
      <c r="I86" s="66">
        <v>0</v>
      </c>
    </row>
    <row r="87" spans="1:9" x14ac:dyDescent="0.25">
      <c r="A87" s="286" t="s">
        <v>126</v>
      </c>
      <c r="B87" s="286"/>
      <c r="C87" s="286"/>
      <c r="D87" s="286"/>
      <c r="E87" s="286"/>
      <c r="F87" s="286"/>
      <c r="G87" s="287"/>
      <c r="H87" s="287"/>
      <c r="I87" s="287"/>
    </row>
    <row r="88" spans="1:9" x14ac:dyDescent="0.25">
      <c r="A88" s="288" t="s">
        <v>199</v>
      </c>
      <c r="B88" s="288"/>
      <c r="C88" s="288"/>
      <c r="D88" s="288"/>
      <c r="E88" s="288"/>
      <c r="F88" s="288"/>
      <c r="G88" s="16">
        <v>202</v>
      </c>
      <c r="H88" s="52">
        <v>205546972</v>
      </c>
      <c r="I88" s="52">
        <v>-90095559</v>
      </c>
    </row>
    <row r="89" spans="1:9" ht="24.6" customHeight="1" x14ac:dyDescent="0.25">
      <c r="A89" s="284" t="s">
        <v>200</v>
      </c>
      <c r="B89" s="284"/>
      <c r="C89" s="284"/>
      <c r="D89" s="284"/>
      <c r="E89" s="284"/>
      <c r="F89" s="284"/>
      <c r="G89" s="17">
        <v>203</v>
      </c>
      <c r="H89" s="53">
        <f>SUM(H90:H97)</f>
        <v>2004308</v>
      </c>
      <c r="I89" s="53">
        <f>SUM(I90:I97)</f>
        <v>-1408066</v>
      </c>
    </row>
    <row r="90" spans="1:9" x14ac:dyDescent="0.25">
      <c r="A90" s="274" t="s">
        <v>201</v>
      </c>
      <c r="B90" s="274"/>
      <c r="C90" s="274"/>
      <c r="D90" s="274"/>
      <c r="E90" s="274"/>
      <c r="F90" s="274"/>
      <c r="G90" s="16">
        <v>204</v>
      </c>
      <c r="H90" s="52">
        <v>0</v>
      </c>
      <c r="I90" s="52">
        <v>0</v>
      </c>
    </row>
    <row r="91" spans="1:9" ht="21.6" customHeight="1" x14ac:dyDescent="0.25">
      <c r="A91" s="274" t="s">
        <v>202</v>
      </c>
      <c r="B91" s="274"/>
      <c r="C91" s="274"/>
      <c r="D91" s="274"/>
      <c r="E91" s="274"/>
      <c r="F91" s="274"/>
      <c r="G91" s="16">
        <v>205</v>
      </c>
      <c r="H91" s="52">
        <v>0</v>
      </c>
      <c r="I91" s="52">
        <v>0</v>
      </c>
    </row>
    <row r="92" spans="1:9" ht="21.6" customHeight="1" x14ac:dyDescent="0.25">
      <c r="A92" s="274" t="s">
        <v>203</v>
      </c>
      <c r="B92" s="274"/>
      <c r="C92" s="274"/>
      <c r="D92" s="274"/>
      <c r="E92" s="274"/>
      <c r="F92" s="274"/>
      <c r="G92" s="16">
        <v>206</v>
      </c>
      <c r="H92" s="52">
        <v>2046747</v>
      </c>
      <c r="I92" s="52">
        <v>-1076176</v>
      </c>
    </row>
    <row r="93" spans="1:9" x14ac:dyDescent="0.25">
      <c r="A93" s="274" t="s">
        <v>204</v>
      </c>
      <c r="B93" s="274"/>
      <c r="C93" s="274"/>
      <c r="D93" s="274"/>
      <c r="E93" s="274"/>
      <c r="F93" s="274"/>
      <c r="G93" s="16">
        <v>207</v>
      </c>
      <c r="H93" s="52">
        <v>0</v>
      </c>
      <c r="I93" s="52">
        <v>0</v>
      </c>
    </row>
    <row r="94" spans="1:9" x14ac:dyDescent="0.25">
      <c r="A94" s="274" t="s">
        <v>205</v>
      </c>
      <c r="B94" s="274"/>
      <c r="C94" s="274"/>
      <c r="D94" s="274"/>
      <c r="E94" s="274"/>
      <c r="F94" s="274"/>
      <c r="G94" s="16">
        <v>208</v>
      </c>
      <c r="H94" s="52">
        <v>0</v>
      </c>
      <c r="I94" s="52">
        <v>0</v>
      </c>
    </row>
    <row r="95" spans="1:9" ht="20.399999999999999" customHeight="1" x14ac:dyDescent="0.25">
      <c r="A95" s="274" t="s">
        <v>206</v>
      </c>
      <c r="B95" s="274"/>
      <c r="C95" s="274"/>
      <c r="D95" s="274"/>
      <c r="E95" s="274"/>
      <c r="F95" s="274"/>
      <c r="G95" s="16">
        <v>209</v>
      </c>
      <c r="H95" s="52">
        <v>0</v>
      </c>
      <c r="I95" s="52">
        <v>0</v>
      </c>
    </row>
    <row r="96" spans="1:9" x14ac:dyDescent="0.25">
      <c r="A96" s="274" t="s">
        <v>207</v>
      </c>
      <c r="B96" s="274"/>
      <c r="C96" s="274"/>
      <c r="D96" s="274"/>
      <c r="E96" s="274"/>
      <c r="F96" s="274"/>
      <c r="G96" s="16">
        <v>210</v>
      </c>
      <c r="H96" s="52">
        <v>-42439</v>
      </c>
      <c r="I96" s="52">
        <v>-331890</v>
      </c>
    </row>
    <row r="97" spans="1:9" x14ac:dyDescent="0.25">
      <c r="A97" s="274" t="s">
        <v>208</v>
      </c>
      <c r="B97" s="274"/>
      <c r="C97" s="274"/>
      <c r="D97" s="274"/>
      <c r="E97" s="274"/>
      <c r="F97" s="274"/>
      <c r="G97" s="16">
        <v>211</v>
      </c>
      <c r="H97" s="52">
        <v>0</v>
      </c>
      <c r="I97" s="52">
        <v>0</v>
      </c>
    </row>
    <row r="98" spans="1:9" x14ac:dyDescent="0.25">
      <c r="A98" s="288" t="s">
        <v>127</v>
      </c>
      <c r="B98" s="288"/>
      <c r="C98" s="288"/>
      <c r="D98" s="288"/>
      <c r="E98" s="288"/>
      <c r="F98" s="288"/>
      <c r="G98" s="16">
        <v>212</v>
      </c>
      <c r="H98" s="52">
        <v>368414</v>
      </c>
      <c r="I98" s="52">
        <v>-193711</v>
      </c>
    </row>
    <row r="99" spans="1:9" ht="27.6" customHeight="1" x14ac:dyDescent="0.25">
      <c r="A99" s="284" t="s">
        <v>209</v>
      </c>
      <c r="B99" s="284"/>
      <c r="C99" s="284"/>
      <c r="D99" s="284"/>
      <c r="E99" s="284"/>
      <c r="F99" s="284"/>
      <c r="G99" s="17">
        <v>213</v>
      </c>
      <c r="H99" s="53">
        <f>H89-H98</f>
        <v>1635894</v>
      </c>
      <c r="I99" s="53">
        <f>I89-I98</f>
        <v>-1214355</v>
      </c>
    </row>
    <row r="100" spans="1:9" x14ac:dyDescent="0.25">
      <c r="A100" s="285" t="s">
        <v>210</v>
      </c>
      <c r="B100" s="285"/>
      <c r="C100" s="285"/>
      <c r="D100" s="285"/>
      <c r="E100" s="285"/>
      <c r="F100" s="285"/>
      <c r="G100" s="18">
        <v>214</v>
      </c>
      <c r="H100" s="54">
        <f>H88+H99</f>
        <v>207182866</v>
      </c>
      <c r="I100" s="54">
        <f>I88+I99</f>
        <v>-91309914</v>
      </c>
    </row>
    <row r="101" spans="1:9" x14ac:dyDescent="0.25">
      <c r="A101" s="265" t="s">
        <v>211</v>
      </c>
      <c r="B101" s="265"/>
      <c r="C101" s="265"/>
      <c r="D101" s="265"/>
      <c r="E101" s="265"/>
      <c r="F101" s="265"/>
      <c r="G101" s="275"/>
      <c r="H101" s="275"/>
      <c r="I101" s="275"/>
    </row>
    <row r="102" spans="1:9" x14ac:dyDescent="0.25">
      <c r="A102" s="276" t="s">
        <v>212</v>
      </c>
      <c r="B102" s="276"/>
      <c r="C102" s="276"/>
      <c r="D102" s="276"/>
      <c r="E102" s="276"/>
      <c r="F102" s="276"/>
      <c r="G102" s="17">
        <v>215</v>
      </c>
      <c r="H102" s="53">
        <f>H103+H104</f>
        <v>0</v>
      </c>
      <c r="I102" s="53">
        <f>I103+I104</f>
        <v>0</v>
      </c>
    </row>
    <row r="103" spans="1:9" x14ac:dyDescent="0.25">
      <c r="A103" s="277" t="s">
        <v>125</v>
      </c>
      <c r="B103" s="277"/>
      <c r="C103" s="277"/>
      <c r="D103" s="277"/>
      <c r="E103" s="277"/>
      <c r="F103" s="277"/>
      <c r="G103" s="16">
        <v>216</v>
      </c>
      <c r="H103" s="52">
        <v>0</v>
      </c>
      <c r="I103" s="52">
        <v>0</v>
      </c>
    </row>
    <row r="104" spans="1:9" x14ac:dyDescent="0.25">
      <c r="A104" s="278" t="s">
        <v>213</v>
      </c>
      <c r="B104" s="278"/>
      <c r="C104" s="278"/>
      <c r="D104" s="278"/>
      <c r="E104" s="278"/>
      <c r="F104" s="278"/>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S44" sqref="S44"/>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71" t="s">
        <v>214</v>
      </c>
      <c r="B1" s="290"/>
      <c r="C1" s="290"/>
      <c r="D1" s="290"/>
      <c r="E1" s="290"/>
      <c r="F1" s="290"/>
      <c r="G1" s="290"/>
      <c r="H1" s="290"/>
      <c r="I1" s="290"/>
    </row>
    <row r="2" spans="1:9" x14ac:dyDescent="0.25">
      <c r="A2" s="270" t="s">
        <v>447</v>
      </c>
      <c r="B2" s="236"/>
      <c r="C2" s="236"/>
      <c r="D2" s="236"/>
      <c r="E2" s="236"/>
      <c r="F2" s="236"/>
      <c r="G2" s="236"/>
      <c r="H2" s="236"/>
      <c r="I2" s="236"/>
    </row>
    <row r="3" spans="1:9" x14ac:dyDescent="0.25">
      <c r="A3" s="298" t="s">
        <v>361</v>
      </c>
      <c r="B3" s="299"/>
      <c r="C3" s="299"/>
      <c r="D3" s="299"/>
      <c r="E3" s="299"/>
      <c r="F3" s="299"/>
      <c r="G3" s="299"/>
      <c r="H3" s="299"/>
      <c r="I3" s="299"/>
    </row>
    <row r="4" spans="1:9" x14ac:dyDescent="0.25">
      <c r="A4" s="294" t="s">
        <v>446</v>
      </c>
      <c r="B4" s="240"/>
      <c r="C4" s="240"/>
      <c r="D4" s="240"/>
      <c r="E4" s="240"/>
      <c r="F4" s="240"/>
      <c r="G4" s="240"/>
      <c r="H4" s="240"/>
      <c r="I4" s="241"/>
    </row>
    <row r="5" spans="1:9" ht="21" thickBot="1" x14ac:dyDescent="0.3">
      <c r="A5" s="306" t="s">
        <v>2</v>
      </c>
      <c r="B5" s="307"/>
      <c r="C5" s="307"/>
      <c r="D5" s="307"/>
      <c r="E5" s="307"/>
      <c r="F5" s="308"/>
      <c r="G5" s="13" t="s">
        <v>115</v>
      </c>
      <c r="H5" s="46" t="s">
        <v>377</v>
      </c>
      <c r="I5" s="46" t="s">
        <v>353</v>
      </c>
    </row>
    <row r="6" spans="1:9" x14ac:dyDescent="0.25">
      <c r="A6" s="309">
        <v>1</v>
      </c>
      <c r="B6" s="310"/>
      <c r="C6" s="310"/>
      <c r="D6" s="310"/>
      <c r="E6" s="310"/>
      <c r="F6" s="311"/>
      <c r="G6" s="20">
        <v>2</v>
      </c>
      <c r="H6" s="20" t="s">
        <v>215</v>
      </c>
      <c r="I6" s="20" t="s">
        <v>216</v>
      </c>
    </row>
    <row r="7" spans="1:9" x14ac:dyDescent="0.25">
      <c r="A7" s="312" t="s">
        <v>217</v>
      </c>
      <c r="B7" s="313"/>
      <c r="C7" s="313"/>
      <c r="D7" s="313"/>
      <c r="E7" s="313"/>
      <c r="F7" s="313"/>
      <c r="G7" s="313"/>
      <c r="H7" s="313"/>
      <c r="I7" s="314"/>
    </row>
    <row r="8" spans="1:9" ht="12.75" customHeight="1" x14ac:dyDescent="0.25">
      <c r="A8" s="315" t="s">
        <v>218</v>
      </c>
      <c r="B8" s="316"/>
      <c r="C8" s="316"/>
      <c r="D8" s="316"/>
      <c r="E8" s="316"/>
      <c r="F8" s="317"/>
      <c r="G8" s="21">
        <v>1</v>
      </c>
      <c r="H8" s="47">
        <v>237342758</v>
      </c>
      <c r="I8" s="47">
        <v>-133690013</v>
      </c>
    </row>
    <row r="9" spans="1:9" ht="12.75" customHeight="1" x14ac:dyDescent="0.25">
      <c r="A9" s="303" t="s">
        <v>219</v>
      </c>
      <c r="B9" s="304"/>
      <c r="C9" s="304"/>
      <c r="D9" s="304"/>
      <c r="E9" s="304"/>
      <c r="F9" s="305"/>
      <c r="G9" s="17">
        <v>2</v>
      </c>
      <c r="H9" s="48">
        <f>H10+H11+H12+H13+H14+H15+H16+H17</f>
        <v>198437983</v>
      </c>
      <c r="I9" s="48">
        <f>I10+I11+I12+I13+I14+I15+I16+I17</f>
        <v>238374038</v>
      </c>
    </row>
    <row r="10" spans="1:9" ht="12.75" customHeight="1" x14ac:dyDescent="0.25">
      <c r="A10" s="295" t="s">
        <v>220</v>
      </c>
      <c r="B10" s="296"/>
      <c r="C10" s="296"/>
      <c r="D10" s="296"/>
      <c r="E10" s="296"/>
      <c r="F10" s="297"/>
      <c r="G10" s="22">
        <v>3</v>
      </c>
      <c r="H10" s="49">
        <v>226778605</v>
      </c>
      <c r="I10" s="49">
        <v>222609405</v>
      </c>
    </row>
    <row r="11" spans="1:9" ht="31.2" customHeight="1" x14ac:dyDescent="0.25">
      <c r="A11" s="295" t="s">
        <v>385</v>
      </c>
      <c r="B11" s="296"/>
      <c r="C11" s="296"/>
      <c r="D11" s="296"/>
      <c r="E11" s="296"/>
      <c r="F11" s="297"/>
      <c r="G11" s="22">
        <v>4</v>
      </c>
      <c r="H11" s="49">
        <v>-22336</v>
      </c>
      <c r="I11" s="49">
        <v>-63245</v>
      </c>
    </row>
    <row r="12" spans="1:9" ht="28.2" customHeight="1" x14ac:dyDescent="0.25">
      <c r="A12" s="295" t="s">
        <v>386</v>
      </c>
      <c r="B12" s="296"/>
      <c r="C12" s="296"/>
      <c r="D12" s="296"/>
      <c r="E12" s="296"/>
      <c r="F12" s="297"/>
      <c r="G12" s="22">
        <v>5</v>
      </c>
      <c r="H12" s="49">
        <v>-2046747</v>
      </c>
      <c r="I12" s="49">
        <v>1076176</v>
      </c>
    </row>
    <row r="13" spans="1:9" ht="12.75" customHeight="1" x14ac:dyDescent="0.25">
      <c r="A13" s="295" t="s">
        <v>221</v>
      </c>
      <c r="B13" s="296"/>
      <c r="C13" s="296"/>
      <c r="D13" s="296"/>
      <c r="E13" s="296"/>
      <c r="F13" s="297"/>
      <c r="G13" s="22">
        <v>6</v>
      </c>
      <c r="H13" s="49">
        <v>-27213639</v>
      </c>
      <c r="I13" s="49">
        <v>-21501</v>
      </c>
    </row>
    <row r="14" spans="1:9" ht="12.75" customHeight="1" x14ac:dyDescent="0.25">
      <c r="A14" s="295" t="s">
        <v>222</v>
      </c>
      <c r="B14" s="296"/>
      <c r="C14" s="296"/>
      <c r="D14" s="296"/>
      <c r="E14" s="296"/>
      <c r="F14" s="297"/>
      <c r="G14" s="22">
        <v>7</v>
      </c>
      <c r="H14" s="49">
        <v>12517840</v>
      </c>
      <c r="I14" s="49">
        <v>15200979</v>
      </c>
    </row>
    <row r="15" spans="1:9" ht="12.75" customHeight="1" x14ac:dyDescent="0.25">
      <c r="A15" s="295" t="s">
        <v>223</v>
      </c>
      <c r="B15" s="296"/>
      <c r="C15" s="296"/>
      <c r="D15" s="296"/>
      <c r="E15" s="296"/>
      <c r="F15" s="297"/>
      <c r="G15" s="22">
        <v>8</v>
      </c>
      <c r="H15" s="49">
        <v>0</v>
      </c>
      <c r="I15" s="49">
        <v>0</v>
      </c>
    </row>
    <row r="16" spans="1:9" ht="12.75" customHeight="1" x14ac:dyDescent="0.25">
      <c r="A16" s="295" t="s">
        <v>224</v>
      </c>
      <c r="B16" s="296"/>
      <c r="C16" s="296"/>
      <c r="D16" s="296"/>
      <c r="E16" s="296"/>
      <c r="F16" s="297"/>
      <c r="G16" s="22">
        <v>9</v>
      </c>
      <c r="H16" s="49">
        <v>-638495</v>
      </c>
      <c r="I16" s="49">
        <v>-2699842</v>
      </c>
    </row>
    <row r="17" spans="1:9" ht="27.6" customHeight="1" x14ac:dyDescent="0.25">
      <c r="A17" s="295" t="s">
        <v>225</v>
      </c>
      <c r="B17" s="296"/>
      <c r="C17" s="296"/>
      <c r="D17" s="296"/>
      <c r="E17" s="296"/>
      <c r="F17" s="297"/>
      <c r="G17" s="22">
        <v>10</v>
      </c>
      <c r="H17" s="49">
        <v>-10937245</v>
      </c>
      <c r="I17" s="49">
        <v>2272066</v>
      </c>
    </row>
    <row r="18" spans="1:9" ht="29.4" customHeight="1" x14ac:dyDescent="0.25">
      <c r="A18" s="300" t="s">
        <v>388</v>
      </c>
      <c r="B18" s="301"/>
      <c r="C18" s="301"/>
      <c r="D18" s="301"/>
      <c r="E18" s="301"/>
      <c r="F18" s="302"/>
      <c r="G18" s="17">
        <v>11</v>
      </c>
      <c r="H18" s="48">
        <f>H8+H9</f>
        <v>435780741</v>
      </c>
      <c r="I18" s="48">
        <f>I8+I9</f>
        <v>104684025</v>
      </c>
    </row>
    <row r="19" spans="1:9" ht="12.75" customHeight="1" x14ac:dyDescent="0.25">
      <c r="A19" s="303" t="s">
        <v>226</v>
      </c>
      <c r="B19" s="304"/>
      <c r="C19" s="304"/>
      <c r="D19" s="304"/>
      <c r="E19" s="304"/>
      <c r="F19" s="305"/>
      <c r="G19" s="17">
        <v>12</v>
      </c>
      <c r="H19" s="48">
        <f>H20+H21+H22+H23</f>
        <v>25554895</v>
      </c>
      <c r="I19" s="48">
        <f>I20+I21+I22+I23</f>
        <v>-38247662</v>
      </c>
    </row>
    <row r="20" spans="1:9" ht="12.75" customHeight="1" x14ac:dyDescent="0.25">
      <c r="A20" s="295" t="s">
        <v>227</v>
      </c>
      <c r="B20" s="296"/>
      <c r="C20" s="296"/>
      <c r="D20" s="296"/>
      <c r="E20" s="296"/>
      <c r="F20" s="297"/>
      <c r="G20" s="22">
        <v>13</v>
      </c>
      <c r="H20" s="49">
        <v>-8412625</v>
      </c>
      <c r="I20" s="49">
        <v>32708</v>
      </c>
    </row>
    <row r="21" spans="1:9" ht="12.75" customHeight="1" x14ac:dyDescent="0.25">
      <c r="A21" s="295" t="s">
        <v>228</v>
      </c>
      <c r="B21" s="296"/>
      <c r="C21" s="296"/>
      <c r="D21" s="296"/>
      <c r="E21" s="296"/>
      <c r="F21" s="297"/>
      <c r="G21" s="22">
        <v>14</v>
      </c>
      <c r="H21" s="49">
        <v>7788497</v>
      </c>
      <c r="I21" s="49">
        <v>-21979971</v>
      </c>
    </row>
    <row r="22" spans="1:9" ht="12.75" customHeight="1" x14ac:dyDescent="0.25">
      <c r="A22" s="295" t="s">
        <v>229</v>
      </c>
      <c r="B22" s="296"/>
      <c r="C22" s="296"/>
      <c r="D22" s="296"/>
      <c r="E22" s="296"/>
      <c r="F22" s="297"/>
      <c r="G22" s="22">
        <v>15</v>
      </c>
      <c r="H22" s="49">
        <v>-8955</v>
      </c>
      <c r="I22" s="49">
        <v>809790</v>
      </c>
    </row>
    <row r="23" spans="1:9" ht="12.75" customHeight="1" x14ac:dyDescent="0.25">
      <c r="A23" s="295" t="s">
        <v>230</v>
      </c>
      <c r="B23" s="296"/>
      <c r="C23" s="296"/>
      <c r="D23" s="296"/>
      <c r="E23" s="296"/>
      <c r="F23" s="297"/>
      <c r="G23" s="22">
        <v>16</v>
      </c>
      <c r="H23" s="49">
        <v>26187978</v>
      </c>
      <c r="I23" s="49">
        <v>-17110189</v>
      </c>
    </row>
    <row r="24" spans="1:9" ht="12.75" customHeight="1" x14ac:dyDescent="0.25">
      <c r="A24" s="300" t="s">
        <v>231</v>
      </c>
      <c r="B24" s="301"/>
      <c r="C24" s="301"/>
      <c r="D24" s="301"/>
      <c r="E24" s="301"/>
      <c r="F24" s="302"/>
      <c r="G24" s="17">
        <v>17</v>
      </c>
      <c r="H24" s="48">
        <f>H18+H19</f>
        <v>461335636</v>
      </c>
      <c r="I24" s="48">
        <f>I18+I19</f>
        <v>66436363</v>
      </c>
    </row>
    <row r="25" spans="1:9" ht="12.75" customHeight="1" x14ac:dyDescent="0.25">
      <c r="A25" s="291" t="s">
        <v>232</v>
      </c>
      <c r="B25" s="292"/>
      <c r="C25" s="292"/>
      <c r="D25" s="292"/>
      <c r="E25" s="292"/>
      <c r="F25" s="293"/>
      <c r="G25" s="22">
        <v>18</v>
      </c>
      <c r="H25" s="49">
        <v>-11862013</v>
      </c>
      <c r="I25" s="49">
        <v>-1129228</v>
      </c>
    </row>
    <row r="26" spans="1:9" ht="12.75" customHeight="1" x14ac:dyDescent="0.25">
      <c r="A26" s="291" t="s">
        <v>233</v>
      </c>
      <c r="B26" s="292"/>
      <c r="C26" s="292"/>
      <c r="D26" s="292"/>
      <c r="E26" s="292"/>
      <c r="F26" s="293"/>
      <c r="G26" s="22">
        <v>19</v>
      </c>
      <c r="H26" s="49">
        <v>20580766</v>
      </c>
      <c r="I26" s="49">
        <v>7667245</v>
      </c>
    </row>
    <row r="27" spans="1:9" ht="28.95" customHeight="1" x14ac:dyDescent="0.25">
      <c r="A27" s="318" t="s">
        <v>234</v>
      </c>
      <c r="B27" s="319"/>
      <c r="C27" s="319"/>
      <c r="D27" s="319"/>
      <c r="E27" s="319"/>
      <c r="F27" s="320"/>
      <c r="G27" s="18">
        <v>20</v>
      </c>
      <c r="H27" s="50">
        <f>H24+H25+H26</f>
        <v>470054389</v>
      </c>
      <c r="I27" s="50">
        <f>I24+I25+I26</f>
        <v>72974380</v>
      </c>
    </row>
    <row r="28" spans="1:9" x14ac:dyDescent="0.25">
      <c r="A28" s="312" t="s">
        <v>235</v>
      </c>
      <c r="B28" s="313"/>
      <c r="C28" s="313"/>
      <c r="D28" s="313"/>
      <c r="E28" s="313"/>
      <c r="F28" s="313"/>
      <c r="G28" s="313"/>
      <c r="H28" s="313"/>
      <c r="I28" s="314"/>
    </row>
    <row r="29" spans="1:9" ht="23.4" customHeight="1" x14ac:dyDescent="0.25">
      <c r="A29" s="315" t="s">
        <v>236</v>
      </c>
      <c r="B29" s="316"/>
      <c r="C29" s="316"/>
      <c r="D29" s="316"/>
      <c r="E29" s="316"/>
      <c r="F29" s="317"/>
      <c r="G29" s="21">
        <v>21</v>
      </c>
      <c r="H29" s="51">
        <v>22336</v>
      </c>
      <c r="I29" s="51">
        <v>63245</v>
      </c>
    </row>
    <row r="30" spans="1:9" ht="12.75" customHeight="1" x14ac:dyDescent="0.25">
      <c r="A30" s="291" t="s">
        <v>237</v>
      </c>
      <c r="B30" s="292"/>
      <c r="C30" s="292"/>
      <c r="D30" s="292"/>
      <c r="E30" s="292"/>
      <c r="F30" s="293"/>
      <c r="G30" s="22">
        <v>22</v>
      </c>
      <c r="H30" s="52">
        <v>0</v>
      </c>
      <c r="I30" s="52">
        <v>0</v>
      </c>
    </row>
    <row r="31" spans="1:9" ht="12.75" customHeight="1" x14ac:dyDescent="0.25">
      <c r="A31" s="291" t="s">
        <v>238</v>
      </c>
      <c r="B31" s="292"/>
      <c r="C31" s="292"/>
      <c r="D31" s="292"/>
      <c r="E31" s="292"/>
      <c r="F31" s="293"/>
      <c r="G31" s="22">
        <v>23</v>
      </c>
      <c r="H31" s="52">
        <v>444649</v>
      </c>
      <c r="I31" s="52">
        <v>21451</v>
      </c>
    </row>
    <row r="32" spans="1:9" ht="12.75" customHeight="1" x14ac:dyDescent="0.25">
      <c r="A32" s="291" t="s">
        <v>239</v>
      </c>
      <c r="B32" s="292"/>
      <c r="C32" s="292"/>
      <c r="D32" s="292"/>
      <c r="E32" s="292"/>
      <c r="F32" s="293"/>
      <c r="G32" s="22">
        <v>24</v>
      </c>
      <c r="H32" s="52">
        <v>26768990</v>
      </c>
      <c r="I32" s="52">
        <v>50</v>
      </c>
    </row>
    <row r="33" spans="1:9" ht="12.75" customHeight="1" x14ac:dyDescent="0.25">
      <c r="A33" s="291" t="s">
        <v>240</v>
      </c>
      <c r="B33" s="292"/>
      <c r="C33" s="292"/>
      <c r="D33" s="292"/>
      <c r="E33" s="292"/>
      <c r="F33" s="293"/>
      <c r="G33" s="22">
        <v>25</v>
      </c>
      <c r="H33" s="52">
        <v>743728</v>
      </c>
      <c r="I33" s="52">
        <v>0</v>
      </c>
    </row>
    <row r="34" spans="1:9" ht="12.75" customHeight="1" x14ac:dyDescent="0.25">
      <c r="A34" s="291" t="s">
        <v>241</v>
      </c>
      <c r="B34" s="292"/>
      <c r="C34" s="292"/>
      <c r="D34" s="292"/>
      <c r="E34" s="292"/>
      <c r="F34" s="293"/>
      <c r="G34" s="22">
        <v>26</v>
      </c>
      <c r="H34" s="52">
        <v>0</v>
      </c>
      <c r="I34" s="52">
        <v>0</v>
      </c>
    </row>
    <row r="35" spans="1:9" ht="27.6" customHeight="1" x14ac:dyDescent="0.25">
      <c r="A35" s="300" t="s">
        <v>242</v>
      </c>
      <c r="B35" s="301"/>
      <c r="C35" s="301"/>
      <c r="D35" s="301"/>
      <c r="E35" s="301"/>
      <c r="F35" s="302"/>
      <c r="G35" s="17">
        <v>27</v>
      </c>
      <c r="H35" s="53">
        <f>H29+H30+H31+H32+H33+H34</f>
        <v>27979703</v>
      </c>
      <c r="I35" s="53">
        <f>I29+I30+I31+I32+I33+I34</f>
        <v>84746</v>
      </c>
    </row>
    <row r="36" spans="1:9" ht="26.4" customHeight="1" x14ac:dyDescent="0.25">
      <c r="A36" s="291" t="s">
        <v>243</v>
      </c>
      <c r="B36" s="292"/>
      <c r="C36" s="292"/>
      <c r="D36" s="292"/>
      <c r="E36" s="292"/>
      <c r="F36" s="293"/>
      <c r="G36" s="22">
        <v>28</v>
      </c>
      <c r="H36" s="52">
        <v>-155695923</v>
      </c>
      <c r="I36" s="52">
        <v>-151704025</v>
      </c>
    </row>
    <row r="37" spans="1:9" ht="12.75" customHeight="1" x14ac:dyDescent="0.25">
      <c r="A37" s="291" t="s">
        <v>244</v>
      </c>
      <c r="B37" s="292"/>
      <c r="C37" s="292"/>
      <c r="D37" s="292"/>
      <c r="E37" s="292"/>
      <c r="F37" s="293"/>
      <c r="G37" s="22">
        <v>29</v>
      </c>
      <c r="H37" s="52">
        <v>0</v>
      </c>
      <c r="I37" s="52">
        <v>0</v>
      </c>
    </row>
    <row r="38" spans="1:9" ht="12.75" customHeight="1" x14ac:dyDescent="0.25">
      <c r="A38" s="291" t="s">
        <v>245</v>
      </c>
      <c r="B38" s="292"/>
      <c r="C38" s="292"/>
      <c r="D38" s="292"/>
      <c r="E38" s="292"/>
      <c r="F38" s="293"/>
      <c r="G38" s="22">
        <v>30</v>
      </c>
      <c r="H38" s="52">
        <v>0</v>
      </c>
      <c r="I38" s="52">
        <v>0</v>
      </c>
    </row>
    <row r="39" spans="1:9" ht="12.75" customHeight="1" x14ac:dyDescent="0.25">
      <c r="A39" s="291" t="s">
        <v>246</v>
      </c>
      <c r="B39" s="292"/>
      <c r="C39" s="292"/>
      <c r="D39" s="292"/>
      <c r="E39" s="292"/>
      <c r="F39" s="293"/>
      <c r="G39" s="22">
        <v>31</v>
      </c>
      <c r="H39" s="52">
        <v>0</v>
      </c>
      <c r="I39" s="52">
        <v>0</v>
      </c>
    </row>
    <row r="40" spans="1:9" ht="12.75" customHeight="1" x14ac:dyDescent="0.25">
      <c r="A40" s="291" t="s">
        <v>247</v>
      </c>
      <c r="B40" s="292"/>
      <c r="C40" s="292"/>
      <c r="D40" s="292"/>
      <c r="E40" s="292"/>
      <c r="F40" s="293"/>
      <c r="G40" s="22">
        <v>32</v>
      </c>
      <c r="H40" s="52">
        <v>0</v>
      </c>
      <c r="I40" s="52">
        <v>0</v>
      </c>
    </row>
    <row r="41" spans="1:9" ht="22.95" customHeight="1" x14ac:dyDescent="0.25">
      <c r="A41" s="300" t="s">
        <v>248</v>
      </c>
      <c r="B41" s="301"/>
      <c r="C41" s="301"/>
      <c r="D41" s="301"/>
      <c r="E41" s="301"/>
      <c r="F41" s="302"/>
      <c r="G41" s="17">
        <v>33</v>
      </c>
      <c r="H41" s="53">
        <f>H36+H37+H38+H39+H40</f>
        <v>-155695923</v>
      </c>
      <c r="I41" s="53">
        <f>I36+I37+I38+I39+I40</f>
        <v>-151704025</v>
      </c>
    </row>
    <row r="42" spans="1:9" ht="30.6" customHeight="1" x14ac:dyDescent="0.25">
      <c r="A42" s="318" t="s">
        <v>249</v>
      </c>
      <c r="B42" s="319"/>
      <c r="C42" s="319"/>
      <c r="D42" s="319"/>
      <c r="E42" s="319"/>
      <c r="F42" s="320"/>
      <c r="G42" s="18">
        <v>34</v>
      </c>
      <c r="H42" s="54">
        <f>H35+H41</f>
        <v>-127716220</v>
      </c>
      <c r="I42" s="54">
        <f>I35+I41</f>
        <v>-151619279</v>
      </c>
    </row>
    <row r="43" spans="1:9" x14ac:dyDescent="0.25">
      <c r="A43" s="312" t="s">
        <v>250</v>
      </c>
      <c r="B43" s="313"/>
      <c r="C43" s="313"/>
      <c r="D43" s="313"/>
      <c r="E43" s="313"/>
      <c r="F43" s="313"/>
      <c r="G43" s="313"/>
      <c r="H43" s="313"/>
      <c r="I43" s="314"/>
    </row>
    <row r="44" spans="1:9" ht="12.75" customHeight="1" x14ac:dyDescent="0.25">
      <c r="A44" s="315" t="s">
        <v>251</v>
      </c>
      <c r="B44" s="316"/>
      <c r="C44" s="316"/>
      <c r="D44" s="316"/>
      <c r="E44" s="316"/>
      <c r="F44" s="317"/>
      <c r="G44" s="21">
        <v>35</v>
      </c>
      <c r="H44" s="51">
        <v>0</v>
      </c>
      <c r="I44" s="51">
        <v>0</v>
      </c>
    </row>
    <row r="45" spans="1:9" ht="27.6" customHeight="1" x14ac:dyDescent="0.25">
      <c r="A45" s="291" t="s">
        <v>252</v>
      </c>
      <c r="B45" s="292"/>
      <c r="C45" s="292"/>
      <c r="D45" s="292"/>
      <c r="E45" s="292"/>
      <c r="F45" s="293"/>
      <c r="G45" s="22">
        <v>36</v>
      </c>
      <c r="H45" s="52">
        <v>0</v>
      </c>
      <c r="I45" s="52">
        <v>0</v>
      </c>
    </row>
    <row r="46" spans="1:9" ht="12.75" customHeight="1" x14ac:dyDescent="0.25">
      <c r="A46" s="291" t="s">
        <v>253</v>
      </c>
      <c r="B46" s="292"/>
      <c r="C46" s="292"/>
      <c r="D46" s="292"/>
      <c r="E46" s="292"/>
      <c r="F46" s="293"/>
      <c r="G46" s="22">
        <v>37</v>
      </c>
      <c r="H46" s="52">
        <v>223291760</v>
      </c>
      <c r="I46" s="52">
        <v>0</v>
      </c>
    </row>
    <row r="47" spans="1:9" ht="12.75" customHeight="1" x14ac:dyDescent="0.25">
      <c r="A47" s="291" t="s">
        <v>254</v>
      </c>
      <c r="B47" s="292"/>
      <c r="C47" s="292"/>
      <c r="D47" s="292"/>
      <c r="E47" s="292"/>
      <c r="F47" s="293"/>
      <c r="G47" s="22">
        <v>38</v>
      </c>
      <c r="H47" s="52">
        <v>0</v>
      </c>
      <c r="I47" s="52">
        <v>14176</v>
      </c>
    </row>
    <row r="48" spans="1:9" ht="25.95" customHeight="1" x14ac:dyDescent="0.25">
      <c r="A48" s="300" t="s">
        <v>255</v>
      </c>
      <c r="B48" s="301"/>
      <c r="C48" s="301"/>
      <c r="D48" s="301"/>
      <c r="E48" s="301"/>
      <c r="F48" s="302"/>
      <c r="G48" s="17">
        <v>39</v>
      </c>
      <c r="H48" s="53">
        <f>H44+H45+H46+H47</f>
        <v>223291760</v>
      </c>
      <c r="I48" s="53">
        <f>I44+I45+I46+I47</f>
        <v>14176</v>
      </c>
    </row>
    <row r="49" spans="1:9" ht="24.6" customHeight="1" x14ac:dyDescent="0.25">
      <c r="A49" s="291" t="s">
        <v>387</v>
      </c>
      <c r="B49" s="292"/>
      <c r="C49" s="292"/>
      <c r="D49" s="292"/>
      <c r="E49" s="292"/>
      <c r="F49" s="293"/>
      <c r="G49" s="22">
        <v>40</v>
      </c>
      <c r="H49" s="52">
        <v>-90389382</v>
      </c>
      <c r="I49" s="52">
        <v>0</v>
      </c>
    </row>
    <row r="50" spans="1:9" ht="12.75" customHeight="1" x14ac:dyDescent="0.25">
      <c r="A50" s="291" t="s">
        <v>256</v>
      </c>
      <c r="B50" s="292"/>
      <c r="C50" s="292"/>
      <c r="D50" s="292"/>
      <c r="E50" s="292"/>
      <c r="F50" s="293"/>
      <c r="G50" s="22">
        <v>41</v>
      </c>
      <c r="H50" s="52">
        <v>-89815462</v>
      </c>
      <c r="I50" s="52">
        <v>0</v>
      </c>
    </row>
    <row r="51" spans="1:9" ht="12.75" customHeight="1" x14ac:dyDescent="0.25">
      <c r="A51" s="291" t="s">
        <v>257</v>
      </c>
      <c r="B51" s="292"/>
      <c r="C51" s="292"/>
      <c r="D51" s="292"/>
      <c r="E51" s="292"/>
      <c r="F51" s="293"/>
      <c r="G51" s="22">
        <v>42</v>
      </c>
      <c r="H51" s="52">
        <v>-2161500</v>
      </c>
      <c r="I51" s="52">
        <v>-2084829</v>
      </c>
    </row>
    <row r="52" spans="1:9" ht="26.4" customHeight="1" x14ac:dyDescent="0.25">
      <c r="A52" s="291" t="s">
        <v>258</v>
      </c>
      <c r="B52" s="292"/>
      <c r="C52" s="292"/>
      <c r="D52" s="292"/>
      <c r="E52" s="292"/>
      <c r="F52" s="293"/>
      <c r="G52" s="22">
        <v>43</v>
      </c>
      <c r="H52" s="52">
        <v>0</v>
      </c>
      <c r="I52" s="52">
        <v>0</v>
      </c>
    </row>
    <row r="53" spans="1:9" ht="12.75" customHeight="1" x14ac:dyDescent="0.25">
      <c r="A53" s="291" t="s">
        <v>259</v>
      </c>
      <c r="B53" s="292"/>
      <c r="C53" s="292"/>
      <c r="D53" s="292"/>
      <c r="E53" s="292"/>
      <c r="F53" s="293"/>
      <c r="G53" s="22">
        <v>44</v>
      </c>
      <c r="H53" s="52">
        <v>0</v>
      </c>
      <c r="I53" s="52">
        <v>0</v>
      </c>
    </row>
    <row r="54" spans="1:9" ht="27.6" customHeight="1" x14ac:dyDescent="0.25">
      <c r="A54" s="300" t="s">
        <v>260</v>
      </c>
      <c r="B54" s="301"/>
      <c r="C54" s="301"/>
      <c r="D54" s="301"/>
      <c r="E54" s="301"/>
      <c r="F54" s="302"/>
      <c r="G54" s="17">
        <v>45</v>
      </c>
      <c r="H54" s="53">
        <f>H49+H50+H51+H52+H53</f>
        <v>-182366344</v>
      </c>
      <c r="I54" s="53">
        <f>I49+I50+I51+I52+I53</f>
        <v>-2084829</v>
      </c>
    </row>
    <row r="55" spans="1:9" ht="27.6" customHeight="1" x14ac:dyDescent="0.25">
      <c r="A55" s="321" t="s">
        <v>261</v>
      </c>
      <c r="B55" s="322"/>
      <c r="C55" s="322"/>
      <c r="D55" s="322"/>
      <c r="E55" s="322"/>
      <c r="F55" s="323"/>
      <c r="G55" s="17">
        <v>46</v>
      </c>
      <c r="H55" s="53">
        <f>H48+H54</f>
        <v>40925416</v>
      </c>
      <c r="I55" s="53">
        <f>I48+I54</f>
        <v>-2070653</v>
      </c>
    </row>
    <row r="56" spans="1:9" x14ac:dyDescent="0.25">
      <c r="A56" s="227" t="s">
        <v>262</v>
      </c>
      <c r="B56" s="228"/>
      <c r="C56" s="228"/>
      <c r="D56" s="228"/>
      <c r="E56" s="228"/>
      <c r="F56" s="229"/>
      <c r="G56" s="22">
        <v>47</v>
      </c>
      <c r="H56" s="52">
        <v>0</v>
      </c>
      <c r="I56" s="52">
        <v>5667036</v>
      </c>
    </row>
    <row r="57" spans="1:9" ht="27" customHeight="1" x14ac:dyDescent="0.25">
      <c r="A57" s="321" t="s">
        <v>263</v>
      </c>
      <c r="B57" s="322"/>
      <c r="C57" s="322"/>
      <c r="D57" s="322"/>
      <c r="E57" s="322"/>
      <c r="F57" s="323"/>
      <c r="G57" s="17">
        <v>48</v>
      </c>
      <c r="H57" s="53">
        <f>H27+H42+H55+H56</f>
        <v>383263585</v>
      </c>
      <c r="I57" s="53">
        <f>I27+I42+I55+I56</f>
        <v>-75048516</v>
      </c>
    </row>
    <row r="58" spans="1:9" ht="15.6" customHeight="1" x14ac:dyDescent="0.25">
      <c r="A58" s="324" t="s">
        <v>264</v>
      </c>
      <c r="B58" s="325"/>
      <c r="C58" s="325"/>
      <c r="D58" s="325"/>
      <c r="E58" s="325"/>
      <c r="F58" s="326"/>
      <c r="G58" s="22">
        <v>49</v>
      </c>
      <c r="H58" s="52">
        <v>180041873</v>
      </c>
      <c r="I58" s="52">
        <v>563305458</v>
      </c>
    </row>
    <row r="59" spans="1:9" ht="28.95" customHeight="1" x14ac:dyDescent="0.25">
      <c r="A59" s="318" t="s">
        <v>265</v>
      </c>
      <c r="B59" s="319"/>
      <c r="C59" s="319"/>
      <c r="D59" s="319"/>
      <c r="E59" s="319"/>
      <c r="F59" s="320"/>
      <c r="G59" s="18">
        <v>50</v>
      </c>
      <c r="H59" s="54">
        <f>H57+H58</f>
        <v>563305458</v>
      </c>
      <c r="I59" s="54">
        <f>I57+I58</f>
        <v>488256942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40" zoomScaleNormal="100" zoomScaleSheetLayoutView="110" workbookViewId="0">
      <selection activeCell="S44" sqref="S44"/>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71" t="s">
        <v>266</v>
      </c>
      <c r="B1" s="290"/>
      <c r="C1" s="290"/>
      <c r="D1" s="290"/>
      <c r="E1" s="290"/>
      <c r="F1" s="290"/>
      <c r="G1" s="290"/>
      <c r="H1" s="290"/>
      <c r="I1" s="290"/>
    </row>
    <row r="2" spans="1:9" ht="12.75" customHeight="1" x14ac:dyDescent="0.25">
      <c r="A2" s="270" t="s">
        <v>409</v>
      </c>
      <c r="B2" s="236"/>
      <c r="C2" s="236"/>
      <c r="D2" s="236"/>
      <c r="E2" s="236"/>
      <c r="F2" s="236"/>
      <c r="G2" s="236"/>
      <c r="H2" s="236"/>
      <c r="I2" s="236"/>
    </row>
    <row r="3" spans="1:9" x14ac:dyDescent="0.25">
      <c r="A3" s="298" t="s">
        <v>361</v>
      </c>
      <c r="B3" s="332"/>
      <c r="C3" s="332"/>
      <c r="D3" s="332"/>
      <c r="E3" s="332"/>
      <c r="F3" s="332"/>
      <c r="G3" s="332"/>
      <c r="H3" s="332"/>
      <c r="I3" s="332"/>
    </row>
    <row r="4" spans="1:9" x14ac:dyDescent="0.25">
      <c r="A4" s="294" t="s">
        <v>410</v>
      </c>
      <c r="B4" s="240"/>
      <c r="C4" s="240"/>
      <c r="D4" s="240"/>
      <c r="E4" s="240"/>
      <c r="F4" s="240"/>
      <c r="G4" s="240"/>
      <c r="H4" s="240"/>
      <c r="I4" s="241"/>
    </row>
    <row r="5" spans="1:9" ht="22.8" thickBot="1" x14ac:dyDescent="0.3">
      <c r="A5" s="306" t="s">
        <v>2</v>
      </c>
      <c r="B5" s="307"/>
      <c r="C5" s="307"/>
      <c r="D5" s="307"/>
      <c r="E5" s="307"/>
      <c r="F5" s="308"/>
      <c r="G5" s="12" t="s">
        <v>115</v>
      </c>
      <c r="H5" s="46" t="s">
        <v>377</v>
      </c>
      <c r="I5" s="46" t="s">
        <v>353</v>
      </c>
    </row>
    <row r="6" spans="1:9" x14ac:dyDescent="0.25">
      <c r="A6" s="309">
        <v>1</v>
      </c>
      <c r="B6" s="310"/>
      <c r="C6" s="310"/>
      <c r="D6" s="310"/>
      <c r="E6" s="310"/>
      <c r="F6" s="311"/>
      <c r="G6" s="14">
        <v>2</v>
      </c>
      <c r="H6" s="20" t="s">
        <v>215</v>
      </c>
      <c r="I6" s="20" t="s">
        <v>216</v>
      </c>
    </row>
    <row r="7" spans="1:9" x14ac:dyDescent="0.25">
      <c r="A7" s="312" t="s">
        <v>217</v>
      </c>
      <c r="B7" s="328"/>
      <c r="C7" s="328"/>
      <c r="D7" s="328"/>
      <c r="E7" s="328"/>
      <c r="F7" s="328"/>
      <c r="G7" s="328"/>
      <c r="H7" s="328"/>
      <c r="I7" s="329"/>
    </row>
    <row r="8" spans="1:9" x14ac:dyDescent="0.25">
      <c r="A8" s="331" t="s">
        <v>267</v>
      </c>
      <c r="B8" s="331"/>
      <c r="C8" s="331"/>
      <c r="D8" s="331"/>
      <c r="E8" s="331"/>
      <c r="F8" s="331"/>
      <c r="G8" s="15">
        <v>1</v>
      </c>
      <c r="H8" s="51">
        <v>0</v>
      </c>
      <c r="I8" s="51">
        <v>0</v>
      </c>
    </row>
    <row r="9" spans="1:9" x14ac:dyDescent="0.25">
      <c r="A9" s="274" t="s">
        <v>268</v>
      </c>
      <c r="B9" s="274"/>
      <c r="C9" s="274"/>
      <c r="D9" s="274"/>
      <c r="E9" s="274"/>
      <c r="F9" s="274"/>
      <c r="G9" s="16">
        <v>2</v>
      </c>
      <c r="H9" s="52">
        <v>0</v>
      </c>
      <c r="I9" s="52">
        <v>0</v>
      </c>
    </row>
    <row r="10" spans="1:9" x14ac:dyDescent="0.25">
      <c r="A10" s="274" t="s">
        <v>269</v>
      </c>
      <c r="B10" s="274"/>
      <c r="C10" s="274"/>
      <c r="D10" s="274"/>
      <c r="E10" s="274"/>
      <c r="F10" s="274"/>
      <c r="G10" s="16">
        <v>3</v>
      </c>
      <c r="H10" s="52">
        <v>0</v>
      </c>
      <c r="I10" s="52">
        <v>0</v>
      </c>
    </row>
    <row r="11" spans="1:9" x14ac:dyDescent="0.25">
      <c r="A11" s="274" t="s">
        <v>270</v>
      </c>
      <c r="B11" s="274"/>
      <c r="C11" s="274"/>
      <c r="D11" s="274"/>
      <c r="E11" s="274"/>
      <c r="F11" s="274"/>
      <c r="G11" s="16">
        <v>4</v>
      </c>
      <c r="H11" s="52">
        <v>0</v>
      </c>
      <c r="I11" s="52">
        <v>0</v>
      </c>
    </row>
    <row r="12" spans="1:9" x14ac:dyDescent="0.25">
      <c r="A12" s="274" t="s">
        <v>271</v>
      </c>
      <c r="B12" s="274"/>
      <c r="C12" s="274"/>
      <c r="D12" s="274"/>
      <c r="E12" s="274"/>
      <c r="F12" s="274"/>
      <c r="G12" s="16">
        <v>5</v>
      </c>
      <c r="H12" s="52">
        <v>0</v>
      </c>
      <c r="I12" s="52">
        <v>0</v>
      </c>
    </row>
    <row r="13" spans="1:9" x14ac:dyDescent="0.25">
      <c r="A13" s="274" t="s">
        <v>272</v>
      </c>
      <c r="B13" s="274"/>
      <c r="C13" s="274"/>
      <c r="D13" s="274"/>
      <c r="E13" s="274"/>
      <c r="F13" s="274"/>
      <c r="G13" s="16">
        <v>6</v>
      </c>
      <c r="H13" s="52">
        <v>0</v>
      </c>
      <c r="I13" s="52">
        <v>0</v>
      </c>
    </row>
    <row r="14" spans="1:9" x14ac:dyDescent="0.25">
      <c r="A14" s="274" t="s">
        <v>273</v>
      </c>
      <c r="B14" s="274"/>
      <c r="C14" s="274"/>
      <c r="D14" s="274"/>
      <c r="E14" s="274"/>
      <c r="F14" s="274"/>
      <c r="G14" s="16">
        <v>7</v>
      </c>
      <c r="H14" s="52">
        <v>0</v>
      </c>
      <c r="I14" s="52">
        <v>0</v>
      </c>
    </row>
    <row r="15" spans="1:9" x14ac:dyDescent="0.25">
      <c r="A15" s="274" t="s">
        <v>274</v>
      </c>
      <c r="B15" s="274"/>
      <c r="C15" s="274"/>
      <c r="D15" s="274"/>
      <c r="E15" s="274"/>
      <c r="F15" s="274"/>
      <c r="G15" s="16">
        <v>8</v>
      </c>
      <c r="H15" s="52">
        <v>0</v>
      </c>
      <c r="I15" s="52">
        <v>0</v>
      </c>
    </row>
    <row r="16" spans="1:9" x14ac:dyDescent="0.25">
      <c r="A16" s="284" t="s">
        <v>275</v>
      </c>
      <c r="B16" s="284"/>
      <c r="C16" s="284"/>
      <c r="D16" s="284"/>
      <c r="E16" s="284"/>
      <c r="F16" s="284"/>
      <c r="G16" s="17">
        <v>9</v>
      </c>
      <c r="H16" s="53">
        <f>SUM(H8:H15)</f>
        <v>0</v>
      </c>
      <c r="I16" s="53">
        <f>SUM(I8:I15)</f>
        <v>0</v>
      </c>
    </row>
    <row r="17" spans="1:9" x14ac:dyDescent="0.25">
      <c r="A17" s="274" t="s">
        <v>276</v>
      </c>
      <c r="B17" s="274"/>
      <c r="C17" s="274"/>
      <c r="D17" s="274"/>
      <c r="E17" s="274"/>
      <c r="F17" s="274"/>
      <c r="G17" s="16">
        <v>10</v>
      </c>
      <c r="H17" s="52">
        <v>0</v>
      </c>
      <c r="I17" s="52">
        <v>0</v>
      </c>
    </row>
    <row r="18" spans="1:9" x14ac:dyDescent="0.25">
      <c r="A18" s="274" t="s">
        <v>277</v>
      </c>
      <c r="B18" s="274"/>
      <c r="C18" s="274"/>
      <c r="D18" s="274"/>
      <c r="E18" s="274"/>
      <c r="F18" s="274"/>
      <c r="G18" s="16">
        <v>11</v>
      </c>
      <c r="H18" s="52">
        <v>0</v>
      </c>
      <c r="I18" s="52">
        <v>0</v>
      </c>
    </row>
    <row r="19" spans="1:9" ht="25.95" customHeight="1" x14ac:dyDescent="0.25">
      <c r="A19" s="330" t="s">
        <v>278</v>
      </c>
      <c r="B19" s="330"/>
      <c r="C19" s="330"/>
      <c r="D19" s="330"/>
      <c r="E19" s="330"/>
      <c r="F19" s="330"/>
      <c r="G19" s="18">
        <v>12</v>
      </c>
      <c r="H19" s="54">
        <f>H16+H17+H18</f>
        <v>0</v>
      </c>
      <c r="I19" s="54">
        <f>I16+I17+I18</f>
        <v>0</v>
      </c>
    </row>
    <row r="20" spans="1:9" x14ac:dyDescent="0.25">
      <c r="A20" s="312" t="s">
        <v>235</v>
      </c>
      <c r="B20" s="328"/>
      <c r="C20" s="328"/>
      <c r="D20" s="328"/>
      <c r="E20" s="328"/>
      <c r="F20" s="328"/>
      <c r="G20" s="328"/>
      <c r="H20" s="328"/>
      <c r="I20" s="329"/>
    </row>
    <row r="21" spans="1:9" ht="26.4" customHeight="1" x14ac:dyDescent="0.25">
      <c r="A21" s="331" t="s">
        <v>279</v>
      </c>
      <c r="B21" s="331"/>
      <c r="C21" s="331"/>
      <c r="D21" s="331"/>
      <c r="E21" s="331"/>
      <c r="F21" s="331"/>
      <c r="G21" s="15">
        <v>13</v>
      </c>
      <c r="H21" s="51">
        <v>0</v>
      </c>
      <c r="I21" s="51">
        <v>0</v>
      </c>
    </row>
    <row r="22" spans="1:9" x14ac:dyDescent="0.25">
      <c r="A22" s="274" t="s">
        <v>280</v>
      </c>
      <c r="B22" s="274"/>
      <c r="C22" s="274"/>
      <c r="D22" s="274"/>
      <c r="E22" s="274"/>
      <c r="F22" s="274"/>
      <c r="G22" s="16">
        <v>14</v>
      </c>
      <c r="H22" s="52">
        <v>0</v>
      </c>
      <c r="I22" s="52">
        <v>0</v>
      </c>
    </row>
    <row r="23" spans="1:9" x14ac:dyDescent="0.25">
      <c r="A23" s="274" t="s">
        <v>281</v>
      </c>
      <c r="B23" s="274"/>
      <c r="C23" s="274"/>
      <c r="D23" s="274"/>
      <c r="E23" s="274"/>
      <c r="F23" s="274"/>
      <c r="G23" s="16">
        <v>15</v>
      </c>
      <c r="H23" s="52">
        <v>0</v>
      </c>
      <c r="I23" s="52">
        <v>0</v>
      </c>
    </row>
    <row r="24" spans="1:9" x14ac:dyDescent="0.25">
      <c r="A24" s="274" t="s">
        <v>282</v>
      </c>
      <c r="B24" s="274"/>
      <c r="C24" s="274"/>
      <c r="D24" s="274"/>
      <c r="E24" s="274"/>
      <c r="F24" s="274"/>
      <c r="G24" s="16">
        <v>16</v>
      </c>
      <c r="H24" s="52">
        <v>0</v>
      </c>
      <c r="I24" s="52">
        <v>0</v>
      </c>
    </row>
    <row r="25" spans="1:9" x14ac:dyDescent="0.25">
      <c r="A25" s="274" t="s">
        <v>283</v>
      </c>
      <c r="B25" s="274"/>
      <c r="C25" s="274"/>
      <c r="D25" s="274"/>
      <c r="E25" s="274"/>
      <c r="F25" s="274"/>
      <c r="G25" s="16">
        <v>17</v>
      </c>
      <c r="H25" s="52">
        <v>0</v>
      </c>
      <c r="I25" s="52">
        <v>0</v>
      </c>
    </row>
    <row r="26" spans="1:9" x14ac:dyDescent="0.25">
      <c r="A26" s="274" t="s">
        <v>284</v>
      </c>
      <c r="B26" s="274"/>
      <c r="C26" s="274"/>
      <c r="D26" s="274"/>
      <c r="E26" s="274"/>
      <c r="F26" s="274"/>
      <c r="G26" s="16">
        <v>18</v>
      </c>
      <c r="H26" s="52">
        <v>0</v>
      </c>
      <c r="I26" s="52">
        <v>0</v>
      </c>
    </row>
    <row r="27" spans="1:9" ht="25.2" customHeight="1" x14ac:dyDescent="0.25">
      <c r="A27" s="284" t="s">
        <v>285</v>
      </c>
      <c r="B27" s="284"/>
      <c r="C27" s="284"/>
      <c r="D27" s="284"/>
      <c r="E27" s="284"/>
      <c r="F27" s="284"/>
      <c r="G27" s="17">
        <v>19</v>
      </c>
      <c r="H27" s="53">
        <f>SUM(H21:H26)</f>
        <v>0</v>
      </c>
      <c r="I27" s="53">
        <f>SUM(I21:I26)</f>
        <v>0</v>
      </c>
    </row>
    <row r="28" spans="1:9" ht="21" customHeight="1" x14ac:dyDescent="0.25">
      <c r="A28" s="274" t="s">
        <v>286</v>
      </c>
      <c r="B28" s="274"/>
      <c r="C28" s="274"/>
      <c r="D28" s="274"/>
      <c r="E28" s="274"/>
      <c r="F28" s="274"/>
      <c r="G28" s="16">
        <v>20</v>
      </c>
      <c r="H28" s="52">
        <v>0</v>
      </c>
      <c r="I28" s="52">
        <v>0</v>
      </c>
    </row>
    <row r="29" spans="1:9" x14ac:dyDescent="0.25">
      <c r="A29" s="274" t="s">
        <v>287</v>
      </c>
      <c r="B29" s="274"/>
      <c r="C29" s="274"/>
      <c r="D29" s="274"/>
      <c r="E29" s="274"/>
      <c r="F29" s="274"/>
      <c r="G29" s="16">
        <v>21</v>
      </c>
      <c r="H29" s="52">
        <v>0</v>
      </c>
      <c r="I29" s="52">
        <v>0</v>
      </c>
    </row>
    <row r="30" spans="1:9" x14ac:dyDescent="0.25">
      <c r="A30" s="274" t="s">
        <v>288</v>
      </c>
      <c r="B30" s="274"/>
      <c r="C30" s="274"/>
      <c r="D30" s="274"/>
      <c r="E30" s="274"/>
      <c r="F30" s="274"/>
      <c r="G30" s="16">
        <v>22</v>
      </c>
      <c r="H30" s="52">
        <v>0</v>
      </c>
      <c r="I30" s="52">
        <v>0</v>
      </c>
    </row>
    <row r="31" spans="1:9" x14ac:dyDescent="0.25">
      <c r="A31" s="274" t="s">
        <v>289</v>
      </c>
      <c r="B31" s="274"/>
      <c r="C31" s="274"/>
      <c r="D31" s="274"/>
      <c r="E31" s="274"/>
      <c r="F31" s="274"/>
      <c r="G31" s="16">
        <v>23</v>
      </c>
      <c r="H31" s="52">
        <v>0</v>
      </c>
      <c r="I31" s="52">
        <v>0</v>
      </c>
    </row>
    <row r="32" spans="1:9" x14ac:dyDescent="0.25">
      <c r="A32" s="274" t="s">
        <v>290</v>
      </c>
      <c r="B32" s="274"/>
      <c r="C32" s="274"/>
      <c r="D32" s="274"/>
      <c r="E32" s="274"/>
      <c r="F32" s="274"/>
      <c r="G32" s="16">
        <v>24</v>
      </c>
      <c r="H32" s="52">
        <v>0</v>
      </c>
      <c r="I32" s="52">
        <v>0</v>
      </c>
    </row>
    <row r="33" spans="1:9" ht="28.95" customHeight="1" x14ac:dyDescent="0.25">
      <c r="A33" s="284" t="s">
        <v>291</v>
      </c>
      <c r="B33" s="284"/>
      <c r="C33" s="284"/>
      <c r="D33" s="284"/>
      <c r="E33" s="284"/>
      <c r="F33" s="284"/>
      <c r="G33" s="17">
        <v>25</v>
      </c>
      <c r="H33" s="53">
        <f>SUM(H28:H32)</f>
        <v>0</v>
      </c>
      <c r="I33" s="53">
        <f>SUM(I28:I32)</f>
        <v>0</v>
      </c>
    </row>
    <row r="34" spans="1:9" ht="26.4" customHeight="1" x14ac:dyDescent="0.25">
      <c r="A34" s="330" t="s">
        <v>292</v>
      </c>
      <c r="B34" s="330"/>
      <c r="C34" s="330"/>
      <c r="D34" s="330"/>
      <c r="E34" s="330"/>
      <c r="F34" s="330"/>
      <c r="G34" s="18">
        <v>26</v>
      </c>
      <c r="H34" s="54">
        <f>H27+H33</f>
        <v>0</v>
      </c>
      <c r="I34" s="54">
        <f>I27+I33</f>
        <v>0</v>
      </c>
    </row>
    <row r="35" spans="1:9" x14ac:dyDescent="0.25">
      <c r="A35" s="312" t="s">
        <v>250</v>
      </c>
      <c r="B35" s="328"/>
      <c r="C35" s="328"/>
      <c r="D35" s="328"/>
      <c r="E35" s="328"/>
      <c r="F35" s="328"/>
      <c r="G35" s="328">
        <v>0</v>
      </c>
      <c r="H35" s="328"/>
      <c r="I35" s="329"/>
    </row>
    <row r="36" spans="1:9" x14ac:dyDescent="0.25">
      <c r="A36" s="327" t="s">
        <v>293</v>
      </c>
      <c r="B36" s="327"/>
      <c r="C36" s="327"/>
      <c r="D36" s="327"/>
      <c r="E36" s="327"/>
      <c r="F36" s="327"/>
      <c r="G36" s="15">
        <v>27</v>
      </c>
      <c r="H36" s="51">
        <v>0</v>
      </c>
      <c r="I36" s="51">
        <v>0</v>
      </c>
    </row>
    <row r="37" spans="1:9" ht="21.6" customHeight="1" x14ac:dyDescent="0.25">
      <c r="A37" s="221" t="s">
        <v>294</v>
      </c>
      <c r="B37" s="221"/>
      <c r="C37" s="221"/>
      <c r="D37" s="221"/>
      <c r="E37" s="221"/>
      <c r="F37" s="221"/>
      <c r="G37" s="16">
        <v>28</v>
      </c>
      <c r="H37" s="52">
        <v>0</v>
      </c>
      <c r="I37" s="52">
        <v>0</v>
      </c>
    </row>
    <row r="38" spans="1:9" x14ac:dyDescent="0.25">
      <c r="A38" s="221" t="s">
        <v>295</v>
      </c>
      <c r="B38" s="221"/>
      <c r="C38" s="221"/>
      <c r="D38" s="221"/>
      <c r="E38" s="221"/>
      <c r="F38" s="221"/>
      <c r="G38" s="16">
        <v>29</v>
      </c>
      <c r="H38" s="52">
        <v>0</v>
      </c>
      <c r="I38" s="52">
        <v>0</v>
      </c>
    </row>
    <row r="39" spans="1:9" x14ac:dyDescent="0.25">
      <c r="A39" s="221" t="s">
        <v>296</v>
      </c>
      <c r="B39" s="221"/>
      <c r="C39" s="221"/>
      <c r="D39" s="221"/>
      <c r="E39" s="221"/>
      <c r="F39" s="221"/>
      <c r="G39" s="16">
        <v>30</v>
      </c>
      <c r="H39" s="52">
        <v>0</v>
      </c>
      <c r="I39" s="52">
        <v>0</v>
      </c>
    </row>
    <row r="40" spans="1:9" ht="26.4" customHeight="1" x14ac:dyDescent="0.25">
      <c r="A40" s="284" t="s">
        <v>297</v>
      </c>
      <c r="B40" s="284"/>
      <c r="C40" s="284"/>
      <c r="D40" s="284"/>
      <c r="E40" s="284"/>
      <c r="F40" s="284"/>
      <c r="G40" s="17">
        <v>31</v>
      </c>
      <c r="H40" s="53">
        <f>H39+H38+H37+H36</f>
        <v>0</v>
      </c>
      <c r="I40" s="53">
        <f>I39+I38+I37+I36</f>
        <v>0</v>
      </c>
    </row>
    <row r="41" spans="1:9" ht="22.95" customHeight="1" x14ac:dyDescent="0.25">
      <c r="A41" s="221" t="s">
        <v>298</v>
      </c>
      <c r="B41" s="221"/>
      <c r="C41" s="221"/>
      <c r="D41" s="221"/>
      <c r="E41" s="221"/>
      <c r="F41" s="221"/>
      <c r="G41" s="16">
        <v>32</v>
      </c>
      <c r="H41" s="52">
        <v>0</v>
      </c>
      <c r="I41" s="52">
        <v>0</v>
      </c>
    </row>
    <row r="42" spans="1:9" x14ac:dyDescent="0.25">
      <c r="A42" s="221" t="s">
        <v>299</v>
      </c>
      <c r="B42" s="221"/>
      <c r="C42" s="221"/>
      <c r="D42" s="221"/>
      <c r="E42" s="221"/>
      <c r="F42" s="221"/>
      <c r="G42" s="16">
        <v>33</v>
      </c>
      <c r="H42" s="52">
        <v>0</v>
      </c>
      <c r="I42" s="52">
        <v>0</v>
      </c>
    </row>
    <row r="43" spans="1:9" x14ac:dyDescent="0.25">
      <c r="A43" s="221" t="s">
        <v>300</v>
      </c>
      <c r="B43" s="221"/>
      <c r="C43" s="221"/>
      <c r="D43" s="221"/>
      <c r="E43" s="221"/>
      <c r="F43" s="221"/>
      <c r="G43" s="16">
        <v>34</v>
      </c>
      <c r="H43" s="52">
        <v>0</v>
      </c>
      <c r="I43" s="52">
        <v>0</v>
      </c>
    </row>
    <row r="44" spans="1:9" ht="25.2" customHeight="1" x14ac:dyDescent="0.25">
      <c r="A44" s="221" t="s">
        <v>301</v>
      </c>
      <c r="B44" s="221"/>
      <c r="C44" s="221"/>
      <c r="D44" s="221"/>
      <c r="E44" s="221"/>
      <c r="F44" s="221"/>
      <c r="G44" s="16">
        <v>35</v>
      </c>
      <c r="H44" s="52">
        <v>0</v>
      </c>
      <c r="I44" s="52">
        <v>0</v>
      </c>
    </row>
    <row r="45" spans="1:9" x14ac:dyDescent="0.25">
      <c r="A45" s="221" t="s">
        <v>302</v>
      </c>
      <c r="B45" s="221"/>
      <c r="C45" s="221"/>
      <c r="D45" s="221"/>
      <c r="E45" s="221"/>
      <c r="F45" s="221"/>
      <c r="G45" s="16">
        <v>36</v>
      </c>
      <c r="H45" s="52">
        <v>0</v>
      </c>
      <c r="I45" s="52">
        <v>0</v>
      </c>
    </row>
    <row r="46" spans="1:9" ht="25.2" customHeight="1" x14ac:dyDescent="0.25">
      <c r="A46" s="284" t="s">
        <v>303</v>
      </c>
      <c r="B46" s="284"/>
      <c r="C46" s="284"/>
      <c r="D46" s="284"/>
      <c r="E46" s="284"/>
      <c r="F46" s="284"/>
      <c r="G46" s="17">
        <v>37</v>
      </c>
      <c r="H46" s="53">
        <f>H45+H44+H43+H42+H41</f>
        <v>0</v>
      </c>
      <c r="I46" s="53">
        <f>I45+I44+I43+I42+I41</f>
        <v>0</v>
      </c>
    </row>
    <row r="47" spans="1:9" ht="28.2" customHeight="1" x14ac:dyDescent="0.25">
      <c r="A47" s="276" t="s">
        <v>304</v>
      </c>
      <c r="B47" s="276"/>
      <c r="C47" s="276"/>
      <c r="D47" s="276"/>
      <c r="E47" s="276"/>
      <c r="F47" s="276"/>
      <c r="G47" s="17">
        <v>38</v>
      </c>
      <c r="H47" s="53">
        <f>H46+H40</f>
        <v>0</v>
      </c>
      <c r="I47" s="53">
        <f>I46+I40</f>
        <v>0</v>
      </c>
    </row>
    <row r="48" spans="1:9" x14ac:dyDescent="0.25">
      <c r="A48" s="274" t="s">
        <v>305</v>
      </c>
      <c r="B48" s="274"/>
      <c r="C48" s="274"/>
      <c r="D48" s="274"/>
      <c r="E48" s="274"/>
      <c r="F48" s="274"/>
      <c r="G48" s="16">
        <v>39</v>
      </c>
      <c r="H48" s="52">
        <v>0</v>
      </c>
      <c r="I48" s="52">
        <v>0</v>
      </c>
    </row>
    <row r="49" spans="1:9" ht="24.6" customHeight="1" x14ac:dyDescent="0.25">
      <c r="A49" s="276" t="s">
        <v>306</v>
      </c>
      <c r="B49" s="276"/>
      <c r="C49" s="276"/>
      <c r="D49" s="276"/>
      <c r="E49" s="276"/>
      <c r="F49" s="276"/>
      <c r="G49" s="17">
        <v>40</v>
      </c>
      <c r="H49" s="53">
        <f>H19+H34+H47+H48</f>
        <v>0</v>
      </c>
      <c r="I49" s="53">
        <f>I19+I34+I47+I48</f>
        <v>0</v>
      </c>
    </row>
    <row r="50" spans="1:9" x14ac:dyDescent="0.25">
      <c r="A50" s="334" t="s">
        <v>264</v>
      </c>
      <c r="B50" s="334"/>
      <c r="C50" s="334"/>
      <c r="D50" s="334"/>
      <c r="E50" s="334"/>
      <c r="F50" s="334"/>
      <c r="G50" s="16">
        <v>41</v>
      </c>
      <c r="H50" s="52">
        <v>0</v>
      </c>
      <c r="I50" s="52">
        <v>0</v>
      </c>
    </row>
    <row r="51" spans="1:9" ht="28.95" customHeight="1" x14ac:dyDescent="0.25">
      <c r="A51" s="333" t="s">
        <v>307</v>
      </c>
      <c r="B51" s="333"/>
      <c r="C51" s="333"/>
      <c r="D51" s="333"/>
      <c r="E51" s="333"/>
      <c r="F51" s="33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E40" zoomScaleNormal="100" zoomScaleSheetLayoutView="80" workbookViewId="0">
      <selection activeCell="S44" sqref="S44"/>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35" t="s">
        <v>308</v>
      </c>
      <c r="B1" s="336"/>
      <c r="C1" s="336"/>
      <c r="D1" s="336"/>
      <c r="E1" s="336"/>
      <c r="F1" s="336"/>
      <c r="G1" s="336"/>
      <c r="H1" s="336"/>
      <c r="I1" s="336"/>
      <c r="J1" s="336"/>
      <c r="K1" s="68"/>
    </row>
    <row r="2" spans="1:23" ht="15.6" x14ac:dyDescent="0.25">
      <c r="A2" s="3"/>
      <c r="B2" s="4"/>
      <c r="C2" s="337" t="s">
        <v>309</v>
      </c>
      <c r="D2" s="337"/>
      <c r="E2" s="5">
        <v>43831</v>
      </c>
      <c r="F2" s="6" t="s">
        <v>0</v>
      </c>
      <c r="G2" s="5">
        <v>44196</v>
      </c>
      <c r="H2" s="70"/>
      <c r="I2" s="70"/>
      <c r="J2" s="70"/>
      <c r="K2" s="71"/>
      <c r="V2" s="72" t="s">
        <v>361</v>
      </c>
    </row>
    <row r="3" spans="1:23" ht="13.5" customHeight="1" thickBot="1" x14ac:dyDescent="0.3">
      <c r="A3" s="340" t="s">
        <v>310</v>
      </c>
      <c r="B3" s="341"/>
      <c r="C3" s="341"/>
      <c r="D3" s="341"/>
      <c r="E3" s="341"/>
      <c r="F3" s="341"/>
      <c r="G3" s="344" t="s">
        <v>3</v>
      </c>
      <c r="H3" s="346" t="s">
        <v>311</v>
      </c>
      <c r="I3" s="346"/>
      <c r="J3" s="346"/>
      <c r="K3" s="346"/>
      <c r="L3" s="346"/>
      <c r="M3" s="346"/>
      <c r="N3" s="346"/>
      <c r="O3" s="346"/>
      <c r="P3" s="346"/>
      <c r="Q3" s="346"/>
      <c r="R3" s="346"/>
      <c r="S3" s="346"/>
      <c r="T3" s="346"/>
      <c r="U3" s="346"/>
      <c r="V3" s="346" t="s">
        <v>312</v>
      </c>
      <c r="W3" s="348" t="s">
        <v>313</v>
      </c>
    </row>
    <row r="4" spans="1:23" ht="51.6" thickBot="1" x14ac:dyDescent="0.3">
      <c r="A4" s="342"/>
      <c r="B4" s="343"/>
      <c r="C4" s="343"/>
      <c r="D4" s="343"/>
      <c r="E4" s="343"/>
      <c r="F4" s="343"/>
      <c r="G4" s="34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47"/>
      <c r="W4" s="349"/>
    </row>
    <row r="5" spans="1:23" ht="20.399999999999999" x14ac:dyDescent="0.25">
      <c r="A5" s="350">
        <v>1</v>
      </c>
      <c r="B5" s="351"/>
      <c r="C5" s="351"/>
      <c r="D5" s="351"/>
      <c r="E5" s="351"/>
      <c r="F5" s="35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52" t="s">
        <v>328</v>
      </c>
      <c r="B6" s="352"/>
      <c r="C6" s="352"/>
      <c r="D6" s="352"/>
      <c r="E6" s="352"/>
      <c r="F6" s="352"/>
      <c r="G6" s="352"/>
      <c r="H6" s="352"/>
      <c r="I6" s="352"/>
      <c r="J6" s="352"/>
      <c r="K6" s="352"/>
      <c r="L6" s="352"/>
      <c r="M6" s="352"/>
      <c r="N6" s="353"/>
      <c r="O6" s="353"/>
      <c r="P6" s="353"/>
      <c r="Q6" s="353"/>
      <c r="R6" s="353"/>
      <c r="S6" s="353"/>
      <c r="T6" s="353"/>
      <c r="U6" s="353"/>
      <c r="V6" s="353"/>
      <c r="W6" s="354"/>
    </row>
    <row r="7" spans="1:23" x14ac:dyDescent="0.25">
      <c r="A7" s="355" t="s">
        <v>378</v>
      </c>
      <c r="B7" s="355"/>
      <c r="C7" s="355"/>
      <c r="D7" s="355"/>
      <c r="E7" s="355"/>
      <c r="F7" s="355"/>
      <c r="G7" s="8">
        <v>1</v>
      </c>
      <c r="H7" s="77">
        <v>1444530057</v>
      </c>
      <c r="I7" s="77">
        <v>0</v>
      </c>
      <c r="J7" s="77">
        <v>53021354</v>
      </c>
      <c r="K7" s="77">
        <v>736802</v>
      </c>
      <c r="L7" s="77">
        <v>736802</v>
      </c>
      <c r="M7" s="77">
        <v>0</v>
      </c>
      <c r="N7" s="77">
        <v>68102990</v>
      </c>
      <c r="O7" s="77">
        <v>0</v>
      </c>
      <c r="P7" s="77">
        <v>3237886</v>
      </c>
      <c r="Q7" s="77">
        <v>0</v>
      </c>
      <c r="R7" s="77">
        <v>0</v>
      </c>
      <c r="S7" s="77">
        <v>621599078</v>
      </c>
      <c r="T7" s="77">
        <v>0</v>
      </c>
      <c r="U7" s="78">
        <f>H7+I7+J7+K7-L7+M7+N7+O7+P7+Q7+R7+S7+T7</f>
        <v>2190491365</v>
      </c>
      <c r="V7" s="77">
        <v>0</v>
      </c>
      <c r="W7" s="78">
        <f>U7+V7</f>
        <v>2190491365</v>
      </c>
    </row>
    <row r="8" spans="1:23" x14ac:dyDescent="0.25">
      <c r="A8" s="338" t="s">
        <v>329</v>
      </c>
      <c r="B8" s="338"/>
      <c r="C8" s="338"/>
      <c r="D8" s="338"/>
      <c r="E8" s="338"/>
      <c r="F8" s="338"/>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38" t="s">
        <v>330</v>
      </c>
      <c r="B9" s="338"/>
      <c r="C9" s="338"/>
      <c r="D9" s="338"/>
      <c r="E9" s="338"/>
      <c r="F9" s="338"/>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39" t="s">
        <v>379</v>
      </c>
      <c r="B10" s="339"/>
      <c r="C10" s="339"/>
      <c r="D10" s="339"/>
      <c r="E10" s="339"/>
      <c r="F10" s="339"/>
      <c r="G10" s="9">
        <v>4</v>
      </c>
      <c r="H10" s="79">
        <f>H7+H8+H9</f>
        <v>1444530057</v>
      </c>
      <c r="I10" s="79">
        <f t="shared" ref="I10:W10" si="2">I7+I8+I9</f>
        <v>0</v>
      </c>
      <c r="J10" s="79">
        <f t="shared" si="2"/>
        <v>53021354</v>
      </c>
      <c r="K10" s="79">
        <f t="shared" si="2"/>
        <v>736802</v>
      </c>
      <c r="L10" s="79">
        <f t="shared" si="2"/>
        <v>736802</v>
      </c>
      <c r="M10" s="79">
        <f t="shared" si="2"/>
        <v>0</v>
      </c>
      <c r="N10" s="79">
        <f t="shared" si="2"/>
        <v>68102990</v>
      </c>
      <c r="O10" s="79">
        <f t="shared" si="2"/>
        <v>0</v>
      </c>
      <c r="P10" s="79">
        <f t="shared" si="2"/>
        <v>3237886</v>
      </c>
      <c r="Q10" s="79">
        <f t="shared" si="2"/>
        <v>0</v>
      </c>
      <c r="R10" s="79">
        <f t="shared" si="2"/>
        <v>0</v>
      </c>
      <c r="S10" s="79">
        <f t="shared" si="2"/>
        <v>621599078</v>
      </c>
      <c r="T10" s="79">
        <f t="shared" si="2"/>
        <v>0</v>
      </c>
      <c r="U10" s="79">
        <f t="shared" si="2"/>
        <v>2190491365</v>
      </c>
      <c r="V10" s="79">
        <f t="shared" si="2"/>
        <v>0</v>
      </c>
      <c r="W10" s="79">
        <f t="shared" si="2"/>
        <v>2190491365</v>
      </c>
    </row>
    <row r="11" spans="1:23" x14ac:dyDescent="0.25">
      <c r="A11" s="338" t="s">
        <v>331</v>
      </c>
      <c r="B11" s="338"/>
      <c r="C11" s="338"/>
      <c r="D11" s="338"/>
      <c r="E11" s="338"/>
      <c r="F11" s="338"/>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x14ac:dyDescent="0.25">
      <c r="A12" s="338" t="s">
        <v>332</v>
      </c>
      <c r="B12" s="338"/>
      <c r="C12" s="338"/>
      <c r="D12" s="338"/>
      <c r="E12" s="338"/>
      <c r="F12" s="338"/>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38" t="s">
        <v>333</v>
      </c>
      <c r="B13" s="338"/>
      <c r="C13" s="338"/>
      <c r="D13" s="338"/>
      <c r="E13" s="338"/>
      <c r="F13" s="338"/>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38" t="s">
        <v>334</v>
      </c>
      <c r="B14" s="338"/>
      <c r="C14" s="338"/>
      <c r="D14" s="338"/>
      <c r="E14" s="338"/>
      <c r="F14" s="338"/>
      <c r="G14" s="8">
        <v>8</v>
      </c>
      <c r="H14" s="81">
        <v>0</v>
      </c>
      <c r="I14" s="81">
        <v>0</v>
      </c>
      <c r="J14" s="81">
        <v>0</v>
      </c>
      <c r="K14" s="81">
        <v>0</v>
      </c>
      <c r="L14" s="81">
        <v>0</v>
      </c>
      <c r="M14" s="81">
        <v>0</v>
      </c>
      <c r="N14" s="81">
        <v>0</v>
      </c>
      <c r="O14" s="81">
        <v>0</v>
      </c>
      <c r="P14" s="77">
        <v>1678333</v>
      </c>
      <c r="Q14" s="81">
        <v>0</v>
      </c>
      <c r="R14" s="81">
        <v>0</v>
      </c>
      <c r="S14" s="77">
        <v>0</v>
      </c>
      <c r="T14" s="77">
        <v>0</v>
      </c>
      <c r="U14" s="78">
        <f t="shared" si="4"/>
        <v>1678333</v>
      </c>
      <c r="V14" s="77">
        <v>0</v>
      </c>
      <c r="W14" s="78">
        <f t="shared" si="3"/>
        <v>1678333</v>
      </c>
    </row>
    <row r="15" spans="1:23" x14ac:dyDescent="0.25">
      <c r="A15" s="338" t="s">
        <v>335</v>
      </c>
      <c r="B15" s="338"/>
      <c r="C15" s="338"/>
      <c r="D15" s="338"/>
      <c r="E15" s="338"/>
      <c r="F15" s="338"/>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38" t="s">
        <v>336</v>
      </c>
      <c r="B16" s="338"/>
      <c r="C16" s="338"/>
      <c r="D16" s="338"/>
      <c r="E16" s="338"/>
      <c r="F16" s="338"/>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38" t="s">
        <v>337</v>
      </c>
      <c r="B17" s="338"/>
      <c r="C17" s="338"/>
      <c r="D17" s="338"/>
      <c r="E17" s="338"/>
      <c r="F17" s="338"/>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38" t="s">
        <v>338</v>
      </c>
      <c r="B18" s="338"/>
      <c r="C18" s="338"/>
      <c r="D18" s="338"/>
      <c r="E18" s="338"/>
      <c r="F18" s="338"/>
      <c r="G18" s="8">
        <v>12</v>
      </c>
      <c r="H18" s="81">
        <v>0</v>
      </c>
      <c r="I18" s="81">
        <v>0</v>
      </c>
      <c r="J18" s="81">
        <v>0</v>
      </c>
      <c r="K18" s="81">
        <v>0</v>
      </c>
      <c r="L18" s="81">
        <v>0</v>
      </c>
      <c r="M18" s="81">
        <v>0</v>
      </c>
      <c r="N18" s="77">
        <v>-42439</v>
      </c>
      <c r="O18" s="77">
        <v>0</v>
      </c>
      <c r="P18" s="77">
        <v>0</v>
      </c>
      <c r="Q18" s="77">
        <v>0</v>
      </c>
      <c r="R18" s="77">
        <v>0</v>
      </c>
      <c r="S18" s="77">
        <v>0</v>
      </c>
      <c r="T18" s="77">
        <v>0</v>
      </c>
      <c r="U18" s="78">
        <f t="shared" si="4"/>
        <v>-42439</v>
      </c>
      <c r="V18" s="77">
        <v>0</v>
      </c>
      <c r="W18" s="78">
        <f t="shared" si="3"/>
        <v>-42439</v>
      </c>
    </row>
    <row r="19" spans="1:23" x14ac:dyDescent="0.25">
      <c r="A19" s="338" t="s">
        <v>339</v>
      </c>
      <c r="B19" s="338"/>
      <c r="C19" s="338"/>
      <c r="D19" s="338"/>
      <c r="E19" s="338"/>
      <c r="F19" s="338"/>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38" t="s">
        <v>340</v>
      </c>
      <c r="B20" s="338"/>
      <c r="C20" s="338"/>
      <c r="D20" s="338"/>
      <c r="E20" s="338"/>
      <c r="F20" s="338"/>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38" t="s">
        <v>341</v>
      </c>
      <c r="B21" s="338"/>
      <c r="C21" s="338"/>
      <c r="D21" s="338"/>
      <c r="E21" s="338"/>
      <c r="F21" s="338"/>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38" t="s">
        <v>342</v>
      </c>
      <c r="B22" s="338"/>
      <c r="C22" s="338"/>
      <c r="D22" s="338"/>
      <c r="E22" s="338"/>
      <c r="F22" s="338"/>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38" t="s">
        <v>343</v>
      </c>
      <c r="B23" s="338"/>
      <c r="C23" s="338"/>
      <c r="D23" s="338"/>
      <c r="E23" s="338"/>
      <c r="F23" s="338"/>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38" t="s">
        <v>344</v>
      </c>
      <c r="B24" s="338"/>
      <c r="C24" s="338"/>
      <c r="D24" s="338"/>
      <c r="E24" s="338"/>
      <c r="F24" s="338"/>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38" t="s">
        <v>345</v>
      </c>
      <c r="B25" s="338"/>
      <c r="C25" s="338"/>
      <c r="D25" s="338"/>
      <c r="E25" s="338"/>
      <c r="F25" s="338"/>
      <c r="G25" s="8">
        <v>19</v>
      </c>
      <c r="H25" s="77">
        <v>0</v>
      </c>
      <c r="I25" s="77">
        <v>0</v>
      </c>
      <c r="J25" s="77">
        <v>0</v>
      </c>
      <c r="K25" s="77">
        <v>0</v>
      </c>
      <c r="L25" s="77">
        <v>0</v>
      </c>
      <c r="M25" s="77">
        <v>0</v>
      </c>
      <c r="N25" s="77">
        <v>0</v>
      </c>
      <c r="O25" s="77">
        <v>0</v>
      </c>
      <c r="P25" s="77">
        <v>0</v>
      </c>
      <c r="Q25" s="77">
        <v>0</v>
      </c>
      <c r="R25" s="77">
        <v>0</v>
      </c>
      <c r="S25" s="77">
        <v>-89814112</v>
      </c>
      <c r="T25" s="77">
        <v>0</v>
      </c>
      <c r="U25" s="78">
        <f t="shared" si="4"/>
        <v>-89814112</v>
      </c>
      <c r="V25" s="77">
        <v>0</v>
      </c>
      <c r="W25" s="78">
        <f t="shared" si="3"/>
        <v>-89814112</v>
      </c>
    </row>
    <row r="26" spans="1:23" x14ac:dyDescent="0.25">
      <c r="A26" s="338" t="s">
        <v>346</v>
      </c>
      <c r="B26" s="338"/>
      <c r="C26" s="338"/>
      <c r="D26" s="338"/>
      <c r="E26" s="338"/>
      <c r="F26" s="338"/>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38" t="s">
        <v>347</v>
      </c>
      <c r="B27" s="338"/>
      <c r="C27" s="338"/>
      <c r="D27" s="338"/>
      <c r="E27" s="338"/>
      <c r="F27" s="338"/>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38" t="s">
        <v>348</v>
      </c>
      <c r="B28" s="338"/>
      <c r="C28" s="338"/>
      <c r="D28" s="338"/>
      <c r="E28" s="338"/>
      <c r="F28" s="338"/>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56" t="s">
        <v>380</v>
      </c>
      <c r="B29" s="356"/>
      <c r="C29" s="356"/>
      <c r="D29" s="356"/>
      <c r="E29" s="356"/>
      <c r="F29" s="356"/>
      <c r="G29" s="10">
        <v>23</v>
      </c>
      <c r="H29" s="80">
        <f>SUM(H10:H28)</f>
        <v>1444530057</v>
      </c>
      <c r="I29" s="80">
        <f t="shared" ref="I29:W29" si="5">SUM(I10:I28)</f>
        <v>0</v>
      </c>
      <c r="J29" s="80">
        <f t="shared" si="5"/>
        <v>53021354</v>
      </c>
      <c r="K29" s="80">
        <f t="shared" si="5"/>
        <v>736802</v>
      </c>
      <c r="L29" s="80">
        <f t="shared" si="5"/>
        <v>736802</v>
      </c>
      <c r="M29" s="80">
        <f t="shared" si="5"/>
        <v>0</v>
      </c>
      <c r="N29" s="80">
        <f t="shared" si="5"/>
        <v>68060551</v>
      </c>
      <c r="O29" s="80">
        <f t="shared" si="5"/>
        <v>0</v>
      </c>
      <c r="P29" s="80">
        <f t="shared" si="5"/>
        <v>4916219</v>
      </c>
      <c r="Q29" s="80">
        <f t="shared" si="5"/>
        <v>0</v>
      </c>
      <c r="R29" s="80">
        <f t="shared" si="5"/>
        <v>0</v>
      </c>
      <c r="S29" s="80">
        <f t="shared" si="5"/>
        <v>531784966</v>
      </c>
      <c r="T29" s="80">
        <f t="shared" si="5"/>
        <v>0</v>
      </c>
      <c r="U29" s="80">
        <f t="shared" si="5"/>
        <v>2102313147</v>
      </c>
      <c r="V29" s="80">
        <f t="shared" si="5"/>
        <v>0</v>
      </c>
      <c r="W29" s="80">
        <f t="shared" si="5"/>
        <v>2102313147</v>
      </c>
    </row>
    <row r="30" spans="1:23" x14ac:dyDescent="0.25">
      <c r="A30" s="357" t="s">
        <v>349</v>
      </c>
      <c r="B30" s="358"/>
      <c r="C30" s="358"/>
      <c r="D30" s="358"/>
      <c r="E30" s="358"/>
      <c r="F30" s="358"/>
      <c r="G30" s="358"/>
      <c r="H30" s="358"/>
      <c r="I30" s="358"/>
      <c r="J30" s="358"/>
      <c r="K30" s="358"/>
      <c r="L30" s="358"/>
      <c r="M30" s="358"/>
      <c r="N30" s="358"/>
      <c r="O30" s="358"/>
      <c r="P30" s="358"/>
      <c r="Q30" s="358"/>
      <c r="R30" s="358"/>
      <c r="S30" s="358"/>
      <c r="T30" s="358"/>
      <c r="U30" s="358"/>
      <c r="V30" s="358"/>
      <c r="W30" s="358"/>
    </row>
    <row r="31" spans="1:23" ht="36.75" customHeight="1" x14ac:dyDescent="0.25">
      <c r="A31" s="359" t="s">
        <v>350</v>
      </c>
      <c r="B31" s="359"/>
      <c r="C31" s="359"/>
      <c r="D31" s="359"/>
      <c r="E31" s="359"/>
      <c r="F31" s="359"/>
      <c r="G31" s="9">
        <v>24</v>
      </c>
      <c r="H31" s="79">
        <f>SUM(H12:H20)</f>
        <v>0</v>
      </c>
      <c r="I31" s="79">
        <f t="shared" ref="I31:W31" si="6">SUM(I12:I20)</f>
        <v>0</v>
      </c>
      <c r="J31" s="79">
        <f t="shared" si="6"/>
        <v>0</v>
      </c>
      <c r="K31" s="79">
        <f t="shared" si="6"/>
        <v>0</v>
      </c>
      <c r="L31" s="79">
        <f t="shared" si="6"/>
        <v>0</v>
      </c>
      <c r="M31" s="79">
        <f t="shared" si="6"/>
        <v>0</v>
      </c>
      <c r="N31" s="79">
        <f t="shared" si="6"/>
        <v>-42439</v>
      </c>
      <c r="O31" s="79">
        <f t="shared" si="6"/>
        <v>0</v>
      </c>
      <c r="P31" s="79">
        <f t="shared" si="6"/>
        <v>1678333</v>
      </c>
      <c r="Q31" s="79">
        <f t="shared" si="6"/>
        <v>0</v>
      </c>
      <c r="R31" s="79">
        <f t="shared" si="6"/>
        <v>0</v>
      </c>
      <c r="S31" s="79">
        <f t="shared" si="6"/>
        <v>0</v>
      </c>
      <c r="T31" s="79">
        <f t="shared" si="6"/>
        <v>0</v>
      </c>
      <c r="U31" s="79">
        <f t="shared" si="6"/>
        <v>1635894</v>
      </c>
      <c r="V31" s="79">
        <f t="shared" si="6"/>
        <v>0</v>
      </c>
      <c r="W31" s="79">
        <f t="shared" si="6"/>
        <v>1635894</v>
      </c>
    </row>
    <row r="32" spans="1:23" ht="31.5" customHeight="1" x14ac:dyDescent="0.25">
      <c r="A32" s="359" t="s">
        <v>351</v>
      </c>
      <c r="B32" s="359"/>
      <c r="C32" s="359"/>
      <c r="D32" s="359"/>
      <c r="E32" s="359"/>
      <c r="F32" s="359"/>
      <c r="G32" s="9">
        <v>25</v>
      </c>
      <c r="H32" s="79">
        <f>H11+H31</f>
        <v>0</v>
      </c>
      <c r="I32" s="79">
        <f t="shared" ref="I32:W32" si="7">I11+I31</f>
        <v>0</v>
      </c>
      <c r="J32" s="79">
        <f t="shared" si="7"/>
        <v>0</v>
      </c>
      <c r="K32" s="79">
        <f t="shared" si="7"/>
        <v>0</v>
      </c>
      <c r="L32" s="79">
        <f t="shared" si="7"/>
        <v>0</v>
      </c>
      <c r="M32" s="79">
        <f t="shared" si="7"/>
        <v>0</v>
      </c>
      <c r="N32" s="79">
        <f t="shared" si="7"/>
        <v>-42439</v>
      </c>
      <c r="O32" s="79">
        <f t="shared" si="7"/>
        <v>0</v>
      </c>
      <c r="P32" s="79">
        <f t="shared" si="7"/>
        <v>1678333</v>
      </c>
      <c r="Q32" s="79">
        <f t="shared" si="7"/>
        <v>0</v>
      </c>
      <c r="R32" s="79">
        <f t="shared" si="7"/>
        <v>0</v>
      </c>
      <c r="S32" s="79">
        <f t="shared" si="7"/>
        <v>0</v>
      </c>
      <c r="T32" s="79">
        <f t="shared" si="7"/>
        <v>0</v>
      </c>
      <c r="U32" s="79">
        <f t="shared" si="7"/>
        <v>1635894</v>
      </c>
      <c r="V32" s="79">
        <f t="shared" si="7"/>
        <v>0</v>
      </c>
      <c r="W32" s="79">
        <f t="shared" si="7"/>
        <v>1635894</v>
      </c>
    </row>
    <row r="33" spans="1:23" ht="30.75" customHeight="1" x14ac:dyDescent="0.25">
      <c r="A33" s="360" t="s">
        <v>352</v>
      </c>
      <c r="B33" s="360"/>
      <c r="C33" s="360"/>
      <c r="D33" s="360"/>
      <c r="E33" s="360"/>
      <c r="F33" s="360"/>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-89814112</v>
      </c>
      <c r="T33" s="80">
        <f t="shared" si="8"/>
        <v>0</v>
      </c>
      <c r="U33" s="80">
        <f t="shared" si="8"/>
        <v>-89814112</v>
      </c>
      <c r="V33" s="80">
        <f t="shared" si="8"/>
        <v>0</v>
      </c>
      <c r="W33" s="80">
        <f t="shared" si="8"/>
        <v>-89814112</v>
      </c>
    </row>
    <row r="34" spans="1:23" x14ac:dyDescent="0.25">
      <c r="A34" s="357" t="s">
        <v>353</v>
      </c>
      <c r="B34" s="361"/>
      <c r="C34" s="361"/>
      <c r="D34" s="361"/>
      <c r="E34" s="361"/>
      <c r="F34" s="361"/>
      <c r="G34" s="361"/>
      <c r="H34" s="361"/>
      <c r="I34" s="361"/>
      <c r="J34" s="361"/>
      <c r="K34" s="361"/>
      <c r="L34" s="361"/>
      <c r="M34" s="361"/>
      <c r="N34" s="361"/>
      <c r="O34" s="361"/>
      <c r="P34" s="361"/>
      <c r="Q34" s="361"/>
      <c r="R34" s="361"/>
      <c r="S34" s="361"/>
      <c r="T34" s="361"/>
      <c r="U34" s="361"/>
      <c r="V34" s="361"/>
      <c r="W34" s="361"/>
    </row>
    <row r="35" spans="1:23" x14ac:dyDescent="0.25">
      <c r="A35" s="355" t="s">
        <v>381</v>
      </c>
      <c r="B35" s="355"/>
      <c r="C35" s="355"/>
      <c r="D35" s="355"/>
      <c r="E35" s="355"/>
      <c r="F35" s="355"/>
      <c r="G35" s="8">
        <v>27</v>
      </c>
      <c r="H35" s="77">
        <v>1444530057</v>
      </c>
      <c r="I35" s="77">
        <v>0</v>
      </c>
      <c r="J35" s="77">
        <v>53021354</v>
      </c>
      <c r="K35" s="77">
        <v>736802</v>
      </c>
      <c r="L35" s="77">
        <v>736802</v>
      </c>
      <c r="M35" s="77">
        <v>0</v>
      </c>
      <c r="N35" s="77">
        <v>68060551</v>
      </c>
      <c r="O35" s="77">
        <v>0</v>
      </c>
      <c r="P35" s="77">
        <v>4916219</v>
      </c>
      <c r="Q35" s="77">
        <v>0</v>
      </c>
      <c r="R35" s="77">
        <v>0</v>
      </c>
      <c r="S35" s="77">
        <v>737331938</v>
      </c>
      <c r="T35" s="77">
        <v>0</v>
      </c>
      <c r="U35" s="78">
        <f t="shared" ref="U35:U37" si="9">H35+I35+J35+K35-L35+M35+N35+O35+P35+Q35+R35+S35+T35</f>
        <v>2307860119</v>
      </c>
      <c r="V35" s="77">
        <v>0</v>
      </c>
      <c r="W35" s="78">
        <f t="shared" ref="W35:W37" si="10">U35+V35</f>
        <v>2307860119</v>
      </c>
    </row>
    <row r="36" spans="1:23" x14ac:dyDescent="0.25">
      <c r="A36" s="338" t="s">
        <v>329</v>
      </c>
      <c r="B36" s="338"/>
      <c r="C36" s="338"/>
      <c r="D36" s="338"/>
      <c r="E36" s="338"/>
      <c r="F36" s="338"/>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38" t="s">
        <v>330</v>
      </c>
      <c r="B37" s="338"/>
      <c r="C37" s="338"/>
      <c r="D37" s="338"/>
      <c r="E37" s="338"/>
      <c r="F37" s="338"/>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39" t="s">
        <v>382</v>
      </c>
      <c r="B38" s="339"/>
      <c r="C38" s="339"/>
      <c r="D38" s="339"/>
      <c r="E38" s="339"/>
      <c r="F38" s="339"/>
      <c r="G38" s="9">
        <v>30</v>
      </c>
      <c r="H38" s="79">
        <f>H35+H36+H37</f>
        <v>1444530057</v>
      </c>
      <c r="I38" s="79">
        <f t="shared" ref="I38:W38" si="11">I35+I36+I37</f>
        <v>0</v>
      </c>
      <c r="J38" s="79">
        <f t="shared" si="11"/>
        <v>53021354</v>
      </c>
      <c r="K38" s="79">
        <f t="shared" si="11"/>
        <v>736802</v>
      </c>
      <c r="L38" s="79">
        <f t="shared" si="11"/>
        <v>736802</v>
      </c>
      <c r="M38" s="79">
        <f t="shared" si="11"/>
        <v>0</v>
      </c>
      <c r="N38" s="79">
        <f t="shared" si="11"/>
        <v>68060551</v>
      </c>
      <c r="O38" s="79">
        <f t="shared" si="11"/>
        <v>0</v>
      </c>
      <c r="P38" s="79">
        <f t="shared" si="11"/>
        <v>4916219</v>
      </c>
      <c r="Q38" s="79">
        <f t="shared" si="11"/>
        <v>0</v>
      </c>
      <c r="R38" s="79">
        <f t="shared" si="11"/>
        <v>0</v>
      </c>
      <c r="S38" s="79">
        <f t="shared" si="11"/>
        <v>737331938</v>
      </c>
      <c r="T38" s="79">
        <f t="shared" si="11"/>
        <v>0</v>
      </c>
      <c r="U38" s="79">
        <f t="shared" si="11"/>
        <v>2307860119</v>
      </c>
      <c r="V38" s="79">
        <f t="shared" si="11"/>
        <v>0</v>
      </c>
      <c r="W38" s="79">
        <f t="shared" si="11"/>
        <v>2307860119</v>
      </c>
    </row>
    <row r="39" spans="1:23" x14ac:dyDescent="0.25">
      <c r="A39" s="338" t="s">
        <v>331</v>
      </c>
      <c r="B39" s="338"/>
      <c r="C39" s="338"/>
      <c r="D39" s="338"/>
      <c r="E39" s="338"/>
      <c r="F39" s="338"/>
      <c r="G39" s="8">
        <v>31</v>
      </c>
      <c r="H39" s="81">
        <v>0</v>
      </c>
      <c r="I39" s="81">
        <v>0</v>
      </c>
      <c r="J39" s="81">
        <v>0</v>
      </c>
      <c r="K39" s="81">
        <v>0</v>
      </c>
      <c r="L39" s="81">
        <v>0</v>
      </c>
      <c r="M39" s="81">
        <v>0</v>
      </c>
      <c r="N39" s="81">
        <v>0</v>
      </c>
      <c r="O39" s="81">
        <v>0</v>
      </c>
      <c r="P39" s="81">
        <v>0</v>
      </c>
      <c r="Q39" s="81">
        <v>0</v>
      </c>
      <c r="R39" s="81">
        <v>0</v>
      </c>
      <c r="S39" s="81">
        <v>0</v>
      </c>
      <c r="T39" s="77">
        <v>-90095559</v>
      </c>
      <c r="U39" s="78">
        <f t="shared" ref="U39:U56" si="12">H39+I39+J39+K39-L39+M39+N39+O39+P39+Q39+R39+S39+T39</f>
        <v>-90095559</v>
      </c>
      <c r="V39" s="77">
        <v>0</v>
      </c>
      <c r="W39" s="78">
        <f t="shared" ref="W39:W56" si="13">U39+V39</f>
        <v>-90095559</v>
      </c>
    </row>
    <row r="40" spans="1:23" x14ac:dyDescent="0.25">
      <c r="A40" s="338" t="s">
        <v>332</v>
      </c>
      <c r="B40" s="338"/>
      <c r="C40" s="338"/>
      <c r="D40" s="338"/>
      <c r="E40" s="338"/>
      <c r="F40" s="338"/>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38" t="s">
        <v>354</v>
      </c>
      <c r="B41" s="338"/>
      <c r="C41" s="338"/>
      <c r="D41" s="338"/>
      <c r="E41" s="338"/>
      <c r="F41" s="338"/>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38" t="s">
        <v>334</v>
      </c>
      <c r="B42" s="338"/>
      <c r="C42" s="338"/>
      <c r="D42" s="338"/>
      <c r="E42" s="338"/>
      <c r="F42" s="338"/>
      <c r="G42" s="8">
        <v>34</v>
      </c>
      <c r="H42" s="81">
        <v>0</v>
      </c>
      <c r="I42" s="81">
        <v>0</v>
      </c>
      <c r="J42" s="81">
        <v>0</v>
      </c>
      <c r="K42" s="81">
        <v>0</v>
      </c>
      <c r="L42" s="81">
        <v>0</v>
      </c>
      <c r="M42" s="81">
        <v>0</v>
      </c>
      <c r="N42" s="81">
        <v>0</v>
      </c>
      <c r="O42" s="81">
        <v>0</v>
      </c>
      <c r="P42" s="77">
        <v>-882465</v>
      </c>
      <c r="Q42" s="81">
        <v>0</v>
      </c>
      <c r="R42" s="81">
        <v>0</v>
      </c>
      <c r="S42" s="77">
        <v>0</v>
      </c>
      <c r="T42" s="77">
        <v>0</v>
      </c>
      <c r="U42" s="78">
        <f t="shared" si="12"/>
        <v>-882465</v>
      </c>
      <c r="V42" s="77">
        <v>0</v>
      </c>
      <c r="W42" s="78">
        <f t="shared" si="13"/>
        <v>-882465</v>
      </c>
    </row>
    <row r="43" spans="1:23" ht="21" customHeight="1" x14ac:dyDescent="0.25">
      <c r="A43" s="338" t="s">
        <v>335</v>
      </c>
      <c r="B43" s="338"/>
      <c r="C43" s="338"/>
      <c r="D43" s="338"/>
      <c r="E43" s="338"/>
      <c r="F43" s="338"/>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38" t="s">
        <v>336</v>
      </c>
      <c r="B44" s="338"/>
      <c r="C44" s="338"/>
      <c r="D44" s="338"/>
      <c r="E44" s="338"/>
      <c r="F44" s="338"/>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38" t="s">
        <v>355</v>
      </c>
      <c r="B45" s="338"/>
      <c r="C45" s="338"/>
      <c r="D45" s="338"/>
      <c r="E45" s="338"/>
      <c r="F45" s="338"/>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38" t="s">
        <v>338</v>
      </c>
      <c r="B46" s="338"/>
      <c r="C46" s="338"/>
      <c r="D46" s="338"/>
      <c r="E46" s="338"/>
      <c r="F46" s="338"/>
      <c r="G46" s="8">
        <v>38</v>
      </c>
      <c r="H46" s="81">
        <v>0</v>
      </c>
      <c r="I46" s="81">
        <v>0</v>
      </c>
      <c r="J46" s="81">
        <v>0</v>
      </c>
      <c r="K46" s="81">
        <v>0</v>
      </c>
      <c r="L46" s="81">
        <v>0</v>
      </c>
      <c r="M46" s="81">
        <v>0</v>
      </c>
      <c r="N46" s="77">
        <v>-331890</v>
      </c>
      <c r="O46" s="77">
        <v>0</v>
      </c>
      <c r="P46" s="77">
        <v>0</v>
      </c>
      <c r="Q46" s="77">
        <v>0</v>
      </c>
      <c r="R46" s="77">
        <v>0</v>
      </c>
      <c r="S46" s="77">
        <v>0</v>
      </c>
      <c r="T46" s="77">
        <v>0</v>
      </c>
      <c r="U46" s="78">
        <f t="shared" si="12"/>
        <v>-331890</v>
      </c>
      <c r="V46" s="77">
        <v>0</v>
      </c>
      <c r="W46" s="78">
        <f t="shared" si="13"/>
        <v>-331890</v>
      </c>
    </row>
    <row r="47" spans="1:23" x14ac:dyDescent="0.25">
      <c r="A47" s="338" t="s">
        <v>339</v>
      </c>
      <c r="B47" s="338"/>
      <c r="C47" s="338"/>
      <c r="D47" s="338"/>
      <c r="E47" s="338"/>
      <c r="F47" s="338"/>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38" t="s">
        <v>340</v>
      </c>
      <c r="B48" s="338"/>
      <c r="C48" s="338"/>
      <c r="D48" s="338"/>
      <c r="E48" s="338"/>
      <c r="F48" s="338"/>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38" t="s">
        <v>356</v>
      </c>
      <c r="B49" s="338"/>
      <c r="C49" s="338"/>
      <c r="D49" s="338"/>
      <c r="E49" s="338"/>
      <c r="F49" s="338"/>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38" t="s">
        <v>342</v>
      </c>
      <c r="B50" s="338"/>
      <c r="C50" s="338"/>
      <c r="D50" s="338"/>
      <c r="E50" s="338"/>
      <c r="F50" s="338"/>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38" t="s">
        <v>357</v>
      </c>
      <c r="B51" s="338"/>
      <c r="C51" s="338"/>
      <c r="D51" s="338"/>
      <c r="E51" s="338"/>
      <c r="F51" s="338"/>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38" t="s">
        <v>344</v>
      </c>
      <c r="B52" s="338"/>
      <c r="C52" s="338"/>
      <c r="D52" s="338"/>
      <c r="E52" s="338"/>
      <c r="F52" s="338"/>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38" t="s">
        <v>345</v>
      </c>
      <c r="B53" s="338"/>
      <c r="C53" s="338"/>
      <c r="D53" s="338"/>
      <c r="E53" s="338"/>
      <c r="F53" s="338"/>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38" t="s">
        <v>346</v>
      </c>
      <c r="B54" s="338"/>
      <c r="C54" s="338"/>
      <c r="D54" s="338"/>
      <c r="E54" s="338"/>
      <c r="F54" s="338"/>
      <c r="G54" s="8">
        <v>46</v>
      </c>
      <c r="H54" s="77">
        <v>0</v>
      </c>
      <c r="I54" s="77">
        <v>0</v>
      </c>
      <c r="J54" s="77">
        <v>0</v>
      </c>
      <c r="K54" s="77">
        <v>0</v>
      </c>
      <c r="L54" s="77">
        <v>0</v>
      </c>
      <c r="M54" s="77">
        <v>0</v>
      </c>
      <c r="N54" s="77">
        <v>0</v>
      </c>
      <c r="O54" s="77">
        <v>0</v>
      </c>
      <c r="P54" s="77">
        <v>0</v>
      </c>
      <c r="Q54" s="77">
        <v>0</v>
      </c>
      <c r="R54" s="77">
        <v>0</v>
      </c>
      <c r="S54" s="77">
        <v>-105000</v>
      </c>
      <c r="T54" s="77">
        <v>0</v>
      </c>
      <c r="U54" s="78">
        <f t="shared" si="12"/>
        <v>-105000</v>
      </c>
      <c r="V54" s="77">
        <v>0</v>
      </c>
      <c r="W54" s="78">
        <f t="shared" si="13"/>
        <v>-105000</v>
      </c>
    </row>
    <row r="55" spans="1:23" x14ac:dyDescent="0.25">
      <c r="A55" s="338" t="s">
        <v>347</v>
      </c>
      <c r="B55" s="338"/>
      <c r="C55" s="338"/>
      <c r="D55" s="338"/>
      <c r="E55" s="338"/>
      <c r="F55" s="338"/>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38" t="s">
        <v>348</v>
      </c>
      <c r="B56" s="338"/>
      <c r="C56" s="338"/>
      <c r="D56" s="338"/>
      <c r="E56" s="338"/>
      <c r="F56" s="338"/>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56" t="s">
        <v>383</v>
      </c>
      <c r="B57" s="356"/>
      <c r="C57" s="356"/>
      <c r="D57" s="356"/>
      <c r="E57" s="356"/>
      <c r="F57" s="356"/>
      <c r="G57" s="10">
        <v>49</v>
      </c>
      <c r="H57" s="80">
        <f>SUM(H38:H56)</f>
        <v>1444530057</v>
      </c>
      <c r="I57" s="80">
        <f t="shared" ref="I57:W57" si="14">SUM(I38:I56)</f>
        <v>0</v>
      </c>
      <c r="J57" s="80">
        <f t="shared" si="14"/>
        <v>53021354</v>
      </c>
      <c r="K57" s="80">
        <f t="shared" si="14"/>
        <v>736802</v>
      </c>
      <c r="L57" s="80">
        <f t="shared" si="14"/>
        <v>736802</v>
      </c>
      <c r="M57" s="80">
        <f t="shared" si="14"/>
        <v>0</v>
      </c>
      <c r="N57" s="80">
        <f t="shared" si="14"/>
        <v>67728661</v>
      </c>
      <c r="O57" s="80">
        <f t="shared" si="14"/>
        <v>0</v>
      </c>
      <c r="P57" s="80">
        <f t="shared" si="14"/>
        <v>4033754</v>
      </c>
      <c r="Q57" s="80">
        <f t="shared" si="14"/>
        <v>0</v>
      </c>
      <c r="R57" s="80">
        <f t="shared" si="14"/>
        <v>0</v>
      </c>
      <c r="S57" s="80">
        <f t="shared" si="14"/>
        <v>737226938</v>
      </c>
      <c r="T57" s="80">
        <f t="shared" si="14"/>
        <v>-90095559</v>
      </c>
      <c r="U57" s="80">
        <f t="shared" si="14"/>
        <v>2216445205</v>
      </c>
      <c r="V57" s="80">
        <f t="shared" si="14"/>
        <v>0</v>
      </c>
      <c r="W57" s="80">
        <f t="shared" si="14"/>
        <v>2216445205</v>
      </c>
    </row>
    <row r="58" spans="1:23" x14ac:dyDescent="0.25">
      <c r="A58" s="357" t="s">
        <v>349</v>
      </c>
      <c r="B58" s="358"/>
      <c r="C58" s="358"/>
      <c r="D58" s="358"/>
      <c r="E58" s="358"/>
      <c r="F58" s="358"/>
      <c r="G58" s="358"/>
      <c r="H58" s="358"/>
      <c r="I58" s="358"/>
      <c r="J58" s="358"/>
      <c r="K58" s="358"/>
      <c r="L58" s="358"/>
      <c r="M58" s="358"/>
      <c r="N58" s="358"/>
      <c r="O58" s="358"/>
      <c r="P58" s="358"/>
      <c r="Q58" s="358"/>
      <c r="R58" s="358"/>
      <c r="S58" s="358"/>
      <c r="T58" s="358"/>
      <c r="U58" s="358"/>
      <c r="V58" s="358"/>
      <c r="W58" s="358"/>
    </row>
    <row r="59" spans="1:23" ht="31.5" customHeight="1" x14ac:dyDescent="0.25">
      <c r="A59" s="359" t="s">
        <v>358</v>
      </c>
      <c r="B59" s="359"/>
      <c r="C59" s="359"/>
      <c r="D59" s="359"/>
      <c r="E59" s="359"/>
      <c r="F59" s="359"/>
      <c r="G59" s="9">
        <v>50</v>
      </c>
      <c r="H59" s="79">
        <f>SUM(H40:H48)</f>
        <v>0</v>
      </c>
      <c r="I59" s="79">
        <f t="shared" ref="I59:W59" si="15">SUM(I40:I48)</f>
        <v>0</v>
      </c>
      <c r="J59" s="79">
        <f t="shared" si="15"/>
        <v>0</v>
      </c>
      <c r="K59" s="79">
        <f t="shared" si="15"/>
        <v>0</v>
      </c>
      <c r="L59" s="79">
        <f t="shared" si="15"/>
        <v>0</v>
      </c>
      <c r="M59" s="79">
        <f t="shared" si="15"/>
        <v>0</v>
      </c>
      <c r="N59" s="79">
        <f t="shared" si="15"/>
        <v>-331890</v>
      </c>
      <c r="O59" s="79">
        <f t="shared" si="15"/>
        <v>0</v>
      </c>
      <c r="P59" s="79">
        <f t="shared" si="15"/>
        <v>-882465</v>
      </c>
      <c r="Q59" s="79">
        <f t="shared" si="15"/>
        <v>0</v>
      </c>
      <c r="R59" s="79">
        <f t="shared" si="15"/>
        <v>0</v>
      </c>
      <c r="S59" s="79">
        <f t="shared" si="15"/>
        <v>0</v>
      </c>
      <c r="T59" s="79">
        <f t="shared" si="15"/>
        <v>0</v>
      </c>
      <c r="U59" s="79">
        <f t="shared" si="15"/>
        <v>-1214355</v>
      </c>
      <c r="V59" s="79">
        <f t="shared" si="15"/>
        <v>0</v>
      </c>
      <c r="W59" s="79">
        <f t="shared" si="15"/>
        <v>-1214355</v>
      </c>
    </row>
    <row r="60" spans="1:23" ht="27.75" customHeight="1" x14ac:dyDescent="0.25">
      <c r="A60" s="359" t="s">
        <v>359</v>
      </c>
      <c r="B60" s="359"/>
      <c r="C60" s="359"/>
      <c r="D60" s="359"/>
      <c r="E60" s="359"/>
      <c r="F60" s="359"/>
      <c r="G60" s="9">
        <v>51</v>
      </c>
      <c r="H60" s="79">
        <f>H39+H59</f>
        <v>0</v>
      </c>
      <c r="I60" s="79">
        <f t="shared" ref="I60:W60" si="16">I39+I59</f>
        <v>0</v>
      </c>
      <c r="J60" s="79">
        <f t="shared" si="16"/>
        <v>0</v>
      </c>
      <c r="K60" s="79">
        <f t="shared" si="16"/>
        <v>0</v>
      </c>
      <c r="L60" s="79">
        <f t="shared" si="16"/>
        <v>0</v>
      </c>
      <c r="M60" s="79">
        <f t="shared" si="16"/>
        <v>0</v>
      </c>
      <c r="N60" s="79">
        <f t="shared" si="16"/>
        <v>-331890</v>
      </c>
      <c r="O60" s="79">
        <f t="shared" si="16"/>
        <v>0</v>
      </c>
      <c r="P60" s="79">
        <f t="shared" si="16"/>
        <v>-882465</v>
      </c>
      <c r="Q60" s="79">
        <f t="shared" si="16"/>
        <v>0</v>
      </c>
      <c r="R60" s="79">
        <f t="shared" si="16"/>
        <v>0</v>
      </c>
      <c r="S60" s="79">
        <f t="shared" si="16"/>
        <v>0</v>
      </c>
      <c r="T60" s="79">
        <f t="shared" si="16"/>
        <v>-90095559</v>
      </c>
      <c r="U60" s="79">
        <f t="shared" si="16"/>
        <v>-91309914</v>
      </c>
      <c r="V60" s="79">
        <f t="shared" si="16"/>
        <v>0</v>
      </c>
      <c r="W60" s="79">
        <f t="shared" si="16"/>
        <v>-91309914</v>
      </c>
    </row>
    <row r="61" spans="1:23" ht="29.25" customHeight="1" x14ac:dyDescent="0.25">
      <c r="A61" s="360" t="s">
        <v>360</v>
      </c>
      <c r="B61" s="360"/>
      <c r="C61" s="360"/>
      <c r="D61" s="360"/>
      <c r="E61" s="360"/>
      <c r="F61" s="360"/>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-105000</v>
      </c>
      <c r="T61" s="80">
        <f t="shared" si="17"/>
        <v>0</v>
      </c>
      <c r="U61" s="80">
        <f t="shared" si="17"/>
        <v>-105000</v>
      </c>
      <c r="V61" s="80">
        <f t="shared" si="17"/>
        <v>0</v>
      </c>
      <c r="W61" s="80">
        <f t="shared" si="17"/>
        <v>-105000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zoomScale="75" zoomScaleNormal="75" workbookViewId="0">
      <selection activeCell="G133" sqref="G133"/>
    </sheetView>
  </sheetViews>
  <sheetFormatPr defaultRowHeight="13.2" x14ac:dyDescent="0.25"/>
  <cols>
    <col min="1" max="1" width="98.33203125" customWidth="1"/>
    <col min="2" max="2" width="13.6640625" customWidth="1"/>
    <col min="3" max="3" width="14.33203125" customWidth="1"/>
    <col min="4" max="4" width="15.21875" customWidth="1"/>
    <col min="5" max="5" width="17.109375" customWidth="1"/>
    <col min="6" max="6" width="31.33203125" customWidth="1"/>
    <col min="7" max="10" width="21.5546875" customWidth="1"/>
  </cols>
  <sheetData>
    <row r="1" spans="1:1" ht="37.5" customHeight="1" x14ac:dyDescent="0.25">
      <c r="A1" s="119" t="s">
        <v>450</v>
      </c>
    </row>
    <row r="2" spans="1:1" ht="37.5" customHeight="1" x14ac:dyDescent="0.25">
      <c r="A2" s="119" t="s">
        <v>451</v>
      </c>
    </row>
    <row r="3" spans="1:1" ht="37.5" customHeight="1" x14ac:dyDescent="0.25">
      <c r="A3" s="120" t="s">
        <v>452</v>
      </c>
    </row>
    <row r="4" spans="1:1" ht="37.5" customHeight="1" x14ac:dyDescent="0.25">
      <c r="A4" s="121" t="s">
        <v>453</v>
      </c>
    </row>
    <row r="5" spans="1:1" ht="37.5" customHeight="1" x14ac:dyDescent="0.25">
      <c r="A5" s="121" t="s">
        <v>454</v>
      </c>
    </row>
    <row r="6" spans="1:1" ht="37.5" customHeight="1" x14ac:dyDescent="0.25">
      <c r="A6" s="121" t="s">
        <v>455</v>
      </c>
    </row>
    <row r="7" spans="1:1" ht="37.5" customHeight="1" x14ac:dyDescent="0.25">
      <c r="A7" s="121" t="s">
        <v>456</v>
      </c>
    </row>
    <row r="8" spans="1:1" ht="37.5" customHeight="1" x14ac:dyDescent="0.25">
      <c r="A8" s="121" t="s">
        <v>457</v>
      </c>
    </row>
    <row r="9" spans="1:1" ht="37.5" customHeight="1" x14ac:dyDescent="0.25">
      <c r="A9" s="121" t="s">
        <v>458</v>
      </c>
    </row>
    <row r="10" spans="1:1" ht="37.5" customHeight="1" x14ac:dyDescent="0.25">
      <c r="A10" s="122" t="s">
        <v>459</v>
      </c>
    </row>
    <row r="11" spans="1:1" ht="37.5" customHeight="1" x14ac:dyDescent="0.25">
      <c r="A11" s="122" t="s">
        <v>460</v>
      </c>
    </row>
    <row r="12" spans="1:1" ht="37.5" customHeight="1" x14ac:dyDescent="0.25">
      <c r="A12" s="122" t="s">
        <v>461</v>
      </c>
    </row>
    <row r="13" spans="1:1" ht="37.5" customHeight="1" x14ac:dyDescent="0.25">
      <c r="A13" s="121" t="s">
        <v>462</v>
      </c>
    </row>
    <row r="14" spans="1:1" ht="37.5" customHeight="1" x14ac:dyDescent="0.25">
      <c r="A14" s="120" t="s">
        <v>463</v>
      </c>
    </row>
    <row r="15" spans="1:1" ht="54.6" customHeight="1" x14ac:dyDescent="0.25">
      <c r="A15" s="123" t="s">
        <v>464</v>
      </c>
    </row>
    <row r="16" spans="1:1" ht="37.5" customHeight="1" x14ac:dyDescent="0.25">
      <c r="A16" s="120" t="s">
        <v>465</v>
      </c>
    </row>
    <row r="17" spans="1:4" ht="37.5" customHeight="1" x14ac:dyDescent="0.25">
      <c r="A17" s="123" t="s">
        <v>466</v>
      </c>
    </row>
    <row r="18" spans="1:4" ht="37.5" customHeight="1" x14ac:dyDescent="0.25">
      <c r="A18" s="120" t="s">
        <v>467</v>
      </c>
    </row>
    <row r="19" spans="1:4" ht="37.5" customHeight="1" thickBot="1" x14ac:dyDescent="0.3">
      <c r="A19" s="123" t="s">
        <v>468</v>
      </c>
    </row>
    <row r="20" spans="1:4" ht="37.5" customHeight="1" thickBot="1" x14ac:dyDescent="0.3">
      <c r="A20" s="124" t="s">
        <v>469</v>
      </c>
      <c r="B20" s="125" t="s">
        <v>470</v>
      </c>
      <c r="C20" s="125" t="s">
        <v>471</v>
      </c>
      <c r="D20" s="125" t="s">
        <v>472</v>
      </c>
    </row>
    <row r="21" spans="1:4" ht="37.5" customHeight="1" thickBot="1" x14ac:dyDescent="0.3">
      <c r="A21" s="126" t="s">
        <v>473</v>
      </c>
      <c r="B21" s="127">
        <v>962</v>
      </c>
      <c r="C21" s="127">
        <v>952</v>
      </c>
      <c r="D21" s="127">
        <v>101</v>
      </c>
    </row>
    <row r="22" spans="1:4" ht="37.5" customHeight="1" thickBot="1" x14ac:dyDescent="0.3">
      <c r="A22" s="126" t="s">
        <v>474</v>
      </c>
      <c r="B22" s="127">
        <v>362</v>
      </c>
      <c r="C22" s="128">
        <v>1094</v>
      </c>
      <c r="D22" s="127">
        <v>33</v>
      </c>
    </row>
    <row r="23" spans="1:4" ht="37.5" customHeight="1" thickBot="1" x14ac:dyDescent="0.3">
      <c r="A23" s="126" t="s">
        <v>475</v>
      </c>
      <c r="B23" s="128">
        <v>1324</v>
      </c>
      <c r="C23" s="128">
        <v>2046</v>
      </c>
      <c r="D23" s="127">
        <v>65</v>
      </c>
    </row>
    <row r="24" spans="1:4" ht="37.5" customHeight="1" x14ac:dyDescent="0.25">
      <c r="A24" s="129"/>
    </row>
    <row r="25" spans="1:4" ht="37.5" customHeight="1" thickBot="1" x14ac:dyDescent="0.3">
      <c r="A25" s="120" t="s">
        <v>476</v>
      </c>
      <c r="B25" s="120" t="s">
        <v>477</v>
      </c>
    </row>
    <row r="26" spans="1:4" ht="37.5" customHeight="1" thickBot="1" x14ac:dyDescent="0.3">
      <c r="A26" s="124" t="s">
        <v>469</v>
      </c>
      <c r="B26" s="125" t="s">
        <v>470</v>
      </c>
      <c r="C26" s="125" t="s">
        <v>471</v>
      </c>
      <c r="D26" s="125" t="s">
        <v>472</v>
      </c>
    </row>
    <row r="27" spans="1:4" ht="37.5" customHeight="1" thickBot="1" x14ac:dyDescent="0.3">
      <c r="A27" s="126" t="s">
        <v>478</v>
      </c>
      <c r="B27" s="130">
        <v>895355</v>
      </c>
      <c r="C27" s="130">
        <v>289008</v>
      </c>
      <c r="D27" s="127">
        <v>310</v>
      </c>
    </row>
    <row r="28" spans="1:4" ht="37.5" customHeight="1" thickBot="1" x14ac:dyDescent="0.3">
      <c r="A28" s="126" t="s">
        <v>479</v>
      </c>
      <c r="B28" s="130">
        <v>115200</v>
      </c>
      <c r="C28" s="130">
        <v>135200</v>
      </c>
      <c r="D28" s="127">
        <v>85</v>
      </c>
    </row>
    <row r="29" spans="1:4" ht="37.5" customHeight="1" thickBot="1" x14ac:dyDescent="0.3">
      <c r="A29" s="126" t="s">
        <v>480</v>
      </c>
      <c r="B29" s="130">
        <v>166813</v>
      </c>
      <c r="C29" s="130">
        <v>152752</v>
      </c>
      <c r="D29" s="127">
        <v>109</v>
      </c>
    </row>
    <row r="30" spans="1:4" ht="37.5" customHeight="1" thickBot="1" x14ac:dyDescent="0.3">
      <c r="A30" s="126" t="s">
        <v>475</v>
      </c>
      <c r="B30" s="130">
        <v>1177368</v>
      </c>
      <c r="C30" s="130">
        <v>576960</v>
      </c>
      <c r="D30" s="127">
        <v>204</v>
      </c>
    </row>
    <row r="31" spans="1:4" ht="37.5" customHeight="1" x14ac:dyDescent="0.25">
      <c r="A31" s="123"/>
    </row>
    <row r="32" spans="1:4" ht="37.5" customHeight="1" x14ac:dyDescent="0.25">
      <c r="A32" s="120" t="s">
        <v>481</v>
      </c>
    </row>
    <row r="33" spans="1:7" ht="37.5" customHeight="1" x14ac:dyDescent="0.25">
      <c r="A33" s="123" t="s">
        <v>482</v>
      </c>
    </row>
    <row r="34" spans="1:7" ht="37.5" customHeight="1" x14ac:dyDescent="0.25">
      <c r="A34" s="120"/>
    </row>
    <row r="35" spans="1:7" ht="37.5" customHeight="1" x14ac:dyDescent="0.25">
      <c r="A35" s="120" t="s">
        <v>483</v>
      </c>
    </row>
    <row r="36" spans="1:7" ht="37.5" customHeight="1" x14ac:dyDescent="0.25">
      <c r="A36" s="123" t="s">
        <v>484</v>
      </c>
    </row>
    <row r="37" spans="1:7" ht="37.5" customHeight="1" thickBot="1" x14ac:dyDescent="0.3">
      <c r="A37" s="120" t="s">
        <v>485</v>
      </c>
      <c r="F37" s="129" t="s">
        <v>486</v>
      </c>
    </row>
    <row r="38" spans="1:7" ht="37.5" customHeight="1" thickBot="1" x14ac:dyDescent="0.3">
      <c r="A38" s="131" t="s">
        <v>469</v>
      </c>
      <c r="B38" s="386" t="s">
        <v>487</v>
      </c>
      <c r="C38" s="386" t="s">
        <v>488</v>
      </c>
      <c r="D38" s="386" t="s">
        <v>489</v>
      </c>
      <c r="E38" s="386" t="s">
        <v>490</v>
      </c>
      <c r="F38" s="386" t="s">
        <v>491</v>
      </c>
      <c r="G38" s="133"/>
    </row>
    <row r="39" spans="1:7" ht="37.5" customHeight="1" thickBot="1" x14ac:dyDescent="0.3">
      <c r="A39" s="134" t="s">
        <v>492</v>
      </c>
      <c r="B39" s="135">
        <v>2</v>
      </c>
      <c r="C39" s="136"/>
      <c r="D39" s="137">
        <v>2728094</v>
      </c>
      <c r="E39" s="137">
        <v>2728094</v>
      </c>
      <c r="F39" s="138"/>
      <c r="G39" s="133"/>
    </row>
    <row r="40" spans="1:7" ht="103.2" customHeight="1" thickBot="1" x14ac:dyDescent="0.3">
      <c r="A40" s="140" t="s">
        <v>493</v>
      </c>
      <c r="B40" s="135">
        <v>3</v>
      </c>
      <c r="C40" s="135" t="s">
        <v>494</v>
      </c>
      <c r="D40" s="137">
        <v>42715</v>
      </c>
      <c r="E40" s="137">
        <v>42715</v>
      </c>
      <c r="F40" s="138" t="s">
        <v>495</v>
      </c>
      <c r="G40" s="133"/>
    </row>
    <row r="41" spans="1:7" ht="37.5" customHeight="1" x14ac:dyDescent="0.25">
      <c r="A41" s="141" t="s">
        <v>496</v>
      </c>
      <c r="B41" s="367">
        <v>10</v>
      </c>
      <c r="C41" s="367" t="s">
        <v>498</v>
      </c>
      <c r="D41" s="373">
        <v>2411705</v>
      </c>
      <c r="E41" s="373">
        <v>2411705</v>
      </c>
      <c r="F41" s="377" t="s">
        <v>499</v>
      </c>
      <c r="G41" s="375"/>
    </row>
    <row r="42" spans="1:7" ht="30.6" customHeight="1" thickBot="1" x14ac:dyDescent="0.3">
      <c r="A42" s="134" t="s">
        <v>497</v>
      </c>
      <c r="B42" s="369"/>
      <c r="C42" s="369"/>
      <c r="D42" s="374"/>
      <c r="E42" s="374"/>
      <c r="F42" s="379"/>
      <c r="G42" s="375"/>
    </row>
    <row r="43" spans="1:7" ht="37.5" customHeight="1" x14ac:dyDescent="0.25">
      <c r="A43" s="141" t="s">
        <v>500</v>
      </c>
      <c r="B43" s="367">
        <v>20</v>
      </c>
      <c r="C43" s="367" t="s">
        <v>502</v>
      </c>
      <c r="D43" s="370" t="s">
        <v>503</v>
      </c>
      <c r="E43" s="370" t="s">
        <v>503</v>
      </c>
      <c r="F43" s="362" t="s">
        <v>504</v>
      </c>
      <c r="G43" s="133"/>
    </row>
    <row r="44" spans="1:7" ht="37.5" customHeight="1" thickBot="1" x14ac:dyDescent="0.3">
      <c r="A44" s="134" t="s">
        <v>501</v>
      </c>
      <c r="B44" s="369"/>
      <c r="C44" s="369"/>
      <c r="D44" s="372"/>
      <c r="E44" s="372"/>
      <c r="F44" s="363"/>
      <c r="G44" s="133"/>
    </row>
    <row r="45" spans="1:7" ht="27.6" customHeight="1" x14ac:dyDescent="0.25">
      <c r="A45" s="362" t="s">
        <v>505</v>
      </c>
      <c r="B45" s="367">
        <v>31</v>
      </c>
      <c r="C45" s="383"/>
      <c r="D45" s="387"/>
      <c r="E45" s="367" t="s">
        <v>506</v>
      </c>
      <c r="F45" s="362"/>
      <c r="G45" s="375"/>
    </row>
    <row r="46" spans="1:7" ht="17.399999999999999" customHeight="1" x14ac:dyDescent="0.25">
      <c r="A46" s="380"/>
      <c r="B46" s="368"/>
      <c r="C46" s="384"/>
      <c r="D46" s="387">
        <v>0</v>
      </c>
      <c r="E46" s="368"/>
      <c r="F46" s="380"/>
      <c r="G46" s="375"/>
    </row>
    <row r="47" spans="1:7" ht="13.8" customHeight="1" thickBot="1" x14ac:dyDescent="0.3">
      <c r="A47" s="363"/>
      <c r="B47" s="369"/>
      <c r="C47" s="385"/>
      <c r="D47" s="388"/>
      <c r="E47" s="369"/>
      <c r="F47" s="363"/>
      <c r="G47" s="375"/>
    </row>
    <row r="48" spans="1:7" ht="48.6" customHeight="1" thickBot="1" x14ac:dyDescent="0.3">
      <c r="A48" s="140" t="s">
        <v>507</v>
      </c>
      <c r="B48" s="135">
        <v>36</v>
      </c>
      <c r="C48" s="135">
        <v>20</v>
      </c>
      <c r="D48" s="147" t="s">
        <v>508</v>
      </c>
      <c r="E48" s="147" t="s">
        <v>508</v>
      </c>
      <c r="F48" s="138" t="s">
        <v>509</v>
      </c>
      <c r="G48" s="133"/>
    </row>
    <row r="49" spans="1:7" ht="37.5" customHeight="1" thickBot="1" x14ac:dyDescent="0.3">
      <c r="A49" s="140" t="s">
        <v>510</v>
      </c>
      <c r="B49" s="135">
        <v>37</v>
      </c>
      <c r="C49" s="136"/>
      <c r="D49" s="137">
        <v>525832</v>
      </c>
      <c r="E49" s="137">
        <v>525832</v>
      </c>
      <c r="F49" s="138"/>
      <c r="G49" s="133"/>
    </row>
    <row r="50" spans="1:7" ht="37.5" customHeight="1" thickBot="1" x14ac:dyDescent="0.3">
      <c r="A50" s="140" t="s">
        <v>511</v>
      </c>
      <c r="B50" s="135">
        <v>38</v>
      </c>
      <c r="C50" s="136"/>
      <c r="D50" s="137">
        <v>3662</v>
      </c>
      <c r="E50" s="137">
        <v>3662</v>
      </c>
      <c r="F50" s="138" t="s">
        <v>512</v>
      </c>
      <c r="G50" s="133"/>
    </row>
    <row r="51" spans="1:7" ht="44.4" customHeight="1" thickBot="1" x14ac:dyDescent="0.3">
      <c r="A51" s="140" t="s">
        <v>513</v>
      </c>
      <c r="B51" s="135">
        <v>46</v>
      </c>
      <c r="C51" s="135">
        <v>22</v>
      </c>
      <c r="D51" s="137">
        <v>30181</v>
      </c>
      <c r="E51" s="137">
        <v>30181</v>
      </c>
      <c r="F51" s="138" t="s">
        <v>514</v>
      </c>
      <c r="G51" s="133"/>
    </row>
    <row r="52" spans="1:7" ht="51.6" customHeight="1" thickBot="1" x14ac:dyDescent="0.3">
      <c r="A52" s="140" t="s">
        <v>515</v>
      </c>
      <c r="B52" s="138" t="s">
        <v>516</v>
      </c>
      <c r="C52" s="135">
        <v>22</v>
      </c>
      <c r="D52" s="137">
        <v>2259</v>
      </c>
      <c r="E52" s="147" t="s">
        <v>517</v>
      </c>
      <c r="F52" s="138" t="s">
        <v>518</v>
      </c>
      <c r="G52" s="133"/>
    </row>
    <row r="53" spans="1:7" ht="73.8" customHeight="1" thickBot="1" x14ac:dyDescent="0.3">
      <c r="A53" s="140" t="s">
        <v>519</v>
      </c>
      <c r="B53" s="135">
        <v>51</v>
      </c>
      <c r="C53" s="135">
        <v>22</v>
      </c>
      <c r="D53" s="137">
        <v>16422</v>
      </c>
      <c r="E53" s="137">
        <v>16422</v>
      </c>
      <c r="F53" s="138" t="s">
        <v>520</v>
      </c>
      <c r="G53" s="133"/>
    </row>
    <row r="54" spans="1:7" ht="105" customHeight="1" thickBot="1" x14ac:dyDescent="0.3">
      <c r="A54" s="140" t="s">
        <v>521</v>
      </c>
      <c r="B54" s="138" t="s">
        <v>522</v>
      </c>
      <c r="C54" s="135">
        <v>22</v>
      </c>
      <c r="D54" s="137">
        <v>11500</v>
      </c>
      <c r="E54" s="137">
        <v>11500</v>
      </c>
      <c r="F54" s="138" t="s">
        <v>523</v>
      </c>
      <c r="G54" s="133"/>
    </row>
    <row r="55" spans="1:7" ht="37.5" customHeight="1" x14ac:dyDescent="0.25">
      <c r="A55" s="148" t="s">
        <v>524</v>
      </c>
      <c r="B55" s="367">
        <v>53</v>
      </c>
      <c r="C55" s="367">
        <v>21</v>
      </c>
      <c r="D55" s="370" t="s">
        <v>525</v>
      </c>
      <c r="E55" s="370" t="s">
        <v>525</v>
      </c>
      <c r="F55" s="362" t="s">
        <v>526</v>
      </c>
      <c r="G55" s="375"/>
    </row>
    <row r="56" spans="1:7" ht="37.5" customHeight="1" thickBot="1" x14ac:dyDescent="0.3">
      <c r="A56" s="140" t="s">
        <v>501</v>
      </c>
      <c r="B56" s="369"/>
      <c r="C56" s="369"/>
      <c r="D56" s="372"/>
      <c r="E56" s="372"/>
      <c r="F56" s="363"/>
      <c r="G56" s="375"/>
    </row>
    <row r="57" spans="1:7" ht="49.2" customHeight="1" thickBot="1" x14ac:dyDescent="0.3">
      <c r="A57" s="140" t="s">
        <v>527</v>
      </c>
      <c r="B57" s="135">
        <v>63</v>
      </c>
      <c r="C57" s="135">
        <v>23</v>
      </c>
      <c r="D57" s="137">
        <v>488257</v>
      </c>
      <c r="E57" s="137">
        <v>488259</v>
      </c>
      <c r="F57" s="138" t="s">
        <v>528</v>
      </c>
      <c r="G57" s="133"/>
    </row>
    <row r="58" spans="1:7" ht="37.5" customHeight="1" thickBot="1" x14ac:dyDescent="0.3">
      <c r="A58" s="149" t="s">
        <v>529</v>
      </c>
      <c r="B58" s="135">
        <v>65</v>
      </c>
      <c r="C58" s="135"/>
      <c r="D58" s="137">
        <v>3253926</v>
      </c>
      <c r="E58" s="137">
        <v>3253926</v>
      </c>
      <c r="F58" s="138"/>
      <c r="G58" s="133"/>
    </row>
    <row r="59" spans="1:7" ht="220.2" customHeight="1" thickBot="1" x14ac:dyDescent="0.3">
      <c r="A59" s="123"/>
    </row>
    <row r="60" spans="1:7" ht="37.5" customHeight="1" thickBot="1" x14ac:dyDescent="0.3">
      <c r="A60" s="131" t="s">
        <v>469</v>
      </c>
      <c r="B60" s="132" t="s">
        <v>487</v>
      </c>
      <c r="C60" s="132" t="s">
        <v>488</v>
      </c>
      <c r="D60" s="132" t="s">
        <v>489</v>
      </c>
      <c r="E60" s="132" t="s">
        <v>490</v>
      </c>
      <c r="F60" s="132" t="s">
        <v>491</v>
      </c>
      <c r="G60" s="133"/>
    </row>
    <row r="61" spans="1:7" ht="30.6" customHeight="1" x14ac:dyDescent="0.25">
      <c r="A61" s="141" t="s">
        <v>530</v>
      </c>
      <c r="B61" s="367">
        <v>67</v>
      </c>
      <c r="C61" s="367">
        <v>24.25</v>
      </c>
      <c r="D61" s="381">
        <v>2216445</v>
      </c>
      <c r="E61" s="373">
        <v>2216445</v>
      </c>
      <c r="F61" s="362"/>
      <c r="G61" s="375"/>
    </row>
    <row r="62" spans="1:7" ht="17.399999999999999" customHeight="1" thickBot="1" x14ac:dyDescent="0.3">
      <c r="A62" s="134" t="s">
        <v>531</v>
      </c>
      <c r="B62" s="369"/>
      <c r="C62" s="369"/>
      <c r="D62" s="382"/>
      <c r="E62" s="374"/>
      <c r="F62" s="363"/>
      <c r="G62" s="375"/>
    </row>
    <row r="63" spans="1:7" ht="41.4" customHeight="1" thickBot="1" x14ac:dyDescent="0.3">
      <c r="A63" s="140" t="s">
        <v>532</v>
      </c>
      <c r="B63" s="135">
        <v>68</v>
      </c>
      <c r="C63" s="135">
        <v>24</v>
      </c>
      <c r="D63" s="137">
        <v>1444530</v>
      </c>
      <c r="E63" s="137">
        <v>1444530</v>
      </c>
      <c r="F63" s="138" t="s">
        <v>533</v>
      </c>
      <c r="G63" s="133"/>
    </row>
    <row r="64" spans="1:7" ht="46.8" customHeight="1" thickBot="1" x14ac:dyDescent="0.3">
      <c r="A64" s="140" t="s">
        <v>534</v>
      </c>
      <c r="B64" s="135">
        <v>70</v>
      </c>
      <c r="C64" s="135">
        <v>25</v>
      </c>
      <c r="D64" s="137">
        <v>125521</v>
      </c>
      <c r="E64" s="137">
        <v>125521</v>
      </c>
      <c r="F64" s="151" t="s">
        <v>535</v>
      </c>
      <c r="G64" s="133"/>
    </row>
    <row r="65" spans="1:7" ht="37.5" customHeight="1" x14ac:dyDescent="0.25">
      <c r="A65" s="148" t="s">
        <v>536</v>
      </c>
      <c r="B65" s="367">
        <v>73</v>
      </c>
      <c r="C65" s="367">
        <v>25</v>
      </c>
      <c r="D65" s="370">
        <v>-737</v>
      </c>
      <c r="E65" s="370">
        <v>-737</v>
      </c>
      <c r="F65" s="362" t="s">
        <v>538</v>
      </c>
      <c r="G65" s="133"/>
    </row>
    <row r="66" spans="1:7" ht="37.5" customHeight="1" thickBot="1" x14ac:dyDescent="0.3">
      <c r="A66" s="140" t="s">
        <v>537</v>
      </c>
      <c r="B66" s="369"/>
      <c r="C66" s="369"/>
      <c r="D66" s="372"/>
      <c r="E66" s="372"/>
      <c r="F66" s="363"/>
      <c r="G66" s="133"/>
    </row>
    <row r="67" spans="1:7" ht="25.8" customHeight="1" x14ac:dyDescent="0.25">
      <c r="A67" s="377" t="s">
        <v>539</v>
      </c>
      <c r="B67" s="367" t="s">
        <v>540</v>
      </c>
      <c r="C67" s="367"/>
      <c r="D67" s="143">
        <v>737227</v>
      </c>
      <c r="E67" s="373">
        <v>647131</v>
      </c>
      <c r="F67" s="362" t="s">
        <v>541</v>
      </c>
      <c r="G67" s="375"/>
    </row>
    <row r="68" spans="1:7" ht="27.6" customHeight="1" x14ac:dyDescent="0.25">
      <c r="A68" s="378"/>
      <c r="B68" s="368"/>
      <c r="C68" s="368"/>
      <c r="D68" s="152">
        <v>-90095</v>
      </c>
      <c r="E68" s="376"/>
      <c r="F68" s="380"/>
      <c r="G68" s="375"/>
    </row>
    <row r="69" spans="1:7" ht="25.2" customHeight="1" thickBot="1" x14ac:dyDescent="0.3">
      <c r="A69" s="379"/>
      <c r="B69" s="369"/>
      <c r="C69" s="369"/>
      <c r="D69" s="137">
        <v>647131</v>
      </c>
      <c r="E69" s="374"/>
      <c r="F69" s="363"/>
      <c r="G69" s="375"/>
    </row>
    <row r="70" spans="1:7" ht="58.2" customHeight="1" thickBot="1" x14ac:dyDescent="0.3">
      <c r="A70" s="140" t="s">
        <v>542</v>
      </c>
      <c r="B70" s="135">
        <v>88</v>
      </c>
      <c r="C70" s="135">
        <v>28</v>
      </c>
      <c r="D70" s="137">
        <v>11132</v>
      </c>
      <c r="E70" s="137">
        <v>11132</v>
      </c>
      <c r="F70" s="138" t="s">
        <v>543</v>
      </c>
      <c r="G70" s="133"/>
    </row>
    <row r="71" spans="1:7" ht="73.8" customHeight="1" thickBot="1" x14ac:dyDescent="0.3">
      <c r="A71" s="140" t="s">
        <v>544</v>
      </c>
      <c r="B71" s="135">
        <v>95</v>
      </c>
      <c r="C71" s="135">
        <v>26.2</v>
      </c>
      <c r="D71" s="137">
        <v>741724</v>
      </c>
      <c r="E71" s="137">
        <v>741724</v>
      </c>
      <c r="F71" s="138" t="s">
        <v>545</v>
      </c>
      <c r="G71" s="133"/>
    </row>
    <row r="72" spans="1:7" ht="47.4" customHeight="1" thickBot="1" x14ac:dyDescent="0.3">
      <c r="A72" s="140" t="s">
        <v>546</v>
      </c>
      <c r="B72" s="135">
        <v>97</v>
      </c>
      <c r="C72" s="135">
        <v>26</v>
      </c>
      <c r="D72" s="137">
        <v>6112</v>
      </c>
      <c r="E72" s="137">
        <v>6112</v>
      </c>
      <c r="F72" s="138" t="s">
        <v>547</v>
      </c>
      <c r="G72" s="133"/>
    </row>
    <row r="73" spans="1:7" ht="43.8" customHeight="1" thickBot="1" x14ac:dyDescent="0.3">
      <c r="A73" s="140" t="s">
        <v>548</v>
      </c>
      <c r="B73" s="135">
        <v>101</v>
      </c>
      <c r="C73" s="135">
        <v>26</v>
      </c>
      <c r="D73" s="137">
        <v>701353</v>
      </c>
      <c r="E73" s="137">
        <v>701353</v>
      </c>
      <c r="F73" s="138" t="s">
        <v>549</v>
      </c>
      <c r="G73" s="133"/>
    </row>
    <row r="74" spans="1:7" ht="44.4" customHeight="1" thickBot="1" x14ac:dyDescent="0.3">
      <c r="A74" s="140" t="s">
        <v>550</v>
      </c>
      <c r="B74" s="135">
        <v>105</v>
      </c>
      <c r="C74" s="135">
        <v>17</v>
      </c>
      <c r="D74" s="137">
        <v>24289</v>
      </c>
      <c r="E74" s="137">
        <v>24289</v>
      </c>
      <c r="F74" s="138" t="s">
        <v>551</v>
      </c>
      <c r="G74" s="133"/>
    </row>
    <row r="75" spans="1:7" ht="46.2" customHeight="1" thickBot="1" x14ac:dyDescent="0.3">
      <c r="A75" s="140" t="s">
        <v>552</v>
      </c>
      <c r="B75" s="135">
        <v>106</v>
      </c>
      <c r="C75" s="135">
        <v>20</v>
      </c>
      <c r="D75" s="137">
        <v>9970</v>
      </c>
      <c r="E75" s="137">
        <v>9970</v>
      </c>
      <c r="F75" s="138" t="s">
        <v>553</v>
      </c>
      <c r="G75" s="133"/>
    </row>
    <row r="76" spans="1:7" ht="76.2" customHeight="1" thickBot="1" x14ac:dyDescent="0.3">
      <c r="A76" s="140" t="s">
        <v>554</v>
      </c>
      <c r="B76" s="135">
        <v>107</v>
      </c>
      <c r="C76" s="151" t="s">
        <v>555</v>
      </c>
      <c r="D76" s="137">
        <v>284625</v>
      </c>
      <c r="E76" s="137">
        <v>284625</v>
      </c>
      <c r="F76" s="138" t="s">
        <v>556</v>
      </c>
      <c r="G76" s="133"/>
    </row>
    <row r="77" spans="1:7" ht="73.2" customHeight="1" thickBot="1" x14ac:dyDescent="0.3">
      <c r="A77" s="140" t="s">
        <v>557</v>
      </c>
      <c r="B77" s="135">
        <v>108</v>
      </c>
      <c r="C77" s="135">
        <v>27</v>
      </c>
      <c r="D77" s="147">
        <v>80</v>
      </c>
      <c r="E77" s="147">
        <v>80</v>
      </c>
      <c r="F77" s="138" t="s">
        <v>558</v>
      </c>
      <c r="G77" s="133"/>
    </row>
    <row r="78" spans="1:7" ht="49.2" customHeight="1" thickBot="1" x14ac:dyDescent="0.3">
      <c r="A78" s="140" t="s">
        <v>559</v>
      </c>
      <c r="B78" s="135">
        <v>113</v>
      </c>
      <c r="C78" s="135">
        <v>26</v>
      </c>
      <c r="D78" s="137">
        <v>130634</v>
      </c>
      <c r="E78" s="137">
        <v>130634</v>
      </c>
      <c r="F78" s="138" t="s">
        <v>560</v>
      </c>
      <c r="G78" s="133"/>
    </row>
    <row r="79" spans="1:7" ht="61.2" customHeight="1" thickBot="1" x14ac:dyDescent="0.3">
      <c r="A79" s="140" t="s">
        <v>561</v>
      </c>
      <c r="B79" s="135">
        <v>114</v>
      </c>
      <c r="C79" s="135">
        <v>27</v>
      </c>
      <c r="D79" s="137">
        <v>21297</v>
      </c>
      <c r="E79" s="137">
        <v>21297</v>
      </c>
      <c r="F79" s="138" t="s">
        <v>562</v>
      </c>
      <c r="G79" s="133"/>
    </row>
    <row r="80" spans="1:7" ht="60.6" customHeight="1" thickBot="1" x14ac:dyDescent="0.3">
      <c r="A80" s="140" t="s">
        <v>563</v>
      </c>
      <c r="B80" s="135">
        <v>115</v>
      </c>
      <c r="C80" s="135">
        <v>27</v>
      </c>
      <c r="D80" s="137">
        <v>19493</v>
      </c>
      <c r="E80" s="137">
        <v>19493</v>
      </c>
      <c r="F80" s="138" t="s">
        <v>564</v>
      </c>
      <c r="G80" s="133"/>
    </row>
    <row r="81" spans="1:7" ht="68.400000000000006" customHeight="1" thickBot="1" x14ac:dyDescent="0.3">
      <c r="A81" s="140" t="s">
        <v>565</v>
      </c>
      <c r="B81" s="135">
        <v>117</v>
      </c>
      <c r="C81" s="135">
        <v>27</v>
      </c>
      <c r="D81" s="137">
        <v>16822</v>
      </c>
      <c r="E81" s="137">
        <v>16822</v>
      </c>
      <c r="F81" s="138" t="s">
        <v>566</v>
      </c>
      <c r="G81" s="133"/>
    </row>
    <row r="82" spans="1:7" ht="64.2" customHeight="1" thickBot="1" x14ac:dyDescent="0.3">
      <c r="A82" s="140" t="s">
        <v>567</v>
      </c>
      <c r="B82" s="135">
        <v>118</v>
      </c>
      <c r="C82" s="135">
        <v>27</v>
      </c>
      <c r="D82" s="137">
        <v>10357</v>
      </c>
      <c r="E82" s="137">
        <v>10357</v>
      </c>
      <c r="F82" s="138" t="s">
        <v>568</v>
      </c>
      <c r="G82" s="133"/>
    </row>
    <row r="83" spans="1:7" ht="66.599999999999994" customHeight="1" thickBot="1" x14ac:dyDescent="0.3">
      <c r="A83" s="140" t="s">
        <v>569</v>
      </c>
      <c r="B83" s="135">
        <v>119</v>
      </c>
      <c r="C83" s="135">
        <v>27</v>
      </c>
      <c r="D83" s="137">
        <v>6899</v>
      </c>
      <c r="E83" s="137">
        <v>6899</v>
      </c>
      <c r="F83" s="138" t="s">
        <v>570</v>
      </c>
      <c r="G83" s="133"/>
    </row>
    <row r="84" spans="1:7" ht="37.5" customHeight="1" x14ac:dyDescent="0.25">
      <c r="A84" s="377" t="s">
        <v>571</v>
      </c>
      <c r="B84" s="367">
        <v>121</v>
      </c>
      <c r="C84" s="367" t="s">
        <v>572</v>
      </c>
      <c r="D84" s="373">
        <v>79043</v>
      </c>
      <c r="E84" s="373">
        <v>79043</v>
      </c>
      <c r="F84" s="146" t="s">
        <v>573</v>
      </c>
      <c r="G84" s="375"/>
    </row>
    <row r="85" spans="1:7" ht="37.5" customHeight="1" x14ac:dyDescent="0.25">
      <c r="A85" s="378"/>
      <c r="B85" s="368"/>
      <c r="C85" s="368"/>
      <c r="D85" s="376"/>
      <c r="E85" s="376"/>
      <c r="F85" s="146" t="s">
        <v>574</v>
      </c>
      <c r="G85" s="375"/>
    </row>
    <row r="86" spans="1:7" ht="37.5" customHeight="1" thickBot="1" x14ac:dyDescent="0.3">
      <c r="A86" s="379"/>
      <c r="B86" s="369"/>
      <c r="C86" s="369"/>
      <c r="D86" s="374"/>
      <c r="E86" s="374"/>
      <c r="F86" s="138" t="s">
        <v>575</v>
      </c>
      <c r="G86" s="375"/>
    </row>
    <row r="87" spans="1:7" ht="37.5" customHeight="1" thickBot="1" x14ac:dyDescent="0.3">
      <c r="A87" s="149" t="s">
        <v>576</v>
      </c>
      <c r="B87" s="135"/>
      <c r="C87" s="135"/>
      <c r="D87" s="137">
        <v>3253926</v>
      </c>
      <c r="E87" s="137">
        <v>3253926</v>
      </c>
      <c r="F87" s="138"/>
      <c r="G87" s="133"/>
    </row>
    <row r="88" spans="1:7" ht="37.5" customHeight="1" x14ac:dyDescent="0.25">
      <c r="A88" s="123"/>
    </row>
    <row r="89" spans="1:7" ht="37.5" customHeight="1" x14ac:dyDescent="0.25">
      <c r="A89" s="123"/>
    </row>
    <row r="90" spans="1:7" ht="37.5" customHeight="1" thickBot="1" x14ac:dyDescent="0.3">
      <c r="A90" s="120" t="s">
        <v>577</v>
      </c>
      <c r="F90" s="129" t="s">
        <v>486</v>
      </c>
      <c r="G90" s="129"/>
    </row>
    <row r="91" spans="1:7" ht="37.5" customHeight="1" thickBot="1" x14ac:dyDescent="0.3">
      <c r="A91" s="131" t="s">
        <v>469</v>
      </c>
      <c r="B91" s="386" t="s">
        <v>487</v>
      </c>
      <c r="C91" s="386" t="s">
        <v>488</v>
      </c>
      <c r="D91" s="386" t="s">
        <v>489</v>
      </c>
      <c r="E91" s="386" t="s">
        <v>490</v>
      </c>
      <c r="F91" s="386" t="s">
        <v>491</v>
      </c>
      <c r="G91" s="133"/>
    </row>
    <row r="92" spans="1:7" ht="37.5" customHeight="1" thickBot="1" x14ac:dyDescent="0.3">
      <c r="A92" s="134" t="s">
        <v>578</v>
      </c>
      <c r="B92" s="135">
        <v>125</v>
      </c>
      <c r="C92" s="135" t="s">
        <v>579</v>
      </c>
      <c r="D92" s="137">
        <v>483667</v>
      </c>
      <c r="E92" s="137">
        <v>483667</v>
      </c>
      <c r="F92" s="138"/>
      <c r="G92" s="133"/>
    </row>
    <row r="93" spans="1:7" ht="46.8" customHeight="1" thickBot="1" x14ac:dyDescent="0.3">
      <c r="A93" s="140" t="s">
        <v>580</v>
      </c>
      <c r="B93" s="135">
        <v>126</v>
      </c>
      <c r="C93" s="135">
        <v>6</v>
      </c>
      <c r="D93" s="147">
        <v>982</v>
      </c>
      <c r="E93" s="147">
        <v>982</v>
      </c>
      <c r="F93" s="138" t="s">
        <v>581</v>
      </c>
      <c r="G93" s="133"/>
    </row>
    <row r="94" spans="1:7" ht="43.8" customHeight="1" thickBot="1" x14ac:dyDescent="0.3">
      <c r="A94" s="140" t="s">
        <v>582</v>
      </c>
      <c r="B94" s="135">
        <v>127</v>
      </c>
      <c r="C94" s="135">
        <v>6</v>
      </c>
      <c r="D94" s="137">
        <v>407342</v>
      </c>
      <c r="E94" s="137">
        <v>407342</v>
      </c>
      <c r="F94" s="151" t="s">
        <v>581</v>
      </c>
      <c r="G94" s="133"/>
    </row>
    <row r="95" spans="1:7" ht="37.5" customHeight="1" x14ac:dyDescent="0.25">
      <c r="A95" s="377" t="s">
        <v>583</v>
      </c>
      <c r="B95" s="367">
        <v>130</v>
      </c>
      <c r="C95" s="367" t="s">
        <v>584</v>
      </c>
      <c r="D95" s="373">
        <v>75344</v>
      </c>
      <c r="E95" s="373">
        <v>75344</v>
      </c>
      <c r="F95" s="362" t="s">
        <v>585</v>
      </c>
      <c r="G95" s="133"/>
    </row>
    <row r="96" spans="1:7" ht="37.5" customHeight="1" thickBot="1" x14ac:dyDescent="0.3">
      <c r="A96" s="379"/>
      <c r="B96" s="369"/>
      <c r="C96" s="369"/>
      <c r="D96" s="374"/>
      <c r="E96" s="374"/>
      <c r="F96" s="363"/>
      <c r="G96" s="133"/>
    </row>
    <row r="97" spans="1:7" ht="37.5" customHeight="1" thickBot="1" x14ac:dyDescent="0.3">
      <c r="A97" s="134" t="s">
        <v>586</v>
      </c>
      <c r="B97" s="135">
        <v>131</v>
      </c>
      <c r="C97" s="135" t="s">
        <v>587</v>
      </c>
      <c r="D97" s="137">
        <v>599415</v>
      </c>
      <c r="E97" s="137">
        <v>599415</v>
      </c>
      <c r="F97" s="138"/>
      <c r="G97" s="133"/>
    </row>
    <row r="98" spans="1:7" ht="37.5" customHeight="1" x14ac:dyDescent="0.25">
      <c r="A98" s="377" t="s">
        <v>588</v>
      </c>
      <c r="B98" s="367">
        <v>133</v>
      </c>
      <c r="C98" s="367">
        <v>7</v>
      </c>
      <c r="D98" s="145"/>
      <c r="E98" s="373">
        <v>158299</v>
      </c>
      <c r="F98" s="362" t="s">
        <v>589</v>
      </c>
      <c r="G98" s="375"/>
    </row>
    <row r="99" spans="1:7" ht="28.2" customHeight="1" x14ac:dyDescent="0.25">
      <c r="A99" s="378"/>
      <c r="B99" s="368"/>
      <c r="C99" s="368"/>
      <c r="D99" s="143">
        <v>158299</v>
      </c>
      <c r="E99" s="376"/>
      <c r="F99" s="380"/>
      <c r="G99" s="375"/>
    </row>
    <row r="100" spans="1:7" ht="3" customHeight="1" thickBot="1" x14ac:dyDescent="0.3">
      <c r="A100" s="379"/>
      <c r="B100" s="369"/>
      <c r="C100" s="369"/>
      <c r="D100" s="147"/>
      <c r="E100" s="374"/>
      <c r="F100" s="363"/>
      <c r="G100" s="375"/>
    </row>
    <row r="101" spans="1:7" ht="37.5" customHeight="1" thickBot="1" x14ac:dyDescent="0.3">
      <c r="A101" s="140" t="s">
        <v>590</v>
      </c>
      <c r="B101" s="135">
        <v>137</v>
      </c>
      <c r="C101" s="135">
        <v>8</v>
      </c>
      <c r="D101" s="137">
        <v>156834</v>
      </c>
      <c r="E101" s="137">
        <v>156834</v>
      </c>
      <c r="F101" s="138" t="s">
        <v>591</v>
      </c>
      <c r="G101" s="133"/>
    </row>
    <row r="102" spans="1:7" ht="45" customHeight="1" thickBot="1" x14ac:dyDescent="0.3">
      <c r="A102" s="140" t="s">
        <v>592</v>
      </c>
      <c r="B102" s="135">
        <v>143</v>
      </c>
      <c r="C102" s="135">
        <v>9</v>
      </c>
      <c r="D102" s="137">
        <v>6251</v>
      </c>
      <c r="E102" s="137">
        <v>6251</v>
      </c>
      <c r="F102" s="138" t="s">
        <v>593</v>
      </c>
      <c r="G102" s="133"/>
    </row>
    <row r="103" spans="1:7" ht="39.6" customHeight="1" thickBot="1" x14ac:dyDescent="0.3">
      <c r="A103" s="140" t="s">
        <v>594</v>
      </c>
      <c r="B103" s="135">
        <v>146</v>
      </c>
      <c r="C103" s="135">
        <v>9</v>
      </c>
      <c r="D103" s="147">
        <v>454</v>
      </c>
      <c r="E103" s="147">
        <v>454</v>
      </c>
      <c r="F103" s="138" t="s">
        <v>593</v>
      </c>
      <c r="G103" s="133"/>
    </row>
    <row r="104" spans="1:7" ht="37.5" customHeight="1" thickBot="1" x14ac:dyDescent="0.3">
      <c r="A104" s="140" t="s">
        <v>595</v>
      </c>
      <c r="B104" s="135">
        <v>153</v>
      </c>
      <c r="C104" s="135">
        <v>9</v>
      </c>
      <c r="D104" s="137">
        <v>54965</v>
      </c>
      <c r="E104" s="137">
        <v>54965</v>
      </c>
      <c r="F104" s="138" t="s">
        <v>593</v>
      </c>
      <c r="G104" s="133"/>
    </row>
    <row r="105" spans="1:7" ht="37.5" customHeight="1" thickBot="1" x14ac:dyDescent="0.3">
      <c r="A105" s="140" t="s">
        <v>596</v>
      </c>
      <c r="B105" s="135">
        <v>154</v>
      </c>
      <c r="C105" s="135">
        <v>11</v>
      </c>
      <c r="D105" s="147">
        <v>223</v>
      </c>
      <c r="E105" s="147">
        <v>223</v>
      </c>
      <c r="F105" s="138" t="s">
        <v>597</v>
      </c>
      <c r="G105" s="133"/>
    </row>
    <row r="106" spans="1:7" ht="37.5" customHeight="1" thickBot="1" x14ac:dyDescent="0.3">
      <c r="A106" s="140" t="s">
        <v>598</v>
      </c>
      <c r="B106" s="135">
        <v>165</v>
      </c>
      <c r="C106" s="135">
        <v>11</v>
      </c>
      <c r="D106" s="137">
        <v>18168</v>
      </c>
      <c r="E106" s="137">
        <v>18168</v>
      </c>
      <c r="F106" s="138" t="s">
        <v>599</v>
      </c>
      <c r="G106" s="133"/>
    </row>
    <row r="107" spans="1:7" ht="42" customHeight="1" x14ac:dyDescent="0.25">
      <c r="A107" s="148" t="s">
        <v>600</v>
      </c>
      <c r="B107" s="367" t="s">
        <v>602</v>
      </c>
      <c r="C107" s="367"/>
      <c r="D107" s="143">
        <v>483893</v>
      </c>
      <c r="E107" s="373">
        <v>-133690</v>
      </c>
      <c r="F107" s="146" t="s">
        <v>603</v>
      </c>
      <c r="G107" s="375"/>
    </row>
    <row r="108" spans="1:7" ht="29.4" customHeight="1" x14ac:dyDescent="0.25">
      <c r="A108" s="148" t="s">
        <v>601</v>
      </c>
      <c r="B108" s="368"/>
      <c r="C108" s="368"/>
      <c r="D108" s="152">
        <v>-617583</v>
      </c>
      <c r="E108" s="376"/>
      <c r="F108" s="146" t="s">
        <v>604</v>
      </c>
      <c r="G108" s="375"/>
    </row>
    <row r="109" spans="1:7" ht="19.2" customHeight="1" thickBot="1" x14ac:dyDescent="0.3">
      <c r="A109" s="139"/>
      <c r="B109" s="369"/>
      <c r="C109" s="369"/>
      <c r="D109" s="137">
        <v>-133690</v>
      </c>
      <c r="E109" s="374"/>
      <c r="F109" s="150"/>
      <c r="G109" s="375"/>
    </row>
    <row r="110" spans="1:7" ht="37.5" customHeight="1" thickBot="1" x14ac:dyDescent="0.3">
      <c r="A110" s="140" t="s">
        <v>605</v>
      </c>
      <c r="B110" s="135">
        <v>182</v>
      </c>
      <c r="C110" s="135">
        <v>12</v>
      </c>
      <c r="D110" s="137">
        <v>43594</v>
      </c>
      <c r="E110" s="137">
        <v>43594</v>
      </c>
      <c r="F110" s="138" t="s">
        <v>606</v>
      </c>
      <c r="G110" s="133"/>
    </row>
    <row r="111" spans="1:7" ht="37.799999999999997" customHeight="1" thickBot="1" x14ac:dyDescent="0.3">
      <c r="A111" s="140" t="s">
        <v>607</v>
      </c>
      <c r="B111" s="135">
        <v>183</v>
      </c>
      <c r="C111" s="135"/>
      <c r="D111" s="137">
        <v>-90096</v>
      </c>
      <c r="E111" s="137">
        <v>-90096</v>
      </c>
      <c r="F111" s="138" t="s">
        <v>608</v>
      </c>
      <c r="G111" s="133"/>
    </row>
    <row r="112" spans="1:7" ht="37.799999999999997" customHeight="1" thickBot="1" x14ac:dyDescent="0.3">
      <c r="A112" s="140" t="s">
        <v>609</v>
      </c>
      <c r="B112" s="135">
        <v>214</v>
      </c>
      <c r="C112" s="135"/>
      <c r="D112" s="137">
        <v>-91310</v>
      </c>
      <c r="E112" s="137">
        <v>-91310</v>
      </c>
      <c r="F112" s="138" t="s">
        <v>610</v>
      </c>
      <c r="G112" s="133"/>
    </row>
    <row r="113" spans="1:7" ht="37.5" customHeight="1" x14ac:dyDescent="0.25">
      <c r="A113" s="123"/>
    </row>
    <row r="114" spans="1:7" ht="37.5" customHeight="1" x14ac:dyDescent="0.25">
      <c r="A114" s="120" t="s">
        <v>611</v>
      </c>
      <c r="D114" s="129"/>
      <c r="F114" s="129"/>
    </row>
    <row r="115" spans="1:7" ht="37.5" customHeight="1" thickBot="1" x14ac:dyDescent="0.3">
      <c r="A115" s="123" t="s">
        <v>612</v>
      </c>
      <c r="F115" s="129" t="s">
        <v>486</v>
      </c>
    </row>
    <row r="116" spans="1:7" ht="37.5" customHeight="1" thickBot="1" x14ac:dyDescent="0.3">
      <c r="A116" s="131" t="s">
        <v>469</v>
      </c>
      <c r="B116" s="386" t="s">
        <v>487</v>
      </c>
      <c r="C116" s="386" t="s">
        <v>488</v>
      </c>
      <c r="D116" s="386" t="s">
        <v>489</v>
      </c>
      <c r="E116" s="386" t="s">
        <v>490</v>
      </c>
      <c r="F116" s="386" t="s">
        <v>491</v>
      </c>
      <c r="G116" s="133"/>
    </row>
    <row r="117" spans="1:7" ht="37.5" customHeight="1" thickBot="1" x14ac:dyDescent="0.3">
      <c r="A117" s="153" t="s">
        <v>613</v>
      </c>
      <c r="B117" s="135">
        <v>20</v>
      </c>
      <c r="C117" s="135"/>
      <c r="D117" s="137">
        <v>72974</v>
      </c>
      <c r="E117" s="137">
        <v>72972</v>
      </c>
      <c r="F117" s="138" t="s">
        <v>614</v>
      </c>
      <c r="G117" s="133"/>
    </row>
    <row r="118" spans="1:7" ht="37.5" customHeight="1" thickBot="1" x14ac:dyDescent="0.3">
      <c r="A118" s="153" t="s">
        <v>615</v>
      </c>
      <c r="B118" s="135">
        <v>34</v>
      </c>
      <c r="C118" s="135"/>
      <c r="D118" s="137">
        <v>-151619</v>
      </c>
      <c r="E118" s="137">
        <v>-151618</v>
      </c>
      <c r="F118" s="138" t="s">
        <v>616</v>
      </c>
      <c r="G118" s="133"/>
    </row>
    <row r="119" spans="1:7" ht="37.5" customHeight="1" thickBot="1" x14ac:dyDescent="0.3">
      <c r="A119" s="153" t="s">
        <v>617</v>
      </c>
      <c r="B119" s="135">
        <v>46</v>
      </c>
      <c r="C119" s="135"/>
      <c r="D119" s="137">
        <v>-2071</v>
      </c>
      <c r="E119" s="137">
        <v>-2072</v>
      </c>
      <c r="F119" s="151" t="s">
        <v>618</v>
      </c>
      <c r="G119" s="133"/>
    </row>
    <row r="120" spans="1:7" ht="37.5" customHeight="1" thickBot="1" x14ac:dyDescent="0.3">
      <c r="A120" s="153" t="s">
        <v>619</v>
      </c>
      <c r="B120" s="135">
        <v>47</v>
      </c>
      <c r="C120" s="135"/>
      <c r="D120" s="137">
        <v>5667</v>
      </c>
      <c r="E120" s="137">
        <v>5667</v>
      </c>
      <c r="F120" s="151" t="s">
        <v>620</v>
      </c>
      <c r="G120" s="133"/>
    </row>
    <row r="121" spans="1:7" ht="37.5" customHeight="1" x14ac:dyDescent="0.25">
      <c r="A121" s="364" t="s">
        <v>621</v>
      </c>
      <c r="B121" s="367">
        <v>48</v>
      </c>
      <c r="C121" s="367"/>
      <c r="D121" s="373">
        <v>-75049</v>
      </c>
      <c r="E121" s="143">
        <v>-80718</v>
      </c>
      <c r="F121" s="377"/>
      <c r="G121" s="375"/>
    </row>
    <row r="122" spans="1:7" ht="37.5" customHeight="1" x14ac:dyDescent="0.25">
      <c r="A122" s="365"/>
      <c r="B122" s="368"/>
      <c r="C122" s="368"/>
      <c r="D122" s="376"/>
      <c r="E122" s="152">
        <v>5667</v>
      </c>
      <c r="F122" s="378"/>
      <c r="G122" s="375"/>
    </row>
    <row r="123" spans="1:7" ht="37.5" customHeight="1" thickBot="1" x14ac:dyDescent="0.3">
      <c r="A123" s="366"/>
      <c r="B123" s="369"/>
      <c r="C123" s="369"/>
      <c r="D123" s="374"/>
      <c r="E123" s="137">
        <v>-75051</v>
      </c>
      <c r="F123" s="379"/>
      <c r="G123" s="375"/>
    </row>
    <row r="124" spans="1:7" ht="37.5" customHeight="1" x14ac:dyDescent="0.25">
      <c r="A124" s="364" t="s">
        <v>264</v>
      </c>
      <c r="B124" s="367">
        <v>49</v>
      </c>
      <c r="C124" s="367"/>
      <c r="D124" s="373">
        <v>563305</v>
      </c>
      <c r="E124" s="373">
        <v>563310</v>
      </c>
      <c r="F124" s="362"/>
      <c r="G124" s="133"/>
    </row>
    <row r="125" spans="1:7" ht="13.8" customHeight="1" thickBot="1" x14ac:dyDescent="0.3">
      <c r="A125" s="366"/>
      <c r="B125" s="369"/>
      <c r="C125" s="369"/>
      <c r="D125" s="374"/>
      <c r="E125" s="374"/>
      <c r="F125" s="363"/>
      <c r="G125" s="133"/>
    </row>
    <row r="126" spans="1:7" ht="37.5" customHeight="1" x14ac:dyDescent="0.25">
      <c r="A126" s="364" t="s">
        <v>622</v>
      </c>
      <c r="B126" s="367">
        <v>50</v>
      </c>
      <c r="C126" s="367"/>
      <c r="D126" s="373">
        <v>488257</v>
      </c>
      <c r="E126" s="373">
        <v>488259</v>
      </c>
      <c r="F126" s="362"/>
      <c r="G126" s="133"/>
    </row>
    <row r="127" spans="1:7" ht="10.8" customHeight="1" thickBot="1" x14ac:dyDescent="0.3">
      <c r="A127" s="366"/>
      <c r="B127" s="369"/>
      <c r="C127" s="369"/>
      <c r="D127" s="374"/>
      <c r="E127" s="374"/>
      <c r="F127" s="363"/>
      <c r="G127" s="133"/>
    </row>
    <row r="128" spans="1:7" ht="37.5" customHeight="1" x14ac:dyDescent="0.25">
      <c r="A128" s="129"/>
    </row>
    <row r="129" spans="1:6" ht="37.5" customHeight="1" x14ac:dyDescent="0.25">
      <c r="A129" s="129"/>
    </row>
    <row r="130" spans="1:6" ht="37.5" customHeight="1" x14ac:dyDescent="0.25">
      <c r="A130" s="120" t="s">
        <v>623</v>
      </c>
    </row>
    <row r="131" spans="1:6" ht="37.5" customHeight="1" x14ac:dyDescent="0.25">
      <c r="A131" s="123" t="s">
        <v>624</v>
      </c>
    </row>
    <row r="132" spans="1:6" ht="88.8" customHeight="1" thickBot="1" x14ac:dyDescent="0.3">
      <c r="A132" s="123" t="s">
        <v>625</v>
      </c>
      <c r="F132" s="129" t="s">
        <v>486</v>
      </c>
    </row>
    <row r="133" spans="1:6" ht="37.5" customHeight="1" thickBot="1" x14ac:dyDescent="0.3">
      <c r="A133" s="131" t="s">
        <v>469</v>
      </c>
      <c r="B133" s="386" t="s">
        <v>487</v>
      </c>
      <c r="C133" s="386" t="s">
        <v>488</v>
      </c>
      <c r="D133" s="386" t="s">
        <v>489</v>
      </c>
      <c r="E133" s="386" t="s">
        <v>490</v>
      </c>
      <c r="F133" s="386" t="s">
        <v>491</v>
      </c>
    </row>
    <row r="134" spans="1:6" ht="37.5" customHeight="1" thickBot="1" x14ac:dyDescent="0.3">
      <c r="A134" s="140" t="s">
        <v>626</v>
      </c>
      <c r="B134" s="135">
        <v>27</v>
      </c>
      <c r="C134" s="135"/>
      <c r="D134" s="137">
        <v>2307860</v>
      </c>
      <c r="E134" s="137">
        <v>2307860</v>
      </c>
      <c r="F134" s="138"/>
    </row>
    <row r="135" spans="1:6" ht="37.5" customHeight="1" thickBot="1" x14ac:dyDescent="0.3">
      <c r="A135" s="140" t="s">
        <v>627</v>
      </c>
      <c r="B135" s="135">
        <v>31</v>
      </c>
      <c r="C135" s="135"/>
      <c r="D135" s="137">
        <v>-90096</v>
      </c>
      <c r="E135" s="137">
        <v>-90096</v>
      </c>
      <c r="F135" s="138"/>
    </row>
    <row r="136" spans="1:6" ht="39.6" customHeight="1" x14ac:dyDescent="0.25">
      <c r="A136" s="364" t="s">
        <v>628</v>
      </c>
      <c r="B136" s="367">
        <v>34</v>
      </c>
      <c r="C136" s="367"/>
      <c r="D136" s="370">
        <v>-882</v>
      </c>
      <c r="E136" s="370">
        <v>-882</v>
      </c>
      <c r="F136" s="144" t="s">
        <v>629</v>
      </c>
    </row>
    <row r="137" spans="1:6" ht="22.8" customHeight="1" x14ac:dyDescent="0.25">
      <c r="A137" s="365"/>
      <c r="B137" s="368"/>
      <c r="C137" s="368"/>
      <c r="D137" s="371"/>
      <c r="E137" s="371"/>
      <c r="F137" s="142">
        <v>-882</v>
      </c>
    </row>
    <row r="138" spans="1:6" ht="23.4" customHeight="1" x14ac:dyDescent="0.25">
      <c r="A138" s="365"/>
      <c r="B138" s="368"/>
      <c r="C138" s="368"/>
      <c r="D138" s="371"/>
      <c r="E138" s="371"/>
      <c r="F138" s="155">
        <v>-332</v>
      </c>
    </row>
    <row r="139" spans="1:6" ht="17.399999999999999" customHeight="1" thickBot="1" x14ac:dyDescent="0.3">
      <c r="A139" s="366"/>
      <c r="B139" s="369"/>
      <c r="C139" s="369"/>
      <c r="D139" s="372"/>
      <c r="E139" s="372"/>
      <c r="F139" s="156">
        <v>-1214</v>
      </c>
    </row>
    <row r="140" spans="1:6" ht="27.6" x14ac:dyDescent="0.25">
      <c r="A140" s="364" t="s">
        <v>630</v>
      </c>
      <c r="B140" s="367">
        <v>38</v>
      </c>
      <c r="C140" s="367"/>
      <c r="D140" s="370">
        <v>-332</v>
      </c>
      <c r="E140" s="370">
        <v>-332</v>
      </c>
      <c r="F140" s="389" t="s">
        <v>629</v>
      </c>
    </row>
    <row r="141" spans="1:6" ht="13.8" x14ac:dyDescent="0.25">
      <c r="A141" s="365"/>
      <c r="B141" s="368"/>
      <c r="C141" s="368"/>
      <c r="D141" s="371"/>
      <c r="E141" s="371"/>
      <c r="F141" s="142">
        <v>-882</v>
      </c>
    </row>
    <row r="142" spans="1:6" ht="13.8" x14ac:dyDescent="0.25">
      <c r="A142" s="365"/>
      <c r="B142" s="368"/>
      <c r="C142" s="368"/>
      <c r="D142" s="371"/>
      <c r="E142" s="371"/>
      <c r="F142" s="155">
        <v>-332</v>
      </c>
    </row>
    <row r="143" spans="1:6" ht="14.4" thickBot="1" x14ac:dyDescent="0.3">
      <c r="A143" s="366"/>
      <c r="B143" s="369"/>
      <c r="C143" s="369"/>
      <c r="D143" s="372"/>
      <c r="E143" s="372"/>
      <c r="F143" s="156">
        <v>-1214</v>
      </c>
    </row>
    <row r="144" spans="1:6" ht="28.2" thickBot="1" x14ac:dyDescent="0.3">
      <c r="A144" s="154" t="s">
        <v>346</v>
      </c>
      <c r="B144" s="135">
        <v>46</v>
      </c>
      <c r="C144" s="135"/>
      <c r="D144" s="147">
        <v>-105</v>
      </c>
      <c r="E144" s="147">
        <v>-105</v>
      </c>
      <c r="F144" s="151" t="s">
        <v>631</v>
      </c>
    </row>
    <row r="145" spans="1:6" ht="24" customHeight="1" thickBot="1" x14ac:dyDescent="0.3">
      <c r="A145" s="154" t="s">
        <v>632</v>
      </c>
      <c r="B145" s="135">
        <v>49</v>
      </c>
      <c r="C145" s="135"/>
      <c r="D145" s="137">
        <v>2216445</v>
      </c>
      <c r="E145" s="137">
        <v>2216445</v>
      </c>
      <c r="F145" s="151"/>
    </row>
  </sheetData>
  <mergeCells count="90">
    <mergeCell ref="G41:G42"/>
    <mergeCell ref="A140:A143"/>
    <mergeCell ref="B140:B143"/>
    <mergeCell ref="C140:C143"/>
    <mergeCell ref="D140:D143"/>
    <mergeCell ref="E140:E143"/>
    <mergeCell ref="B41:B42"/>
    <mergeCell ref="C41:C42"/>
    <mergeCell ref="D41:D42"/>
    <mergeCell ref="E41:E42"/>
    <mergeCell ref="F41:F42"/>
    <mergeCell ref="B43:B44"/>
    <mergeCell ref="C43:C44"/>
    <mergeCell ref="D43:D44"/>
    <mergeCell ref="E43:E44"/>
    <mergeCell ref="F43:F44"/>
    <mergeCell ref="A45:A47"/>
    <mergeCell ref="B45:B47"/>
    <mergeCell ref="C45:C47"/>
    <mergeCell ref="E45:E47"/>
    <mergeCell ref="F45:F47"/>
    <mergeCell ref="G45:G47"/>
    <mergeCell ref="B55:B56"/>
    <mergeCell ref="C55:C56"/>
    <mergeCell ref="D55:D56"/>
    <mergeCell ref="E55:E56"/>
    <mergeCell ref="F55:F56"/>
    <mergeCell ref="G55:G56"/>
    <mergeCell ref="G61:G62"/>
    <mergeCell ref="B65:B66"/>
    <mergeCell ref="C65:C66"/>
    <mergeCell ref="D65:D66"/>
    <mergeCell ref="E65:E66"/>
    <mergeCell ref="F65:F66"/>
    <mergeCell ref="B61:B62"/>
    <mergeCell ref="C61:C62"/>
    <mergeCell ref="D61:D62"/>
    <mergeCell ref="E61:E62"/>
    <mergeCell ref="F61:F62"/>
    <mergeCell ref="G67:G69"/>
    <mergeCell ref="A84:A86"/>
    <mergeCell ref="B84:B86"/>
    <mergeCell ref="C84:C86"/>
    <mergeCell ref="D84:D86"/>
    <mergeCell ref="E84:E86"/>
    <mergeCell ref="G84:G86"/>
    <mergeCell ref="A67:A69"/>
    <mergeCell ref="B67:B69"/>
    <mergeCell ref="C67:C69"/>
    <mergeCell ref="E67:E69"/>
    <mergeCell ref="F67:F69"/>
    <mergeCell ref="F95:F96"/>
    <mergeCell ref="A98:A100"/>
    <mergeCell ref="B98:B100"/>
    <mergeCell ref="C98:C100"/>
    <mergeCell ref="E98:E100"/>
    <mergeCell ref="F98:F100"/>
    <mergeCell ref="A95:A96"/>
    <mergeCell ref="B95:B96"/>
    <mergeCell ref="C95:C96"/>
    <mergeCell ref="D95:D96"/>
    <mergeCell ref="E95:E96"/>
    <mergeCell ref="G98:G100"/>
    <mergeCell ref="B107:B109"/>
    <mergeCell ref="C107:C109"/>
    <mergeCell ref="E107:E109"/>
    <mergeCell ref="G107:G109"/>
    <mergeCell ref="G121:G123"/>
    <mergeCell ref="A124:A125"/>
    <mergeCell ref="B124:B125"/>
    <mergeCell ref="C124:C125"/>
    <mergeCell ref="D124:D125"/>
    <mergeCell ref="E124:E125"/>
    <mergeCell ref="F124:F125"/>
    <mergeCell ref="A121:A123"/>
    <mergeCell ref="B121:B123"/>
    <mergeCell ref="C121:C123"/>
    <mergeCell ref="D121:D123"/>
    <mergeCell ref="F121:F123"/>
    <mergeCell ref="F126:F127"/>
    <mergeCell ref="A136:A139"/>
    <mergeCell ref="B136:B139"/>
    <mergeCell ref="C136:C139"/>
    <mergeCell ref="D136:D139"/>
    <mergeCell ref="E136:E139"/>
    <mergeCell ref="A126:A127"/>
    <mergeCell ref="B126:B127"/>
    <mergeCell ref="C126:C127"/>
    <mergeCell ref="D126:D127"/>
    <mergeCell ref="E126:E127"/>
  </mergeCells>
  <pageMargins left="0.7" right="0.7" top="0.75" bottom="0.75" header="0.3" footer="0.3"/>
  <pageSetup paperSize="9" scale="32" fitToHeight="0" orientation="portrait" r:id="rId1"/>
  <rowBreaks count="1" manualBreakCount="1">
    <brk id="69"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www.w3.org/XML/1998/namespace"/>
    <ds:schemaRef ds:uri="ebeef9ca-c00b-443c-ae4d-d16a6508f86d"/>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f00c05a3-a522-4b3b-aeec-75a37a6bc44f"/>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2021-04-30T08:22:07Z</cp:lastPrinted>
  <dcterms:created xsi:type="dcterms:W3CDTF">2008-10-17T11:51:54Z</dcterms:created>
  <dcterms:modified xsi:type="dcterms:W3CDTF">2021-04-30T08:27:24Z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