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1-12-31_GFI-KI\"/>
    </mc:Choice>
  </mc:AlternateContent>
  <xr:revisionPtr revIDLastSave="0" documentId="13_ncr:1_{C54F7B98-3F26-4728-9899-2F935F137752}" xr6:coauthVersionLast="36" xr6:coauthVersionMax="36" xr10:uidLastSave="{00000000-0000-0000-0000-000000000000}"/>
  <bookViews>
    <workbookView xWindow="0" yWindow="0" windowWidth="28800" windowHeight="439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Bilješke!$A$1:$J$29</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RDG!$5:$6</definedName>
  </definedNames>
  <calcPr calcId="191029"/>
</workbook>
</file>

<file path=xl/calcChain.xml><?xml version="1.0" encoding="utf-8"?>
<calcChain xmlns="http://schemas.openxmlformats.org/spreadsheetml/2006/main">
  <c r="H38" i="19" l="1"/>
  <c r="H23" i="19"/>
  <c r="H35" i="19" s="1"/>
  <c r="H37" i="19" s="1"/>
  <c r="I23" i="19"/>
  <c r="I77" i="18" l="1"/>
  <c r="H77" i="18"/>
  <c r="I38" i="19" l="1"/>
  <c r="H41" i="19" l="1"/>
  <c r="I35" i="19"/>
  <c r="I37" i="19" s="1"/>
  <c r="I41"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I45" i="19" l="1"/>
  <c r="I43" i="19"/>
  <c r="H45" i="19"/>
  <c r="H43" i="19"/>
  <c r="H63" i="18"/>
  <c r="H78" i="18" s="1"/>
  <c r="I63" i="18"/>
  <c r="I78" i="18" s="1"/>
  <c r="R9" i="22"/>
  <c r="R26" i="22"/>
  <c r="H60" i="21"/>
  <c r="H63" i="21" s="1"/>
  <c r="I60" i="21"/>
  <c r="I63" i="21" s="1"/>
  <c r="I40" i="18"/>
  <c r="H40" i="18"/>
  <c r="I46" i="19"/>
  <c r="I68" i="19" s="1"/>
  <c r="I70" i="19" s="1"/>
  <c r="H46" i="19"/>
  <c r="H68" i="19" s="1"/>
  <c r="H70" i="19" s="1"/>
</calcChain>
</file>

<file path=xl/sharedStrings.xml><?xml version="1.0" encoding="utf-8"?>
<sst xmlns="http://schemas.openxmlformats.org/spreadsheetml/2006/main" count="336" uniqueCount="299">
  <si>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</si>
  <si>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</si>
  <si>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</si>
  <si>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</si>
  <si>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</si>
  <si>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</si>
  <si>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</si>
  <si>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</si>
  <si>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</si>
  <si>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</si>
  <si>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</si>
  <si>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</si>
  <si>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</si>
  <si>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</si>
  <si>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</si>
  <si>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</si>
  <si>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</si>
  <si>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</si>
  <si>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</si>
  <si>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</si>
  <si>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</si>
  <si>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</si>
  <si>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</si>
  <si>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</si>
  <si>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</si>
  <si>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</si>
  <si>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</si>
  <si>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</si>
  <si>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</si>
  <si>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</si>
  <si>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</si>
  <si>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</si>
  <si>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</si>
  <si>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</si>
  <si>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</si>
  <si>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</si>
  <si>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</si>
  <si>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</si>
  <si>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</si>
  <si>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</si>
  <si>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</si>
  <si>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</si>
  <si>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</si>
  <si>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</si>
  <si>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</si>
  <si>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</si>
  <si>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</si>
  <si>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</si>
  <si>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</si>
  <si>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</si>
  <si>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</si>
  <si>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</si>
  <si>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</si>
  <si>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</si>
  <si>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</si>
  <si>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</si>
  <si>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</si>
  <si>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</si>
  <si>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</si>
  <si>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</si>
  <si>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</si>
  <si>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</si>
  <si>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</si>
  <si>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</si>
  <si>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</si>
  <si>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</si>
  <si>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</si>
  <si>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</si>
  <si>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</si>
  <si>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</si>
  <si>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</si>
  <si>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</si>
  <si>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</si>
  <si>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</si>
  <si>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</si>
  <si>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</si>
  <si>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</si>
  <si>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</si>
  <si>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</si>
  <si>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</si>
  <si>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</si>
  <si>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</si>
  <si>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</si>
  <si>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</si>
  <si>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</si>
  <si>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</si>
  <si>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</si>
  <si>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</si>
  <si>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</si>
  <si>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</si>
  <si>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</si>
  <si>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</si>
  <si>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</si>
  <si>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</si>
  <si>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</si>
  <si>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</si>
  <si>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</si>
  <si>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</si>
  <si>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</si>
  <si>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</si>
  <si>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</si>
  <si>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</si>
  <si>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</si>
  <si>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</si>
  <si>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</si>
  <si>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</si>
  <si>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</si>
  <si>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</si>
  <si>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</si>
  <si>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</si>
  <si>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</si>
  <si>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</si>
  <si>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</si>
  <si>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</si>
  <si>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</si>
  <si>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</si>
  <si>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</si>
  <si>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</si>
  <si>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</si>
  <si>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</si>
  <si>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</si>
  <si>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</si>
  <si>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</si>
  <si>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</si>
  <si>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</si>
  <si>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</si>
  <si>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</si>
  <si>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</si>
  <si>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</si>
  <si>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</si>
  <si>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</si>
  <si>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</si>
  <si>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</si>
  <si>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</si>
  <si>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</si>
  <si>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</si>
  <si>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</si>
  <si>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</si>
  <si>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</si>
  <si>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</si>
  <si>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</si>
  <si>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</si>
  <si>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</si>
  <si>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</si>
  <si>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</si>
  <si>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</si>
  <si>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</si>
  <si>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</si>
  <si>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</si>
  <si>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</si>
  <si>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</si>
  <si>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</si>
  <si>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</si>
  <si>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</si>
  <si>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</si>
  <si>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</si>
  <si>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</si>
  <si>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</si>
  <si>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</si>
  <si>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</si>
  <si>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</si>
  <si>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</si>
  <si>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</si>
  <si>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</si>
  <si>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</si>
  <si>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</si>
  <si>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</si>
  <si>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</si>
  <si>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</si>
  <si>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</si>
  <si>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</si>
  <si>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</si>
  <si>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</si>
  <si>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</si>
  <si>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</si>
  <si>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</si>
  <si>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</si>
  <si>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</si>
  <si>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</si>
  <si>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</si>
  <si>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</si>
  <si>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</si>
  <si>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</si>
  <si>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</si>
  <si>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</si>
  <si>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</si>
  <si>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</si>
  <si>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</si>
  <si>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</si>
  <si>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</si>
  <si>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</si>
  <si>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</si>
  <si>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</si>
  <si>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</si>
  <si>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</si>
  <si>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</si>
  <si>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</si>
  <si>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</si>
  <si>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</si>
  <si>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</si>
  <si>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</si>
  <si>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</si>
  <si>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</si>
  <si>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</si>
  <si>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</si>
  <si>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</si>
  <si>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</si>
  <si>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</si>
  <si>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</si>
  <si>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</si>
  <si>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</si>
  <si>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</si>
  <si>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</si>
  <si>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</si>
  <si>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</si>
  <si>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</si>
  <si>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</si>
  <si>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</si>
  <si>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</si>
  <si>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</si>
  <si>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</si>
  <si>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</si>
  <si>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</si>
  <si>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</si>
  <si>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</si>
  <si>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</si>
  <si>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</si>
  <si>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</si>
  <si>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</si>
  <si>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</si>
  <si>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</si>
  <si>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</si>
  <si>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</si>
  <si>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</si>
  <si>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</si>
  <si>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</si>
  <si>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</si>
  <si>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</si>
  <si>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</si>
  <si>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</si>
  <si>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</si>
  <si>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</si>
  <si>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</si>
  <si>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</si>
  <si>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</si>
  <si>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</si>
  <si>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</si>
  <si>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</si>
  <si>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</si>
  <si>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</si>
  <si>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</si>
  <si>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</si>
  <si>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</si>
  <si>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</si>
  <si>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</si>
  <si>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</si>
  <si>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</si>
  <si>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</si>
  <si>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</si>
  <si>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</si>
  <si>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</si>
  <si>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</si>
  <si>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</si>
  <si>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</si>
  <si>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</si>
  <si>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</si>
  <si>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</si>
  <si>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</si>
  <si>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</si>
  <si>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</si>
  <si>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</si>
  <si>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</si>
  <si>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</si>
  <si>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</si>
  <si>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</si>
  <si>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</si>
  <si>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</si>
  <si>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</si>
  <si>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</si>
  <si>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</si>
  <si>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</si>
  <si>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</si>
  <si>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</si>
  <si>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</si>
  <si>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</si>
  <si>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</si>
  <si>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</si>
  <si>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</si>
  <si>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</si>
  <si>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</si>
  <si>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</si>
  <si>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</si>
  <si>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</si>
  <si>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BDO Croatia d.o.o.</t>
  </si>
  <si>
    <t>Ivan Čajko</t>
  </si>
  <si>
    <t xml:space="preserve">stanje na dan 31.12.2021 </t>
  </si>
  <si>
    <t>u razdoblju 01.01.2021 do 31.12.2021</t>
  </si>
  <si>
    <t>Obveznik: PODRAVSKA BANKA DD</t>
  </si>
  <si>
    <t xml:space="preserve">                   BILJEŠKE UZ FINANCIJSKE IZVJEŠTAJE - GFI
Naziv izdavatelja:   PODRAVSKA BANKA D.D.
OIB:   97326283154
Izvještajno razdoblje: 1. siječnja 2021. do 31. prosinca 2021. godine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</si>
</sst>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2">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8"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xf>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xf>
    <xf numFmtId="3" fontId="13" fillId="3" borderId="9" xfId="0" applyNumberFormat="1" applyFont="1" applyFill="1" applyBorder="1" applyAlignment="1" applyProtection="1">
      <alignment horizontal="center" vertical="center" wrapText="1"/>
    </xf>
    <xf numFmtId="0" fontId="19" fillId="9" borderId="2" xfId="0" applyFont="1" applyFill="1" applyBorder="1"/>
    <xf numFmtId="0" fontId="0" fillId="9" borderId="13" xfId="0" applyFill="1" applyBorder="1"/>
    <xf numFmtId="0" fontId="4" fillId="9" borderId="17" xfId="0" applyFont="1" applyFill="1" applyBorder="1" applyAlignment="1">
      <alignment vertical="center"/>
    </xf>
    <xf numFmtId="0" fontId="0" fillId="9" borderId="16" xfId="0" applyFill="1" applyBorder="1"/>
    <xf numFmtId="0" fontId="22" fillId="9" borderId="15" xfId="0" applyFont="1" applyFill="1" applyBorder="1"/>
    <xf numFmtId="0" fontId="22" fillId="9" borderId="16" xfId="0" applyFont="1" applyFill="1" applyBorder="1" applyAlignment="1">
      <alignment wrapText="1"/>
    </xf>
    <xf numFmtId="0" fontId="22" fillId="9" borderId="16"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16" xfId="0" applyFont="1" applyFill="1" applyBorder="1" applyAlignment="1">
      <alignment horizontal="center" vertical="center"/>
    </xf>
    <xf numFmtId="0" fontId="22" fillId="9" borderId="15" xfId="0" applyFont="1" applyFill="1" applyBorder="1" applyAlignment="1">
      <alignment vertical="top"/>
    </xf>
    <xf numFmtId="0" fontId="4"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3" fillId="10" borderId="18" xfId="0" applyFont="1" applyFill="1" applyBorder="1" applyAlignment="1" applyProtection="1">
      <alignment horizontal="center" vertical="center"/>
      <protection locked="0"/>
    </xf>
    <xf numFmtId="3" fontId="0" fillId="0" borderId="0" xfId="0" applyNumberFormat="1" applyProtection="1"/>
    <xf numFmtId="3" fontId="13" fillId="3" borderId="11"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 fontId="10" fillId="0" borderId="0" xfId="3" applyNumberFormat="1" applyProtection="1"/>
    <xf numFmtId="3" fontId="13"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8"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8"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8" borderId="1" xfId="0" applyNumberFormat="1" applyFont="1" applyFill="1" applyBorder="1" applyAlignment="1" applyProtection="1">
      <alignment horizontal="right" vertical="center" shrinkToFit="1"/>
    </xf>
    <xf numFmtId="3" fontId="17"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3"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6" borderId="1" xfId="0" applyNumberFormat="1" applyFont="1" applyFill="1" applyBorder="1" applyAlignment="1" applyProtection="1">
      <alignment horizontal="right" vertical="center" shrinkToFit="1"/>
    </xf>
    <xf numFmtId="3" fontId="15" fillId="6" borderId="1" xfId="0" applyNumberFormat="1" applyFont="1" applyFill="1" applyBorder="1" applyAlignment="1" applyProtection="1">
      <alignment horizontal="right" vertical="center" shrinkToFit="1"/>
      <protection locked="0"/>
    </xf>
    <xf numFmtId="0" fontId="22" fillId="9" borderId="0" xfId="0" applyFont="1" applyFill="1" applyBorder="1"/>
    <xf numFmtId="0" fontId="4" fillId="9" borderId="0" xfId="0" applyFont="1" applyFill="1" applyBorder="1" applyAlignment="1">
      <alignment horizontal="right" vertical="center" wrapText="1"/>
    </xf>
    <xf numFmtId="0" fontId="22" fillId="9" borderId="0" xfId="0" applyFont="1" applyFill="1" applyBorder="1" applyAlignment="1">
      <alignment vertical="top"/>
    </xf>
    <xf numFmtId="0" fontId="3" fillId="10" borderId="5" xfId="0" applyFont="1" applyFill="1" applyBorder="1" applyAlignment="1" applyProtection="1">
      <alignment horizontal="center" vertical="center"/>
      <protection locked="0"/>
    </xf>
    <xf numFmtId="0" fontId="22" fillId="9" borderId="0" xfId="0" applyFont="1" applyFill="1" applyBorder="1" applyAlignment="1">
      <alignment vertical="top" wrapText="1"/>
    </xf>
    <xf numFmtId="0" fontId="4" fillId="9" borderId="0" xfId="0" applyFont="1" applyFill="1" applyBorder="1" applyAlignment="1">
      <alignment horizontal="center"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22" fillId="9" borderId="0" xfId="0" applyFont="1" applyFill="1" applyBorder="1" applyAlignment="1">
      <alignment vertical="center"/>
    </xf>
    <xf numFmtId="0" fontId="22" fillId="9" borderId="16" xfId="0" applyFont="1" applyFill="1" applyBorder="1" applyAlignment="1">
      <alignment vertical="center"/>
    </xf>
    <xf numFmtId="0" fontId="22" fillId="9" borderId="0" xfId="0" applyFont="1" applyFill="1" applyBorder="1" applyAlignment="1">
      <alignment wrapText="1"/>
    </xf>
    <xf numFmtId="0" fontId="22" fillId="9" borderId="15" xfId="0" applyFont="1" applyFill="1" applyBorder="1" applyAlignment="1">
      <alignment wrapText="1"/>
    </xf>
    <xf numFmtId="0" fontId="21" fillId="9" borderId="15"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16" xfId="0" applyFont="1" applyFill="1" applyBorder="1" applyAlignment="1">
      <alignment horizontal="center" vertical="center"/>
    </xf>
    <xf numFmtId="0" fontId="3" fillId="9" borderId="15" xfId="0" applyFont="1" applyFill="1" applyBorder="1" applyAlignment="1">
      <alignment vertical="center" wrapText="1"/>
    </xf>
    <xf numFmtId="0" fontId="3" fillId="9" borderId="0" xfId="0" applyFont="1" applyFill="1" applyBorder="1" applyAlignment="1">
      <alignment vertical="center" wrapText="1"/>
    </xf>
    <xf numFmtId="0" fontId="24"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5" fillId="9" borderId="0" xfId="0" applyFont="1" applyFill="1" applyBorder="1" applyAlignment="1"/>
    <xf numFmtId="0" fontId="26" fillId="9" borderId="0" xfId="0" applyFont="1" applyFill="1" applyBorder="1" applyAlignment="1">
      <alignment vertical="center"/>
    </xf>
    <xf numFmtId="0" fontId="27" fillId="9" borderId="16" xfId="0" applyFont="1" applyFill="1" applyBorder="1" applyAlignment="1">
      <alignment vertical="center"/>
    </xf>
    <xf numFmtId="0" fontId="29" fillId="9" borderId="0" xfId="0" applyFont="1" applyFill="1" applyBorder="1" applyAlignment="1">
      <alignment vertical="center"/>
    </xf>
    <xf numFmtId="0" fontId="30" fillId="9" borderId="0" xfId="0" applyFont="1" applyFill="1" applyBorder="1" applyAlignment="1">
      <alignment vertical="center"/>
    </xf>
    <xf numFmtId="0" fontId="28" fillId="9" borderId="16" xfId="0" applyFont="1" applyFill="1" applyBorder="1" applyAlignment="1">
      <alignment vertical="center"/>
    </xf>
    <xf numFmtId="0" fontId="25" fillId="9" borderId="16" xfId="0" applyFont="1" applyFill="1" applyBorder="1"/>
    <xf numFmtId="1" fontId="3" fillId="10" borderId="18" xfId="0" applyNumberFormat="1" applyFont="1" applyFill="1" applyBorder="1" applyAlignment="1" applyProtection="1">
      <alignment horizontal="center" vertical="center"/>
      <protection locked="0"/>
    </xf>
    <xf numFmtId="49" fontId="3" fillId="10" borderId="18"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vertical="center" shrinkToFit="1"/>
      <protection locked="0"/>
    </xf>
    <xf numFmtId="3" fontId="13" fillId="8" borderId="1" xfId="0" applyNumberFormat="1" applyFont="1" applyFill="1" applyBorder="1" applyAlignment="1" applyProtection="1">
      <alignment horizontal="right" vertical="center" shrinkToFit="1"/>
    </xf>
    <xf numFmtId="3" fontId="31"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0" fontId="22" fillId="9" borderId="0" xfId="0" applyFont="1" applyFill="1" applyBorder="1"/>
    <xf numFmtId="0" fontId="4" fillId="9" borderId="15"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2" fillId="10" borderId="4" xfId="0" applyFont="1" applyFill="1" applyBorder="1" applyAlignment="1" applyProtection="1">
      <alignment vertical="center"/>
      <protection locked="0"/>
    </xf>
    <xf numFmtId="0" fontId="22" fillId="10" borderId="3" xfId="0" applyFont="1" applyFill="1" applyBorder="1" applyAlignment="1" applyProtection="1">
      <alignment vertical="center"/>
      <protection locked="0"/>
    </xf>
    <xf numFmtId="0" fontId="22" fillId="10" borderId="5" xfId="0" applyFont="1" applyFill="1" applyBorder="1" applyAlignment="1" applyProtection="1">
      <alignment vertical="center"/>
      <protection locked="0"/>
    </xf>
    <xf numFmtId="0" fontId="4" fillId="9" borderId="2"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0" xfId="0" applyFont="1" applyFill="1" applyBorder="1" applyAlignment="1">
      <alignment vertical="center"/>
    </xf>
    <xf numFmtId="49" fontId="3" fillId="10" borderId="4" xfId="0" applyNumberFormat="1" applyFont="1" applyFill="1" applyBorder="1" applyAlignment="1" applyProtection="1">
      <alignment vertical="center"/>
      <protection locked="0"/>
    </xf>
    <xf numFmtId="49" fontId="3" fillId="10" borderId="3" xfId="0" applyNumberFormat="1" applyFont="1" applyFill="1" applyBorder="1" applyAlignment="1" applyProtection="1">
      <alignment vertical="center"/>
      <protection locked="0"/>
    </xf>
    <xf numFmtId="49" fontId="3" fillId="10" borderId="5"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16" xfId="0" applyFont="1" applyFill="1" applyBorder="1" applyAlignment="1">
      <alignment horizontal="center" vertical="center"/>
    </xf>
    <xf numFmtId="0" fontId="3" fillId="10" borderId="4" xfId="0" applyFont="1" applyFill="1" applyBorder="1" applyAlignment="1" applyProtection="1">
      <alignment horizontal="right" vertical="center"/>
      <protection locked="0"/>
    </xf>
    <xf numFmtId="0" fontId="3" fillId="10" borderId="3" xfId="0" applyFont="1" applyFill="1" applyBorder="1" applyAlignment="1" applyProtection="1">
      <alignment horizontal="right" vertical="center"/>
      <protection locked="0"/>
    </xf>
    <xf numFmtId="0" fontId="3" fillId="10" borderId="5" xfId="0" applyFont="1" applyFill="1" applyBorder="1" applyAlignment="1" applyProtection="1">
      <alignment horizontal="right" vertical="center"/>
      <protection locked="0"/>
    </xf>
    <xf numFmtId="0" fontId="22" fillId="9" borderId="0" xfId="0" applyFont="1" applyFill="1" applyBorder="1" applyAlignment="1">
      <alignment vertical="top" wrapText="1"/>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22" fillId="9" borderId="0" xfId="0" applyFont="1" applyFill="1" applyBorder="1" applyProtection="1">
      <protection locked="0"/>
    </xf>
    <xf numFmtId="0" fontId="22" fillId="9" borderId="0" xfId="0" applyFont="1" applyFill="1" applyBorder="1" applyAlignment="1">
      <alignment vertical="top"/>
    </xf>
    <xf numFmtId="0" fontId="4" fillId="9" borderId="15" xfId="0" applyFont="1" applyFill="1" applyBorder="1" applyAlignment="1">
      <alignment horizontal="left" vertical="center"/>
    </xf>
    <xf numFmtId="0" fontId="4" fillId="9" borderId="0" xfId="0" applyFont="1" applyFill="1" applyBorder="1" applyAlignment="1">
      <alignment horizontal="left" vertical="center"/>
    </xf>
    <xf numFmtId="0" fontId="4" fillId="9" borderId="15" xfId="0" applyFont="1" applyFill="1" applyBorder="1" applyAlignment="1">
      <alignment horizontal="right" vertical="top" wrapText="1"/>
    </xf>
    <xf numFmtId="0" fontId="4" fillId="9" borderId="0" xfId="0" applyFont="1" applyFill="1" applyBorder="1" applyAlignment="1">
      <alignment horizontal="right" vertical="top" wrapText="1"/>
    </xf>
    <xf numFmtId="0" fontId="3" fillId="10" borderId="4"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4" fillId="9" borderId="15" xfId="0" applyFont="1" applyFill="1" applyBorder="1" applyAlignment="1">
      <alignment horizontal="right" vertical="center"/>
    </xf>
    <xf numFmtId="0" fontId="4" fillId="9" borderId="0" xfId="0" applyFont="1" applyFill="1" applyBorder="1" applyAlignment="1">
      <alignment horizontal="right" vertical="center"/>
    </xf>
    <xf numFmtId="0" fontId="22" fillId="10" borderId="4" xfId="0" applyFont="1" applyFill="1" applyBorder="1" applyProtection="1">
      <protection locked="0"/>
    </xf>
    <xf numFmtId="0" fontId="22" fillId="10" borderId="3" xfId="0" applyFont="1" applyFill="1" applyBorder="1" applyProtection="1">
      <protection locked="0"/>
    </xf>
    <xf numFmtId="0" fontId="22" fillId="10" borderId="5" xfId="0" applyFont="1" applyFill="1" applyBorder="1" applyProtection="1">
      <protection locked="0"/>
    </xf>
    <xf numFmtId="0" fontId="22" fillId="9" borderId="0" xfId="0" applyFont="1" applyFill="1" applyBorder="1" applyAlignment="1">
      <alignment vertical="center"/>
    </xf>
    <xf numFmtId="0" fontId="22" fillId="9" borderId="16" xfId="0" applyFont="1" applyFill="1" applyBorder="1" applyAlignment="1">
      <alignment vertical="center"/>
    </xf>
    <xf numFmtId="0" fontId="4" fillId="9" borderId="15" xfId="0" applyFont="1" applyFill="1" applyBorder="1" applyAlignment="1">
      <alignment horizontal="center" vertical="center"/>
    </xf>
    <xf numFmtId="0" fontId="23" fillId="9" borderId="0" xfId="0" applyFont="1" applyFill="1" applyBorder="1" applyAlignment="1">
      <alignment vertical="center"/>
    </xf>
    <xf numFmtId="0" fontId="28" fillId="9" borderId="0" xfId="0" applyFont="1" applyFill="1" applyBorder="1" applyAlignment="1">
      <alignment vertical="center"/>
    </xf>
    <xf numFmtId="0" fontId="28" fillId="9" borderId="16" xfId="0" applyFont="1" applyFill="1" applyBorder="1" applyAlignment="1">
      <alignment vertical="center"/>
    </xf>
    <xf numFmtId="0" fontId="4" fillId="9" borderId="16" xfId="0" applyFont="1" applyFill="1" applyBorder="1" applyAlignment="1">
      <alignment horizontal="right" vertical="center" wrapText="1"/>
    </xf>
    <xf numFmtId="49" fontId="3" fillId="10" borderId="4" xfId="0" applyNumberFormat="1" applyFont="1" applyFill="1" applyBorder="1" applyAlignment="1" applyProtection="1">
      <alignment horizontal="center" vertical="center"/>
      <protection locked="0"/>
    </xf>
    <xf numFmtId="49" fontId="3" fillId="10" borderId="5" xfId="0" applyNumberFormat="1" applyFont="1" applyFill="1" applyBorder="1" applyAlignment="1" applyProtection="1">
      <alignment horizontal="center" vertical="center"/>
      <protection locked="0"/>
    </xf>
    <xf numFmtId="0" fontId="4" fillId="9" borderId="15"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23" fillId="9" borderId="15" xfId="0" applyFont="1" applyFill="1" applyBorder="1" applyAlignment="1">
      <alignment vertical="center"/>
    </xf>
    <xf numFmtId="0" fontId="22" fillId="9" borderId="15" xfId="0" applyFont="1" applyFill="1" applyBorder="1" applyAlignment="1">
      <alignment wrapText="1"/>
    </xf>
    <xf numFmtId="0" fontId="22" fillId="9" borderId="0" xfId="0" applyFont="1" applyFill="1" applyBorder="1" applyAlignment="1">
      <alignment wrapText="1"/>
    </xf>
    <xf numFmtId="0" fontId="18" fillId="9" borderId="12" xfId="0" applyFont="1" applyFill="1" applyBorder="1" applyAlignment="1">
      <alignment vertical="center"/>
    </xf>
    <xf numFmtId="0" fontId="18" fillId="9" borderId="2" xfId="0" applyFont="1" applyFill="1" applyBorder="1" applyAlignment="1">
      <alignment vertical="center"/>
    </xf>
    <xf numFmtId="0" fontId="21" fillId="9" borderId="15"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16" xfId="0" applyFont="1" applyFill="1" applyBorder="1" applyAlignment="1">
      <alignment horizontal="center" vertical="center"/>
    </xf>
    <xf numFmtId="0" fontId="3" fillId="9" borderId="15" xfId="0" applyFont="1" applyFill="1" applyBorder="1" applyAlignment="1">
      <alignment vertical="center" wrapText="1"/>
    </xf>
    <xf numFmtId="0" fontId="3" fillId="9" borderId="0" xfId="0" applyFont="1" applyFill="1" applyBorder="1" applyAlignment="1">
      <alignment vertical="center" wrapText="1"/>
    </xf>
    <xf numFmtId="14" fontId="3" fillId="10" borderId="4" xfId="0" applyNumberFormat="1" applyFont="1" applyFill="1" applyBorder="1" applyAlignment="1" applyProtection="1">
      <alignment horizontal="center" vertical="center"/>
      <protection locked="0"/>
    </xf>
    <xf numFmtId="14" fontId="3" fillId="10"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9" borderId="0" xfId="0" applyFont="1" applyFill="1" applyBorder="1" applyAlignment="1">
      <alignment vertical="center" wrapText="1"/>
    </xf>
    <xf numFmtId="0" fontId="20" fillId="9" borderId="15"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4" fillId="9" borderId="0" xfId="0" applyFont="1" applyFill="1" applyBorder="1" applyAlignment="1">
      <alignment horizontal="left" vertical="top" wrapText="1"/>
    </xf>
    <xf numFmtId="0" fontId="4" fillId="9" borderId="16"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8"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3" fillId="8" borderId="1" xfId="0" applyNumberFormat="1"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0" fontId="4"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7" borderId="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1" fillId="3"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3" fillId="8"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2" fillId="0" borderId="1" xfId="0" applyFont="1" applyBorder="1" applyProtection="1"/>
    <xf numFmtId="3" fontId="31" fillId="3" borderId="1" xfId="0" applyNumberFormat="1" applyFont="1" applyFill="1" applyBorder="1" applyAlignment="1" applyProtection="1">
      <alignment horizontal="center" vertical="center" wrapText="1"/>
    </xf>
    <xf numFmtId="3" fontId="34" fillId="0" borderId="1" xfId="0" applyNumberFormat="1"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M21" sqref="M21"/>
    </sheetView>
  </sheetViews>
  <sheetFormatPr defaultRowHeight="12.75" x14ac:dyDescent="0.2"/>
  <cols>
    <col min="7" max="7" width="9.7109375" customWidth="1"/>
    <col min="9" max="9" width="14.42578125" customWidth="1"/>
  </cols>
  <sheetData>
    <row r="1" spans="1:10" ht="15.75" x14ac:dyDescent="0.2">
      <c r="A1" s="148"/>
      <c r="B1" s="149"/>
      <c r="C1" s="149"/>
      <c r="D1" s="19"/>
      <c r="E1" s="19"/>
      <c r="F1" s="19"/>
      <c r="G1" s="19"/>
      <c r="H1" s="19"/>
      <c r="I1" s="19"/>
      <c r="J1" s="20"/>
    </row>
    <row r="2" spans="1:10" ht="14.45" customHeight="1" x14ac:dyDescent="0.2">
      <c r="A2" s="150" t="s">
        <v>214</v>
      </c>
      <c r="B2" s="151"/>
      <c r="C2" s="151"/>
      <c r="D2" s="151"/>
      <c r="E2" s="151"/>
      <c r="F2" s="151"/>
      <c r="G2" s="151"/>
      <c r="H2" s="151"/>
      <c r="I2" s="151"/>
      <c r="J2" s="152"/>
    </row>
    <row r="3" spans="1:10" ht="15" x14ac:dyDescent="0.2">
      <c r="A3" s="76"/>
      <c r="B3" s="77"/>
      <c r="C3" s="77"/>
      <c r="D3" s="77"/>
      <c r="E3" s="77"/>
      <c r="F3" s="77"/>
      <c r="G3" s="77"/>
      <c r="H3" s="77"/>
      <c r="I3" s="77"/>
      <c r="J3" s="78"/>
    </row>
    <row r="4" spans="1:10" ht="33.6" customHeight="1" x14ac:dyDescent="0.2">
      <c r="A4" s="153" t="s">
        <v>199</v>
      </c>
      <c r="B4" s="154"/>
      <c r="C4" s="154"/>
      <c r="D4" s="154"/>
      <c r="E4" s="155">
        <v>44197</v>
      </c>
      <c r="F4" s="156"/>
      <c r="G4" s="69" t="s">
        <v>0</v>
      </c>
      <c r="H4" s="155">
        <v>44561</v>
      </c>
      <c r="I4" s="156"/>
      <c r="J4" s="21"/>
    </row>
    <row r="5" spans="1:10" s="81" customFormat="1" ht="10.15" customHeight="1" x14ac:dyDescent="0.25">
      <c r="A5" s="157"/>
      <c r="B5" s="158"/>
      <c r="C5" s="158"/>
      <c r="D5" s="158"/>
      <c r="E5" s="158"/>
      <c r="F5" s="158"/>
      <c r="G5" s="158"/>
      <c r="H5" s="158"/>
      <c r="I5" s="158"/>
      <c r="J5" s="159"/>
    </row>
    <row r="6" spans="1:10" ht="20.45" customHeight="1" x14ac:dyDescent="0.2">
      <c r="A6" s="79"/>
      <c r="B6" s="82" t="s">
        <v>220</v>
      </c>
      <c r="C6" s="80"/>
      <c r="D6" s="80"/>
      <c r="E6" s="93">
        <v>2021</v>
      </c>
      <c r="F6" s="83"/>
      <c r="G6" s="69"/>
      <c r="H6" s="83"/>
      <c r="I6" s="83"/>
      <c r="J6" s="30"/>
    </row>
    <row r="7" spans="1:10" s="85" customFormat="1" ht="10.9" customHeight="1" x14ac:dyDescent="0.2">
      <c r="A7" s="79"/>
      <c r="B7" s="80"/>
      <c r="C7" s="80"/>
      <c r="D7" s="80"/>
      <c r="E7" s="84"/>
      <c r="F7" s="84"/>
      <c r="G7" s="69"/>
      <c r="H7" s="84"/>
      <c r="I7" s="84"/>
      <c r="J7" s="30"/>
    </row>
    <row r="8" spans="1:10" ht="37.9" customHeight="1" x14ac:dyDescent="0.2">
      <c r="A8" s="161" t="s">
        <v>221</v>
      </c>
      <c r="B8" s="162"/>
      <c r="C8" s="162"/>
      <c r="D8" s="162"/>
      <c r="E8" s="162"/>
      <c r="F8" s="162"/>
      <c r="G8" s="162"/>
      <c r="H8" s="162"/>
      <c r="I8" s="162"/>
      <c r="J8" s="22"/>
    </row>
    <row r="9" spans="1:10" ht="14.25" x14ac:dyDescent="0.2">
      <c r="A9" s="23"/>
      <c r="B9" s="64"/>
      <c r="C9" s="64"/>
      <c r="D9" s="64"/>
      <c r="E9" s="160"/>
      <c r="F9" s="160"/>
      <c r="G9" s="99"/>
      <c r="H9" s="99"/>
      <c r="I9" s="72"/>
      <c r="J9" s="73"/>
    </row>
    <row r="10" spans="1:10" ht="25.9" customHeight="1" x14ac:dyDescent="0.2">
      <c r="A10" s="128" t="s">
        <v>200</v>
      </c>
      <c r="B10" s="129"/>
      <c r="C10" s="140" t="s">
        <v>279</v>
      </c>
      <c r="D10" s="141"/>
      <c r="E10" s="75"/>
      <c r="F10" s="163" t="s">
        <v>222</v>
      </c>
      <c r="G10" s="164"/>
      <c r="H10" s="126" t="s">
        <v>280</v>
      </c>
      <c r="I10" s="127"/>
      <c r="J10" s="24"/>
    </row>
    <row r="11" spans="1:10" ht="15.6" customHeight="1" x14ac:dyDescent="0.2">
      <c r="A11" s="23"/>
      <c r="B11" s="64"/>
      <c r="C11" s="64"/>
      <c r="D11" s="64"/>
      <c r="E11" s="147"/>
      <c r="F11" s="147"/>
      <c r="G11" s="147"/>
      <c r="H11" s="147"/>
      <c r="I11" s="74"/>
      <c r="J11" s="24"/>
    </row>
    <row r="12" spans="1:10" ht="21" customHeight="1" x14ac:dyDescent="0.2">
      <c r="A12" s="100" t="s">
        <v>215</v>
      </c>
      <c r="B12" s="129"/>
      <c r="C12" s="140" t="s">
        <v>281</v>
      </c>
      <c r="D12" s="141"/>
      <c r="E12" s="146"/>
      <c r="F12" s="147"/>
      <c r="G12" s="147"/>
      <c r="H12" s="147"/>
      <c r="I12" s="74"/>
      <c r="J12" s="24"/>
    </row>
    <row r="13" spans="1:10" ht="10.9" customHeight="1" x14ac:dyDescent="0.2">
      <c r="A13" s="75"/>
      <c r="B13" s="74"/>
      <c r="C13" s="64"/>
      <c r="D13" s="64"/>
      <c r="E13" s="99"/>
      <c r="F13" s="99"/>
      <c r="G13" s="99"/>
      <c r="H13" s="99"/>
      <c r="I13" s="64"/>
      <c r="J13" s="25"/>
    </row>
    <row r="14" spans="1:10" ht="22.9" customHeight="1" x14ac:dyDescent="0.2">
      <c r="A14" s="100" t="s">
        <v>201</v>
      </c>
      <c r="B14" s="139"/>
      <c r="C14" s="140" t="s">
        <v>282</v>
      </c>
      <c r="D14" s="141"/>
      <c r="E14" s="145"/>
      <c r="F14" s="136"/>
      <c r="G14" s="65" t="s">
        <v>223</v>
      </c>
      <c r="H14" s="126" t="s">
        <v>283</v>
      </c>
      <c r="I14" s="127"/>
      <c r="J14" s="71"/>
    </row>
    <row r="15" spans="1:10" ht="14.45" customHeight="1" x14ac:dyDescent="0.2">
      <c r="A15" s="75"/>
      <c r="B15" s="74"/>
      <c r="C15" s="64"/>
      <c r="D15" s="64"/>
      <c r="E15" s="99"/>
      <c r="F15" s="99"/>
      <c r="G15" s="99"/>
      <c r="H15" s="99"/>
      <c r="I15" s="64"/>
      <c r="J15" s="25"/>
    </row>
    <row r="16" spans="1:10" ht="13.15" customHeight="1" x14ac:dyDescent="0.2">
      <c r="A16" s="100" t="s">
        <v>224</v>
      </c>
      <c r="B16" s="139"/>
      <c r="C16" s="140" t="s">
        <v>284</v>
      </c>
      <c r="D16" s="141"/>
      <c r="E16" s="70"/>
      <c r="F16" s="70"/>
      <c r="G16" s="70"/>
      <c r="H16" s="70"/>
      <c r="I16" s="70"/>
      <c r="J16" s="71"/>
    </row>
    <row r="17" spans="1:10" ht="14.45" customHeight="1" x14ac:dyDescent="0.2">
      <c r="A17" s="142"/>
      <c r="B17" s="143"/>
      <c r="C17" s="143"/>
      <c r="D17" s="143"/>
      <c r="E17" s="143"/>
      <c r="F17" s="143"/>
      <c r="G17" s="143"/>
      <c r="H17" s="143"/>
      <c r="I17" s="143"/>
      <c r="J17" s="144"/>
    </row>
    <row r="18" spans="1:10" x14ac:dyDescent="0.2">
      <c r="A18" s="128" t="s">
        <v>202</v>
      </c>
      <c r="B18" s="129"/>
      <c r="C18" s="117" t="s">
        <v>285</v>
      </c>
      <c r="D18" s="118"/>
      <c r="E18" s="118"/>
      <c r="F18" s="118"/>
      <c r="G18" s="118"/>
      <c r="H18" s="118"/>
      <c r="I18" s="118"/>
      <c r="J18" s="119"/>
    </row>
    <row r="19" spans="1:10" ht="14.25" x14ac:dyDescent="0.2">
      <c r="A19" s="23"/>
      <c r="B19" s="64"/>
      <c r="C19" s="66"/>
      <c r="D19" s="64"/>
      <c r="E19" s="99"/>
      <c r="F19" s="99"/>
      <c r="G19" s="99"/>
      <c r="H19" s="99"/>
      <c r="I19" s="64"/>
      <c r="J19" s="25"/>
    </row>
    <row r="20" spans="1:10" ht="14.25" x14ac:dyDescent="0.2">
      <c r="A20" s="128" t="s">
        <v>203</v>
      </c>
      <c r="B20" s="129"/>
      <c r="C20" s="126">
        <v>48000</v>
      </c>
      <c r="D20" s="127"/>
      <c r="E20" s="99"/>
      <c r="F20" s="99"/>
      <c r="G20" s="117" t="s">
        <v>286</v>
      </c>
      <c r="H20" s="118"/>
      <c r="I20" s="118"/>
      <c r="J20" s="119"/>
    </row>
    <row r="21" spans="1:10" ht="14.25" x14ac:dyDescent="0.2">
      <c r="A21" s="23"/>
      <c r="B21" s="64"/>
      <c r="C21" s="64"/>
      <c r="D21" s="64"/>
      <c r="E21" s="99"/>
      <c r="F21" s="99"/>
      <c r="G21" s="99"/>
      <c r="H21" s="99"/>
      <c r="I21" s="64"/>
      <c r="J21" s="25"/>
    </row>
    <row r="22" spans="1:10" x14ac:dyDescent="0.2">
      <c r="A22" s="128" t="s">
        <v>204</v>
      </c>
      <c r="B22" s="129"/>
      <c r="C22" s="117" t="s">
        <v>287</v>
      </c>
      <c r="D22" s="118"/>
      <c r="E22" s="118"/>
      <c r="F22" s="118"/>
      <c r="G22" s="118"/>
      <c r="H22" s="118"/>
      <c r="I22" s="118"/>
      <c r="J22" s="119"/>
    </row>
    <row r="23" spans="1:10" ht="14.25" x14ac:dyDescent="0.2">
      <c r="A23" s="23"/>
      <c r="B23" s="64"/>
      <c r="C23" s="64"/>
      <c r="D23" s="64"/>
      <c r="E23" s="99"/>
      <c r="F23" s="99"/>
      <c r="G23" s="99"/>
      <c r="H23" s="99"/>
      <c r="I23" s="64"/>
      <c r="J23" s="25"/>
    </row>
    <row r="24" spans="1:10" ht="14.25" x14ac:dyDescent="0.2">
      <c r="A24" s="128" t="s">
        <v>205</v>
      </c>
      <c r="B24" s="129"/>
      <c r="C24" s="130" t="s">
        <v>288</v>
      </c>
      <c r="D24" s="131"/>
      <c r="E24" s="131"/>
      <c r="F24" s="131"/>
      <c r="G24" s="131"/>
      <c r="H24" s="131"/>
      <c r="I24" s="131"/>
      <c r="J24" s="132"/>
    </row>
    <row r="25" spans="1:10" ht="14.25" x14ac:dyDescent="0.2">
      <c r="A25" s="23"/>
      <c r="B25" s="64"/>
      <c r="C25" s="66"/>
      <c r="D25" s="64"/>
      <c r="E25" s="99"/>
      <c r="F25" s="99"/>
      <c r="G25" s="99"/>
      <c r="H25" s="99"/>
      <c r="I25" s="64"/>
      <c r="J25" s="25"/>
    </row>
    <row r="26" spans="1:10" ht="14.25" x14ac:dyDescent="0.2">
      <c r="A26" s="128" t="s">
        <v>206</v>
      </c>
      <c r="B26" s="129"/>
      <c r="C26" s="130" t="s">
        <v>289</v>
      </c>
      <c r="D26" s="131"/>
      <c r="E26" s="131"/>
      <c r="F26" s="131"/>
      <c r="G26" s="131"/>
      <c r="H26" s="131"/>
      <c r="I26" s="131"/>
      <c r="J26" s="132"/>
    </row>
    <row r="27" spans="1:10" ht="13.9" customHeight="1" x14ac:dyDescent="0.2">
      <c r="A27" s="23"/>
      <c r="B27" s="64"/>
      <c r="C27" s="66"/>
      <c r="D27" s="64"/>
      <c r="E27" s="99"/>
      <c r="F27" s="99"/>
      <c r="G27" s="99"/>
      <c r="H27" s="99"/>
      <c r="I27" s="64"/>
      <c r="J27" s="25"/>
    </row>
    <row r="28" spans="1:10" ht="22.9" customHeight="1" x14ac:dyDescent="0.2">
      <c r="A28" s="100" t="s">
        <v>216</v>
      </c>
      <c r="B28" s="129"/>
      <c r="C28" s="34">
        <v>228</v>
      </c>
      <c r="D28" s="26"/>
      <c r="E28" s="107"/>
      <c r="F28" s="107"/>
      <c r="G28" s="107"/>
      <c r="H28" s="107"/>
      <c r="I28" s="133"/>
      <c r="J28" s="134"/>
    </row>
    <row r="29" spans="1:10" ht="14.25" x14ac:dyDescent="0.2">
      <c r="A29" s="23"/>
      <c r="B29" s="64"/>
      <c r="C29" s="64"/>
      <c r="D29" s="64"/>
      <c r="E29" s="99"/>
      <c r="F29" s="99"/>
      <c r="G29" s="99"/>
      <c r="H29" s="99"/>
      <c r="I29" s="64"/>
      <c r="J29" s="25"/>
    </row>
    <row r="30" spans="1:10" ht="15" x14ac:dyDescent="0.2">
      <c r="A30" s="128" t="s">
        <v>207</v>
      </c>
      <c r="B30" s="129"/>
      <c r="C30" s="94" t="s">
        <v>226</v>
      </c>
      <c r="D30" s="135" t="s">
        <v>225</v>
      </c>
      <c r="E30" s="111"/>
      <c r="F30" s="111"/>
      <c r="G30" s="111"/>
      <c r="H30" s="86" t="s">
        <v>226</v>
      </c>
      <c r="I30" s="87" t="s">
        <v>227</v>
      </c>
      <c r="J30" s="88"/>
    </row>
    <row r="31" spans="1:10" x14ac:dyDescent="0.2">
      <c r="A31" s="128"/>
      <c r="B31" s="129"/>
      <c r="C31" s="27"/>
      <c r="D31" s="69"/>
      <c r="E31" s="136"/>
      <c r="F31" s="136"/>
      <c r="G31" s="136"/>
      <c r="H31" s="136"/>
      <c r="I31" s="137"/>
      <c r="J31" s="138"/>
    </row>
    <row r="32" spans="1:10" x14ac:dyDescent="0.2">
      <c r="A32" s="128" t="s">
        <v>217</v>
      </c>
      <c r="B32" s="129"/>
      <c r="C32" s="34" t="s">
        <v>230</v>
      </c>
      <c r="D32" s="135" t="s">
        <v>228</v>
      </c>
      <c r="E32" s="111"/>
      <c r="F32" s="111"/>
      <c r="G32" s="111"/>
      <c r="H32" s="89" t="s">
        <v>229</v>
      </c>
      <c r="I32" s="90" t="s">
        <v>230</v>
      </c>
      <c r="J32" s="91"/>
    </row>
    <row r="33" spans="1:10" ht="14.25" x14ac:dyDescent="0.2">
      <c r="A33" s="23"/>
      <c r="B33" s="64"/>
      <c r="C33" s="64"/>
      <c r="D33" s="64"/>
      <c r="E33" s="99"/>
      <c r="F33" s="99"/>
      <c r="G33" s="99"/>
      <c r="H33" s="99"/>
      <c r="I33" s="64"/>
      <c r="J33" s="25"/>
    </row>
    <row r="34" spans="1:10" x14ac:dyDescent="0.2">
      <c r="A34" s="135" t="s">
        <v>218</v>
      </c>
      <c r="B34" s="111"/>
      <c r="C34" s="111"/>
      <c r="D34" s="111"/>
      <c r="E34" s="111" t="s">
        <v>208</v>
      </c>
      <c r="F34" s="111"/>
      <c r="G34" s="111"/>
      <c r="H34" s="111"/>
      <c r="I34" s="111"/>
      <c r="J34" s="28" t="s">
        <v>209</v>
      </c>
    </row>
    <row r="35" spans="1:10" ht="14.25" x14ac:dyDescent="0.2">
      <c r="A35" s="23"/>
      <c r="B35" s="64"/>
      <c r="C35" s="64"/>
      <c r="D35" s="64"/>
      <c r="E35" s="99"/>
      <c r="F35" s="99"/>
      <c r="G35" s="99"/>
      <c r="H35" s="99"/>
      <c r="I35" s="64"/>
      <c r="J35" s="73"/>
    </row>
    <row r="36" spans="1:10" x14ac:dyDescent="0.2">
      <c r="A36" s="113"/>
      <c r="B36" s="114"/>
      <c r="C36" s="114"/>
      <c r="D36" s="114"/>
      <c r="E36" s="113"/>
      <c r="F36" s="114"/>
      <c r="G36" s="114"/>
      <c r="H36" s="114"/>
      <c r="I36" s="115"/>
      <c r="J36" s="67"/>
    </row>
    <row r="37" spans="1:10" ht="14.25" x14ac:dyDescent="0.2">
      <c r="A37" s="23"/>
      <c r="B37" s="64"/>
      <c r="C37" s="66"/>
      <c r="D37" s="116"/>
      <c r="E37" s="116"/>
      <c r="F37" s="116"/>
      <c r="G37" s="116"/>
      <c r="H37" s="116"/>
      <c r="I37" s="116"/>
      <c r="J37" s="25"/>
    </row>
    <row r="38" spans="1:10" x14ac:dyDescent="0.2">
      <c r="A38" s="113"/>
      <c r="B38" s="114"/>
      <c r="C38" s="114"/>
      <c r="D38" s="115"/>
      <c r="E38" s="113"/>
      <c r="F38" s="114"/>
      <c r="G38" s="114"/>
      <c r="H38" s="114"/>
      <c r="I38" s="115"/>
      <c r="J38" s="34"/>
    </row>
    <row r="39" spans="1:10" ht="14.25" x14ac:dyDescent="0.2">
      <c r="A39" s="23"/>
      <c r="B39" s="64"/>
      <c r="C39" s="66"/>
      <c r="D39" s="68"/>
      <c r="E39" s="116"/>
      <c r="F39" s="116"/>
      <c r="G39" s="116"/>
      <c r="H39" s="116"/>
      <c r="I39" s="74"/>
      <c r="J39" s="25"/>
    </row>
    <row r="40" spans="1:10" x14ac:dyDescent="0.2">
      <c r="A40" s="113"/>
      <c r="B40" s="114"/>
      <c r="C40" s="114"/>
      <c r="D40" s="115"/>
      <c r="E40" s="113"/>
      <c r="F40" s="114"/>
      <c r="G40" s="114"/>
      <c r="H40" s="114"/>
      <c r="I40" s="115"/>
      <c r="J40" s="34"/>
    </row>
    <row r="41" spans="1:10" ht="14.25" x14ac:dyDescent="0.2">
      <c r="A41" s="23"/>
      <c r="B41" s="64"/>
      <c r="C41" s="66"/>
      <c r="D41" s="68"/>
      <c r="E41" s="116"/>
      <c r="F41" s="116"/>
      <c r="G41" s="116"/>
      <c r="H41" s="116"/>
      <c r="I41" s="74"/>
      <c r="J41" s="25"/>
    </row>
    <row r="42" spans="1:10" x14ac:dyDescent="0.2">
      <c r="A42" s="113"/>
      <c r="B42" s="114"/>
      <c r="C42" s="114"/>
      <c r="D42" s="115"/>
      <c r="E42" s="113"/>
      <c r="F42" s="114"/>
      <c r="G42" s="114"/>
      <c r="H42" s="114"/>
      <c r="I42" s="115"/>
      <c r="J42" s="34"/>
    </row>
    <row r="43" spans="1:10" ht="14.25" x14ac:dyDescent="0.2">
      <c r="A43" s="29"/>
      <c r="B43" s="66"/>
      <c r="C43" s="121"/>
      <c r="D43" s="121"/>
      <c r="E43" s="99"/>
      <c r="F43" s="99"/>
      <c r="G43" s="121"/>
      <c r="H43" s="121"/>
      <c r="I43" s="121"/>
      <c r="J43" s="25"/>
    </row>
    <row r="44" spans="1:10" x14ac:dyDescent="0.2">
      <c r="A44" s="113"/>
      <c r="B44" s="114"/>
      <c r="C44" s="114"/>
      <c r="D44" s="115"/>
      <c r="E44" s="113"/>
      <c r="F44" s="114"/>
      <c r="G44" s="114"/>
      <c r="H44" s="114"/>
      <c r="I44" s="115"/>
      <c r="J44" s="34"/>
    </row>
    <row r="45" spans="1:10" ht="14.25" x14ac:dyDescent="0.2">
      <c r="A45" s="29"/>
      <c r="B45" s="66"/>
      <c r="C45" s="66"/>
      <c r="D45" s="64"/>
      <c r="E45" s="120"/>
      <c r="F45" s="120"/>
      <c r="G45" s="121"/>
      <c r="H45" s="121"/>
      <c r="I45" s="64"/>
      <c r="J45" s="25"/>
    </row>
    <row r="46" spans="1:10" x14ac:dyDescent="0.2">
      <c r="A46" s="113"/>
      <c r="B46" s="114"/>
      <c r="C46" s="114"/>
      <c r="D46" s="115"/>
      <c r="E46" s="113"/>
      <c r="F46" s="114"/>
      <c r="G46" s="114"/>
      <c r="H46" s="114"/>
      <c r="I46" s="115"/>
      <c r="J46" s="34"/>
    </row>
    <row r="47" spans="1:10" ht="14.25" x14ac:dyDescent="0.2">
      <c r="A47" s="29"/>
      <c r="B47" s="66"/>
      <c r="C47" s="66"/>
      <c r="D47" s="64"/>
      <c r="E47" s="99"/>
      <c r="F47" s="99"/>
      <c r="G47" s="121"/>
      <c r="H47" s="121"/>
      <c r="I47" s="64"/>
      <c r="J47" s="92" t="s">
        <v>231</v>
      </c>
    </row>
    <row r="48" spans="1:10" ht="14.25" x14ac:dyDescent="0.2">
      <c r="A48" s="29"/>
      <c r="B48" s="66"/>
      <c r="C48" s="66"/>
      <c r="D48" s="64"/>
      <c r="E48" s="99"/>
      <c r="F48" s="99"/>
      <c r="G48" s="121"/>
      <c r="H48" s="121"/>
      <c r="I48" s="64"/>
      <c r="J48" s="92" t="s">
        <v>232</v>
      </c>
    </row>
    <row r="49" spans="1:10" ht="23.25" customHeight="1" x14ac:dyDescent="0.2">
      <c r="A49" s="124" t="s">
        <v>210</v>
      </c>
      <c r="B49" s="125"/>
      <c r="C49" s="126" t="s">
        <v>232</v>
      </c>
      <c r="D49" s="127"/>
      <c r="E49" s="122" t="s">
        <v>233</v>
      </c>
      <c r="F49" s="123"/>
      <c r="G49" s="117"/>
      <c r="H49" s="118"/>
      <c r="I49" s="118"/>
      <c r="J49" s="119"/>
    </row>
    <row r="50" spans="1:10" ht="14.25" x14ac:dyDescent="0.2">
      <c r="A50" s="29"/>
      <c r="B50" s="66"/>
      <c r="C50" s="121"/>
      <c r="D50" s="121"/>
      <c r="E50" s="99"/>
      <c r="F50" s="99"/>
      <c r="G50" s="105" t="s">
        <v>234</v>
      </c>
      <c r="H50" s="105"/>
      <c r="I50" s="105"/>
      <c r="J50" s="30"/>
    </row>
    <row r="51" spans="1:10" ht="13.9" customHeight="1" x14ac:dyDescent="0.2">
      <c r="A51" s="100" t="s">
        <v>211</v>
      </c>
      <c r="B51" s="101"/>
      <c r="C51" s="117" t="s">
        <v>290</v>
      </c>
      <c r="D51" s="118"/>
      <c r="E51" s="118"/>
      <c r="F51" s="118"/>
      <c r="G51" s="118"/>
      <c r="H51" s="118"/>
      <c r="I51" s="118"/>
      <c r="J51" s="119"/>
    </row>
    <row r="52" spans="1:10" ht="14.25" x14ac:dyDescent="0.2">
      <c r="A52" s="23"/>
      <c r="B52" s="64"/>
      <c r="C52" s="107" t="s">
        <v>212</v>
      </c>
      <c r="D52" s="107"/>
      <c r="E52" s="107"/>
      <c r="F52" s="107"/>
      <c r="G52" s="107"/>
      <c r="H52" s="107"/>
      <c r="I52" s="107"/>
      <c r="J52" s="25"/>
    </row>
    <row r="53" spans="1:10" ht="14.25" x14ac:dyDescent="0.2">
      <c r="A53" s="100" t="s">
        <v>213</v>
      </c>
      <c r="B53" s="101"/>
      <c r="C53" s="108" t="s">
        <v>291</v>
      </c>
      <c r="D53" s="109"/>
      <c r="E53" s="110"/>
      <c r="F53" s="99"/>
      <c r="G53" s="99"/>
      <c r="H53" s="111"/>
      <c r="I53" s="111"/>
      <c r="J53" s="112"/>
    </row>
    <row r="54" spans="1:10" ht="14.25" x14ac:dyDescent="0.2">
      <c r="A54" s="23"/>
      <c r="B54" s="64"/>
      <c r="C54" s="66"/>
      <c r="D54" s="64"/>
      <c r="E54" s="99"/>
      <c r="F54" s="99"/>
      <c r="G54" s="99"/>
      <c r="H54" s="99"/>
      <c r="I54" s="64"/>
      <c r="J54" s="25"/>
    </row>
    <row r="55" spans="1:10" ht="14.45" customHeight="1" x14ac:dyDescent="0.2">
      <c r="A55" s="100" t="s">
        <v>205</v>
      </c>
      <c r="B55" s="101"/>
      <c r="C55" s="102" t="s">
        <v>292</v>
      </c>
      <c r="D55" s="103"/>
      <c r="E55" s="103"/>
      <c r="F55" s="103"/>
      <c r="G55" s="103"/>
      <c r="H55" s="103"/>
      <c r="I55" s="103"/>
      <c r="J55" s="104"/>
    </row>
    <row r="56" spans="1:10" ht="14.25" x14ac:dyDescent="0.2">
      <c r="A56" s="23"/>
      <c r="B56" s="64"/>
      <c r="C56" s="64"/>
      <c r="D56" s="64"/>
      <c r="E56" s="99"/>
      <c r="F56" s="99"/>
      <c r="G56" s="99"/>
      <c r="H56" s="99"/>
      <c r="I56" s="64"/>
      <c r="J56" s="25"/>
    </row>
    <row r="57" spans="1:10" ht="14.25" x14ac:dyDescent="0.2">
      <c r="A57" s="100" t="s">
        <v>235</v>
      </c>
      <c r="B57" s="101"/>
      <c r="C57" s="102" t="s">
        <v>293</v>
      </c>
      <c r="D57" s="103"/>
      <c r="E57" s="103"/>
      <c r="F57" s="103"/>
      <c r="G57" s="103"/>
      <c r="H57" s="103"/>
      <c r="I57" s="103"/>
      <c r="J57" s="104"/>
    </row>
    <row r="58" spans="1:10" ht="14.45" customHeight="1" x14ac:dyDescent="0.2">
      <c r="A58" s="23"/>
      <c r="B58" s="64"/>
      <c r="C58" s="105" t="s">
        <v>236</v>
      </c>
      <c r="D58" s="105"/>
      <c r="E58" s="105"/>
      <c r="F58" s="105"/>
      <c r="G58" s="64"/>
      <c r="H58" s="64"/>
      <c r="I58" s="64"/>
      <c r="J58" s="25"/>
    </row>
    <row r="59" spans="1:10" ht="14.25" x14ac:dyDescent="0.2">
      <c r="A59" s="100" t="s">
        <v>237</v>
      </c>
      <c r="B59" s="101"/>
      <c r="C59" s="102" t="s">
        <v>294</v>
      </c>
      <c r="D59" s="103"/>
      <c r="E59" s="103"/>
      <c r="F59" s="103"/>
      <c r="G59" s="103"/>
      <c r="H59" s="103"/>
      <c r="I59" s="103"/>
      <c r="J59" s="104"/>
    </row>
    <row r="60" spans="1:10" ht="14.45" customHeight="1" x14ac:dyDescent="0.2">
      <c r="A60" s="31"/>
      <c r="B60" s="32"/>
      <c r="C60" s="106" t="s">
        <v>238</v>
      </c>
      <c r="D60" s="106"/>
      <c r="E60" s="106"/>
      <c r="F60" s="106"/>
      <c r="G60" s="106"/>
      <c r="H60" s="32"/>
      <c r="I60" s="32"/>
      <c r="J60" s="33"/>
    </row>
    <row r="67" ht="27" customHeight="1" x14ac:dyDescent="0.2"/>
    <row r="71" ht="38.450000000000003" customHeight="1" x14ac:dyDescent="0.2"/>
  </sheetData>
  <sheetProtection algorithmName="SHA-512" hashValue="5UWBSln5F2JLuX6tI7rPHRxkThusGqBSQuUhoopQpvPBBPWfJ3EQR3zGAJA7QWFJkEZt4wYlTCJ+EJNBkpsctQ==" saltValue="AoDOyoATrfdYD13GC5iG3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6" zoomScale="110" zoomScaleNormal="100" workbookViewId="0">
      <selection activeCell="A15" sqref="A15:F15"/>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74" t="s">
        <v>1</v>
      </c>
      <c r="B1" s="175"/>
      <c r="C1" s="175"/>
      <c r="D1" s="175"/>
      <c r="E1" s="175"/>
      <c r="F1" s="175"/>
      <c r="G1" s="175"/>
      <c r="H1" s="175"/>
    </row>
    <row r="2" spans="1:9" x14ac:dyDescent="0.2">
      <c r="A2" s="176" t="s">
        <v>295</v>
      </c>
      <c r="B2" s="177"/>
      <c r="C2" s="177"/>
      <c r="D2" s="177"/>
      <c r="E2" s="177"/>
      <c r="F2" s="177"/>
      <c r="G2" s="177"/>
      <c r="H2" s="177"/>
    </row>
    <row r="3" spans="1:9" x14ac:dyDescent="0.2">
      <c r="A3" s="187" t="s">
        <v>10</v>
      </c>
      <c r="B3" s="188"/>
      <c r="C3" s="188"/>
      <c r="D3" s="188"/>
      <c r="E3" s="188"/>
      <c r="F3" s="188"/>
      <c r="G3" s="188"/>
      <c r="H3" s="188"/>
      <c r="I3" s="189"/>
    </row>
    <row r="4" spans="1:9" x14ac:dyDescent="0.2">
      <c r="A4" s="184" t="s">
        <v>297</v>
      </c>
      <c r="B4" s="185"/>
      <c r="C4" s="185"/>
      <c r="D4" s="185"/>
      <c r="E4" s="185"/>
      <c r="F4" s="185"/>
      <c r="G4" s="185"/>
      <c r="H4" s="185"/>
      <c r="I4" s="186"/>
    </row>
    <row r="5" spans="1:9" ht="45.75" thickBot="1" x14ac:dyDescent="0.25">
      <c r="A5" s="181" t="s">
        <v>2</v>
      </c>
      <c r="B5" s="182"/>
      <c r="C5" s="182"/>
      <c r="D5" s="182"/>
      <c r="E5" s="182"/>
      <c r="F5" s="183"/>
      <c r="G5" s="16" t="s">
        <v>3</v>
      </c>
      <c r="H5" s="36" t="s">
        <v>193</v>
      </c>
      <c r="I5" s="37" t="s">
        <v>192</v>
      </c>
    </row>
    <row r="6" spans="1:9" x14ac:dyDescent="0.2">
      <c r="A6" s="178">
        <v>1</v>
      </c>
      <c r="B6" s="179"/>
      <c r="C6" s="179"/>
      <c r="D6" s="179"/>
      <c r="E6" s="179"/>
      <c r="F6" s="180"/>
      <c r="G6" s="17">
        <v>2</v>
      </c>
      <c r="H6" s="18">
        <v>3</v>
      </c>
      <c r="I6" s="18">
        <v>4</v>
      </c>
    </row>
    <row r="7" spans="1:9" x14ac:dyDescent="0.2">
      <c r="A7" s="167"/>
      <c r="B7" s="167"/>
      <c r="C7" s="167"/>
      <c r="D7" s="167"/>
      <c r="E7" s="167"/>
      <c r="F7" s="167"/>
      <c r="G7" s="167"/>
      <c r="H7" s="167"/>
      <c r="I7" s="168"/>
    </row>
    <row r="8" spans="1:9" x14ac:dyDescent="0.2">
      <c r="A8" s="169" t="s">
        <v>12</v>
      </c>
      <c r="B8" s="170"/>
      <c r="C8" s="170"/>
      <c r="D8" s="170"/>
      <c r="E8" s="170"/>
      <c r="F8" s="170"/>
      <c r="G8" s="170"/>
      <c r="H8" s="170"/>
      <c r="I8" s="170"/>
    </row>
    <row r="9" spans="1:9" ht="28.5" customHeight="1" x14ac:dyDescent="0.2">
      <c r="A9" s="171" t="s">
        <v>19</v>
      </c>
      <c r="B9" s="171"/>
      <c r="C9" s="171"/>
      <c r="D9" s="171"/>
      <c r="E9" s="171"/>
      <c r="F9" s="171"/>
      <c r="G9" s="7">
        <v>1</v>
      </c>
      <c r="H9" s="54">
        <f>H10+H11+H12</f>
        <v>768206993</v>
      </c>
      <c r="I9" s="54">
        <f>I10+I11+I12</f>
        <v>744089004</v>
      </c>
    </row>
    <row r="10" spans="1:9" x14ac:dyDescent="0.2">
      <c r="A10" s="172" t="s">
        <v>20</v>
      </c>
      <c r="B10" s="172"/>
      <c r="C10" s="172"/>
      <c r="D10" s="172"/>
      <c r="E10" s="172"/>
      <c r="F10" s="172"/>
      <c r="G10" s="6">
        <v>2</v>
      </c>
      <c r="H10" s="61">
        <v>46502970</v>
      </c>
      <c r="I10" s="61">
        <v>48852653</v>
      </c>
    </row>
    <row r="11" spans="1:9" x14ac:dyDescent="0.2">
      <c r="A11" s="172" t="s">
        <v>249</v>
      </c>
      <c r="B11" s="172"/>
      <c r="C11" s="172"/>
      <c r="D11" s="172"/>
      <c r="E11" s="172"/>
      <c r="F11" s="172"/>
      <c r="G11" s="6">
        <v>3</v>
      </c>
      <c r="H11" s="61">
        <v>590147418</v>
      </c>
      <c r="I11" s="61">
        <v>652339009</v>
      </c>
    </row>
    <row r="12" spans="1:9" x14ac:dyDescent="0.2">
      <c r="A12" s="165" t="s">
        <v>21</v>
      </c>
      <c r="B12" s="165"/>
      <c r="C12" s="165"/>
      <c r="D12" s="165"/>
      <c r="E12" s="165"/>
      <c r="F12" s="165"/>
      <c r="G12" s="6">
        <v>4</v>
      </c>
      <c r="H12" s="61">
        <v>131556605</v>
      </c>
      <c r="I12" s="61">
        <v>42897342</v>
      </c>
    </row>
    <row r="13" spans="1:9" x14ac:dyDescent="0.2">
      <c r="A13" s="173" t="s">
        <v>22</v>
      </c>
      <c r="B13" s="173"/>
      <c r="C13" s="173"/>
      <c r="D13" s="173"/>
      <c r="E13" s="173"/>
      <c r="F13" s="173"/>
      <c r="G13" s="7">
        <v>5</v>
      </c>
      <c r="H13" s="54">
        <f>H14+H15+H16+H17</f>
        <v>0</v>
      </c>
      <c r="I13" s="54">
        <f>I14+I15+I16+I17</f>
        <v>0</v>
      </c>
    </row>
    <row r="14" spans="1:9" x14ac:dyDescent="0.2">
      <c r="A14" s="166" t="s">
        <v>23</v>
      </c>
      <c r="B14" s="166"/>
      <c r="C14" s="166"/>
      <c r="D14" s="166"/>
      <c r="E14" s="166"/>
      <c r="F14" s="166"/>
      <c r="G14" s="6">
        <v>6</v>
      </c>
      <c r="H14" s="61">
        <v>0</v>
      </c>
      <c r="I14" s="61">
        <v>0</v>
      </c>
    </row>
    <row r="15" spans="1:9" x14ac:dyDescent="0.2">
      <c r="A15" s="166" t="s">
        <v>24</v>
      </c>
      <c r="B15" s="166"/>
      <c r="C15" s="166"/>
      <c r="D15" s="166"/>
      <c r="E15" s="166"/>
      <c r="F15" s="166"/>
      <c r="G15" s="6">
        <v>7</v>
      </c>
      <c r="H15" s="61">
        <v>0</v>
      </c>
      <c r="I15" s="61">
        <v>0</v>
      </c>
    </row>
    <row r="16" spans="1:9" x14ac:dyDescent="0.2">
      <c r="A16" s="166" t="s">
        <v>25</v>
      </c>
      <c r="B16" s="166"/>
      <c r="C16" s="166"/>
      <c r="D16" s="166"/>
      <c r="E16" s="166"/>
      <c r="F16" s="166"/>
      <c r="G16" s="6">
        <v>8</v>
      </c>
      <c r="H16" s="61">
        <v>0</v>
      </c>
      <c r="I16" s="61">
        <v>0</v>
      </c>
    </row>
    <row r="17" spans="1:9" x14ac:dyDescent="0.2">
      <c r="A17" s="166" t="s">
        <v>26</v>
      </c>
      <c r="B17" s="166"/>
      <c r="C17" s="166"/>
      <c r="D17" s="166"/>
      <c r="E17" s="166"/>
      <c r="F17" s="166"/>
      <c r="G17" s="6">
        <v>9</v>
      </c>
      <c r="H17" s="61">
        <v>0</v>
      </c>
      <c r="I17" s="61">
        <v>0</v>
      </c>
    </row>
    <row r="18" spans="1:9" ht="25.9" customHeight="1" x14ac:dyDescent="0.2">
      <c r="A18" s="173" t="s">
        <v>27</v>
      </c>
      <c r="B18" s="173"/>
      <c r="C18" s="173"/>
      <c r="D18" s="173"/>
      <c r="E18" s="173"/>
      <c r="F18" s="173"/>
      <c r="G18" s="7">
        <v>10</v>
      </c>
      <c r="H18" s="54">
        <f>H19+H20+H21</f>
        <v>183532595</v>
      </c>
      <c r="I18" s="54">
        <f>I19+I20+I21</f>
        <v>171324715</v>
      </c>
    </row>
    <row r="19" spans="1:9" x14ac:dyDescent="0.2">
      <c r="A19" s="166" t="s">
        <v>24</v>
      </c>
      <c r="B19" s="166"/>
      <c r="C19" s="166"/>
      <c r="D19" s="166"/>
      <c r="E19" s="166"/>
      <c r="F19" s="166"/>
      <c r="G19" s="6">
        <v>11</v>
      </c>
      <c r="H19" s="61">
        <v>183532595</v>
      </c>
      <c r="I19" s="61">
        <v>171324715</v>
      </c>
    </row>
    <row r="20" spans="1:9" x14ac:dyDescent="0.2">
      <c r="A20" s="166" t="s">
        <v>25</v>
      </c>
      <c r="B20" s="166"/>
      <c r="C20" s="166"/>
      <c r="D20" s="166"/>
      <c r="E20" s="166"/>
      <c r="F20" s="166"/>
      <c r="G20" s="6">
        <v>12</v>
      </c>
      <c r="H20" s="61">
        <v>0</v>
      </c>
      <c r="I20" s="61">
        <v>0</v>
      </c>
    </row>
    <row r="21" spans="1:9" x14ac:dyDescent="0.2">
      <c r="A21" s="166" t="s">
        <v>26</v>
      </c>
      <c r="B21" s="166"/>
      <c r="C21" s="166"/>
      <c r="D21" s="166"/>
      <c r="E21" s="166"/>
      <c r="F21" s="166"/>
      <c r="G21" s="6">
        <v>13</v>
      </c>
      <c r="H21" s="61">
        <v>0</v>
      </c>
      <c r="I21" s="61">
        <v>0</v>
      </c>
    </row>
    <row r="22" spans="1:9" x14ac:dyDescent="0.2">
      <c r="A22" s="173" t="s">
        <v>28</v>
      </c>
      <c r="B22" s="173"/>
      <c r="C22" s="173"/>
      <c r="D22" s="173"/>
      <c r="E22" s="173"/>
      <c r="F22" s="173"/>
      <c r="G22" s="7">
        <v>14</v>
      </c>
      <c r="H22" s="54">
        <f>H23+H24</f>
        <v>0</v>
      </c>
      <c r="I22" s="54">
        <f>I23+I24</f>
        <v>0</v>
      </c>
    </row>
    <row r="23" spans="1:9" x14ac:dyDescent="0.2">
      <c r="A23" s="166" t="s">
        <v>25</v>
      </c>
      <c r="B23" s="166"/>
      <c r="C23" s="166"/>
      <c r="D23" s="166"/>
      <c r="E23" s="166"/>
      <c r="F23" s="166"/>
      <c r="G23" s="6">
        <v>15</v>
      </c>
      <c r="H23" s="61">
        <v>0</v>
      </c>
      <c r="I23" s="61">
        <v>0</v>
      </c>
    </row>
    <row r="24" spans="1:9" x14ac:dyDescent="0.2">
      <c r="A24" s="166" t="s">
        <v>26</v>
      </c>
      <c r="B24" s="166"/>
      <c r="C24" s="166"/>
      <c r="D24" s="166"/>
      <c r="E24" s="166"/>
      <c r="F24" s="166"/>
      <c r="G24" s="6">
        <v>16</v>
      </c>
      <c r="H24" s="61">
        <v>0</v>
      </c>
      <c r="I24" s="61">
        <v>0</v>
      </c>
    </row>
    <row r="25" spans="1:9" ht="25.9" customHeight="1" x14ac:dyDescent="0.2">
      <c r="A25" s="173" t="s">
        <v>29</v>
      </c>
      <c r="B25" s="173"/>
      <c r="C25" s="173"/>
      <c r="D25" s="173"/>
      <c r="E25" s="173"/>
      <c r="F25" s="173"/>
      <c r="G25" s="7">
        <v>17</v>
      </c>
      <c r="H25" s="54">
        <f>H26+H27+H28</f>
        <v>714122350</v>
      </c>
      <c r="I25" s="54">
        <f>I26+I27+I28</f>
        <v>769738489</v>
      </c>
    </row>
    <row r="26" spans="1:9" x14ac:dyDescent="0.2">
      <c r="A26" s="166" t="s">
        <v>24</v>
      </c>
      <c r="B26" s="166"/>
      <c r="C26" s="166"/>
      <c r="D26" s="166"/>
      <c r="E26" s="166"/>
      <c r="F26" s="166"/>
      <c r="G26" s="6">
        <v>18</v>
      </c>
      <c r="H26" s="61">
        <v>36779425</v>
      </c>
      <c r="I26" s="61">
        <v>38767474</v>
      </c>
    </row>
    <row r="27" spans="1:9" x14ac:dyDescent="0.2">
      <c r="A27" s="166" t="s">
        <v>25</v>
      </c>
      <c r="B27" s="166"/>
      <c r="C27" s="166"/>
      <c r="D27" s="166"/>
      <c r="E27" s="166"/>
      <c r="F27" s="166"/>
      <c r="G27" s="6">
        <v>19</v>
      </c>
      <c r="H27" s="61">
        <v>677342925</v>
      </c>
      <c r="I27" s="61">
        <v>730971015</v>
      </c>
    </row>
    <row r="28" spans="1:9" x14ac:dyDescent="0.2">
      <c r="A28" s="166" t="s">
        <v>26</v>
      </c>
      <c r="B28" s="166"/>
      <c r="C28" s="166"/>
      <c r="D28" s="166"/>
      <c r="E28" s="166"/>
      <c r="F28" s="166"/>
      <c r="G28" s="6">
        <v>20</v>
      </c>
      <c r="H28" s="61">
        <v>0</v>
      </c>
      <c r="I28" s="61">
        <v>0</v>
      </c>
    </row>
    <row r="29" spans="1:9" x14ac:dyDescent="0.2">
      <c r="A29" s="173" t="s">
        <v>30</v>
      </c>
      <c r="B29" s="173"/>
      <c r="C29" s="173"/>
      <c r="D29" s="173"/>
      <c r="E29" s="173"/>
      <c r="F29" s="173"/>
      <c r="G29" s="7">
        <v>21</v>
      </c>
      <c r="H29" s="54">
        <f>H30+H31</f>
        <v>2101775228</v>
      </c>
      <c r="I29" s="54">
        <f>I30+I31</f>
        <v>2349629478</v>
      </c>
    </row>
    <row r="30" spans="1:9" x14ac:dyDescent="0.2">
      <c r="A30" s="166" t="s">
        <v>25</v>
      </c>
      <c r="B30" s="166"/>
      <c r="C30" s="166"/>
      <c r="D30" s="166"/>
      <c r="E30" s="166"/>
      <c r="F30" s="166"/>
      <c r="G30" s="6">
        <v>22</v>
      </c>
      <c r="H30" s="61">
        <v>23754174</v>
      </c>
      <c r="I30" s="61">
        <v>23936086</v>
      </c>
    </row>
    <row r="31" spans="1:9" x14ac:dyDescent="0.2">
      <c r="A31" s="166" t="s">
        <v>26</v>
      </c>
      <c r="B31" s="166"/>
      <c r="C31" s="166"/>
      <c r="D31" s="166"/>
      <c r="E31" s="166"/>
      <c r="F31" s="166"/>
      <c r="G31" s="6">
        <v>23</v>
      </c>
      <c r="H31" s="61">
        <v>2078021054</v>
      </c>
      <c r="I31" s="61">
        <v>2325693392</v>
      </c>
    </row>
    <row r="32" spans="1:9" x14ac:dyDescent="0.2">
      <c r="A32" s="166" t="s">
        <v>31</v>
      </c>
      <c r="B32" s="166"/>
      <c r="C32" s="166"/>
      <c r="D32" s="166"/>
      <c r="E32" s="166"/>
      <c r="F32" s="166"/>
      <c r="G32" s="6">
        <v>24</v>
      </c>
      <c r="H32" s="61">
        <v>0</v>
      </c>
      <c r="I32" s="61">
        <v>0</v>
      </c>
    </row>
    <row r="33" spans="1:9" ht="28.9" customHeight="1" x14ac:dyDescent="0.2">
      <c r="A33" s="166" t="s">
        <v>32</v>
      </c>
      <c r="B33" s="166"/>
      <c r="C33" s="166"/>
      <c r="D33" s="166"/>
      <c r="E33" s="166"/>
      <c r="F33" s="166"/>
      <c r="G33" s="6">
        <v>25</v>
      </c>
      <c r="H33" s="61">
        <v>0</v>
      </c>
      <c r="I33" s="61">
        <v>0</v>
      </c>
    </row>
    <row r="34" spans="1:9" x14ac:dyDescent="0.2">
      <c r="A34" s="166" t="s">
        <v>33</v>
      </c>
      <c r="B34" s="166"/>
      <c r="C34" s="166"/>
      <c r="D34" s="166"/>
      <c r="E34" s="166"/>
      <c r="F34" s="166"/>
      <c r="G34" s="6">
        <v>26</v>
      </c>
      <c r="H34" s="61">
        <v>0</v>
      </c>
      <c r="I34" s="61">
        <v>0</v>
      </c>
    </row>
    <row r="35" spans="1:9" x14ac:dyDescent="0.2">
      <c r="A35" s="166" t="s">
        <v>34</v>
      </c>
      <c r="B35" s="166"/>
      <c r="C35" s="166"/>
      <c r="D35" s="166"/>
      <c r="E35" s="166"/>
      <c r="F35" s="166"/>
      <c r="G35" s="6">
        <v>27</v>
      </c>
      <c r="H35" s="61">
        <v>105123081</v>
      </c>
      <c r="I35" s="61">
        <v>95056508</v>
      </c>
    </row>
    <row r="36" spans="1:9" x14ac:dyDescent="0.2">
      <c r="A36" s="166" t="s">
        <v>35</v>
      </c>
      <c r="B36" s="166"/>
      <c r="C36" s="166"/>
      <c r="D36" s="166"/>
      <c r="E36" s="166"/>
      <c r="F36" s="166"/>
      <c r="G36" s="6">
        <v>28</v>
      </c>
      <c r="H36" s="61">
        <v>42623875</v>
      </c>
      <c r="I36" s="61">
        <v>49016940</v>
      </c>
    </row>
    <row r="37" spans="1:9" x14ac:dyDescent="0.2">
      <c r="A37" s="166" t="s">
        <v>36</v>
      </c>
      <c r="B37" s="166"/>
      <c r="C37" s="166"/>
      <c r="D37" s="166"/>
      <c r="E37" s="166"/>
      <c r="F37" s="166"/>
      <c r="G37" s="6">
        <v>29</v>
      </c>
      <c r="H37" s="61">
        <v>8101076</v>
      </c>
      <c r="I37" s="61">
        <v>6525431</v>
      </c>
    </row>
    <row r="38" spans="1:9" x14ac:dyDescent="0.2">
      <c r="A38" s="166" t="s">
        <v>37</v>
      </c>
      <c r="B38" s="166"/>
      <c r="C38" s="166"/>
      <c r="D38" s="166"/>
      <c r="E38" s="166"/>
      <c r="F38" s="166"/>
      <c r="G38" s="6">
        <v>30</v>
      </c>
      <c r="H38" s="61">
        <v>1979828</v>
      </c>
      <c r="I38" s="61">
        <v>1955432</v>
      </c>
    </row>
    <row r="39" spans="1:9" ht="27.6" customHeight="1" x14ac:dyDescent="0.2">
      <c r="A39" s="166" t="s">
        <v>38</v>
      </c>
      <c r="B39" s="166"/>
      <c r="C39" s="166"/>
      <c r="D39" s="166"/>
      <c r="E39" s="166"/>
      <c r="F39" s="166"/>
      <c r="G39" s="6">
        <v>31</v>
      </c>
      <c r="H39" s="61">
        <v>11967159</v>
      </c>
      <c r="I39" s="61">
        <v>12079223</v>
      </c>
    </row>
    <row r="40" spans="1:9" x14ac:dyDescent="0.2">
      <c r="A40" s="192" t="s">
        <v>39</v>
      </c>
      <c r="B40" s="192"/>
      <c r="C40" s="192"/>
      <c r="D40" s="192"/>
      <c r="E40" s="192"/>
      <c r="F40" s="192"/>
      <c r="G40" s="7">
        <v>32</v>
      </c>
      <c r="H40" s="53">
        <f>H9+H13+H18+H22+H25+H29+H32+H33+H34+H35+H36+H37+H38+H39</f>
        <v>3937432185</v>
      </c>
      <c r="I40" s="53">
        <f>I9+I13+I18+I22+I25+I29+I32+I33+I34+I35+I36+I37+I38+I39</f>
        <v>4199415220</v>
      </c>
    </row>
    <row r="41" spans="1:9" x14ac:dyDescent="0.2">
      <c r="A41" s="169" t="s">
        <v>13</v>
      </c>
      <c r="B41" s="170"/>
      <c r="C41" s="170"/>
      <c r="D41" s="170"/>
      <c r="E41" s="170"/>
      <c r="F41" s="170"/>
      <c r="G41" s="170"/>
      <c r="H41" s="170"/>
      <c r="I41" s="170"/>
    </row>
    <row r="42" spans="1:9" x14ac:dyDescent="0.2">
      <c r="A42" s="173" t="s">
        <v>40</v>
      </c>
      <c r="B42" s="191"/>
      <c r="C42" s="191"/>
      <c r="D42" s="191"/>
      <c r="E42" s="191"/>
      <c r="F42" s="191"/>
      <c r="G42" s="7">
        <v>33</v>
      </c>
      <c r="H42" s="54">
        <f>H43+H44+H45+H46+H47</f>
        <v>0</v>
      </c>
      <c r="I42" s="54">
        <f>I43+I44+I45+I46+I47</f>
        <v>0</v>
      </c>
    </row>
    <row r="43" spans="1:9" x14ac:dyDescent="0.2">
      <c r="A43" s="166" t="s">
        <v>41</v>
      </c>
      <c r="B43" s="166"/>
      <c r="C43" s="166"/>
      <c r="D43" s="166"/>
      <c r="E43" s="166"/>
      <c r="F43" s="166"/>
      <c r="G43" s="6">
        <v>34</v>
      </c>
      <c r="H43" s="61">
        <v>0</v>
      </c>
      <c r="I43" s="61">
        <v>0</v>
      </c>
    </row>
    <row r="44" spans="1:9" x14ac:dyDescent="0.2">
      <c r="A44" s="166" t="s">
        <v>42</v>
      </c>
      <c r="B44" s="166"/>
      <c r="C44" s="166"/>
      <c r="D44" s="166"/>
      <c r="E44" s="166"/>
      <c r="F44" s="166"/>
      <c r="G44" s="6">
        <v>35</v>
      </c>
      <c r="H44" s="61">
        <v>0</v>
      </c>
      <c r="I44" s="61">
        <v>0</v>
      </c>
    </row>
    <row r="45" spans="1:9" x14ac:dyDescent="0.2">
      <c r="A45" s="166" t="s">
        <v>43</v>
      </c>
      <c r="B45" s="166"/>
      <c r="C45" s="166"/>
      <c r="D45" s="166"/>
      <c r="E45" s="166"/>
      <c r="F45" s="166"/>
      <c r="G45" s="6">
        <v>36</v>
      </c>
      <c r="H45" s="61">
        <v>0</v>
      </c>
      <c r="I45" s="61">
        <v>0</v>
      </c>
    </row>
    <row r="46" spans="1:9" x14ac:dyDescent="0.2">
      <c r="A46" s="166" t="s">
        <v>44</v>
      </c>
      <c r="B46" s="166"/>
      <c r="C46" s="166"/>
      <c r="D46" s="166"/>
      <c r="E46" s="166"/>
      <c r="F46" s="166"/>
      <c r="G46" s="6">
        <v>37</v>
      </c>
      <c r="H46" s="61">
        <v>0</v>
      </c>
      <c r="I46" s="61">
        <v>0</v>
      </c>
    </row>
    <row r="47" spans="1:9" x14ac:dyDescent="0.2">
      <c r="A47" s="166" t="s">
        <v>45</v>
      </c>
      <c r="B47" s="166"/>
      <c r="C47" s="166"/>
      <c r="D47" s="166"/>
      <c r="E47" s="166"/>
      <c r="F47" s="166"/>
      <c r="G47" s="6">
        <v>38</v>
      </c>
      <c r="H47" s="61">
        <v>0</v>
      </c>
      <c r="I47" s="61">
        <v>0</v>
      </c>
    </row>
    <row r="48" spans="1:9" ht="27.6" customHeight="1" x14ac:dyDescent="0.2">
      <c r="A48" s="173" t="s">
        <v>46</v>
      </c>
      <c r="B48" s="191"/>
      <c r="C48" s="191"/>
      <c r="D48" s="191"/>
      <c r="E48" s="191"/>
      <c r="F48" s="191"/>
      <c r="G48" s="7">
        <v>39</v>
      </c>
      <c r="H48" s="54">
        <f>H49+H50+H51</f>
        <v>0</v>
      </c>
      <c r="I48" s="54">
        <f>I49+I50+I51</f>
        <v>0</v>
      </c>
    </row>
    <row r="49" spans="1:9" x14ac:dyDescent="0.2">
      <c r="A49" s="166" t="s">
        <v>43</v>
      </c>
      <c r="B49" s="166"/>
      <c r="C49" s="166"/>
      <c r="D49" s="166"/>
      <c r="E49" s="166"/>
      <c r="F49" s="166"/>
      <c r="G49" s="6">
        <v>40</v>
      </c>
      <c r="H49" s="61">
        <v>0</v>
      </c>
      <c r="I49" s="61">
        <v>0</v>
      </c>
    </row>
    <row r="50" spans="1:9" x14ac:dyDescent="0.2">
      <c r="A50" s="166" t="s">
        <v>44</v>
      </c>
      <c r="B50" s="166"/>
      <c r="C50" s="166"/>
      <c r="D50" s="166"/>
      <c r="E50" s="166"/>
      <c r="F50" s="166"/>
      <c r="G50" s="6">
        <v>41</v>
      </c>
      <c r="H50" s="61">
        <v>0</v>
      </c>
      <c r="I50" s="61">
        <v>0</v>
      </c>
    </row>
    <row r="51" spans="1:9" x14ac:dyDescent="0.2">
      <c r="A51" s="166" t="s">
        <v>45</v>
      </c>
      <c r="B51" s="166"/>
      <c r="C51" s="166"/>
      <c r="D51" s="166"/>
      <c r="E51" s="166"/>
      <c r="F51" s="166"/>
      <c r="G51" s="6">
        <v>42</v>
      </c>
      <c r="H51" s="61">
        <v>0</v>
      </c>
      <c r="I51" s="61">
        <v>0</v>
      </c>
    </row>
    <row r="52" spans="1:9" x14ac:dyDescent="0.2">
      <c r="A52" s="173" t="s">
        <v>47</v>
      </c>
      <c r="B52" s="191"/>
      <c r="C52" s="191"/>
      <c r="D52" s="191"/>
      <c r="E52" s="191"/>
      <c r="F52" s="191"/>
      <c r="G52" s="7">
        <v>43</v>
      </c>
      <c r="H52" s="54">
        <f>H53+H54+H55</f>
        <v>3413655389</v>
      </c>
      <c r="I52" s="54">
        <f>I53+I54+I55</f>
        <v>3656709691</v>
      </c>
    </row>
    <row r="53" spans="1:9" x14ac:dyDescent="0.2">
      <c r="A53" s="166" t="s">
        <v>43</v>
      </c>
      <c r="B53" s="166"/>
      <c r="C53" s="166"/>
      <c r="D53" s="166"/>
      <c r="E53" s="166"/>
      <c r="F53" s="166"/>
      <c r="G53" s="6">
        <v>44</v>
      </c>
      <c r="H53" s="61">
        <v>3297869932</v>
      </c>
      <c r="I53" s="61">
        <v>3568945068</v>
      </c>
    </row>
    <row r="54" spans="1:9" x14ac:dyDescent="0.2">
      <c r="A54" s="166" t="s">
        <v>44</v>
      </c>
      <c r="B54" s="166"/>
      <c r="C54" s="166"/>
      <c r="D54" s="166"/>
      <c r="E54" s="166"/>
      <c r="F54" s="166"/>
      <c r="G54" s="6">
        <v>45</v>
      </c>
      <c r="H54" s="61">
        <v>98564374</v>
      </c>
      <c r="I54" s="61">
        <v>71206311</v>
      </c>
    </row>
    <row r="55" spans="1:9" x14ac:dyDescent="0.2">
      <c r="A55" s="166" t="s">
        <v>45</v>
      </c>
      <c r="B55" s="166"/>
      <c r="C55" s="166"/>
      <c r="D55" s="166"/>
      <c r="E55" s="166"/>
      <c r="F55" s="166"/>
      <c r="G55" s="6">
        <v>46</v>
      </c>
      <c r="H55" s="61">
        <v>17221083</v>
      </c>
      <c r="I55" s="61">
        <v>16558312</v>
      </c>
    </row>
    <row r="56" spans="1:9" x14ac:dyDescent="0.2">
      <c r="A56" s="166" t="s">
        <v>48</v>
      </c>
      <c r="B56" s="166"/>
      <c r="C56" s="166"/>
      <c r="D56" s="166"/>
      <c r="E56" s="166"/>
      <c r="F56" s="166"/>
      <c r="G56" s="6">
        <v>47</v>
      </c>
      <c r="H56" s="61">
        <v>0</v>
      </c>
      <c r="I56" s="61">
        <v>0</v>
      </c>
    </row>
    <row r="57" spans="1:9" ht="24" customHeight="1" x14ac:dyDescent="0.2">
      <c r="A57" s="190" t="s">
        <v>49</v>
      </c>
      <c r="B57" s="190"/>
      <c r="C57" s="190"/>
      <c r="D57" s="190"/>
      <c r="E57" s="190"/>
      <c r="F57" s="190"/>
      <c r="G57" s="6">
        <v>48</v>
      </c>
      <c r="H57" s="61">
        <v>0</v>
      </c>
      <c r="I57" s="61">
        <v>0</v>
      </c>
    </row>
    <row r="58" spans="1:9" x14ac:dyDescent="0.2">
      <c r="A58" s="190" t="s">
        <v>250</v>
      </c>
      <c r="B58" s="190"/>
      <c r="C58" s="190"/>
      <c r="D58" s="190"/>
      <c r="E58" s="190"/>
      <c r="F58" s="190"/>
      <c r="G58" s="6">
        <v>49</v>
      </c>
      <c r="H58" s="61">
        <v>5349482</v>
      </c>
      <c r="I58" s="61">
        <v>14794544</v>
      </c>
    </row>
    <row r="59" spans="1:9" x14ac:dyDescent="0.2">
      <c r="A59" s="190" t="s">
        <v>50</v>
      </c>
      <c r="B59" s="166"/>
      <c r="C59" s="166"/>
      <c r="D59" s="166"/>
      <c r="E59" s="166"/>
      <c r="F59" s="166"/>
      <c r="G59" s="6">
        <v>50</v>
      </c>
      <c r="H59" s="61">
        <v>688404</v>
      </c>
      <c r="I59" s="61">
        <v>505847</v>
      </c>
    </row>
    <row r="60" spans="1:9" x14ac:dyDescent="0.2">
      <c r="A60" s="190" t="s">
        <v>51</v>
      </c>
      <c r="B60" s="190"/>
      <c r="C60" s="190"/>
      <c r="D60" s="190"/>
      <c r="E60" s="190"/>
      <c r="F60" s="190"/>
      <c r="G60" s="6">
        <v>51</v>
      </c>
      <c r="H60" s="61">
        <v>0</v>
      </c>
      <c r="I60" s="61">
        <v>0</v>
      </c>
    </row>
    <row r="61" spans="1:9" x14ac:dyDescent="0.2">
      <c r="A61" s="190" t="s">
        <v>52</v>
      </c>
      <c r="B61" s="190"/>
      <c r="C61" s="190"/>
      <c r="D61" s="190"/>
      <c r="E61" s="190"/>
      <c r="F61" s="190"/>
      <c r="G61" s="6">
        <v>52</v>
      </c>
      <c r="H61" s="61">
        <v>36223329</v>
      </c>
      <c r="I61" s="61">
        <v>30821811</v>
      </c>
    </row>
    <row r="62" spans="1:9" ht="31.15" customHeight="1" x14ac:dyDescent="0.2">
      <c r="A62" s="190" t="s">
        <v>53</v>
      </c>
      <c r="B62" s="190"/>
      <c r="C62" s="190"/>
      <c r="D62" s="190"/>
      <c r="E62" s="190"/>
      <c r="F62" s="190"/>
      <c r="G62" s="6">
        <v>53</v>
      </c>
      <c r="H62" s="61">
        <v>0</v>
      </c>
      <c r="I62" s="61">
        <v>0</v>
      </c>
    </row>
    <row r="63" spans="1:9" x14ac:dyDescent="0.2">
      <c r="A63" s="192" t="s">
        <v>54</v>
      </c>
      <c r="B63" s="193"/>
      <c r="C63" s="193"/>
      <c r="D63" s="193"/>
      <c r="E63" s="193"/>
      <c r="F63" s="193"/>
      <c r="G63" s="7">
        <v>54</v>
      </c>
      <c r="H63" s="96">
        <f>H42+H48+H52+H56+H57+H58+H59+H60+H61+H62</f>
        <v>3455916604</v>
      </c>
      <c r="I63" s="96">
        <f>I42+I48+I52+I56+I57+I58+I59+I60+I61+I62</f>
        <v>3702831893</v>
      </c>
    </row>
    <row r="64" spans="1:9" x14ac:dyDescent="0.2">
      <c r="A64" s="169" t="s">
        <v>14</v>
      </c>
      <c r="B64" s="194"/>
      <c r="C64" s="194"/>
      <c r="D64" s="194"/>
      <c r="E64" s="194"/>
      <c r="F64" s="194"/>
      <c r="G64" s="194"/>
      <c r="H64" s="194"/>
      <c r="I64" s="194"/>
    </row>
    <row r="65" spans="1:9" x14ac:dyDescent="0.2">
      <c r="A65" s="166" t="s">
        <v>251</v>
      </c>
      <c r="B65" s="166"/>
      <c r="C65" s="166"/>
      <c r="D65" s="166"/>
      <c r="E65" s="166"/>
      <c r="F65" s="166"/>
      <c r="G65" s="6">
        <v>55</v>
      </c>
      <c r="H65" s="61">
        <v>267499600</v>
      </c>
      <c r="I65" s="61">
        <v>267499600</v>
      </c>
    </row>
    <row r="66" spans="1:9" x14ac:dyDescent="0.2">
      <c r="A66" s="166" t="s">
        <v>55</v>
      </c>
      <c r="B66" s="166"/>
      <c r="C66" s="166"/>
      <c r="D66" s="166"/>
      <c r="E66" s="166"/>
      <c r="F66" s="166"/>
      <c r="G66" s="6">
        <v>56</v>
      </c>
      <c r="H66" s="61">
        <v>3015402</v>
      </c>
      <c r="I66" s="61">
        <v>3015402</v>
      </c>
    </row>
    <row r="67" spans="1:9" x14ac:dyDescent="0.2">
      <c r="A67" s="166" t="s">
        <v>252</v>
      </c>
      <c r="B67" s="166"/>
      <c r="C67" s="166"/>
      <c r="D67" s="166"/>
      <c r="E67" s="166"/>
      <c r="F67" s="166"/>
      <c r="G67" s="6">
        <v>57</v>
      </c>
      <c r="H67" s="61">
        <v>0</v>
      </c>
      <c r="I67" s="61">
        <v>0</v>
      </c>
    </row>
    <row r="68" spans="1:9" x14ac:dyDescent="0.2">
      <c r="A68" s="166" t="s">
        <v>253</v>
      </c>
      <c r="B68" s="166"/>
      <c r="C68" s="166"/>
      <c r="D68" s="166"/>
      <c r="E68" s="166"/>
      <c r="F68" s="166"/>
      <c r="G68" s="6">
        <v>58</v>
      </c>
      <c r="H68" s="61">
        <v>0</v>
      </c>
      <c r="I68" s="61">
        <v>0</v>
      </c>
    </row>
    <row r="69" spans="1:9" x14ac:dyDescent="0.2">
      <c r="A69" s="166" t="s">
        <v>56</v>
      </c>
      <c r="B69" s="166"/>
      <c r="C69" s="166"/>
      <c r="D69" s="166"/>
      <c r="E69" s="166"/>
      <c r="F69" s="166"/>
      <c r="G69" s="6">
        <v>59</v>
      </c>
      <c r="H69" s="61">
        <v>-878004</v>
      </c>
      <c r="I69" s="61">
        <v>-2302531</v>
      </c>
    </row>
    <row r="70" spans="1:9" x14ac:dyDescent="0.2">
      <c r="A70" s="166" t="s">
        <v>57</v>
      </c>
      <c r="B70" s="166"/>
      <c r="C70" s="166"/>
      <c r="D70" s="166"/>
      <c r="E70" s="166"/>
      <c r="F70" s="166"/>
      <c r="G70" s="6">
        <v>60</v>
      </c>
      <c r="H70" s="61">
        <v>6102291</v>
      </c>
      <c r="I70" s="61">
        <v>7360880</v>
      </c>
    </row>
    <row r="71" spans="1:9" x14ac:dyDescent="0.2">
      <c r="A71" s="166" t="s">
        <v>58</v>
      </c>
      <c r="B71" s="166"/>
      <c r="C71" s="166"/>
      <c r="D71" s="166"/>
      <c r="E71" s="166"/>
      <c r="F71" s="166"/>
      <c r="G71" s="6">
        <v>61</v>
      </c>
      <c r="H71" s="61">
        <v>0</v>
      </c>
      <c r="I71" s="61">
        <v>0</v>
      </c>
    </row>
    <row r="72" spans="1:9" x14ac:dyDescent="0.2">
      <c r="A72" s="166" t="s">
        <v>59</v>
      </c>
      <c r="B72" s="166"/>
      <c r="C72" s="166"/>
      <c r="D72" s="166"/>
      <c r="E72" s="166"/>
      <c r="F72" s="166"/>
      <c r="G72" s="6">
        <v>62</v>
      </c>
      <c r="H72" s="61">
        <v>195141119</v>
      </c>
      <c r="I72" s="61">
        <v>206959983</v>
      </c>
    </row>
    <row r="73" spans="1:9" x14ac:dyDescent="0.2">
      <c r="A73" s="166" t="s">
        <v>60</v>
      </c>
      <c r="B73" s="166"/>
      <c r="C73" s="166"/>
      <c r="D73" s="166"/>
      <c r="E73" s="166"/>
      <c r="F73" s="166"/>
      <c r="G73" s="6">
        <v>63</v>
      </c>
      <c r="H73" s="61">
        <v>-1183691</v>
      </c>
      <c r="I73" s="61">
        <v>-1183691</v>
      </c>
    </row>
    <row r="74" spans="1:9" x14ac:dyDescent="0.2">
      <c r="A74" s="166" t="s">
        <v>61</v>
      </c>
      <c r="B74" s="166"/>
      <c r="C74" s="166"/>
      <c r="D74" s="166"/>
      <c r="E74" s="166"/>
      <c r="F74" s="166"/>
      <c r="G74" s="6">
        <v>64</v>
      </c>
      <c r="H74" s="61">
        <v>11818864</v>
      </c>
      <c r="I74" s="61">
        <v>15233684</v>
      </c>
    </row>
    <row r="75" spans="1:9" x14ac:dyDescent="0.2">
      <c r="A75" s="166" t="s">
        <v>62</v>
      </c>
      <c r="B75" s="166"/>
      <c r="C75" s="166"/>
      <c r="D75" s="166"/>
      <c r="E75" s="166"/>
      <c r="F75" s="166"/>
      <c r="G75" s="6">
        <v>65</v>
      </c>
      <c r="H75" s="61">
        <v>0</v>
      </c>
      <c r="I75" s="61">
        <v>0</v>
      </c>
    </row>
    <row r="76" spans="1:9" x14ac:dyDescent="0.2">
      <c r="A76" s="166" t="s">
        <v>63</v>
      </c>
      <c r="B76" s="166"/>
      <c r="C76" s="166"/>
      <c r="D76" s="166"/>
      <c r="E76" s="166"/>
      <c r="F76" s="166"/>
      <c r="G76" s="6">
        <v>66</v>
      </c>
      <c r="H76" s="61">
        <v>0</v>
      </c>
      <c r="I76" s="61">
        <v>0</v>
      </c>
    </row>
    <row r="77" spans="1:9" x14ac:dyDescent="0.2">
      <c r="A77" s="192" t="s">
        <v>64</v>
      </c>
      <c r="B77" s="192"/>
      <c r="C77" s="192"/>
      <c r="D77" s="192"/>
      <c r="E77" s="192"/>
      <c r="F77" s="192"/>
      <c r="G77" s="7">
        <v>67</v>
      </c>
      <c r="H77" s="53">
        <f>H65+H66+H67+H68+H69+H70+H71+H72+H73+H74+H75+H76</f>
        <v>481515581</v>
      </c>
      <c r="I77" s="53">
        <f>I65+I66+I67+I68+I69+I70+I71+I72+I73+I74+I75+I76</f>
        <v>496583327</v>
      </c>
    </row>
    <row r="78" spans="1:9" x14ac:dyDescent="0.2">
      <c r="A78" s="192" t="s">
        <v>65</v>
      </c>
      <c r="B78" s="193"/>
      <c r="C78" s="193"/>
      <c r="D78" s="193"/>
      <c r="E78" s="193"/>
      <c r="F78" s="193"/>
      <c r="G78" s="7">
        <v>68</v>
      </c>
      <c r="H78" s="53">
        <f>H63+H77</f>
        <v>3937432185</v>
      </c>
      <c r="I78" s="53">
        <f>I63+I77</f>
        <v>4199415220</v>
      </c>
    </row>
  </sheetData>
  <sheetProtection algorithmName="SHA-512" hashValue="eHDCyGZRuXKQN9OlzoxvsiOYUlF978tRzAYZaIAtZd5Ttk+D/wSh6GExTOHCueDqjEHVI2X+CISiMsWZ73xZOA==" saltValue="qI6KPbaYOShpp3GplQ4HD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view="pageBreakPreview" topLeftCell="A43" zoomScale="110" zoomScaleNormal="100" zoomScaleSheetLayoutView="110" workbookViewId="0">
      <selection activeCell="I67" sqref="I67"/>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2" t="s">
        <v>4</v>
      </c>
      <c r="B1" s="175"/>
      <c r="C1" s="175"/>
      <c r="D1" s="175"/>
      <c r="E1" s="175"/>
      <c r="F1" s="175"/>
      <c r="G1" s="175"/>
      <c r="H1" s="175"/>
    </row>
    <row r="2" spans="1:9" x14ac:dyDescent="0.2">
      <c r="A2" s="201" t="s">
        <v>296</v>
      </c>
      <c r="B2" s="177"/>
      <c r="C2" s="177"/>
      <c r="D2" s="177"/>
      <c r="E2" s="177"/>
      <c r="F2" s="177"/>
      <c r="G2" s="177"/>
      <c r="H2" s="177"/>
    </row>
    <row r="3" spans="1:9" x14ac:dyDescent="0.2">
      <c r="A3" s="203" t="s">
        <v>10</v>
      </c>
      <c r="B3" s="189"/>
      <c r="C3" s="189"/>
      <c r="D3" s="189"/>
      <c r="E3" s="189"/>
      <c r="F3" s="189"/>
      <c r="G3" s="189"/>
      <c r="H3" s="189"/>
      <c r="I3" s="189"/>
    </row>
    <row r="4" spans="1:9" x14ac:dyDescent="0.2">
      <c r="A4" s="209" t="s">
        <v>297</v>
      </c>
      <c r="B4" s="186"/>
      <c r="C4" s="186"/>
      <c r="D4" s="186"/>
      <c r="E4" s="186"/>
      <c r="F4" s="186"/>
      <c r="G4" s="186"/>
      <c r="H4" s="186"/>
      <c r="I4" s="186"/>
    </row>
    <row r="5" spans="1:9" ht="33.75" x14ac:dyDescent="0.2">
      <c r="A5" s="204" t="s">
        <v>2</v>
      </c>
      <c r="B5" s="205"/>
      <c r="C5" s="205"/>
      <c r="D5" s="205"/>
      <c r="E5" s="205"/>
      <c r="F5" s="206"/>
      <c r="G5" s="12" t="s">
        <v>5</v>
      </c>
      <c r="H5" s="58" t="s">
        <v>194</v>
      </c>
      <c r="I5" s="39" t="s">
        <v>192</v>
      </c>
    </row>
    <row r="6" spans="1:9" x14ac:dyDescent="0.2">
      <c r="A6" s="207">
        <v>1</v>
      </c>
      <c r="B6" s="208"/>
      <c r="C6" s="208"/>
      <c r="D6" s="208"/>
      <c r="E6" s="208"/>
      <c r="F6" s="208"/>
      <c r="G6" s="13">
        <v>2</v>
      </c>
      <c r="H6" s="14">
        <v>3</v>
      </c>
      <c r="I6" s="14">
        <v>4</v>
      </c>
    </row>
    <row r="7" spans="1:9" x14ac:dyDescent="0.2">
      <c r="A7" s="195" t="s">
        <v>67</v>
      </c>
      <c r="B7" s="195"/>
      <c r="C7" s="195"/>
      <c r="D7" s="195"/>
      <c r="E7" s="195"/>
      <c r="F7" s="195"/>
      <c r="G7" s="6">
        <v>1</v>
      </c>
      <c r="H7" s="40">
        <v>100050723</v>
      </c>
      <c r="I7" s="40">
        <v>100441439</v>
      </c>
    </row>
    <row r="8" spans="1:9" x14ac:dyDescent="0.2">
      <c r="A8" s="195" t="s">
        <v>66</v>
      </c>
      <c r="B8" s="195"/>
      <c r="C8" s="195"/>
      <c r="D8" s="195"/>
      <c r="E8" s="195"/>
      <c r="F8" s="195"/>
      <c r="G8" s="6">
        <v>2</v>
      </c>
      <c r="H8" s="40">
        <v>13518372</v>
      </c>
      <c r="I8" s="40">
        <v>11062360</v>
      </c>
    </row>
    <row r="9" spans="1:9" x14ac:dyDescent="0.2">
      <c r="A9" s="195" t="s">
        <v>68</v>
      </c>
      <c r="B9" s="195"/>
      <c r="C9" s="195"/>
      <c r="D9" s="195"/>
      <c r="E9" s="195"/>
      <c r="F9" s="195"/>
      <c r="G9" s="6">
        <v>3</v>
      </c>
      <c r="H9" s="40">
        <v>0</v>
      </c>
      <c r="I9" s="40">
        <v>0</v>
      </c>
    </row>
    <row r="10" spans="1:9" x14ac:dyDescent="0.2">
      <c r="A10" s="195" t="s">
        <v>69</v>
      </c>
      <c r="B10" s="195"/>
      <c r="C10" s="195"/>
      <c r="D10" s="195"/>
      <c r="E10" s="195"/>
      <c r="F10" s="195"/>
      <c r="G10" s="6">
        <v>4</v>
      </c>
      <c r="H10" s="40">
        <v>643693</v>
      </c>
      <c r="I10" s="40">
        <v>957012</v>
      </c>
    </row>
    <row r="11" spans="1:9" x14ac:dyDescent="0.2">
      <c r="A11" s="195" t="s">
        <v>70</v>
      </c>
      <c r="B11" s="195"/>
      <c r="C11" s="195"/>
      <c r="D11" s="195"/>
      <c r="E11" s="195"/>
      <c r="F11" s="195"/>
      <c r="G11" s="6">
        <v>5</v>
      </c>
      <c r="H11" s="40">
        <v>38319576</v>
      </c>
      <c r="I11" s="40">
        <v>44263589</v>
      </c>
    </row>
    <row r="12" spans="1:9" ht="12.6" customHeight="1" x14ac:dyDescent="0.2">
      <c r="A12" s="195" t="s">
        <v>71</v>
      </c>
      <c r="B12" s="195"/>
      <c r="C12" s="195"/>
      <c r="D12" s="195"/>
      <c r="E12" s="195"/>
      <c r="F12" s="195"/>
      <c r="G12" s="6">
        <v>6</v>
      </c>
      <c r="H12" s="40">
        <v>15228235</v>
      </c>
      <c r="I12" s="40">
        <v>18236471</v>
      </c>
    </row>
    <row r="13" spans="1:9" ht="35.450000000000003" customHeight="1" x14ac:dyDescent="0.2">
      <c r="A13" s="195" t="s">
        <v>72</v>
      </c>
      <c r="B13" s="195"/>
      <c r="C13" s="195"/>
      <c r="D13" s="195"/>
      <c r="E13" s="195"/>
      <c r="F13" s="195"/>
      <c r="G13" s="6">
        <v>7</v>
      </c>
      <c r="H13" s="40">
        <v>9980542</v>
      </c>
      <c r="I13" s="40">
        <v>3561138</v>
      </c>
    </row>
    <row r="14" spans="1:9" ht="28.9" customHeight="1" x14ac:dyDescent="0.2">
      <c r="A14" s="195" t="s">
        <v>73</v>
      </c>
      <c r="B14" s="195"/>
      <c r="C14" s="195"/>
      <c r="D14" s="195"/>
      <c r="E14" s="195"/>
      <c r="F14" s="195"/>
      <c r="G14" s="6">
        <v>8</v>
      </c>
      <c r="H14" s="40">
        <v>5135885</v>
      </c>
      <c r="I14" s="40">
        <v>5720892</v>
      </c>
    </row>
    <row r="15" spans="1:9" ht="28.9" customHeight="1" x14ac:dyDescent="0.2">
      <c r="A15" s="195" t="s">
        <v>74</v>
      </c>
      <c r="B15" s="195"/>
      <c r="C15" s="195"/>
      <c r="D15" s="195"/>
      <c r="E15" s="195"/>
      <c r="F15" s="195"/>
      <c r="G15" s="6">
        <v>9</v>
      </c>
      <c r="H15" s="40">
        <v>4812546</v>
      </c>
      <c r="I15" s="40">
        <v>269911</v>
      </c>
    </row>
    <row r="16" spans="1:9" ht="28.9" customHeight="1" x14ac:dyDescent="0.2">
      <c r="A16" s="195" t="s">
        <v>254</v>
      </c>
      <c r="B16" s="195"/>
      <c r="C16" s="195"/>
      <c r="D16" s="195"/>
      <c r="E16" s="195"/>
      <c r="F16" s="195"/>
      <c r="G16" s="6">
        <v>10</v>
      </c>
      <c r="H16" s="40">
        <v>0</v>
      </c>
      <c r="I16" s="40">
        <v>0</v>
      </c>
    </row>
    <row r="17" spans="1:9" x14ac:dyDescent="0.2">
      <c r="A17" s="195" t="s">
        <v>75</v>
      </c>
      <c r="B17" s="195"/>
      <c r="C17" s="195"/>
      <c r="D17" s="195"/>
      <c r="E17" s="195"/>
      <c r="F17" s="195"/>
      <c r="G17" s="6">
        <v>11</v>
      </c>
      <c r="H17" s="40">
        <v>0</v>
      </c>
      <c r="I17" s="40">
        <v>0</v>
      </c>
    </row>
    <row r="18" spans="1:9" x14ac:dyDescent="0.2">
      <c r="A18" s="195" t="s">
        <v>76</v>
      </c>
      <c r="B18" s="195"/>
      <c r="C18" s="195"/>
      <c r="D18" s="195"/>
      <c r="E18" s="195"/>
      <c r="F18" s="195"/>
      <c r="G18" s="6">
        <v>12</v>
      </c>
      <c r="H18" s="40">
        <v>158255</v>
      </c>
      <c r="I18" s="40">
        <v>917306</v>
      </c>
    </row>
    <row r="19" spans="1:9" ht="25.5" customHeight="1" x14ac:dyDescent="0.2">
      <c r="A19" s="195" t="s">
        <v>240</v>
      </c>
      <c r="B19" s="195"/>
      <c r="C19" s="195"/>
      <c r="D19" s="195"/>
      <c r="E19" s="195"/>
      <c r="F19" s="195"/>
      <c r="G19" s="6">
        <v>13</v>
      </c>
      <c r="H19" s="40">
        <v>0</v>
      </c>
      <c r="I19" s="40">
        <v>0</v>
      </c>
    </row>
    <row r="20" spans="1:9" ht="25.5" customHeight="1" x14ac:dyDescent="0.2">
      <c r="A20" s="195" t="s">
        <v>77</v>
      </c>
      <c r="B20" s="195"/>
      <c r="C20" s="195"/>
      <c r="D20" s="195"/>
      <c r="E20" s="195"/>
      <c r="F20" s="195"/>
      <c r="G20" s="6">
        <v>14</v>
      </c>
      <c r="H20" s="40">
        <v>-517668</v>
      </c>
      <c r="I20" s="40">
        <v>-569396</v>
      </c>
    </row>
    <row r="21" spans="1:9" x14ac:dyDescent="0.2">
      <c r="A21" s="195" t="s">
        <v>78</v>
      </c>
      <c r="B21" s="195"/>
      <c r="C21" s="195"/>
      <c r="D21" s="195"/>
      <c r="E21" s="195"/>
      <c r="F21" s="195"/>
      <c r="G21" s="6">
        <v>15</v>
      </c>
      <c r="H21" s="40">
        <v>4807391</v>
      </c>
      <c r="I21" s="40">
        <v>6055148</v>
      </c>
    </row>
    <row r="22" spans="1:9" x14ac:dyDescent="0.2">
      <c r="A22" s="195" t="s">
        <v>79</v>
      </c>
      <c r="B22" s="195"/>
      <c r="C22" s="195"/>
      <c r="D22" s="195"/>
      <c r="E22" s="195"/>
      <c r="F22" s="195"/>
      <c r="G22" s="6">
        <v>16</v>
      </c>
      <c r="H22" s="40">
        <v>6652593</v>
      </c>
      <c r="I22" s="40">
        <v>6545328</v>
      </c>
    </row>
    <row r="23" spans="1:9" ht="25.15" customHeight="1" x14ac:dyDescent="0.2">
      <c r="A23" s="192" t="s">
        <v>255</v>
      </c>
      <c r="B23" s="192"/>
      <c r="C23" s="192"/>
      <c r="D23" s="192"/>
      <c r="E23" s="192"/>
      <c r="F23" s="192"/>
      <c r="G23" s="7">
        <v>17</v>
      </c>
      <c r="H23" s="41">
        <f>H7-H8-H9+H10+H11-H12+H13+H14+H15+H16+H17+H18+H19+H21-H22+H20</f>
        <v>127991743</v>
      </c>
      <c r="I23" s="41">
        <f>I7-I8-I9+I10+I11-I12+I13+I14+I15+I16+I17+I18+I19+I21-I22+I20</f>
        <v>125772880</v>
      </c>
    </row>
    <row r="24" spans="1:9" x14ac:dyDescent="0.2">
      <c r="A24" s="195" t="s">
        <v>80</v>
      </c>
      <c r="B24" s="195"/>
      <c r="C24" s="195"/>
      <c r="D24" s="195"/>
      <c r="E24" s="195"/>
      <c r="F24" s="195"/>
      <c r="G24" s="6">
        <v>18</v>
      </c>
      <c r="H24" s="40">
        <v>76678339</v>
      </c>
      <c r="I24" s="40">
        <v>76368193</v>
      </c>
    </row>
    <row r="25" spans="1:9" ht="24" customHeight="1" x14ac:dyDescent="0.2">
      <c r="A25" s="195" t="s">
        <v>239</v>
      </c>
      <c r="B25" s="195"/>
      <c r="C25" s="195"/>
      <c r="D25" s="195"/>
      <c r="E25" s="195"/>
      <c r="F25" s="195"/>
      <c r="G25" s="6">
        <v>19</v>
      </c>
      <c r="H25" s="40">
        <v>6220115</v>
      </c>
      <c r="I25" s="40">
        <v>112746</v>
      </c>
    </row>
    <row r="26" spans="1:9" x14ac:dyDescent="0.2">
      <c r="A26" s="195" t="s">
        <v>81</v>
      </c>
      <c r="B26" s="195"/>
      <c r="C26" s="195"/>
      <c r="D26" s="195"/>
      <c r="E26" s="195"/>
      <c r="F26" s="195"/>
      <c r="G26" s="6">
        <v>20</v>
      </c>
      <c r="H26" s="40">
        <v>9483474</v>
      </c>
      <c r="I26" s="40">
        <v>11159747</v>
      </c>
    </row>
    <row r="27" spans="1:9" x14ac:dyDescent="0.2">
      <c r="A27" s="195" t="s">
        <v>82</v>
      </c>
      <c r="B27" s="195"/>
      <c r="C27" s="195"/>
      <c r="D27" s="195"/>
      <c r="E27" s="195"/>
      <c r="F27" s="195"/>
      <c r="G27" s="6">
        <v>21</v>
      </c>
      <c r="H27" s="40">
        <v>0</v>
      </c>
      <c r="I27" s="40">
        <v>0</v>
      </c>
    </row>
    <row r="28" spans="1:9" x14ac:dyDescent="0.2">
      <c r="A28" s="195" t="s">
        <v>256</v>
      </c>
      <c r="B28" s="195"/>
      <c r="C28" s="195"/>
      <c r="D28" s="195"/>
      <c r="E28" s="195"/>
      <c r="F28" s="195"/>
      <c r="G28" s="6">
        <v>22</v>
      </c>
      <c r="H28" s="40">
        <v>-154287</v>
      </c>
      <c r="I28" s="40">
        <v>9433338</v>
      </c>
    </row>
    <row r="29" spans="1:9" ht="35.25" customHeight="1" x14ac:dyDescent="0.2">
      <c r="A29" s="195" t="s">
        <v>257</v>
      </c>
      <c r="B29" s="195"/>
      <c r="C29" s="195"/>
      <c r="D29" s="195"/>
      <c r="E29" s="195"/>
      <c r="F29" s="195"/>
      <c r="G29" s="6">
        <v>23</v>
      </c>
      <c r="H29" s="40">
        <v>19889925</v>
      </c>
      <c r="I29" s="40">
        <v>9479946</v>
      </c>
    </row>
    <row r="30" spans="1:9" ht="26.45" customHeight="1" x14ac:dyDescent="0.2">
      <c r="A30" s="195" t="s">
        <v>83</v>
      </c>
      <c r="B30" s="195"/>
      <c r="C30" s="195"/>
      <c r="D30" s="195"/>
      <c r="E30" s="195"/>
      <c r="F30" s="195"/>
      <c r="G30" s="6">
        <v>24</v>
      </c>
      <c r="H30" s="40">
        <v>0</v>
      </c>
      <c r="I30" s="40">
        <v>0</v>
      </c>
    </row>
    <row r="31" spans="1:9" ht="26.45" customHeight="1" x14ac:dyDescent="0.2">
      <c r="A31" s="195" t="s">
        <v>84</v>
      </c>
      <c r="B31" s="195"/>
      <c r="C31" s="195"/>
      <c r="D31" s="195"/>
      <c r="E31" s="195"/>
      <c r="F31" s="195"/>
      <c r="G31" s="6">
        <v>25</v>
      </c>
      <c r="H31" s="40">
        <v>0</v>
      </c>
      <c r="I31" s="40">
        <v>0</v>
      </c>
    </row>
    <row r="32" spans="1:9" ht="14.45" customHeight="1" x14ac:dyDescent="0.2">
      <c r="A32" s="195" t="s">
        <v>85</v>
      </c>
      <c r="B32" s="195"/>
      <c r="C32" s="195"/>
      <c r="D32" s="195"/>
      <c r="E32" s="195"/>
      <c r="F32" s="195"/>
      <c r="G32" s="6">
        <v>26</v>
      </c>
      <c r="H32" s="40">
        <v>0</v>
      </c>
      <c r="I32" s="40">
        <v>0</v>
      </c>
    </row>
    <row r="33" spans="1:10" ht="25.5" customHeight="1" x14ac:dyDescent="0.2">
      <c r="A33" s="195" t="s">
        <v>258</v>
      </c>
      <c r="B33" s="195"/>
      <c r="C33" s="195"/>
      <c r="D33" s="195"/>
      <c r="E33" s="195"/>
      <c r="F33" s="195"/>
      <c r="G33" s="6">
        <v>27</v>
      </c>
      <c r="H33" s="40">
        <v>0</v>
      </c>
      <c r="I33" s="40">
        <v>0</v>
      </c>
    </row>
    <row r="34" spans="1:10" ht="37.5" customHeight="1" x14ac:dyDescent="0.2">
      <c r="A34" s="195" t="s">
        <v>86</v>
      </c>
      <c r="B34" s="195"/>
      <c r="C34" s="195"/>
      <c r="D34" s="195"/>
      <c r="E34" s="195"/>
      <c r="F34" s="195"/>
      <c r="G34" s="6">
        <v>28</v>
      </c>
      <c r="H34" s="40">
        <v>-716790</v>
      </c>
      <c r="I34" s="40">
        <v>-334000</v>
      </c>
    </row>
    <row r="35" spans="1:10" ht="27.75" customHeight="1" x14ac:dyDescent="0.2">
      <c r="A35" s="193" t="s">
        <v>259</v>
      </c>
      <c r="B35" s="193"/>
      <c r="C35" s="193"/>
      <c r="D35" s="193"/>
      <c r="E35" s="193"/>
      <c r="F35" s="193"/>
      <c r="G35" s="7">
        <v>29</v>
      </c>
      <c r="H35" s="41">
        <f>H23-H24-H25+H27-H26-H28-H29-H30-H31+H32+H33+H34</f>
        <v>15157387</v>
      </c>
      <c r="I35" s="41">
        <f>I23-I24-I25+I27-I26-I28-I29-I30-I31+I32+I33+I34</f>
        <v>18884910</v>
      </c>
    </row>
    <row r="36" spans="1:10" ht="25.5" customHeight="1" x14ac:dyDescent="0.2">
      <c r="A36" s="195" t="s">
        <v>260</v>
      </c>
      <c r="B36" s="195"/>
      <c r="C36" s="195"/>
      <c r="D36" s="195"/>
      <c r="E36" s="195"/>
      <c r="F36" s="195"/>
      <c r="G36" s="6">
        <v>30</v>
      </c>
      <c r="H36" s="40">
        <v>3223671</v>
      </c>
      <c r="I36" s="40">
        <v>4282279</v>
      </c>
    </row>
    <row r="37" spans="1:10" ht="26.25" customHeight="1" x14ac:dyDescent="0.2">
      <c r="A37" s="193" t="s">
        <v>261</v>
      </c>
      <c r="B37" s="193"/>
      <c r="C37" s="193"/>
      <c r="D37" s="193"/>
      <c r="E37" s="193"/>
      <c r="F37" s="193"/>
      <c r="G37" s="7">
        <v>31</v>
      </c>
      <c r="H37" s="41">
        <f>H35-H36</f>
        <v>11933716</v>
      </c>
      <c r="I37" s="41">
        <f>I35-I36</f>
        <v>14602631</v>
      </c>
    </row>
    <row r="38" spans="1:10" ht="29.25" customHeight="1" x14ac:dyDescent="0.2">
      <c r="A38" s="193" t="s">
        <v>262</v>
      </c>
      <c r="B38" s="193"/>
      <c r="C38" s="193"/>
      <c r="D38" s="193"/>
      <c r="E38" s="193"/>
      <c r="F38" s="193"/>
      <c r="G38" s="7">
        <v>32</v>
      </c>
      <c r="H38" s="41">
        <f>H39-H40</f>
        <v>-114852</v>
      </c>
      <c r="I38" s="41">
        <f>I39-I40</f>
        <v>631054</v>
      </c>
    </row>
    <row r="39" spans="1:10" ht="27.75" customHeight="1" x14ac:dyDescent="0.2">
      <c r="A39" s="195" t="s">
        <v>87</v>
      </c>
      <c r="B39" s="195"/>
      <c r="C39" s="195"/>
      <c r="D39" s="195"/>
      <c r="E39" s="195"/>
      <c r="F39" s="195"/>
      <c r="G39" s="6">
        <v>33</v>
      </c>
      <c r="H39" s="40">
        <v>-114852</v>
      </c>
      <c r="I39" s="40">
        <v>631054</v>
      </c>
    </row>
    <row r="40" spans="1:10" ht="22.9" customHeight="1" x14ac:dyDescent="0.2">
      <c r="A40" s="195" t="s">
        <v>88</v>
      </c>
      <c r="B40" s="195"/>
      <c r="C40" s="195"/>
      <c r="D40" s="195"/>
      <c r="E40" s="195"/>
      <c r="F40" s="195"/>
      <c r="G40" s="6">
        <v>34</v>
      </c>
      <c r="H40" s="40">
        <v>0</v>
      </c>
      <c r="I40" s="40">
        <v>0</v>
      </c>
    </row>
    <row r="41" spans="1:10" x14ac:dyDescent="0.2">
      <c r="A41" s="193" t="s">
        <v>263</v>
      </c>
      <c r="B41" s="193"/>
      <c r="C41" s="193"/>
      <c r="D41" s="193"/>
      <c r="E41" s="193"/>
      <c r="F41" s="193"/>
      <c r="G41" s="7">
        <v>35</v>
      </c>
      <c r="H41" s="41">
        <f>H37+H38</f>
        <v>11818864</v>
      </c>
      <c r="I41" s="41">
        <f>I37+I38</f>
        <v>15233685</v>
      </c>
    </row>
    <row r="42" spans="1:10" x14ac:dyDescent="0.2">
      <c r="A42" s="195" t="s">
        <v>89</v>
      </c>
      <c r="B42" s="195"/>
      <c r="C42" s="195"/>
      <c r="D42" s="195"/>
      <c r="E42" s="195"/>
      <c r="F42" s="195"/>
      <c r="G42" s="6">
        <v>36</v>
      </c>
      <c r="H42" s="40">
        <v>0</v>
      </c>
      <c r="I42" s="40">
        <v>0</v>
      </c>
    </row>
    <row r="43" spans="1:10" x14ac:dyDescent="0.2">
      <c r="A43" s="195" t="s">
        <v>90</v>
      </c>
      <c r="B43" s="195"/>
      <c r="C43" s="195"/>
      <c r="D43" s="195"/>
      <c r="E43" s="195"/>
      <c r="F43" s="195"/>
      <c r="G43" s="6">
        <v>37</v>
      </c>
      <c r="H43" s="40">
        <f>H41</f>
        <v>11818864</v>
      </c>
      <c r="I43" s="40">
        <f>I41</f>
        <v>15233685</v>
      </c>
    </row>
    <row r="44" spans="1:10" x14ac:dyDescent="0.2">
      <c r="A44" s="196" t="s">
        <v>15</v>
      </c>
      <c r="B44" s="197"/>
      <c r="C44" s="197"/>
      <c r="D44" s="197"/>
      <c r="E44" s="197"/>
      <c r="F44" s="197"/>
      <c r="G44" s="198"/>
      <c r="H44" s="198"/>
      <c r="I44" s="198"/>
      <c r="J44" s="4"/>
    </row>
    <row r="45" spans="1:10" x14ac:dyDescent="0.2">
      <c r="A45" s="200" t="s">
        <v>91</v>
      </c>
      <c r="B45" s="200"/>
      <c r="C45" s="200"/>
      <c r="D45" s="200"/>
      <c r="E45" s="200"/>
      <c r="F45" s="200"/>
      <c r="G45" s="6">
        <v>38</v>
      </c>
      <c r="H45" s="42">
        <f>H41</f>
        <v>11818864</v>
      </c>
      <c r="I45" s="42">
        <f>I41</f>
        <v>15233685</v>
      </c>
    </row>
    <row r="46" spans="1:10" x14ac:dyDescent="0.2">
      <c r="A46" s="192" t="s">
        <v>264</v>
      </c>
      <c r="B46" s="192"/>
      <c r="C46" s="192"/>
      <c r="D46" s="192"/>
      <c r="E46" s="192"/>
      <c r="F46" s="192"/>
      <c r="G46" s="7">
        <v>39</v>
      </c>
      <c r="H46" s="41">
        <f>H47+H59</f>
        <v>-5336452</v>
      </c>
      <c r="I46" s="41">
        <f>I47+I59</f>
        <v>-165939</v>
      </c>
    </row>
    <row r="47" spans="1:10" ht="24.75" customHeight="1" x14ac:dyDescent="0.2">
      <c r="A47" s="173" t="s">
        <v>265</v>
      </c>
      <c r="B47" s="173"/>
      <c r="C47" s="173"/>
      <c r="D47" s="173"/>
      <c r="E47" s="173"/>
      <c r="F47" s="173"/>
      <c r="G47" s="7">
        <v>40</v>
      </c>
      <c r="H47" s="41">
        <f>SUM(H48:H54)+H57+H58</f>
        <v>-1628552</v>
      </c>
      <c r="I47" s="41">
        <f>SUM(I48:I54)+I57+I58</f>
        <v>4476410</v>
      </c>
    </row>
    <row r="48" spans="1:10" x14ac:dyDescent="0.2">
      <c r="A48" s="199" t="s">
        <v>92</v>
      </c>
      <c r="B48" s="199"/>
      <c r="C48" s="199"/>
      <c r="D48" s="199"/>
      <c r="E48" s="199"/>
      <c r="F48" s="199"/>
      <c r="G48" s="6">
        <v>41</v>
      </c>
      <c r="H48" s="95">
        <v>0</v>
      </c>
      <c r="I48" s="95">
        <v>0</v>
      </c>
    </row>
    <row r="49" spans="1:9" x14ac:dyDescent="0.2">
      <c r="A49" s="199" t="s">
        <v>93</v>
      </c>
      <c r="B49" s="199"/>
      <c r="C49" s="199"/>
      <c r="D49" s="199"/>
      <c r="E49" s="199"/>
      <c r="F49" s="199"/>
      <c r="G49" s="6">
        <v>42</v>
      </c>
      <c r="H49" s="95">
        <v>0</v>
      </c>
      <c r="I49" s="95">
        <v>0</v>
      </c>
    </row>
    <row r="50" spans="1:9" ht="23.45" customHeight="1" x14ac:dyDescent="0.2">
      <c r="A50" s="199" t="s">
        <v>94</v>
      </c>
      <c r="B50" s="199"/>
      <c r="C50" s="199"/>
      <c r="D50" s="199"/>
      <c r="E50" s="199"/>
      <c r="F50" s="199"/>
      <c r="G50" s="6">
        <v>43</v>
      </c>
      <c r="H50" s="95">
        <v>0</v>
      </c>
      <c r="I50" s="95">
        <v>0</v>
      </c>
    </row>
    <row r="51" spans="1:9" ht="27" customHeight="1" x14ac:dyDescent="0.2">
      <c r="A51" s="199" t="s">
        <v>95</v>
      </c>
      <c r="B51" s="199"/>
      <c r="C51" s="199"/>
      <c r="D51" s="199"/>
      <c r="E51" s="199"/>
      <c r="F51" s="199"/>
      <c r="G51" s="6">
        <v>44</v>
      </c>
      <c r="H51" s="95">
        <v>0</v>
      </c>
      <c r="I51" s="95">
        <v>0</v>
      </c>
    </row>
    <row r="52" spans="1:9" ht="27" customHeight="1" x14ac:dyDescent="0.2">
      <c r="A52" s="199" t="s">
        <v>266</v>
      </c>
      <c r="B52" s="199"/>
      <c r="C52" s="199"/>
      <c r="D52" s="199"/>
      <c r="E52" s="199"/>
      <c r="F52" s="199"/>
      <c r="G52" s="6">
        <v>45</v>
      </c>
      <c r="H52" s="95">
        <v>0</v>
      </c>
      <c r="I52" s="95">
        <v>0</v>
      </c>
    </row>
    <row r="53" spans="1:9" ht="27.6" customHeight="1" x14ac:dyDescent="0.2">
      <c r="A53" s="199" t="s">
        <v>267</v>
      </c>
      <c r="B53" s="199"/>
      <c r="C53" s="199"/>
      <c r="D53" s="199"/>
      <c r="E53" s="199"/>
      <c r="F53" s="199"/>
      <c r="G53" s="6">
        <v>46</v>
      </c>
      <c r="H53" s="95">
        <v>-2159901</v>
      </c>
      <c r="I53" s="95">
        <v>5182761</v>
      </c>
    </row>
    <row r="54" spans="1:9" ht="44.25" customHeight="1" x14ac:dyDescent="0.2">
      <c r="A54" s="166" t="s">
        <v>241</v>
      </c>
      <c r="B54" s="166"/>
      <c r="C54" s="166"/>
      <c r="D54" s="166"/>
      <c r="E54" s="166"/>
      <c r="F54" s="166"/>
      <c r="G54" s="6">
        <v>47</v>
      </c>
      <c r="H54" s="95">
        <v>0</v>
      </c>
      <c r="I54" s="95">
        <v>0</v>
      </c>
    </row>
    <row r="55" spans="1:9" ht="33" customHeight="1" x14ac:dyDescent="0.2">
      <c r="A55" s="166" t="s">
        <v>268</v>
      </c>
      <c r="B55" s="166"/>
      <c r="C55" s="166"/>
      <c r="D55" s="166"/>
      <c r="E55" s="166"/>
      <c r="F55" s="166"/>
      <c r="G55" s="6">
        <v>48</v>
      </c>
      <c r="H55" s="95">
        <v>0</v>
      </c>
      <c r="I55" s="95">
        <v>0</v>
      </c>
    </row>
    <row r="56" spans="1:9" ht="28.5" customHeight="1" x14ac:dyDescent="0.2">
      <c r="A56" s="166" t="s">
        <v>269</v>
      </c>
      <c r="B56" s="166"/>
      <c r="C56" s="166"/>
      <c r="D56" s="166"/>
      <c r="E56" s="166"/>
      <c r="F56" s="166"/>
      <c r="G56" s="6">
        <v>49</v>
      </c>
      <c r="H56" s="95">
        <v>0</v>
      </c>
      <c r="I56" s="95">
        <v>0</v>
      </c>
    </row>
    <row r="57" spans="1:9" ht="39" customHeight="1" x14ac:dyDescent="0.2">
      <c r="A57" s="166" t="s">
        <v>270</v>
      </c>
      <c r="B57" s="166"/>
      <c r="C57" s="166"/>
      <c r="D57" s="166"/>
      <c r="E57" s="166"/>
      <c r="F57" s="166"/>
      <c r="G57" s="6">
        <v>50</v>
      </c>
      <c r="H57" s="95">
        <v>0</v>
      </c>
      <c r="I57" s="95">
        <v>0</v>
      </c>
    </row>
    <row r="58" spans="1:9" ht="24" customHeight="1" x14ac:dyDescent="0.2">
      <c r="A58" s="166" t="s">
        <v>198</v>
      </c>
      <c r="B58" s="166"/>
      <c r="C58" s="166"/>
      <c r="D58" s="166"/>
      <c r="E58" s="166"/>
      <c r="F58" s="166"/>
      <c r="G58" s="6">
        <v>51</v>
      </c>
      <c r="H58" s="95">
        <v>531349</v>
      </c>
      <c r="I58" s="95">
        <v>-706351</v>
      </c>
    </row>
    <row r="59" spans="1:9" ht="25.15" customHeight="1" x14ac:dyDescent="0.2">
      <c r="A59" s="173" t="s">
        <v>271</v>
      </c>
      <c r="B59" s="173"/>
      <c r="C59" s="173"/>
      <c r="D59" s="173"/>
      <c r="E59" s="173"/>
      <c r="F59" s="173"/>
      <c r="G59" s="7">
        <v>52</v>
      </c>
      <c r="H59" s="41">
        <f>SUM(H60:H67)</f>
        <v>-3707900</v>
      </c>
      <c r="I59" s="41">
        <f>SUM(I60:I67)</f>
        <v>-4642349</v>
      </c>
    </row>
    <row r="60" spans="1:9" ht="12.75" customHeight="1" x14ac:dyDescent="0.2">
      <c r="A60" s="166" t="s">
        <v>96</v>
      </c>
      <c r="B60" s="166"/>
      <c r="C60" s="166"/>
      <c r="D60" s="166"/>
      <c r="E60" s="166"/>
      <c r="F60" s="166"/>
      <c r="G60" s="6">
        <v>53</v>
      </c>
      <c r="H60" s="95">
        <v>0</v>
      </c>
      <c r="I60" s="95">
        <v>0</v>
      </c>
    </row>
    <row r="61" spans="1:9" ht="12.75" customHeight="1" x14ac:dyDescent="0.2">
      <c r="A61" s="166" t="s">
        <v>242</v>
      </c>
      <c r="B61" s="166"/>
      <c r="C61" s="166"/>
      <c r="D61" s="166"/>
      <c r="E61" s="166"/>
      <c r="F61" s="166"/>
      <c r="G61" s="6">
        <v>54</v>
      </c>
      <c r="H61" s="95">
        <v>0</v>
      </c>
      <c r="I61" s="95">
        <v>0</v>
      </c>
    </row>
    <row r="62" spans="1:9" ht="12.75" customHeight="1" x14ac:dyDescent="0.2">
      <c r="A62" s="166" t="s">
        <v>243</v>
      </c>
      <c r="B62" s="166"/>
      <c r="C62" s="166"/>
      <c r="D62" s="166"/>
      <c r="E62" s="166"/>
      <c r="F62" s="166"/>
      <c r="G62" s="6">
        <v>55</v>
      </c>
      <c r="H62" s="95">
        <v>0</v>
      </c>
      <c r="I62" s="95">
        <v>0</v>
      </c>
    </row>
    <row r="63" spans="1:9" ht="12.75" customHeight="1" x14ac:dyDescent="0.2">
      <c r="A63" s="166" t="s">
        <v>97</v>
      </c>
      <c r="B63" s="166"/>
      <c r="C63" s="166"/>
      <c r="D63" s="166"/>
      <c r="E63" s="166"/>
      <c r="F63" s="166"/>
      <c r="G63" s="6">
        <v>56</v>
      </c>
      <c r="H63" s="95">
        <v>0</v>
      </c>
      <c r="I63" s="95">
        <v>0</v>
      </c>
    </row>
    <row r="64" spans="1:9" ht="25.5" customHeight="1" x14ac:dyDescent="0.2">
      <c r="A64" s="166" t="s">
        <v>98</v>
      </c>
      <c r="B64" s="166"/>
      <c r="C64" s="166"/>
      <c r="D64" s="166"/>
      <c r="E64" s="166"/>
      <c r="F64" s="166"/>
      <c r="G64" s="6">
        <v>57</v>
      </c>
      <c r="H64" s="95">
        <v>-4521830</v>
      </c>
      <c r="I64" s="95">
        <v>-5661401</v>
      </c>
    </row>
    <row r="65" spans="1:9" ht="12.75" customHeight="1" x14ac:dyDescent="0.2">
      <c r="A65" s="166" t="s">
        <v>95</v>
      </c>
      <c r="B65" s="166"/>
      <c r="C65" s="166"/>
      <c r="D65" s="166"/>
      <c r="E65" s="166"/>
      <c r="F65" s="166"/>
      <c r="G65" s="6">
        <v>58</v>
      </c>
      <c r="H65" s="95">
        <v>0</v>
      </c>
      <c r="I65" s="95">
        <v>0</v>
      </c>
    </row>
    <row r="66" spans="1:9" ht="24.75" customHeight="1" x14ac:dyDescent="0.2">
      <c r="A66" s="166" t="s">
        <v>99</v>
      </c>
      <c r="B66" s="166"/>
      <c r="C66" s="166"/>
      <c r="D66" s="166"/>
      <c r="E66" s="166"/>
      <c r="F66" s="166"/>
      <c r="G66" s="6">
        <v>59</v>
      </c>
      <c r="H66" s="95">
        <v>0</v>
      </c>
      <c r="I66" s="95">
        <v>0</v>
      </c>
    </row>
    <row r="67" spans="1:9" ht="22.9" customHeight="1" x14ac:dyDescent="0.2">
      <c r="A67" s="166" t="s">
        <v>100</v>
      </c>
      <c r="B67" s="166"/>
      <c r="C67" s="166"/>
      <c r="D67" s="166"/>
      <c r="E67" s="166"/>
      <c r="F67" s="166"/>
      <c r="G67" s="6">
        <v>60</v>
      </c>
      <c r="H67" s="95">
        <v>813930</v>
      </c>
      <c r="I67" s="95">
        <v>1019052</v>
      </c>
    </row>
    <row r="68" spans="1:9" ht="12.75" customHeight="1" x14ac:dyDescent="0.2">
      <c r="A68" s="173" t="s">
        <v>272</v>
      </c>
      <c r="B68" s="173"/>
      <c r="C68" s="173"/>
      <c r="D68" s="173"/>
      <c r="E68" s="173"/>
      <c r="F68" s="173"/>
      <c r="G68" s="7">
        <v>61</v>
      </c>
      <c r="H68" s="43">
        <f>H45+H46</f>
        <v>6482412</v>
      </c>
      <c r="I68" s="43">
        <f>I45+I46</f>
        <v>15067746</v>
      </c>
    </row>
    <row r="69" spans="1:9" ht="12.75" customHeight="1" x14ac:dyDescent="0.2">
      <c r="A69" s="190" t="s">
        <v>101</v>
      </c>
      <c r="B69" s="190"/>
      <c r="C69" s="190"/>
      <c r="D69" s="190"/>
      <c r="E69" s="190"/>
      <c r="F69" s="190"/>
      <c r="G69" s="6">
        <v>62</v>
      </c>
      <c r="H69" s="40">
        <v>0</v>
      </c>
      <c r="I69" s="40">
        <v>0</v>
      </c>
    </row>
    <row r="70" spans="1:9" x14ac:dyDescent="0.2">
      <c r="A70" s="200" t="s">
        <v>102</v>
      </c>
      <c r="B70" s="200"/>
      <c r="C70" s="200"/>
      <c r="D70" s="200"/>
      <c r="E70" s="200"/>
      <c r="F70" s="200"/>
      <c r="G70" s="6">
        <v>63</v>
      </c>
      <c r="H70" s="95">
        <f>H68</f>
        <v>6482412</v>
      </c>
      <c r="I70" s="95">
        <f>I68</f>
        <v>15067746</v>
      </c>
    </row>
  </sheetData>
  <sheetProtection algorithmName="SHA-512" hashValue="9cHptxK5Io+XLj52zOaSwgVdDzzgKSGUoFGP7hKzX3XcjVuO6PiE+DcUdMDU4m/jScVeptJxQONilDxqA/0N4Q==" saltValue="wILVR7zCsrTryxRFeqsOi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1.0629921259842521" right="0.15748031496062992" top="0.86614173228346458" bottom="0.74803149606299213" header="0.51181102362204722" footer="0.51181102362204722"/>
  <pageSetup paperSize="9" scale="83" fitToHeight="2"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4" zoomScale="110" zoomScaleNormal="100" workbookViewId="0">
      <selection activeCell="I63" sqref="I63"/>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2" t="s">
        <v>156</v>
      </c>
      <c r="B1" s="217"/>
      <c r="C1" s="217"/>
      <c r="D1" s="217"/>
      <c r="E1" s="217"/>
      <c r="F1" s="217"/>
      <c r="G1" s="217"/>
      <c r="H1" s="217"/>
    </row>
    <row r="2" spans="1:9" ht="12.75" customHeight="1" x14ac:dyDescent="0.2">
      <c r="A2" s="201" t="s">
        <v>296</v>
      </c>
      <c r="B2" s="177"/>
      <c r="C2" s="177"/>
      <c r="D2" s="177"/>
      <c r="E2" s="177"/>
      <c r="F2" s="177"/>
      <c r="G2" s="177"/>
      <c r="H2" s="177"/>
    </row>
    <row r="3" spans="1:9" x14ac:dyDescent="0.2">
      <c r="A3" s="220" t="s">
        <v>10</v>
      </c>
      <c r="B3" s="221"/>
      <c r="C3" s="221"/>
      <c r="D3" s="221"/>
      <c r="E3" s="221"/>
      <c r="F3" s="221"/>
      <c r="G3" s="221"/>
      <c r="H3" s="221"/>
      <c r="I3" s="189"/>
    </row>
    <row r="4" spans="1:9" x14ac:dyDescent="0.2">
      <c r="A4" s="216" t="s">
        <v>297</v>
      </c>
      <c r="B4" s="185"/>
      <c r="C4" s="185"/>
      <c r="D4" s="185"/>
      <c r="E4" s="185"/>
      <c r="F4" s="185"/>
      <c r="G4" s="185"/>
      <c r="H4" s="185"/>
      <c r="I4" s="186"/>
    </row>
    <row r="5" spans="1:9" ht="45" x14ac:dyDescent="0.2">
      <c r="A5" s="218" t="s">
        <v>2</v>
      </c>
      <c r="B5" s="219"/>
      <c r="C5" s="219"/>
      <c r="D5" s="219"/>
      <c r="E5" s="219"/>
      <c r="F5" s="219"/>
      <c r="G5" s="59" t="s">
        <v>5</v>
      </c>
      <c r="H5" s="14" t="s">
        <v>194</v>
      </c>
      <c r="I5" s="60" t="s">
        <v>197</v>
      </c>
    </row>
    <row r="6" spans="1:9" x14ac:dyDescent="0.2">
      <c r="A6" s="222">
        <v>1</v>
      </c>
      <c r="B6" s="219"/>
      <c r="C6" s="219"/>
      <c r="D6" s="219"/>
      <c r="E6" s="219"/>
      <c r="F6" s="219"/>
      <c r="G6" s="56">
        <v>2</v>
      </c>
      <c r="H6" s="14" t="s">
        <v>6</v>
      </c>
      <c r="I6" s="14" t="s">
        <v>7</v>
      </c>
    </row>
    <row r="7" spans="1:9" x14ac:dyDescent="0.2">
      <c r="A7" s="212" t="s">
        <v>110</v>
      </c>
      <c r="B7" s="213"/>
      <c r="C7" s="213"/>
      <c r="D7" s="213"/>
      <c r="E7" s="213"/>
      <c r="F7" s="213"/>
      <c r="G7" s="213"/>
      <c r="H7" s="213"/>
      <c r="I7" s="213"/>
    </row>
    <row r="8" spans="1:9" x14ac:dyDescent="0.2">
      <c r="A8" s="210" t="s">
        <v>103</v>
      </c>
      <c r="B8" s="210"/>
      <c r="C8" s="210"/>
      <c r="D8" s="210"/>
      <c r="E8" s="210"/>
      <c r="F8" s="210"/>
      <c r="G8" s="6">
        <v>1</v>
      </c>
      <c r="H8" s="61">
        <v>0</v>
      </c>
      <c r="I8" s="61">
        <v>0</v>
      </c>
    </row>
    <row r="9" spans="1:9" x14ac:dyDescent="0.2">
      <c r="A9" s="210" t="s">
        <v>104</v>
      </c>
      <c r="B9" s="210"/>
      <c r="C9" s="210"/>
      <c r="D9" s="210"/>
      <c r="E9" s="210"/>
      <c r="F9" s="210"/>
      <c r="G9" s="6">
        <v>2</v>
      </c>
      <c r="H9" s="61">
        <v>0</v>
      </c>
      <c r="I9" s="61">
        <v>0</v>
      </c>
    </row>
    <row r="10" spans="1:9" x14ac:dyDescent="0.2">
      <c r="A10" s="210" t="s">
        <v>105</v>
      </c>
      <c r="B10" s="210"/>
      <c r="C10" s="210"/>
      <c r="D10" s="210"/>
      <c r="E10" s="210"/>
      <c r="F10" s="210"/>
      <c r="G10" s="6">
        <v>3</v>
      </c>
      <c r="H10" s="61">
        <v>0</v>
      </c>
      <c r="I10" s="61">
        <v>0</v>
      </c>
    </row>
    <row r="11" spans="1:9" x14ac:dyDescent="0.2">
      <c r="A11" s="210" t="s">
        <v>106</v>
      </c>
      <c r="B11" s="210"/>
      <c r="C11" s="210"/>
      <c r="D11" s="210"/>
      <c r="E11" s="210"/>
      <c r="F11" s="210"/>
      <c r="G11" s="6">
        <v>4</v>
      </c>
      <c r="H11" s="61">
        <v>0</v>
      </c>
      <c r="I11" s="61">
        <v>0</v>
      </c>
    </row>
    <row r="12" spans="1:9" x14ac:dyDescent="0.2">
      <c r="A12" s="210" t="s">
        <v>107</v>
      </c>
      <c r="B12" s="210"/>
      <c r="C12" s="210"/>
      <c r="D12" s="210"/>
      <c r="E12" s="210"/>
      <c r="F12" s="210"/>
      <c r="G12" s="6">
        <v>5</v>
      </c>
      <c r="H12" s="61">
        <v>0</v>
      </c>
      <c r="I12" s="61">
        <v>0</v>
      </c>
    </row>
    <row r="13" spans="1:9" ht="22.5" customHeight="1" x14ac:dyDescent="0.2">
      <c r="A13" s="210" t="s">
        <v>127</v>
      </c>
      <c r="B13" s="210"/>
      <c r="C13" s="210"/>
      <c r="D13" s="210"/>
      <c r="E13" s="210"/>
      <c r="F13" s="210"/>
      <c r="G13" s="6">
        <v>6</v>
      </c>
      <c r="H13" s="61">
        <v>0</v>
      </c>
      <c r="I13" s="61">
        <v>0</v>
      </c>
    </row>
    <row r="14" spans="1:9" x14ac:dyDescent="0.2">
      <c r="A14" s="210" t="s">
        <v>108</v>
      </c>
      <c r="B14" s="210"/>
      <c r="C14" s="210"/>
      <c r="D14" s="210"/>
      <c r="E14" s="210"/>
      <c r="F14" s="210"/>
      <c r="G14" s="6">
        <v>7</v>
      </c>
      <c r="H14" s="61">
        <v>0</v>
      </c>
      <c r="I14" s="61">
        <v>0</v>
      </c>
    </row>
    <row r="15" spans="1:9" x14ac:dyDescent="0.2">
      <c r="A15" s="210" t="s">
        <v>109</v>
      </c>
      <c r="B15" s="210"/>
      <c r="C15" s="210"/>
      <c r="D15" s="210"/>
      <c r="E15" s="210"/>
      <c r="F15" s="210"/>
      <c r="G15" s="6">
        <v>8</v>
      </c>
      <c r="H15" s="61">
        <v>0</v>
      </c>
      <c r="I15" s="61">
        <v>0</v>
      </c>
    </row>
    <row r="16" spans="1:9" x14ac:dyDescent="0.2">
      <c r="A16" s="212" t="s">
        <v>111</v>
      </c>
      <c r="B16" s="213"/>
      <c r="C16" s="213"/>
      <c r="D16" s="213"/>
      <c r="E16" s="213"/>
      <c r="F16" s="213"/>
      <c r="G16" s="213"/>
      <c r="H16" s="213"/>
      <c r="I16" s="213"/>
    </row>
    <row r="17" spans="1:9" x14ac:dyDescent="0.2">
      <c r="A17" s="210" t="s">
        <v>112</v>
      </c>
      <c r="B17" s="210"/>
      <c r="C17" s="210"/>
      <c r="D17" s="210"/>
      <c r="E17" s="210"/>
      <c r="F17" s="210"/>
      <c r="G17" s="6">
        <v>9</v>
      </c>
      <c r="H17" s="61">
        <v>15042535</v>
      </c>
      <c r="I17" s="61">
        <v>19515964</v>
      </c>
    </row>
    <row r="18" spans="1:9" x14ac:dyDescent="0.2">
      <c r="A18" s="210" t="s">
        <v>113</v>
      </c>
      <c r="B18" s="210"/>
      <c r="C18" s="210"/>
      <c r="D18" s="210"/>
      <c r="E18" s="210"/>
      <c r="F18" s="210"/>
      <c r="G18" s="6"/>
      <c r="H18" s="61"/>
      <c r="I18" s="61"/>
    </row>
    <row r="19" spans="1:9" x14ac:dyDescent="0.2">
      <c r="A19" s="210" t="s">
        <v>114</v>
      </c>
      <c r="B19" s="210"/>
      <c r="C19" s="210"/>
      <c r="D19" s="210"/>
      <c r="E19" s="210"/>
      <c r="F19" s="210"/>
      <c r="G19" s="6">
        <v>10</v>
      </c>
      <c r="H19" s="61">
        <v>20970097</v>
      </c>
      <c r="I19" s="61">
        <v>19816680</v>
      </c>
    </row>
    <row r="20" spans="1:9" x14ac:dyDescent="0.2">
      <c r="A20" s="210" t="s">
        <v>115</v>
      </c>
      <c r="B20" s="210"/>
      <c r="C20" s="210"/>
      <c r="D20" s="210"/>
      <c r="E20" s="210"/>
      <c r="F20" s="210"/>
      <c r="G20" s="6">
        <v>11</v>
      </c>
      <c r="H20" s="61">
        <v>9483474</v>
      </c>
      <c r="I20" s="61">
        <v>11159747</v>
      </c>
    </row>
    <row r="21" spans="1:9" ht="23.25" customHeight="1" x14ac:dyDescent="0.2">
      <c r="A21" s="210" t="s">
        <v>116</v>
      </c>
      <c r="B21" s="210"/>
      <c r="C21" s="210"/>
      <c r="D21" s="210"/>
      <c r="E21" s="210"/>
      <c r="F21" s="210"/>
      <c r="G21" s="6">
        <v>12</v>
      </c>
      <c r="H21" s="61">
        <v>-1287651</v>
      </c>
      <c r="I21" s="61">
        <v>1344855</v>
      </c>
    </row>
    <row r="22" spans="1:9" x14ac:dyDescent="0.2">
      <c r="A22" s="210" t="s">
        <v>117</v>
      </c>
      <c r="B22" s="210"/>
      <c r="C22" s="210"/>
      <c r="D22" s="210"/>
      <c r="E22" s="210"/>
      <c r="F22" s="210"/>
      <c r="G22" s="6">
        <v>13</v>
      </c>
      <c r="H22" s="61">
        <v>-25667</v>
      </c>
      <c r="I22" s="61">
        <v>-37926</v>
      </c>
    </row>
    <row r="23" spans="1:9" x14ac:dyDescent="0.2">
      <c r="A23" s="210" t="s">
        <v>118</v>
      </c>
      <c r="B23" s="210"/>
      <c r="C23" s="210"/>
      <c r="D23" s="210"/>
      <c r="E23" s="210"/>
      <c r="F23" s="210"/>
      <c r="G23" s="6">
        <v>14</v>
      </c>
      <c r="H23" s="61">
        <v>-212965</v>
      </c>
      <c r="I23" s="61">
        <v>-770841</v>
      </c>
    </row>
    <row r="24" spans="1:9" x14ac:dyDescent="0.2">
      <c r="A24" s="212" t="s">
        <v>119</v>
      </c>
      <c r="B24" s="213"/>
      <c r="C24" s="213"/>
      <c r="D24" s="213"/>
      <c r="E24" s="213"/>
      <c r="F24" s="213"/>
      <c r="G24" s="213"/>
      <c r="H24" s="213"/>
      <c r="I24" s="213"/>
    </row>
    <row r="25" spans="1:9" x14ac:dyDescent="0.2">
      <c r="A25" s="210" t="s">
        <v>120</v>
      </c>
      <c r="B25" s="210"/>
      <c r="C25" s="210"/>
      <c r="D25" s="210"/>
      <c r="E25" s="210"/>
      <c r="F25" s="210"/>
      <c r="G25" s="6">
        <v>15</v>
      </c>
      <c r="H25" s="61">
        <v>38666621</v>
      </c>
      <c r="I25" s="61">
        <v>-17647838</v>
      </c>
    </row>
    <row r="26" spans="1:9" x14ac:dyDescent="0.2">
      <c r="A26" s="210" t="s">
        <v>121</v>
      </c>
      <c r="B26" s="210"/>
      <c r="C26" s="210"/>
      <c r="D26" s="210"/>
      <c r="E26" s="210"/>
      <c r="F26" s="210"/>
      <c r="G26" s="6">
        <v>16</v>
      </c>
      <c r="H26" s="61">
        <v>-3467065</v>
      </c>
      <c r="I26" s="61">
        <v>3546220</v>
      </c>
    </row>
    <row r="27" spans="1:9" x14ac:dyDescent="0.2">
      <c r="A27" s="210" t="s">
        <v>122</v>
      </c>
      <c r="B27" s="210"/>
      <c r="C27" s="210"/>
      <c r="D27" s="210"/>
      <c r="E27" s="210"/>
      <c r="F27" s="210"/>
      <c r="G27" s="6">
        <v>17</v>
      </c>
      <c r="H27" s="61">
        <v>-59363230</v>
      </c>
      <c r="I27" s="61">
        <v>-338829032</v>
      </c>
    </row>
    <row r="28" spans="1:9" ht="25.5" customHeight="1" x14ac:dyDescent="0.2">
      <c r="A28" s="210" t="s">
        <v>123</v>
      </c>
      <c r="B28" s="210"/>
      <c r="C28" s="210"/>
      <c r="D28" s="210"/>
      <c r="E28" s="210"/>
      <c r="F28" s="210"/>
      <c r="G28" s="6">
        <v>18</v>
      </c>
      <c r="H28" s="61">
        <v>-45804076</v>
      </c>
      <c r="I28" s="61">
        <v>-64397769</v>
      </c>
    </row>
    <row r="29" spans="1:9" ht="23.25" customHeight="1" x14ac:dyDescent="0.2">
      <c r="A29" s="210" t="s">
        <v>124</v>
      </c>
      <c r="B29" s="210"/>
      <c r="C29" s="210"/>
      <c r="D29" s="210"/>
      <c r="E29" s="210"/>
      <c r="F29" s="210"/>
      <c r="G29" s="6">
        <v>19</v>
      </c>
      <c r="H29" s="61">
        <v>0</v>
      </c>
      <c r="I29" s="61">
        <v>0</v>
      </c>
    </row>
    <row r="30" spans="1:9" ht="27.75" customHeight="1" x14ac:dyDescent="0.2">
      <c r="A30" s="210" t="s">
        <v>125</v>
      </c>
      <c r="B30" s="210"/>
      <c r="C30" s="210"/>
      <c r="D30" s="210"/>
      <c r="E30" s="210"/>
      <c r="F30" s="210"/>
      <c r="G30" s="6">
        <v>20</v>
      </c>
      <c r="H30" s="61">
        <v>0</v>
      </c>
      <c r="I30" s="61">
        <v>0</v>
      </c>
    </row>
    <row r="31" spans="1:9" ht="27.75" customHeight="1" x14ac:dyDescent="0.2">
      <c r="A31" s="210" t="s">
        <v>126</v>
      </c>
      <c r="B31" s="210"/>
      <c r="C31" s="210"/>
      <c r="D31" s="210"/>
      <c r="E31" s="210"/>
      <c r="F31" s="210"/>
      <c r="G31" s="6">
        <v>21</v>
      </c>
      <c r="H31" s="61">
        <v>-44391616</v>
      </c>
      <c r="I31" s="61">
        <v>10863025</v>
      </c>
    </row>
    <row r="32" spans="1:9" ht="29.25" customHeight="1" x14ac:dyDescent="0.2">
      <c r="A32" s="210" t="s">
        <v>128</v>
      </c>
      <c r="B32" s="210"/>
      <c r="C32" s="210"/>
      <c r="D32" s="210"/>
      <c r="E32" s="210"/>
      <c r="F32" s="210"/>
      <c r="G32" s="6">
        <v>22</v>
      </c>
      <c r="H32" s="61">
        <v>42803568</v>
      </c>
      <c r="I32" s="61">
        <v>-1221255</v>
      </c>
    </row>
    <row r="33" spans="1:9" x14ac:dyDescent="0.2">
      <c r="A33" s="210" t="s">
        <v>129</v>
      </c>
      <c r="B33" s="210"/>
      <c r="C33" s="210"/>
      <c r="D33" s="210"/>
      <c r="E33" s="210"/>
      <c r="F33" s="210"/>
      <c r="G33" s="6">
        <v>23</v>
      </c>
      <c r="H33" s="61">
        <v>-2582034</v>
      </c>
      <c r="I33" s="61">
        <v>738903</v>
      </c>
    </row>
    <row r="34" spans="1:9" x14ac:dyDescent="0.2">
      <c r="A34" s="210" t="s">
        <v>130</v>
      </c>
      <c r="B34" s="210"/>
      <c r="C34" s="210"/>
      <c r="D34" s="210"/>
      <c r="E34" s="210"/>
      <c r="F34" s="210"/>
      <c r="G34" s="6">
        <v>24</v>
      </c>
      <c r="H34" s="61">
        <v>20288656</v>
      </c>
      <c r="I34" s="61">
        <v>-12282231</v>
      </c>
    </row>
    <row r="35" spans="1:9" x14ac:dyDescent="0.2">
      <c r="A35" s="210" t="s">
        <v>131</v>
      </c>
      <c r="B35" s="210"/>
      <c r="C35" s="210"/>
      <c r="D35" s="210"/>
      <c r="E35" s="210"/>
      <c r="F35" s="210"/>
      <c r="G35" s="6">
        <v>25</v>
      </c>
      <c r="H35" s="61">
        <v>235105705</v>
      </c>
      <c r="I35" s="61">
        <v>453597800</v>
      </c>
    </row>
    <row r="36" spans="1:9" x14ac:dyDescent="0.2">
      <c r="A36" s="210" t="s">
        <v>132</v>
      </c>
      <c r="B36" s="210"/>
      <c r="C36" s="210"/>
      <c r="D36" s="210"/>
      <c r="E36" s="210"/>
      <c r="F36" s="210"/>
      <c r="G36" s="6">
        <v>26</v>
      </c>
      <c r="H36" s="61">
        <v>29215698</v>
      </c>
      <c r="I36" s="61">
        <v>32140802</v>
      </c>
    </row>
    <row r="37" spans="1:9" x14ac:dyDescent="0.2">
      <c r="A37" s="210" t="s">
        <v>133</v>
      </c>
      <c r="B37" s="210"/>
      <c r="C37" s="210"/>
      <c r="D37" s="210"/>
      <c r="E37" s="210"/>
      <c r="F37" s="210"/>
      <c r="G37" s="6">
        <v>27</v>
      </c>
      <c r="H37" s="61">
        <v>-198154208</v>
      </c>
      <c r="I37" s="61">
        <v>-126939815</v>
      </c>
    </row>
    <row r="38" spans="1:9" x14ac:dyDescent="0.2">
      <c r="A38" s="210" t="s">
        <v>134</v>
      </c>
      <c r="B38" s="210"/>
      <c r="C38" s="210"/>
      <c r="D38" s="210"/>
      <c r="E38" s="210"/>
      <c r="F38" s="210"/>
      <c r="G38" s="6">
        <v>28</v>
      </c>
      <c r="H38" s="61">
        <v>0</v>
      </c>
      <c r="I38" s="61">
        <v>0</v>
      </c>
    </row>
    <row r="39" spans="1:9" x14ac:dyDescent="0.2">
      <c r="A39" s="210" t="s">
        <v>135</v>
      </c>
      <c r="B39" s="210"/>
      <c r="C39" s="210"/>
      <c r="D39" s="210"/>
      <c r="E39" s="210"/>
      <c r="F39" s="210"/>
      <c r="G39" s="6">
        <v>29</v>
      </c>
      <c r="H39" s="61">
        <v>-10230832</v>
      </c>
      <c r="I39" s="61">
        <v>-7748307</v>
      </c>
    </row>
    <row r="40" spans="1:9" x14ac:dyDescent="0.2">
      <c r="A40" s="210" t="s">
        <v>136</v>
      </c>
      <c r="B40" s="210"/>
      <c r="C40" s="210"/>
      <c r="D40" s="210"/>
      <c r="E40" s="210"/>
      <c r="F40" s="210"/>
      <c r="G40" s="6">
        <v>30</v>
      </c>
      <c r="H40" s="61">
        <v>101823523</v>
      </c>
      <c r="I40" s="61">
        <v>101512934</v>
      </c>
    </row>
    <row r="41" spans="1:9" x14ac:dyDescent="0.2">
      <c r="A41" s="210" t="s">
        <v>137</v>
      </c>
      <c r="B41" s="210"/>
      <c r="C41" s="210"/>
      <c r="D41" s="210"/>
      <c r="E41" s="210"/>
      <c r="F41" s="210"/>
      <c r="G41" s="6">
        <v>31</v>
      </c>
      <c r="H41" s="61">
        <v>643894</v>
      </c>
      <c r="I41" s="61">
        <v>957014</v>
      </c>
    </row>
    <row r="42" spans="1:9" x14ac:dyDescent="0.2">
      <c r="A42" s="210" t="s">
        <v>138</v>
      </c>
      <c r="B42" s="210"/>
      <c r="C42" s="210"/>
      <c r="D42" s="210"/>
      <c r="E42" s="210"/>
      <c r="F42" s="210"/>
      <c r="G42" s="6">
        <v>32</v>
      </c>
      <c r="H42" s="61">
        <v>-5801754</v>
      </c>
      <c r="I42" s="61">
        <v>-4858559</v>
      </c>
    </row>
    <row r="43" spans="1:9" x14ac:dyDescent="0.2">
      <c r="A43" s="210" t="s">
        <v>139</v>
      </c>
      <c r="B43" s="210"/>
      <c r="C43" s="210"/>
      <c r="D43" s="210"/>
      <c r="E43" s="210"/>
      <c r="F43" s="210"/>
      <c r="G43" s="6">
        <v>33</v>
      </c>
      <c r="H43" s="61">
        <v>-8868973</v>
      </c>
      <c r="I43" s="61">
        <v>-5261097</v>
      </c>
    </row>
    <row r="44" spans="1:9" ht="13.5" customHeight="1" x14ac:dyDescent="0.2">
      <c r="A44" s="211" t="s">
        <v>140</v>
      </c>
      <c r="B44" s="211"/>
      <c r="C44" s="211"/>
      <c r="D44" s="211"/>
      <c r="E44" s="211"/>
      <c r="F44" s="211"/>
      <c r="G44" s="6">
        <v>34</v>
      </c>
      <c r="H44" s="62">
        <f>SUM(H25:H43)+SUM(H17:H23)+SUM(H8:H15)</f>
        <v>133853700</v>
      </c>
      <c r="I44" s="62">
        <f>SUM(I25:I43)+SUM(I17:I23)+SUM(I8:I15)</f>
        <v>75199274</v>
      </c>
    </row>
    <row r="45" spans="1:9" x14ac:dyDescent="0.2">
      <c r="A45" s="212" t="s">
        <v>16</v>
      </c>
      <c r="B45" s="213"/>
      <c r="C45" s="213"/>
      <c r="D45" s="213"/>
      <c r="E45" s="213"/>
      <c r="F45" s="213"/>
      <c r="G45" s="213"/>
      <c r="H45" s="213"/>
      <c r="I45" s="213"/>
    </row>
    <row r="46" spans="1:9" ht="24.75" customHeight="1" x14ac:dyDescent="0.2">
      <c r="A46" s="210" t="s">
        <v>141</v>
      </c>
      <c r="B46" s="210"/>
      <c r="C46" s="210"/>
      <c r="D46" s="210"/>
      <c r="E46" s="210"/>
      <c r="F46" s="210"/>
      <c r="G46" s="6">
        <v>35</v>
      </c>
      <c r="H46" s="61">
        <v>-11015064</v>
      </c>
      <c r="I46" s="61">
        <v>-3982802</v>
      </c>
    </row>
    <row r="47" spans="1:9" ht="26.25" customHeight="1" x14ac:dyDescent="0.2">
      <c r="A47" s="210" t="s">
        <v>142</v>
      </c>
      <c r="B47" s="210"/>
      <c r="C47" s="210"/>
      <c r="D47" s="210"/>
      <c r="E47" s="210"/>
      <c r="F47" s="210"/>
      <c r="G47" s="6">
        <v>36</v>
      </c>
      <c r="H47" s="61">
        <v>0</v>
      </c>
      <c r="I47" s="61">
        <v>0</v>
      </c>
    </row>
    <row r="48" spans="1:9" ht="24" customHeight="1" x14ac:dyDescent="0.2">
      <c r="A48" s="210" t="s">
        <v>143</v>
      </c>
      <c r="B48" s="210"/>
      <c r="C48" s="210"/>
      <c r="D48" s="210"/>
      <c r="E48" s="210"/>
      <c r="F48" s="210"/>
      <c r="G48" s="6">
        <v>37</v>
      </c>
      <c r="H48" s="61">
        <v>0</v>
      </c>
      <c r="I48" s="61">
        <v>0</v>
      </c>
    </row>
    <row r="49" spans="1:9" x14ac:dyDescent="0.2">
      <c r="A49" s="210" t="s">
        <v>144</v>
      </c>
      <c r="B49" s="210"/>
      <c r="C49" s="210"/>
      <c r="D49" s="210"/>
      <c r="E49" s="210"/>
      <c r="F49" s="210"/>
      <c r="G49" s="6">
        <v>38</v>
      </c>
      <c r="H49" s="61">
        <v>0</v>
      </c>
      <c r="I49" s="61">
        <v>0</v>
      </c>
    </row>
    <row r="50" spans="1:9" x14ac:dyDescent="0.2">
      <c r="A50" s="210" t="s">
        <v>145</v>
      </c>
      <c r="B50" s="210"/>
      <c r="C50" s="210"/>
      <c r="D50" s="210"/>
      <c r="E50" s="210"/>
      <c r="F50" s="210"/>
      <c r="G50" s="6">
        <v>39</v>
      </c>
      <c r="H50" s="61">
        <v>-3744649</v>
      </c>
      <c r="I50" s="61">
        <v>324777</v>
      </c>
    </row>
    <row r="51" spans="1:9" x14ac:dyDescent="0.2">
      <c r="A51" s="211" t="s">
        <v>146</v>
      </c>
      <c r="B51" s="211"/>
      <c r="C51" s="211"/>
      <c r="D51" s="211"/>
      <c r="E51" s="211"/>
      <c r="F51" s="211"/>
      <c r="G51" s="6">
        <v>40</v>
      </c>
      <c r="H51" s="62">
        <f>SUM(H46:H50)</f>
        <v>-14759713</v>
      </c>
      <c r="I51" s="62">
        <f>SUM(I46:I50)</f>
        <v>-3658025</v>
      </c>
    </row>
    <row r="52" spans="1:9" x14ac:dyDescent="0.2">
      <c r="A52" s="212" t="s">
        <v>17</v>
      </c>
      <c r="B52" s="213"/>
      <c r="C52" s="213"/>
      <c r="D52" s="213"/>
      <c r="E52" s="213"/>
      <c r="F52" s="213"/>
      <c r="G52" s="213"/>
      <c r="H52" s="213"/>
      <c r="I52" s="213"/>
    </row>
    <row r="53" spans="1:9" ht="23.25" customHeight="1" x14ac:dyDescent="0.2">
      <c r="A53" s="210" t="s">
        <v>147</v>
      </c>
      <c r="B53" s="210"/>
      <c r="C53" s="210"/>
      <c r="D53" s="210"/>
      <c r="E53" s="210"/>
      <c r="F53" s="210"/>
      <c r="G53" s="6">
        <v>41</v>
      </c>
      <c r="H53" s="61">
        <v>242400953</v>
      </c>
      <c r="I53" s="61">
        <v>-70930733</v>
      </c>
    </row>
    <row r="54" spans="1:9" x14ac:dyDescent="0.2">
      <c r="A54" s="210" t="s">
        <v>148</v>
      </c>
      <c r="B54" s="210"/>
      <c r="C54" s="210"/>
      <c r="D54" s="210"/>
      <c r="E54" s="210"/>
      <c r="F54" s="210"/>
      <c r="G54" s="6">
        <v>42</v>
      </c>
      <c r="H54" s="61">
        <v>1227664</v>
      </c>
      <c r="I54" s="61">
        <v>-27358062</v>
      </c>
    </row>
    <row r="55" spans="1:9" x14ac:dyDescent="0.2">
      <c r="A55" s="215" t="s">
        <v>149</v>
      </c>
      <c r="B55" s="215"/>
      <c r="C55" s="215"/>
      <c r="D55" s="215"/>
      <c r="E55" s="215"/>
      <c r="F55" s="215"/>
      <c r="G55" s="6">
        <v>43</v>
      </c>
      <c r="H55" s="61">
        <v>0</v>
      </c>
      <c r="I55" s="61">
        <v>0</v>
      </c>
    </row>
    <row r="56" spans="1:9" x14ac:dyDescent="0.2">
      <c r="A56" s="215" t="s">
        <v>150</v>
      </c>
      <c r="B56" s="215"/>
      <c r="C56" s="215"/>
      <c r="D56" s="215"/>
      <c r="E56" s="215"/>
      <c r="F56" s="215"/>
      <c r="G56" s="6">
        <v>44</v>
      </c>
      <c r="H56" s="61">
        <v>0</v>
      </c>
      <c r="I56" s="61">
        <v>0</v>
      </c>
    </row>
    <row r="57" spans="1:9" x14ac:dyDescent="0.2">
      <c r="A57" s="210" t="s">
        <v>151</v>
      </c>
      <c r="B57" s="210"/>
      <c r="C57" s="210"/>
      <c r="D57" s="210"/>
      <c r="E57" s="210"/>
      <c r="F57" s="210"/>
      <c r="G57" s="6">
        <v>45</v>
      </c>
      <c r="H57" s="61">
        <v>0</v>
      </c>
      <c r="I57" s="61">
        <v>0</v>
      </c>
    </row>
    <row r="58" spans="1:9" x14ac:dyDescent="0.2">
      <c r="A58" s="210" t="s">
        <v>152</v>
      </c>
      <c r="B58" s="210"/>
      <c r="C58" s="210"/>
      <c r="D58" s="210"/>
      <c r="E58" s="210"/>
      <c r="F58" s="210"/>
      <c r="G58" s="6">
        <v>46</v>
      </c>
      <c r="H58" s="61">
        <v>0</v>
      </c>
      <c r="I58" s="61">
        <v>0</v>
      </c>
    </row>
    <row r="59" spans="1:9" x14ac:dyDescent="0.2">
      <c r="A59" s="211" t="s">
        <v>154</v>
      </c>
      <c r="B59" s="210"/>
      <c r="C59" s="210"/>
      <c r="D59" s="210"/>
      <c r="E59" s="210"/>
      <c r="F59" s="210"/>
      <c r="G59" s="6">
        <v>47</v>
      </c>
      <c r="H59" s="62">
        <f>H53+H54+H55+H56+H57+H58</f>
        <v>243628617</v>
      </c>
      <c r="I59" s="62">
        <f>I53+I54+I55+I56+I57+I58</f>
        <v>-98288795</v>
      </c>
    </row>
    <row r="60" spans="1:9" ht="25.5" customHeight="1" x14ac:dyDescent="0.2">
      <c r="A60" s="211" t="s">
        <v>153</v>
      </c>
      <c r="B60" s="211"/>
      <c r="C60" s="211"/>
      <c r="D60" s="211"/>
      <c r="E60" s="211"/>
      <c r="F60" s="211"/>
      <c r="G60" s="6">
        <v>48</v>
      </c>
      <c r="H60" s="62">
        <f>H44+H51+H59</f>
        <v>362722604</v>
      </c>
      <c r="I60" s="62">
        <f>I44+I51+I59</f>
        <v>-26747546</v>
      </c>
    </row>
    <row r="61" spans="1:9" x14ac:dyDescent="0.2">
      <c r="A61" s="211" t="s">
        <v>195</v>
      </c>
      <c r="B61" s="210"/>
      <c r="C61" s="210"/>
      <c r="D61" s="210"/>
      <c r="E61" s="210"/>
      <c r="F61" s="210"/>
      <c r="G61" s="6">
        <v>49</v>
      </c>
      <c r="H61" s="63">
        <v>408472631</v>
      </c>
      <c r="I61" s="63">
        <v>771195235</v>
      </c>
    </row>
    <row r="62" spans="1:9" x14ac:dyDescent="0.2">
      <c r="A62" s="210" t="s">
        <v>155</v>
      </c>
      <c r="B62" s="210"/>
      <c r="C62" s="210"/>
      <c r="D62" s="210"/>
      <c r="E62" s="210"/>
      <c r="F62" s="210"/>
      <c r="G62" s="6">
        <v>50</v>
      </c>
      <c r="H62" s="63">
        <v>0</v>
      </c>
      <c r="I62" s="63">
        <v>0</v>
      </c>
    </row>
    <row r="63" spans="1:9" x14ac:dyDescent="0.2">
      <c r="A63" s="214" t="s">
        <v>196</v>
      </c>
      <c r="B63" s="215"/>
      <c r="C63" s="215"/>
      <c r="D63" s="215"/>
      <c r="E63" s="215"/>
      <c r="F63" s="215"/>
      <c r="G63" s="6">
        <v>51</v>
      </c>
      <c r="H63" s="62">
        <f>H60+H61+H62</f>
        <v>771195235</v>
      </c>
      <c r="I63" s="62">
        <f>I60+I61+I62</f>
        <v>744447689</v>
      </c>
    </row>
  </sheetData>
  <sheetProtection algorithmName="SHA-512" hashValue="SjSz96AtArELVvPcUCAdln0VDSKNI/xhXl7TjwY4yM6jHFcA7d8WNGdr0qvcbJH2x28koVyOyHv4Z3Jg1iihdg==" saltValue="96wyVNHMOuMYB0RNJ+uWY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0866141732283472" right="0.23622047244094491"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10" zoomScale="110" zoomScaleNormal="100" workbookViewId="0">
      <selection activeCell="V7" sqref="V7"/>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4" t="s">
        <v>8</v>
      </c>
      <c r="B1" s="235"/>
      <c r="C1" s="235"/>
      <c r="D1" s="235"/>
      <c r="E1" s="235"/>
      <c r="F1" s="235"/>
      <c r="G1" s="235"/>
      <c r="H1" s="235"/>
      <c r="I1" s="235"/>
      <c r="J1" s="44"/>
      <c r="K1" s="44"/>
      <c r="L1" s="44"/>
      <c r="M1" s="44"/>
      <c r="N1" s="44"/>
      <c r="O1" s="44"/>
    </row>
    <row r="2" spans="1:27" ht="15.75" x14ac:dyDescent="0.2">
      <c r="A2" s="2"/>
      <c r="B2" s="3"/>
      <c r="C2" s="236" t="s">
        <v>219</v>
      </c>
      <c r="D2" s="236"/>
      <c r="E2" s="46" t="s">
        <v>0</v>
      </c>
      <c r="F2" s="57">
        <v>44561</v>
      </c>
      <c r="G2" s="47"/>
      <c r="H2" s="47"/>
      <c r="I2" s="47"/>
      <c r="J2" s="48"/>
      <c r="K2" s="48"/>
      <c r="L2" s="48"/>
      <c r="M2" s="48"/>
      <c r="N2" s="48"/>
      <c r="O2" s="48"/>
      <c r="R2" s="49" t="s">
        <v>10</v>
      </c>
      <c r="AA2" s="4"/>
    </row>
    <row r="3" spans="1:27" ht="13.5" customHeight="1" x14ac:dyDescent="0.2">
      <c r="A3" s="226" t="s">
        <v>245</v>
      </c>
      <c r="B3" s="227"/>
      <c r="C3" s="227"/>
      <c r="D3" s="226" t="s">
        <v>273</v>
      </c>
      <c r="E3" s="238" t="s">
        <v>9</v>
      </c>
      <c r="F3" s="239"/>
      <c r="G3" s="239"/>
      <c r="H3" s="239"/>
      <c r="I3" s="239"/>
      <c r="J3" s="239"/>
      <c r="K3" s="239"/>
      <c r="L3" s="239"/>
      <c r="M3" s="239"/>
      <c r="N3" s="239"/>
      <c r="O3" s="239"/>
      <c r="P3" s="223" t="s">
        <v>18</v>
      </c>
      <c r="Q3" s="232"/>
      <c r="R3" s="223" t="s">
        <v>167</v>
      </c>
    </row>
    <row r="4" spans="1:27" ht="56.25" x14ac:dyDescent="0.2">
      <c r="A4" s="227"/>
      <c r="B4" s="227"/>
      <c r="C4" s="227"/>
      <c r="D4" s="237"/>
      <c r="E4" s="97" t="s">
        <v>14</v>
      </c>
      <c r="F4" s="97" t="s">
        <v>157</v>
      </c>
      <c r="G4" s="97" t="s">
        <v>158</v>
      </c>
      <c r="H4" s="97" t="s">
        <v>244</v>
      </c>
      <c r="I4" s="97" t="s">
        <v>159</v>
      </c>
      <c r="J4" s="98" t="s">
        <v>160</v>
      </c>
      <c r="K4" s="98" t="s">
        <v>161</v>
      </c>
      <c r="L4" s="98" t="s">
        <v>162</v>
      </c>
      <c r="M4" s="98" t="s">
        <v>163</v>
      </c>
      <c r="N4" s="98" t="s">
        <v>164</v>
      </c>
      <c r="O4" s="98" t="s">
        <v>165</v>
      </c>
      <c r="P4" s="50" t="s">
        <v>159</v>
      </c>
      <c r="Q4" s="50" t="s">
        <v>166</v>
      </c>
      <c r="R4" s="223"/>
    </row>
    <row r="5" spans="1:27" x14ac:dyDescent="0.2">
      <c r="A5" s="228">
        <v>1</v>
      </c>
      <c r="B5" s="228"/>
      <c r="C5" s="228"/>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
      <c r="A6" s="229" t="s">
        <v>168</v>
      </c>
      <c r="B6" s="230"/>
      <c r="C6" s="230"/>
      <c r="D6" s="6">
        <v>1</v>
      </c>
      <c r="E6" s="52">
        <v>267499600</v>
      </c>
      <c r="F6" s="52">
        <v>3015402</v>
      </c>
      <c r="G6" s="52">
        <v>0</v>
      </c>
      <c r="H6" s="52">
        <v>0</v>
      </c>
      <c r="I6" s="52">
        <v>-878004</v>
      </c>
      <c r="J6" s="52">
        <v>6102291</v>
      </c>
      <c r="K6" s="52">
        <v>0</v>
      </c>
      <c r="L6" s="52">
        <v>195141119</v>
      </c>
      <c r="M6" s="52">
        <v>-1183691</v>
      </c>
      <c r="N6" s="52">
        <v>11818864</v>
      </c>
      <c r="O6" s="52">
        <v>0</v>
      </c>
      <c r="P6" s="52">
        <v>0</v>
      </c>
      <c r="Q6" s="52">
        <v>0</v>
      </c>
      <c r="R6" s="53">
        <f>SUM(E6:Q6)</f>
        <v>481515581</v>
      </c>
    </row>
    <row r="7" spans="1:27" ht="30" customHeight="1" x14ac:dyDescent="0.2">
      <c r="A7" s="224" t="s">
        <v>169</v>
      </c>
      <c r="B7" s="225"/>
      <c r="C7" s="225"/>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29" t="s">
        <v>170</v>
      </c>
      <c r="B8" s="230"/>
      <c r="C8" s="230"/>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
      <c r="A9" s="231" t="s">
        <v>171</v>
      </c>
      <c r="B9" s="231"/>
      <c r="C9" s="231"/>
      <c r="D9" s="7">
        <v>4</v>
      </c>
      <c r="E9" s="54">
        <f>E6+E7+E8</f>
        <v>267499600</v>
      </c>
      <c r="F9" s="54">
        <f t="shared" ref="F9:Q9" si="1">F6+F7+F8</f>
        <v>3015402</v>
      </c>
      <c r="G9" s="54">
        <f t="shared" si="1"/>
        <v>0</v>
      </c>
      <c r="H9" s="54">
        <f t="shared" si="1"/>
        <v>0</v>
      </c>
      <c r="I9" s="54">
        <f t="shared" si="1"/>
        <v>-878004</v>
      </c>
      <c r="J9" s="54">
        <f t="shared" si="1"/>
        <v>6102291</v>
      </c>
      <c r="K9" s="54">
        <f t="shared" si="1"/>
        <v>0</v>
      </c>
      <c r="L9" s="54">
        <f t="shared" si="1"/>
        <v>195141119</v>
      </c>
      <c r="M9" s="54">
        <f t="shared" si="1"/>
        <v>-1183691</v>
      </c>
      <c r="N9" s="54">
        <f t="shared" si="1"/>
        <v>11818864</v>
      </c>
      <c r="O9" s="54">
        <f t="shared" si="1"/>
        <v>0</v>
      </c>
      <c r="P9" s="54">
        <f t="shared" si="1"/>
        <v>0</v>
      </c>
      <c r="Q9" s="54">
        <f t="shared" si="1"/>
        <v>0</v>
      </c>
      <c r="R9" s="53">
        <f t="shared" si="0"/>
        <v>481515581</v>
      </c>
    </row>
    <row r="10" spans="1:27" ht="33" customHeight="1" x14ac:dyDescent="0.2">
      <c r="A10" s="224" t="s">
        <v>172</v>
      </c>
      <c r="B10" s="225"/>
      <c r="C10" s="225"/>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
      <c r="A11" s="224" t="s">
        <v>173</v>
      </c>
      <c r="B11" s="225"/>
      <c r="C11" s="225"/>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24" t="s">
        <v>274</v>
      </c>
      <c r="B12" s="225"/>
      <c r="C12" s="225"/>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24" t="s">
        <v>174</v>
      </c>
      <c r="B13" s="225"/>
      <c r="C13" s="225"/>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24" t="s">
        <v>275</v>
      </c>
      <c r="B14" s="225"/>
      <c r="C14" s="225"/>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24" t="s">
        <v>175</v>
      </c>
      <c r="B15" s="225"/>
      <c r="C15" s="225"/>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
      <c r="A16" s="224" t="s">
        <v>176</v>
      </c>
      <c r="B16" s="225"/>
      <c r="C16" s="225"/>
      <c r="D16" s="6">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
      <c r="A17" s="224" t="s">
        <v>246</v>
      </c>
      <c r="B17" s="225"/>
      <c r="C17" s="225"/>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24" t="s">
        <v>177</v>
      </c>
      <c r="B18" s="225"/>
      <c r="C18" s="225"/>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
      <c r="A19" s="224" t="s">
        <v>276</v>
      </c>
      <c r="B19" s="225"/>
      <c r="C19" s="225"/>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24" t="s">
        <v>277</v>
      </c>
      <c r="B20" s="225"/>
      <c r="C20" s="225"/>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29" t="s">
        <v>278</v>
      </c>
      <c r="B21" s="230"/>
      <c r="C21" s="230"/>
      <c r="D21" s="6">
        <v>16</v>
      </c>
      <c r="E21" s="52">
        <v>0</v>
      </c>
      <c r="F21" s="52">
        <v>0</v>
      </c>
      <c r="G21" s="52">
        <v>0</v>
      </c>
      <c r="H21" s="52">
        <v>0</v>
      </c>
      <c r="I21" s="52">
        <v>0</v>
      </c>
      <c r="J21" s="52">
        <v>0</v>
      </c>
      <c r="K21" s="52">
        <v>0</v>
      </c>
      <c r="L21" s="52">
        <v>11818864</v>
      </c>
      <c r="M21" s="52">
        <v>0</v>
      </c>
      <c r="N21" s="52">
        <v>-11818864</v>
      </c>
      <c r="O21" s="52">
        <v>0</v>
      </c>
      <c r="P21" s="52">
        <v>0</v>
      </c>
      <c r="Q21" s="52">
        <v>0</v>
      </c>
      <c r="R21" s="53">
        <f t="shared" si="0"/>
        <v>0</v>
      </c>
    </row>
    <row r="22" spans="1:18" ht="20.25" customHeight="1" x14ac:dyDescent="0.2">
      <c r="A22" s="229" t="s">
        <v>247</v>
      </c>
      <c r="B22" s="230"/>
      <c r="C22" s="230"/>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
      <c r="A23" s="229" t="s">
        <v>178</v>
      </c>
      <c r="B23" s="230"/>
      <c r="C23" s="230"/>
      <c r="D23" s="6">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
      <c r="A24" s="229" t="s">
        <v>248</v>
      </c>
      <c r="B24" s="230"/>
      <c r="C24" s="230"/>
      <c r="D24" s="6">
        <v>19</v>
      </c>
      <c r="E24" s="52">
        <v>0</v>
      </c>
      <c r="F24" s="52">
        <v>0</v>
      </c>
      <c r="G24" s="52">
        <v>0</v>
      </c>
      <c r="H24" s="52">
        <v>0</v>
      </c>
      <c r="I24" s="52">
        <v>0</v>
      </c>
      <c r="J24" s="52">
        <v>0</v>
      </c>
      <c r="K24" s="52">
        <v>0</v>
      </c>
      <c r="L24" s="52">
        <v>0</v>
      </c>
      <c r="M24" s="52">
        <v>0</v>
      </c>
      <c r="N24" s="52">
        <v>0</v>
      </c>
      <c r="O24" s="52">
        <v>0</v>
      </c>
      <c r="P24" s="52">
        <v>0</v>
      </c>
      <c r="Q24" s="52">
        <v>0</v>
      </c>
      <c r="R24" s="53">
        <f t="shared" si="0"/>
        <v>0</v>
      </c>
    </row>
    <row r="25" spans="1:18" ht="20.25" customHeight="1" x14ac:dyDescent="0.2">
      <c r="A25" s="229" t="s">
        <v>179</v>
      </c>
      <c r="B25" s="230"/>
      <c r="C25" s="230"/>
      <c r="D25" s="6">
        <v>20</v>
      </c>
      <c r="E25" s="52">
        <v>0</v>
      </c>
      <c r="F25" s="52">
        <v>0</v>
      </c>
      <c r="G25" s="52">
        <v>0</v>
      </c>
      <c r="H25" s="52">
        <v>0</v>
      </c>
      <c r="I25" s="52">
        <v>-1424527</v>
      </c>
      <c r="J25" s="52">
        <v>1258589</v>
      </c>
      <c r="K25" s="52">
        <v>0</v>
      </c>
      <c r="L25" s="52">
        <v>0</v>
      </c>
      <c r="M25" s="52">
        <v>0</v>
      </c>
      <c r="N25" s="52">
        <v>15233684</v>
      </c>
      <c r="O25" s="52">
        <v>0</v>
      </c>
      <c r="P25" s="52">
        <v>0</v>
      </c>
      <c r="Q25" s="52">
        <v>0</v>
      </c>
      <c r="R25" s="53">
        <f t="shared" si="0"/>
        <v>15067746</v>
      </c>
    </row>
    <row r="26" spans="1:18" ht="21" customHeight="1" x14ac:dyDescent="0.2">
      <c r="A26" s="233" t="s">
        <v>180</v>
      </c>
      <c r="B26" s="233"/>
      <c r="C26" s="233"/>
      <c r="D26" s="7">
        <v>21</v>
      </c>
      <c r="E26" s="53">
        <f>SUM(E9:E25)</f>
        <v>267499600</v>
      </c>
      <c r="F26" s="53">
        <f t="shared" ref="F26:Q26" si="2">SUM(F9:F25)</f>
        <v>3015402</v>
      </c>
      <c r="G26" s="53">
        <f t="shared" si="2"/>
        <v>0</v>
      </c>
      <c r="H26" s="53">
        <f t="shared" si="2"/>
        <v>0</v>
      </c>
      <c r="I26" s="53">
        <f t="shared" si="2"/>
        <v>-2302531</v>
      </c>
      <c r="J26" s="53">
        <f t="shared" si="2"/>
        <v>7360880</v>
      </c>
      <c r="K26" s="53">
        <f t="shared" si="2"/>
        <v>0</v>
      </c>
      <c r="L26" s="53">
        <f t="shared" si="2"/>
        <v>206959983</v>
      </c>
      <c r="M26" s="53">
        <f t="shared" si="2"/>
        <v>-1183691</v>
      </c>
      <c r="N26" s="53">
        <f t="shared" si="2"/>
        <v>15233684</v>
      </c>
      <c r="O26" s="53">
        <f t="shared" si="2"/>
        <v>0</v>
      </c>
      <c r="P26" s="53">
        <f t="shared" si="2"/>
        <v>0</v>
      </c>
      <c r="Q26" s="53">
        <f t="shared" si="2"/>
        <v>0</v>
      </c>
      <c r="R26" s="53">
        <f t="shared" si="0"/>
        <v>496583327</v>
      </c>
    </row>
    <row r="27" spans="1:18" ht="21" customHeight="1" x14ac:dyDescent="0.2">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59" right="0.56000000000000005" top="0.98425196850393704" bottom="0.98425196850393704" header="0.51181102362204722" footer="0.51181102362204722"/>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89" zoomScaleNormal="89" workbookViewId="0">
      <selection sqref="A1:J30"/>
    </sheetView>
  </sheetViews>
  <sheetFormatPr defaultRowHeight="12.75" x14ac:dyDescent="0.2"/>
  <cols>
    <col min="10" max="10" width="86.42578125" customWidth="1"/>
  </cols>
  <sheetData>
    <row r="1" spans="1:10" ht="17.45" customHeight="1" x14ac:dyDescent="0.2">
      <c r="A1" s="240" t="s">
        <v>298</v>
      </c>
      <c r="B1" s="241"/>
      <c r="C1" s="241"/>
      <c r="D1" s="241"/>
      <c r="E1" s="241"/>
      <c r="F1" s="241"/>
      <c r="G1" s="241"/>
      <c r="H1" s="241"/>
      <c r="I1" s="241"/>
      <c r="J1" s="241"/>
    </row>
    <row r="2" spans="1:10" ht="17.45" customHeight="1" x14ac:dyDescent="0.2">
      <c r="A2" s="241"/>
      <c r="B2" s="241"/>
      <c r="C2" s="241"/>
      <c r="D2" s="241"/>
      <c r="E2" s="241"/>
      <c r="F2" s="241"/>
      <c r="G2" s="241"/>
      <c r="H2" s="241"/>
      <c r="I2" s="241"/>
      <c r="J2" s="241"/>
    </row>
    <row r="3" spans="1:10" ht="17.45" customHeight="1" x14ac:dyDescent="0.2">
      <c r="A3" s="241"/>
      <c r="B3" s="241"/>
      <c r="C3" s="241"/>
      <c r="D3" s="241"/>
      <c r="E3" s="241"/>
      <c r="F3" s="241"/>
      <c r="G3" s="241"/>
      <c r="H3" s="241"/>
      <c r="I3" s="241"/>
      <c r="J3" s="241"/>
    </row>
    <row r="4" spans="1:10" ht="17.45" customHeight="1" x14ac:dyDescent="0.2">
      <c r="A4" s="241"/>
      <c r="B4" s="241"/>
      <c r="C4" s="241"/>
      <c r="D4" s="241"/>
      <c r="E4" s="241"/>
      <c r="F4" s="241"/>
      <c r="G4" s="241"/>
      <c r="H4" s="241"/>
      <c r="I4" s="241"/>
      <c r="J4" s="241"/>
    </row>
    <row r="5" spans="1:10" ht="33.75" customHeight="1" x14ac:dyDescent="0.2">
      <c r="A5" s="241"/>
      <c r="B5" s="241"/>
      <c r="C5" s="241"/>
      <c r="D5" s="241"/>
      <c r="E5" s="241"/>
      <c r="F5" s="241"/>
      <c r="G5" s="241"/>
      <c r="H5" s="241"/>
      <c r="I5" s="241"/>
      <c r="J5" s="241"/>
    </row>
    <row r="6" spans="1:10" ht="33.75" customHeight="1" x14ac:dyDescent="0.2">
      <c r="A6" s="241"/>
      <c r="B6" s="241"/>
      <c r="C6" s="241"/>
      <c r="D6" s="241"/>
      <c r="E6" s="241"/>
      <c r="F6" s="241"/>
      <c r="G6" s="241"/>
      <c r="H6" s="241"/>
      <c r="I6" s="241"/>
      <c r="J6" s="241"/>
    </row>
    <row r="7" spans="1:10" ht="33.75" customHeight="1" x14ac:dyDescent="0.2">
      <c r="A7" s="241"/>
      <c r="B7" s="241"/>
      <c r="C7" s="241"/>
      <c r="D7" s="241"/>
      <c r="E7" s="241"/>
      <c r="F7" s="241"/>
      <c r="G7" s="241"/>
      <c r="H7" s="241"/>
      <c r="I7" s="241"/>
      <c r="J7" s="241"/>
    </row>
    <row r="8" spans="1:10" ht="33.75" customHeight="1" x14ac:dyDescent="0.2">
      <c r="A8" s="241"/>
      <c r="B8" s="241"/>
      <c r="C8" s="241"/>
      <c r="D8" s="241"/>
      <c r="E8" s="241"/>
      <c r="F8" s="241"/>
      <c r="G8" s="241"/>
      <c r="H8" s="241"/>
      <c r="I8" s="241"/>
      <c r="J8" s="241"/>
    </row>
    <row r="9" spans="1:10" ht="33.75" customHeight="1" x14ac:dyDescent="0.2">
      <c r="A9" s="241"/>
      <c r="B9" s="241"/>
      <c r="C9" s="241"/>
      <c r="D9" s="241"/>
      <c r="E9" s="241"/>
      <c r="F9" s="241"/>
      <c r="G9" s="241"/>
      <c r="H9" s="241"/>
      <c r="I9" s="241"/>
      <c r="J9" s="241"/>
    </row>
    <row r="10" spans="1:10" ht="33.75" customHeight="1" x14ac:dyDescent="0.2">
      <c r="A10" s="241"/>
      <c r="B10" s="241"/>
      <c r="C10" s="241"/>
      <c r="D10" s="241"/>
      <c r="E10" s="241"/>
      <c r="F10" s="241"/>
      <c r="G10" s="241"/>
      <c r="H10" s="241"/>
      <c r="I10" s="241"/>
      <c r="J10" s="241"/>
    </row>
    <row r="11" spans="1:10" ht="33.75" customHeight="1" x14ac:dyDescent="0.2">
      <c r="A11" s="241"/>
      <c r="B11" s="241"/>
      <c r="C11" s="241"/>
      <c r="D11" s="241"/>
      <c r="E11" s="241"/>
      <c r="F11" s="241"/>
      <c r="G11" s="241"/>
      <c r="H11" s="241"/>
      <c r="I11" s="241"/>
      <c r="J11" s="241"/>
    </row>
    <row r="12" spans="1:10" ht="33.75" customHeight="1" x14ac:dyDescent="0.2">
      <c r="A12" s="241"/>
      <c r="B12" s="241"/>
      <c r="C12" s="241"/>
      <c r="D12" s="241"/>
      <c r="E12" s="241"/>
      <c r="F12" s="241"/>
      <c r="G12" s="241"/>
      <c r="H12" s="241"/>
      <c r="I12" s="241"/>
      <c r="J12" s="241"/>
    </row>
    <row r="13" spans="1:10" ht="33.75" customHeight="1" x14ac:dyDescent="0.2">
      <c r="A13" s="241"/>
      <c r="B13" s="241"/>
      <c r="C13" s="241"/>
      <c r="D13" s="241"/>
      <c r="E13" s="241"/>
      <c r="F13" s="241"/>
      <c r="G13" s="241"/>
      <c r="H13" s="241"/>
      <c r="I13" s="241"/>
      <c r="J13" s="241"/>
    </row>
    <row r="14" spans="1:10" ht="33.75" customHeight="1" x14ac:dyDescent="0.2">
      <c r="A14" s="241"/>
      <c r="B14" s="241"/>
      <c r="C14" s="241"/>
      <c r="D14" s="241"/>
      <c r="E14" s="241"/>
      <c r="F14" s="241"/>
      <c r="G14" s="241"/>
      <c r="H14" s="241"/>
      <c r="I14" s="241"/>
      <c r="J14" s="241"/>
    </row>
    <row r="15" spans="1:10" ht="33.75" customHeight="1" x14ac:dyDescent="0.2">
      <c r="A15" s="241"/>
      <c r="B15" s="241"/>
      <c r="C15" s="241"/>
      <c r="D15" s="241"/>
      <c r="E15" s="241"/>
      <c r="F15" s="241"/>
      <c r="G15" s="241"/>
      <c r="H15" s="241"/>
      <c r="I15" s="241"/>
      <c r="J15" s="241"/>
    </row>
    <row r="16" spans="1:10" ht="33.75" customHeight="1" x14ac:dyDescent="0.2">
      <c r="A16" s="241"/>
      <c r="B16" s="241"/>
      <c r="C16" s="241"/>
      <c r="D16" s="241"/>
      <c r="E16" s="241"/>
      <c r="F16" s="241"/>
      <c r="G16" s="241"/>
      <c r="H16" s="241"/>
      <c r="I16" s="241"/>
      <c r="J16" s="241"/>
    </row>
    <row r="17" spans="1:10" ht="33.75" customHeight="1" x14ac:dyDescent="0.2">
      <c r="A17" s="241"/>
      <c r="B17" s="241"/>
      <c r="C17" s="241"/>
      <c r="D17" s="241"/>
      <c r="E17" s="241"/>
      <c r="F17" s="241"/>
      <c r="G17" s="241"/>
      <c r="H17" s="241"/>
      <c r="I17" s="241"/>
      <c r="J17" s="241"/>
    </row>
    <row r="18" spans="1:10" ht="47.25" customHeight="1" x14ac:dyDescent="0.2">
      <c r="A18" s="241"/>
      <c r="B18" s="241"/>
      <c r="C18" s="241"/>
      <c r="D18" s="241"/>
      <c r="E18" s="241"/>
      <c r="F18" s="241"/>
      <c r="G18" s="241"/>
      <c r="H18" s="241"/>
      <c r="I18" s="241"/>
      <c r="J18" s="241"/>
    </row>
    <row r="19" spans="1:10" ht="33.75" customHeight="1" x14ac:dyDescent="0.2">
      <c r="A19" s="241"/>
      <c r="B19" s="241"/>
      <c r="C19" s="241"/>
      <c r="D19" s="241"/>
      <c r="E19" s="241"/>
      <c r="F19" s="241"/>
      <c r="G19" s="241"/>
      <c r="H19" s="241"/>
      <c r="I19" s="241"/>
      <c r="J19" s="241"/>
    </row>
    <row r="20" spans="1:10" ht="33.75" customHeight="1" x14ac:dyDescent="0.2">
      <c r="A20" s="241"/>
      <c r="B20" s="241"/>
      <c r="C20" s="241"/>
      <c r="D20" s="241"/>
      <c r="E20" s="241"/>
      <c r="F20" s="241"/>
      <c r="G20" s="241"/>
      <c r="H20" s="241"/>
      <c r="I20" s="241"/>
      <c r="J20" s="241"/>
    </row>
    <row r="21" spans="1:10" ht="33.75" customHeight="1" x14ac:dyDescent="0.2">
      <c r="A21" s="241"/>
      <c r="B21" s="241"/>
      <c r="C21" s="241"/>
      <c r="D21" s="241"/>
      <c r="E21" s="241"/>
      <c r="F21" s="241"/>
      <c r="G21" s="241"/>
      <c r="H21" s="241"/>
      <c r="I21" s="241"/>
      <c r="J21" s="241"/>
    </row>
    <row r="22" spans="1:10" ht="33.75" customHeight="1" x14ac:dyDescent="0.2">
      <c r="A22" s="241"/>
      <c r="B22" s="241"/>
      <c r="C22" s="241"/>
      <c r="D22" s="241"/>
      <c r="E22" s="241"/>
      <c r="F22" s="241"/>
      <c r="G22" s="241"/>
      <c r="H22" s="241"/>
      <c r="I22" s="241"/>
      <c r="J22" s="241"/>
    </row>
    <row r="23" spans="1:10" ht="33.75" customHeight="1" x14ac:dyDescent="0.2">
      <c r="A23" s="241"/>
      <c r="B23" s="241"/>
      <c r="C23" s="241"/>
      <c r="D23" s="241"/>
      <c r="E23" s="241"/>
      <c r="F23" s="241"/>
      <c r="G23" s="241"/>
      <c r="H23" s="241"/>
      <c r="I23" s="241"/>
      <c r="J23" s="241"/>
    </row>
    <row r="24" spans="1:10" ht="33.75" customHeight="1" x14ac:dyDescent="0.2">
      <c r="A24" s="241"/>
      <c r="B24" s="241"/>
      <c r="C24" s="241"/>
      <c r="D24" s="241"/>
      <c r="E24" s="241"/>
      <c r="F24" s="241"/>
      <c r="G24" s="241"/>
      <c r="H24" s="241"/>
      <c r="I24" s="241"/>
      <c r="J24" s="241"/>
    </row>
    <row r="25" spans="1:10" ht="33.75" customHeight="1" x14ac:dyDescent="0.2">
      <c r="A25" s="241"/>
      <c r="B25" s="241"/>
      <c r="C25" s="241"/>
      <c r="D25" s="241"/>
      <c r="E25" s="241"/>
      <c r="F25" s="241"/>
      <c r="G25" s="241"/>
      <c r="H25" s="241"/>
      <c r="I25" s="241"/>
      <c r="J25" s="241"/>
    </row>
    <row r="26" spans="1:10" ht="64.5" customHeight="1" x14ac:dyDescent="0.2">
      <c r="A26" s="241"/>
      <c r="B26" s="241"/>
      <c r="C26" s="241"/>
      <c r="D26" s="241"/>
      <c r="E26" s="241"/>
      <c r="F26" s="241"/>
      <c r="G26" s="241"/>
      <c r="H26" s="241"/>
      <c r="I26" s="241"/>
      <c r="J26" s="241"/>
    </row>
    <row r="27" spans="1:10" ht="22.5" customHeight="1" x14ac:dyDescent="0.2">
      <c r="A27" s="241"/>
      <c r="B27" s="241"/>
      <c r="C27" s="241"/>
      <c r="D27" s="241"/>
      <c r="E27" s="241"/>
      <c r="F27" s="241"/>
      <c r="G27" s="241"/>
      <c r="H27" s="241"/>
      <c r="I27" s="241"/>
      <c r="J27" s="241"/>
    </row>
    <row r="28" spans="1:10" ht="17.45" customHeight="1" x14ac:dyDescent="0.2">
      <c r="A28" s="241"/>
      <c r="B28" s="241"/>
      <c r="C28" s="241"/>
      <c r="D28" s="241"/>
      <c r="E28" s="241"/>
      <c r="F28" s="241"/>
      <c r="G28" s="241"/>
      <c r="H28" s="241"/>
      <c r="I28" s="241"/>
      <c r="J28" s="241"/>
    </row>
    <row r="29" spans="1:10" ht="31.5" customHeight="1" x14ac:dyDescent="0.2">
      <c r="A29" s="241"/>
      <c r="B29" s="241"/>
      <c r="C29" s="241"/>
      <c r="D29" s="241"/>
      <c r="E29" s="241"/>
      <c r="F29" s="241"/>
      <c r="G29" s="241"/>
      <c r="H29" s="241"/>
      <c r="I29" s="241"/>
      <c r="J29" s="241"/>
    </row>
    <row r="30" spans="1:10" ht="44.25" customHeight="1" x14ac:dyDescent="0.2">
      <c r="A30" s="241"/>
      <c r="B30" s="241"/>
      <c r="C30" s="241"/>
      <c r="D30" s="241"/>
      <c r="E30" s="241"/>
      <c r="F30" s="241"/>
      <c r="G30" s="241"/>
      <c r="H30" s="241"/>
      <c r="I30" s="241"/>
      <c r="J30" s="241"/>
    </row>
  </sheetData>
  <mergeCells count="1">
    <mergeCell ref="A1:J3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2022-03-30T08:37:05Z</cp:lastPrinted>
  <dcterms:created xsi:type="dcterms:W3CDTF">2008-10-17T11:51:54Z</dcterms:created>
  <dcterms:modified xsi:type="dcterms:W3CDTF">2022-03-30T08:37:24Z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