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12-31\REVIDIRANO\"/>
    </mc:Choice>
  </mc:AlternateContent>
  <xr:revisionPtr revIDLastSave="0" documentId="13_ncr:1_{773D2A8E-319C-4880-8666-0CBD9DABB73F}" xr6:coauthVersionLast="44" xr6:coauthVersionMax="44" xr10:uidLastSave="{00000000-0000-0000-0000-000000000000}"/>
  <bookViews>
    <workbookView xWindow="-120" yWindow="-120" windowWidth="24240" windowHeight="13140" activeTab="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5" i="19"/>
  <c r="I67" i="19" s="1"/>
  <c r="H45" i="19"/>
  <c r="H67" i="19" s="1"/>
</calcChain>
</file>

<file path=xl/sharedStrings.xml><?xml version="1.0" encoding="utf-8"?>
<sst xmlns="http://schemas.openxmlformats.org/spreadsheetml/2006/main" count="356" uniqueCount="319">
  <si>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</si>
  <si>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</si>
  <si>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</si>
  <si>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</si>
  <si>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</si>
  <si>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</si>
  <si>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</si>
  <si>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</si>
  <si>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</si>
  <si>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</si>
  <si>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</si>
  <si>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</si>
  <si>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</si>
  <si>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</si>
  <si>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</si>
  <si>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</si>
  <si>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</si>
  <si>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</si>
  <si>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</si>
  <si>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</si>
  <si>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</si>
  <si>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</si>
  <si>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</si>
  <si>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</si>
  <si>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</si>
  <si>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</si>
  <si>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</si>
  <si>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</si>
  <si>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</si>
  <si>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</si>
  <si>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</si>
  <si>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</si>
  <si>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</si>
  <si>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</si>
  <si>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</si>
  <si>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</si>
  <si>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</si>
  <si>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</si>
  <si>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</si>
  <si>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</si>
  <si>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</si>
  <si>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</si>
  <si>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</si>
  <si>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</si>
  <si>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</si>
  <si>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</si>
  <si>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</si>
  <si>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</si>
  <si>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</si>
  <si>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</si>
  <si>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</si>
  <si>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</si>
  <si>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</si>
  <si>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</si>
  <si>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</si>
  <si>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</si>
  <si>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</si>
  <si>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</si>
  <si>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</si>
  <si>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</si>
  <si>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</si>
  <si>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</si>
  <si>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</si>
  <si>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</si>
  <si>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</si>
  <si>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</si>
  <si>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</si>
  <si>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</si>
  <si>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</si>
  <si>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</si>
  <si>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</si>
  <si>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</si>
  <si>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</si>
  <si>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</si>
  <si>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</si>
  <si>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</si>
  <si>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</si>
  <si>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</si>
  <si>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</si>
  <si>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</si>
  <si>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</si>
  <si>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</si>
  <si>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</si>
  <si>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</si>
  <si>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</si>
  <si>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</si>
  <si>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</si>
  <si>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</si>
  <si>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</si>
  <si>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</si>
  <si>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</si>
  <si>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</si>
  <si>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</si>
  <si>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</si>
  <si>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</si>
  <si>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</si>
  <si>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</si>
  <si>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</si>
  <si>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</si>
  <si>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</si>
  <si>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</si>
  <si>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</si>
  <si>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</si>
  <si>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</si>
  <si>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</si>
  <si>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</si>
  <si>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</si>
  <si>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</si>
  <si>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</si>
  <si>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</si>
  <si>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</si>
  <si>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</si>
  <si>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</si>
  <si>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</si>
  <si>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</si>
  <si>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</si>
  <si>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</si>
  <si>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</si>
  <si>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</si>
  <si>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</si>
  <si>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</si>
  <si>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</si>
  <si>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</si>
  <si>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</si>
  <si>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</si>
  <si>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</si>
  <si>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</si>
  <si>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</si>
  <si>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</si>
  <si>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</si>
  <si>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</si>
  <si>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</si>
  <si>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</si>
  <si>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</si>
  <si>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</si>
  <si>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</si>
  <si>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</si>
  <si>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</si>
  <si>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</si>
  <si>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</si>
  <si>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</si>
  <si>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</si>
  <si>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</si>
  <si>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</si>
  <si>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</si>
  <si>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</si>
  <si>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</si>
  <si>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</si>
  <si>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</si>
  <si>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</si>
  <si>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</si>
  <si>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</si>
  <si>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</si>
  <si>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</si>
  <si>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</si>
  <si>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</si>
  <si>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</si>
  <si>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</si>
  <si>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</si>
  <si>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</si>
  <si>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</si>
  <si>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</si>
  <si>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</si>
  <si>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</si>
  <si>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</si>
  <si>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</si>
  <si>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</si>
  <si>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</si>
  <si>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</si>
  <si>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</si>
  <si>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</si>
  <si>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</si>
  <si>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</si>
  <si>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</si>
  <si>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</si>
  <si>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</si>
  <si>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</si>
  <si>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</si>
  <si>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</si>
  <si>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</si>
  <si>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</si>
  <si>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</si>
  <si>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</si>
  <si>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</si>
  <si>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</si>
  <si>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</si>
  <si>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</si>
  <si>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</si>
  <si>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</si>
  <si>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</si>
  <si>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</si>
  <si>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</si>
  <si>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</si>
  <si>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</si>
  <si>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</si>
  <si>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</si>
  <si>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</si>
  <si>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</si>
  <si>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</si>
  <si>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</si>
  <si>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</si>
  <si>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</si>
  <si>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</si>
  <si>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</si>
  <si>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</si>
  <si>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</si>
  <si>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</si>
  <si>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</si>
  <si>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</si>
  <si>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</si>
  <si>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</si>
  <si>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</si>
  <si>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</si>
  <si>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</si>
  <si>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</si>
  <si>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</si>
  <si>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</si>
  <si>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</si>
  <si>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</si>
  <si>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</si>
  <si>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</si>
  <si>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</si>
  <si>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</si>
  <si>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</si>
  <si>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</si>
  <si>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</si>
  <si>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</si>
  <si>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</si>
  <si>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</si>
  <si>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</si>
  <si>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</si>
  <si>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</si>
  <si>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</si>
  <si>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</si>
  <si>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</si>
  <si>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</si>
  <si>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</si>
  <si>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</si>
  <si>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</si>
  <si>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</si>
  <si>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</si>
  <si>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</si>
  <si>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</si>
  <si>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</si>
  <si>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</si>
  <si>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</si>
  <si>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</si>
  <si>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</si>
  <si>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</si>
  <si>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</si>
  <si>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</si>
  <si>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</si>
  <si>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</si>
  <si>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</si>
  <si>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</si>
  <si>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</si>
  <si>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</si>
  <si>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</si>
  <si>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</si>
  <si>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</si>
  <si>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</si>
  <si>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</si>
  <si>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</si>
  <si>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</si>
  <si>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</si>
  <si>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</si>
  <si>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</si>
  <si>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</si>
  <si>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</si>
  <si>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</si>
  <si>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</si>
  <si>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</si>
  <si>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</si>
  <si>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</si>
  <si>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</si>
  <si>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</si>
  <si>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</si>
  <si>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</si>
  <si>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01.01.2020.</t>
  </si>
  <si>
    <t>31.12.2020.</t>
  </si>
  <si>
    <t>03269841</t>
  </si>
  <si>
    <t>HR</t>
  </si>
  <si>
    <t>080002817</t>
  </si>
  <si>
    <t>02535697732</t>
  </si>
  <si>
    <t>549300ZHFZ4CSK7VS460</t>
  </si>
  <si>
    <t>185</t>
  </si>
  <si>
    <t>PRIVREDNA BANKA ZAGREB D.D.</t>
  </si>
  <si>
    <t>ZAGREB</t>
  </si>
  <si>
    <t>RADNIČKA 50</t>
  </si>
  <si>
    <t>pbz@pbz.hr</t>
  </si>
  <si>
    <t>www.pbz.hr</t>
  </si>
  <si>
    <t>Milković Sandra</t>
  </si>
  <si>
    <t>01/6361-992</t>
  </si>
  <si>
    <t>sandra.milkovic@pbz.hr</t>
  </si>
  <si>
    <t>BDO d.o.o.</t>
  </si>
  <si>
    <t>Ivan Čajko</t>
  </si>
  <si>
    <t>stanje na dan 31.12.2020</t>
  </si>
  <si>
    <t>u razdoblju 01.01.2020 do 31.12.2020</t>
  </si>
  <si>
    <t>Obveznik: PRIVREDNA BANKA ZAGREB D.D.</t>
  </si>
  <si>
    <t xml:space="preserve">                   BILJEŠKE UZ FINANCIJSKE IZVJEŠTAJE - GFI
Naziv izdavatelja:   PRIVREDBA BANKA ZAGEB D.D.
OIB:   02535697732
Izvještajno razdoblje 01.01.2020. - 31.12.2020.
</t>
  </si>
  <si>
    <t>1. Promjene računovodstvenih politika</t>
  </si>
  <si>
    <t xml:space="preserve">Tijekom 2020. godine nije bilo promjena računovodstvenih politika. </t>
  </si>
  <si>
    <t>2.  Podjela dionica</t>
  </si>
  <si>
    <t>3. Promjena vlasničke strukture</t>
  </si>
  <si>
    <t xml:space="preserve">U vlasničkoj strukturi Banke tijekom 2020. godine nije bilo promjena u učešću velikih dioničara. </t>
  </si>
  <si>
    <t>Na dan 31. prosinca 2020. godine struktura vlasništva Banke bila je:</t>
  </si>
  <si>
    <t xml:space="preserve">Intesa Sanpaolo Holding international </t>
  </si>
  <si>
    <t xml:space="preserve">manjinski dioničari </t>
  </si>
  <si>
    <t xml:space="preserve">trezorske dionice </t>
  </si>
  <si>
    <t>4. Pripajanja i spajanja</t>
  </si>
  <si>
    <t>Tijekom 2020. godine nije bilo pripajanja i spajanja.</t>
  </si>
  <si>
    <t xml:space="preserve">5. Neizvjesnost </t>
  </si>
  <si>
    <t xml:space="preserve">Banka vrši osiguranje svojih plasmana odgovarajućim kolateralom. </t>
  </si>
  <si>
    <t xml:space="preserve">Banka je u promatranom razdoblju prodala trezorske dionice društvima članicama </t>
  </si>
  <si>
    <t>Grupe PBZ u iznosu od 3,8 milijuna kuna. Dionice služe za nagrađivanje višeg managementa tih društava.</t>
  </si>
  <si>
    <t>otpustila 3.702 vlastite dionice koje čine 0,019% dioničkog kapitala banke.</t>
  </si>
  <si>
    <t>Također, u drugom kvartalu 2020. godine banka je, sukladno internim pravilima nagrađivanja,</t>
  </si>
  <si>
    <t xml:space="preserve">Kontinuirano mjesečno vrši klasifikaciju plasmana po rizičnosti i obračun rezervi </t>
  </si>
  <si>
    <t>u skladu sa MSFI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</si>
</sst>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indexed="8"/>
      <name val="Arial"/>
      <family val="2"/>
      <charset val="238"/>
    </font>
    <font>
      <sz val="12"/>
      <name val="Arial"/>
      <family val="2"/>
      <charset val="238"/>
    </font>
    <font>
      <b/>
      <i/>
      <sz val="12"/>
      <name val="Arial"/>
      <family val="2"/>
      <charset val="238"/>
    </font>
    <font>
      <sz val="12"/>
      <color indexed="8"/>
      <name val="Arial"/>
      <family val="2"/>
      <charset val="238"/>
    </font>
    <font>
      <b/>
      <i/>
      <sz val="12"/>
      <color indexed="8"/>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0" fontId="21" fillId="9" borderId="2" xfId="0" applyFont="1" applyFill="1" applyBorder="1"/>
    <xf numFmtId="0" fontId="0" fillId="9" borderId="13" xfId="0" applyFill="1" applyBorder="1"/>
    <xf numFmtId="0" fontId="5" fillId="9" borderId="17" xfId="0" applyFont="1" applyFill="1" applyBorder="1" applyAlignment="1">
      <alignment vertical="center"/>
    </xf>
    <xf numFmtId="0" fontId="0" fillId="9" borderId="16" xfId="0" applyFill="1" applyBorder="1"/>
    <xf numFmtId="0" fontId="24" fillId="9" borderId="15" xfId="0" applyFont="1" applyFill="1" applyBorder="1"/>
    <xf numFmtId="0" fontId="24" fillId="9" borderId="16" xfId="0" applyFont="1" applyFill="1" applyBorder="1" applyAlignment="1">
      <alignment wrapText="1"/>
    </xf>
    <xf numFmtId="0" fontId="24" fillId="9" borderId="16"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24" fillId="9" borderId="15" xfId="0" applyFont="1" applyFill="1" applyBorder="1" applyAlignment="1">
      <alignment vertical="top"/>
    </xf>
    <xf numFmtId="0" fontId="5"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4" fillId="10" borderId="18" xfId="0" applyFont="1" applyFill="1" applyBorder="1" applyAlignment="1" applyProtection="1">
      <alignment horizontal="center" vertical="center"/>
      <protection locked="0"/>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8"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8" borderId="1" xfId="0" applyNumberFormat="1" applyFont="1" applyFill="1" applyBorder="1" applyAlignment="1" applyProtection="1">
      <alignment horizontal="right" vertical="center" shrinkToFit="1"/>
    </xf>
    <xf numFmtId="3" fontId="19" fillId="8"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6" borderId="1" xfId="0" applyNumberFormat="1" applyFont="1" applyFill="1" applyBorder="1" applyAlignment="1" applyProtection="1">
      <alignment horizontal="right" vertical="center" shrinkToFit="1"/>
    </xf>
    <xf numFmtId="3" fontId="17" fillId="6" borderId="1" xfId="0" applyNumberFormat="1" applyFont="1" applyFill="1" applyBorder="1" applyAlignment="1" applyProtection="1">
      <alignment horizontal="right" vertical="center" shrinkToFit="1"/>
      <protection locked="0"/>
    </xf>
    <xf numFmtId="0" fontId="24" fillId="9" borderId="0" xfId="0" applyFont="1" applyFill="1" applyBorder="1"/>
    <xf numFmtId="0" fontId="5" fillId="9" borderId="0" xfId="0" applyFont="1" applyFill="1" applyBorder="1" applyAlignment="1">
      <alignment horizontal="right" vertical="center" wrapText="1"/>
    </xf>
    <xf numFmtId="0" fontId="24" fillId="9" borderId="0" xfId="0" applyFont="1" applyFill="1" applyBorder="1" applyAlignment="1">
      <alignment vertical="top"/>
    </xf>
    <xf numFmtId="0" fontId="4" fillId="10" borderId="5" xfId="0" applyFont="1" applyFill="1" applyBorder="1" applyAlignment="1" applyProtection="1">
      <alignment horizontal="center" vertical="center"/>
      <protection locked="0"/>
    </xf>
    <xf numFmtId="0" fontId="24" fillId="9" borderId="0" xfId="0" applyFont="1" applyFill="1" applyBorder="1" applyAlignment="1">
      <alignment vertical="top" wrapText="1"/>
    </xf>
    <xf numFmtId="0" fontId="5" fillId="9" borderId="0" xfId="0" applyFont="1" applyFill="1" applyBorder="1" applyAlignment="1">
      <alignment horizontal="center" vertical="center"/>
    </xf>
    <xf numFmtId="0" fontId="25" fillId="9" borderId="0" xfId="0" applyFont="1" applyFill="1" applyBorder="1" applyAlignment="1">
      <alignment vertical="center"/>
    </xf>
    <xf numFmtId="0" fontId="25" fillId="9" borderId="16" xfId="0" applyFont="1" applyFill="1" applyBorder="1" applyAlignment="1">
      <alignment vertical="center"/>
    </xf>
    <xf numFmtId="0" fontId="24" fillId="9" borderId="0" xfId="0" applyFont="1" applyFill="1" applyBorder="1" applyAlignment="1">
      <alignment vertical="center"/>
    </xf>
    <xf numFmtId="0" fontId="24" fillId="9" borderId="16" xfId="0" applyFont="1" applyFill="1" applyBorder="1" applyAlignment="1">
      <alignment vertical="center"/>
    </xf>
    <xf numFmtId="0" fontId="24" fillId="9" borderId="0" xfId="0" applyFont="1" applyFill="1" applyBorder="1" applyAlignment="1">
      <alignment wrapText="1"/>
    </xf>
    <xf numFmtId="0" fontId="24" fillId="9" borderId="15" xfId="0" applyFont="1" applyFill="1" applyBorder="1" applyAlignment="1">
      <alignment wrapText="1"/>
    </xf>
    <xf numFmtId="0" fontId="23" fillId="9" borderId="15"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0" fontId="26"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16"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16" xfId="0" applyFont="1" applyFill="1" applyBorder="1" applyAlignment="1">
      <alignment vertical="center"/>
    </xf>
    <xf numFmtId="0" fontId="27" fillId="9" borderId="16" xfId="0" applyFont="1" applyFill="1" applyBorder="1"/>
    <xf numFmtId="49" fontId="4" fillId="10" borderId="18"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5" borderId="1" xfId="0" applyNumberFormat="1" applyFont="1" applyFill="1" applyBorder="1" applyAlignment="1" applyProtection="1">
      <alignment horizontal="right" vertical="center" shrinkToFit="1"/>
      <protection locked="0"/>
    </xf>
    <xf numFmtId="1" fontId="4" fillId="10" borderId="18" xfId="4" applyNumberFormat="1" applyFont="1" applyFill="1" applyBorder="1" applyAlignment="1" applyProtection="1">
      <alignment horizontal="center" vertical="center"/>
      <protection locked="0"/>
    </xf>
    <xf numFmtId="0" fontId="24" fillId="9" borderId="0" xfId="0" applyFont="1" applyFill="1" applyBorder="1"/>
    <xf numFmtId="0" fontId="5" fillId="9" borderId="15"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4" fillId="10" borderId="4" xfId="0" applyFont="1" applyFill="1" applyBorder="1" applyAlignment="1" applyProtection="1">
      <alignment vertical="center"/>
      <protection locked="0"/>
    </xf>
    <xf numFmtId="0" fontId="24" fillId="10" borderId="3" xfId="0" applyFont="1" applyFill="1" applyBorder="1" applyAlignment="1" applyProtection="1">
      <alignment vertical="center"/>
      <protection locked="0"/>
    </xf>
    <xf numFmtId="0" fontId="24" fillId="10" borderId="5" xfId="0" applyFont="1" applyFill="1" applyBorder="1" applyAlignment="1" applyProtection="1">
      <alignment vertical="center"/>
      <protection locked="0"/>
    </xf>
    <xf numFmtId="0" fontId="5" fillId="9" borderId="2"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0" xfId="0" applyFont="1" applyFill="1" applyBorder="1" applyAlignment="1">
      <alignment vertical="center"/>
    </xf>
    <xf numFmtId="49" fontId="4" fillId="10" borderId="4" xfId="0" applyNumberFormat="1" applyFont="1" applyFill="1" applyBorder="1" applyAlignment="1" applyProtection="1">
      <alignment vertical="center"/>
      <protection locked="0"/>
    </xf>
    <xf numFmtId="49" fontId="4" fillId="10" borderId="3" xfId="0" applyNumberFormat="1" applyFont="1" applyFill="1" applyBorder="1" applyAlignment="1" applyProtection="1">
      <alignment vertical="center"/>
      <protection locked="0"/>
    </xf>
    <xf numFmtId="49" fontId="4" fillId="10" borderId="5"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16" xfId="0" applyFont="1" applyFill="1" applyBorder="1" applyAlignment="1">
      <alignment horizontal="center" vertical="center"/>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24" fillId="9" borderId="0" xfId="0" applyFont="1" applyFill="1" applyBorder="1" applyAlignment="1">
      <alignment vertical="top" wrapText="1"/>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4" fillId="10" borderId="5" xfId="0" applyFont="1" applyFill="1" applyBorder="1" applyAlignment="1" applyProtection="1">
      <alignment vertical="center"/>
      <protection locked="0"/>
    </xf>
    <xf numFmtId="0" fontId="24" fillId="9" borderId="0" xfId="0" applyFont="1" applyFill="1" applyBorder="1" applyProtection="1">
      <protection locked="0"/>
    </xf>
    <xf numFmtId="0" fontId="24" fillId="9" borderId="0" xfId="0" applyFont="1" applyFill="1" applyBorder="1" applyAlignment="1">
      <alignment vertical="top"/>
    </xf>
    <xf numFmtId="0" fontId="5" fillId="9" borderId="15" xfId="0" applyFont="1" applyFill="1" applyBorder="1" applyAlignment="1">
      <alignment horizontal="left" vertical="center"/>
    </xf>
    <xf numFmtId="0" fontId="5" fillId="9" borderId="0" xfId="0" applyFont="1" applyFill="1" applyBorder="1" applyAlignment="1">
      <alignment horizontal="left" vertical="center"/>
    </xf>
    <xf numFmtId="0" fontId="5" fillId="9" borderId="15" xfId="0" applyFont="1" applyFill="1" applyBorder="1" applyAlignment="1">
      <alignment horizontal="right" vertical="top" wrapText="1"/>
    </xf>
    <xf numFmtId="0" fontId="5" fillId="9" borderId="0" xfId="0" applyFont="1" applyFill="1" applyBorder="1" applyAlignment="1">
      <alignment horizontal="right" vertical="top" wrapText="1"/>
    </xf>
    <xf numFmtId="0" fontId="4" fillId="10" borderId="4"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5" fillId="9" borderId="15" xfId="0" applyFont="1" applyFill="1" applyBorder="1" applyAlignment="1">
      <alignment horizontal="right" vertical="center"/>
    </xf>
    <xf numFmtId="0" fontId="5" fillId="9" borderId="0" xfId="0" applyFont="1" applyFill="1" applyBorder="1" applyAlignment="1">
      <alignment horizontal="right" vertical="center"/>
    </xf>
    <xf numFmtId="0" fontId="24" fillId="10" borderId="4" xfId="0" applyFont="1" applyFill="1" applyBorder="1" applyProtection="1">
      <protection locked="0"/>
    </xf>
    <xf numFmtId="0" fontId="24" fillId="10" borderId="3" xfId="0" applyFont="1" applyFill="1" applyBorder="1" applyProtection="1">
      <protection locked="0"/>
    </xf>
    <xf numFmtId="0" fontId="24" fillId="10" borderId="5" xfId="0" applyFont="1" applyFill="1" applyBorder="1" applyProtection="1">
      <protection locked="0"/>
    </xf>
    <xf numFmtId="0" fontId="24" fillId="9" borderId="0" xfId="0" applyFont="1" applyFill="1" applyBorder="1" applyAlignment="1">
      <alignment vertical="center"/>
    </xf>
    <xf numFmtId="0" fontId="24" fillId="9" borderId="16" xfId="0" applyFont="1" applyFill="1" applyBorder="1" applyAlignment="1">
      <alignment vertical="center"/>
    </xf>
    <xf numFmtId="0" fontId="5" fillId="9" borderId="15" xfId="0" applyFont="1" applyFill="1" applyBorder="1" applyAlignment="1">
      <alignment horizontal="center" vertical="center"/>
    </xf>
    <xf numFmtId="0" fontId="25" fillId="9" borderId="0" xfId="0" applyFont="1" applyFill="1" applyBorder="1" applyAlignment="1">
      <alignment vertical="center"/>
    </xf>
    <xf numFmtId="0" fontId="30" fillId="9" borderId="0" xfId="0" applyFont="1" applyFill="1" applyBorder="1" applyAlignment="1">
      <alignment vertical="center"/>
    </xf>
    <xf numFmtId="0" fontId="30" fillId="9" borderId="16" xfId="0" applyFont="1" applyFill="1" applyBorder="1" applyAlignment="1">
      <alignment vertical="center"/>
    </xf>
    <xf numFmtId="0" fontId="5" fillId="9" borderId="16" xfId="0" applyFont="1" applyFill="1" applyBorder="1" applyAlignment="1">
      <alignment horizontal="right" vertical="center" wrapText="1"/>
    </xf>
    <xf numFmtId="49" fontId="4" fillId="10" borderId="4" xfId="0" applyNumberFormat="1" applyFont="1" applyFill="1" applyBorder="1" applyAlignment="1" applyProtection="1">
      <alignment horizontal="center" vertical="center"/>
      <protection locked="0"/>
    </xf>
    <xf numFmtId="49" fontId="4" fillId="10" borderId="5" xfId="0" applyNumberFormat="1" applyFont="1" applyFill="1" applyBorder="1" applyAlignment="1" applyProtection="1">
      <alignment horizontal="center" vertical="center"/>
      <protection locked="0"/>
    </xf>
    <xf numFmtId="0" fontId="5" fillId="9" borderId="1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25" fillId="9" borderId="15" xfId="0" applyFont="1" applyFill="1" applyBorder="1" applyAlignment="1">
      <alignment vertical="center"/>
    </xf>
    <xf numFmtId="0" fontId="24" fillId="9" borderId="15" xfId="0" applyFont="1" applyFill="1" applyBorder="1" applyAlignment="1">
      <alignment wrapText="1"/>
    </xf>
    <xf numFmtId="0" fontId="24" fillId="9" borderId="0" xfId="0" applyFont="1" applyFill="1" applyBorder="1" applyAlignment="1">
      <alignment wrapText="1"/>
    </xf>
    <xf numFmtId="0" fontId="20" fillId="9" borderId="12" xfId="0" applyFont="1" applyFill="1" applyBorder="1" applyAlignment="1">
      <alignment vertical="center"/>
    </xf>
    <xf numFmtId="0" fontId="20" fillId="9" borderId="2" xfId="0" applyFont="1" applyFill="1" applyBorder="1" applyAlignment="1">
      <alignment vertical="center"/>
    </xf>
    <xf numFmtId="0" fontId="23" fillId="9" borderId="15"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16" xfId="0" applyFont="1" applyFill="1" applyBorder="1" applyAlignment="1">
      <alignment horizontal="center" vertical="center"/>
    </xf>
    <xf numFmtId="0" fontId="4" fillId="9" borderId="15" xfId="0" applyFont="1" applyFill="1" applyBorder="1" applyAlignment="1">
      <alignment vertical="center" wrapText="1"/>
    </xf>
    <xf numFmtId="0" fontId="4" fillId="9" borderId="0" xfId="0"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4" fillId="9" borderId="0" xfId="0" applyFont="1" applyFill="1" applyBorder="1" applyAlignment="1">
      <alignment vertical="center" wrapText="1"/>
    </xf>
    <xf numFmtId="0" fontId="22" fillId="9" borderId="15" xfId="0" applyFont="1" applyFill="1" applyBorder="1" applyAlignment="1">
      <alignment horizontal="center" vertical="center" wrapText="1"/>
    </xf>
    <xf numFmtId="0" fontId="22" fillId="9" borderId="0" xfId="0" applyFont="1" applyFill="1" applyBorder="1" applyAlignment="1">
      <alignment horizontal="center" vertical="center" wrapText="1"/>
    </xf>
    <xf numFmtId="49" fontId="33" fillId="0" borderId="4" xfId="5" applyNumberFormat="1" applyFont="1" applyFill="1" applyBorder="1" applyAlignment="1" applyProtection="1">
      <alignment horizontal="center" vertical="center"/>
      <protection locked="0" hidden="1"/>
    </xf>
    <xf numFmtId="49" fontId="33" fillId="0" borderId="5" xfId="5" applyNumberFormat="1" applyFont="1" applyFill="1" applyBorder="1" applyAlignment="1" applyProtection="1">
      <alignment horizontal="center" vertical="center"/>
      <protection locked="0" hidden="1"/>
    </xf>
    <xf numFmtId="0" fontId="5" fillId="9" borderId="0" xfId="0" applyFont="1" applyFill="1" applyBorder="1" applyAlignment="1">
      <alignment horizontal="left" vertical="top" wrapText="1"/>
    </xf>
    <xf numFmtId="0" fontId="5" fillId="9"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15" fillId="2" borderId="4" xfId="3"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34" fillId="0" borderId="0" xfId="0" applyFont="1" applyAlignment="1">
      <alignment horizontal="left" vertical="top" wrapText="1"/>
    </xf>
    <xf numFmtId="0" fontId="35" fillId="9" borderId="0" xfId="6" applyFont="1" applyFill="1" applyBorder="1" applyAlignment="1">
      <alignment vertical="top"/>
    </xf>
    <xf numFmtId="0" fontId="36" fillId="9" borderId="0" xfId="5" applyFont="1" applyFill="1" applyAlignment="1"/>
    <xf numFmtId="0" fontId="34" fillId="9" borderId="0" xfId="0" applyFont="1" applyFill="1"/>
    <xf numFmtId="0" fontId="34" fillId="9" borderId="0" xfId="0" applyFont="1" applyFill="1" applyAlignment="1"/>
    <xf numFmtId="0" fontId="34" fillId="9" borderId="0" xfId="6" applyFont="1" applyFill="1" applyBorder="1" applyAlignment="1">
      <alignment vertical="top"/>
    </xf>
    <xf numFmtId="0" fontId="34" fillId="0" borderId="0" xfId="6" applyFont="1" applyFill="1" applyBorder="1" applyAlignment="1">
      <alignment horizontal="left" vertical="top" wrapText="1"/>
    </xf>
    <xf numFmtId="0" fontId="34" fillId="9" borderId="0" xfId="0" applyFont="1" applyFill="1" applyBorder="1" applyAlignment="1">
      <alignment horizontal="left" wrapText="1"/>
    </xf>
    <xf numFmtId="166" fontId="34" fillId="9" borderId="0" xfId="0" applyNumberFormat="1" applyFont="1" applyFill="1" applyAlignment="1"/>
    <xf numFmtId="166" fontId="34" fillId="0" borderId="0" xfId="0" applyNumberFormat="1" applyFont="1" applyFill="1" applyAlignment="1"/>
    <xf numFmtId="0" fontId="37" fillId="9" borderId="0" xfId="5" applyFont="1" applyFill="1" applyAlignment="1"/>
    <xf numFmtId="0" fontId="36" fillId="0" borderId="0" xfId="5" applyFont="1" applyFill="1" applyAlignment="1"/>
    <xf numFmtId="0" fontId="34" fillId="0" borderId="0" xfId="5" applyFont="1" applyFill="1" applyAlignment="1"/>
    <xf numFmtId="0" fontId="34" fillId="9" borderId="0" xfId="5" applyFont="1" applyFill="1" applyAlignment="1"/>
    <xf numFmtId="0" fontId="34" fillId="0" borderId="0" xfId="0" applyFont="1"/>
  </cellXfs>
  <cellStyles count="7">
    <cellStyle name="Hyperlink 2" xfId="2" xr:uid="{00000000-0005-0000-0000-000000000000}"/>
    <cellStyle name="Normal" xfId="0" builtinId="0"/>
    <cellStyle name="Normal 2" xfId="3" xr:uid="{00000000-0005-0000-0000-000002000000}"/>
    <cellStyle name="Normal 3" xfId="4" xr:uid="{E87452B3-F29C-41D8-97DD-0501138D09CE}"/>
    <cellStyle name="Normal_TFI-KI" xfId="5" xr:uid="{1BFAB437-13E0-4A07-A340-13A0583D9141}"/>
    <cellStyle name="Stil 1" xfId="6" xr:uid="{24DA4883-5A24-45CD-9926-99543A92BEF3}"/>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13" workbookViewId="0">
      <selection activeCell="C32" sqref="C32"/>
    </sheetView>
  </sheetViews>
  <sheetFormatPr defaultRowHeight="12.75" x14ac:dyDescent="0.2"/>
  <cols>
    <col min="7" max="7" width="9.7109375" customWidth="1"/>
    <col min="9" max="9" width="14.42578125" customWidth="1"/>
  </cols>
  <sheetData>
    <row r="1" spans="1:10" ht="15.75" x14ac:dyDescent="0.2">
      <c r="A1" s="147"/>
      <c r="B1" s="148"/>
      <c r="C1" s="148"/>
      <c r="D1" s="19"/>
      <c r="E1" s="19"/>
      <c r="F1" s="19"/>
      <c r="G1" s="19"/>
      <c r="H1" s="19"/>
      <c r="I1" s="19"/>
      <c r="J1" s="20"/>
    </row>
    <row r="2" spans="1:10" ht="14.45" customHeight="1" x14ac:dyDescent="0.2">
      <c r="A2" s="149" t="s">
        <v>241</v>
      </c>
      <c r="B2" s="150"/>
      <c r="C2" s="150"/>
      <c r="D2" s="150"/>
      <c r="E2" s="150"/>
      <c r="F2" s="150"/>
      <c r="G2" s="150"/>
      <c r="H2" s="150"/>
      <c r="I2" s="150"/>
      <c r="J2" s="151"/>
    </row>
    <row r="3" spans="1:10" ht="15" x14ac:dyDescent="0.2">
      <c r="A3" s="77"/>
      <c r="B3" s="78"/>
      <c r="C3" s="78"/>
      <c r="D3" s="78"/>
      <c r="E3" s="78"/>
      <c r="F3" s="78"/>
      <c r="G3" s="78"/>
      <c r="H3" s="78"/>
      <c r="I3" s="78"/>
      <c r="J3" s="79"/>
    </row>
    <row r="4" spans="1:10" ht="33.6" customHeight="1" x14ac:dyDescent="0.2">
      <c r="A4" s="152" t="s">
        <v>226</v>
      </c>
      <c r="B4" s="153"/>
      <c r="C4" s="153"/>
      <c r="D4" s="153"/>
      <c r="E4" s="154" t="s">
        <v>278</v>
      </c>
      <c r="F4" s="155"/>
      <c r="G4" s="70" t="s">
        <v>0</v>
      </c>
      <c r="H4" s="154" t="s">
        <v>279</v>
      </c>
      <c r="I4" s="155"/>
      <c r="J4" s="21"/>
    </row>
    <row r="5" spans="1:10" s="82" customFormat="1" ht="10.15" customHeight="1" x14ac:dyDescent="0.25">
      <c r="A5" s="156"/>
      <c r="B5" s="157"/>
      <c r="C5" s="157"/>
      <c r="D5" s="157"/>
      <c r="E5" s="157"/>
      <c r="F5" s="157"/>
      <c r="G5" s="157"/>
      <c r="H5" s="157"/>
      <c r="I5" s="157"/>
      <c r="J5" s="158"/>
    </row>
    <row r="6" spans="1:10" ht="20.45" customHeight="1" x14ac:dyDescent="0.2">
      <c r="A6" s="80"/>
      <c r="B6" s="83" t="s">
        <v>247</v>
      </c>
      <c r="C6" s="81"/>
      <c r="D6" s="81"/>
      <c r="E6" s="97">
        <v>2020</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160" t="s">
        <v>248</v>
      </c>
      <c r="B8" s="161"/>
      <c r="C8" s="161"/>
      <c r="D8" s="161"/>
      <c r="E8" s="161"/>
      <c r="F8" s="161"/>
      <c r="G8" s="161"/>
      <c r="H8" s="161"/>
      <c r="I8" s="161"/>
      <c r="J8" s="22"/>
    </row>
    <row r="9" spans="1:10" ht="14.25" x14ac:dyDescent="0.2">
      <c r="A9" s="23"/>
      <c r="B9" s="65"/>
      <c r="C9" s="65"/>
      <c r="D9" s="65"/>
      <c r="E9" s="159"/>
      <c r="F9" s="159"/>
      <c r="G9" s="98"/>
      <c r="H9" s="98"/>
      <c r="I9" s="73"/>
      <c r="J9" s="74"/>
    </row>
    <row r="10" spans="1:10" ht="25.9" customHeight="1" x14ac:dyDescent="0.2">
      <c r="A10" s="127" t="s">
        <v>227</v>
      </c>
      <c r="B10" s="128"/>
      <c r="C10" s="162" t="s">
        <v>280</v>
      </c>
      <c r="D10" s="163"/>
      <c r="E10" s="76"/>
      <c r="F10" s="164" t="s">
        <v>249</v>
      </c>
      <c r="G10" s="165"/>
      <c r="H10" s="125" t="s">
        <v>281</v>
      </c>
      <c r="I10" s="126"/>
      <c r="J10" s="24"/>
    </row>
    <row r="11" spans="1:10" ht="15.6" customHeight="1" x14ac:dyDescent="0.2">
      <c r="A11" s="23"/>
      <c r="B11" s="65"/>
      <c r="C11" s="65"/>
      <c r="D11" s="65"/>
      <c r="E11" s="146"/>
      <c r="F11" s="146"/>
      <c r="G11" s="146"/>
      <c r="H11" s="146"/>
      <c r="I11" s="75"/>
      <c r="J11" s="24"/>
    </row>
    <row r="12" spans="1:10" ht="21" customHeight="1" x14ac:dyDescent="0.2">
      <c r="A12" s="99" t="s">
        <v>242</v>
      </c>
      <c r="B12" s="128"/>
      <c r="C12" s="139" t="s">
        <v>282</v>
      </c>
      <c r="D12" s="140"/>
      <c r="E12" s="145"/>
      <c r="F12" s="146"/>
      <c r="G12" s="146"/>
      <c r="H12" s="146"/>
      <c r="I12" s="75"/>
      <c r="J12" s="24"/>
    </row>
    <row r="13" spans="1:10" ht="10.9" customHeight="1" x14ac:dyDescent="0.2">
      <c r="A13" s="76"/>
      <c r="B13" s="75"/>
      <c r="C13" s="65"/>
      <c r="D13" s="65"/>
      <c r="E13" s="98"/>
      <c r="F13" s="98"/>
      <c r="G13" s="98"/>
      <c r="H13" s="98"/>
      <c r="I13" s="65"/>
      <c r="J13" s="25"/>
    </row>
    <row r="14" spans="1:10" ht="22.9" customHeight="1" x14ac:dyDescent="0.2">
      <c r="A14" s="99" t="s">
        <v>228</v>
      </c>
      <c r="B14" s="138"/>
      <c r="C14" s="139" t="s">
        <v>283</v>
      </c>
      <c r="D14" s="140"/>
      <c r="E14" s="144"/>
      <c r="F14" s="135"/>
      <c r="G14" s="66" t="s">
        <v>250</v>
      </c>
      <c r="H14" s="125" t="s">
        <v>284</v>
      </c>
      <c r="I14" s="126"/>
      <c r="J14" s="72"/>
    </row>
    <row r="15" spans="1:10" ht="14.45" customHeight="1" x14ac:dyDescent="0.2">
      <c r="A15" s="76"/>
      <c r="B15" s="75"/>
      <c r="C15" s="65"/>
      <c r="D15" s="65"/>
      <c r="E15" s="98"/>
      <c r="F15" s="98"/>
      <c r="G15" s="98"/>
      <c r="H15" s="98"/>
      <c r="I15" s="65"/>
      <c r="J15" s="25"/>
    </row>
    <row r="16" spans="1:10" ht="13.15" customHeight="1" x14ac:dyDescent="0.2">
      <c r="A16" s="99" t="s">
        <v>251</v>
      </c>
      <c r="B16" s="138"/>
      <c r="C16" s="139" t="s">
        <v>285</v>
      </c>
      <c r="D16" s="140"/>
      <c r="E16" s="71"/>
      <c r="F16" s="71"/>
      <c r="G16" s="71"/>
      <c r="H16" s="71"/>
      <c r="I16" s="71"/>
      <c r="J16" s="72"/>
    </row>
    <row r="17" spans="1:10" ht="14.45" customHeight="1" x14ac:dyDescent="0.2">
      <c r="A17" s="141"/>
      <c r="B17" s="142"/>
      <c r="C17" s="142"/>
      <c r="D17" s="142"/>
      <c r="E17" s="142"/>
      <c r="F17" s="142"/>
      <c r="G17" s="142"/>
      <c r="H17" s="142"/>
      <c r="I17" s="142"/>
      <c r="J17" s="143"/>
    </row>
    <row r="18" spans="1:10" x14ac:dyDescent="0.2">
      <c r="A18" s="127" t="s">
        <v>229</v>
      </c>
      <c r="B18" s="128"/>
      <c r="C18" s="116" t="s">
        <v>286</v>
      </c>
      <c r="D18" s="117"/>
      <c r="E18" s="117"/>
      <c r="F18" s="117"/>
      <c r="G18" s="117"/>
      <c r="H18" s="117"/>
      <c r="I18" s="117"/>
      <c r="J18" s="118"/>
    </row>
    <row r="19" spans="1:10" ht="14.25" x14ac:dyDescent="0.2">
      <c r="A19" s="23"/>
      <c r="B19" s="65"/>
      <c r="C19" s="67"/>
      <c r="D19" s="65"/>
      <c r="E19" s="98"/>
      <c r="F19" s="98"/>
      <c r="G19" s="98"/>
      <c r="H19" s="98"/>
      <c r="I19" s="65"/>
      <c r="J19" s="25"/>
    </row>
    <row r="20" spans="1:10" ht="14.25" x14ac:dyDescent="0.2">
      <c r="A20" s="127" t="s">
        <v>230</v>
      </c>
      <c r="B20" s="128"/>
      <c r="C20" s="125">
        <v>10000</v>
      </c>
      <c r="D20" s="126"/>
      <c r="E20" s="98"/>
      <c r="F20" s="98"/>
      <c r="G20" s="116" t="s">
        <v>287</v>
      </c>
      <c r="H20" s="117"/>
      <c r="I20" s="117"/>
      <c r="J20" s="118"/>
    </row>
    <row r="21" spans="1:10" ht="14.25" x14ac:dyDescent="0.2">
      <c r="A21" s="23"/>
      <c r="B21" s="65"/>
      <c r="C21" s="65"/>
      <c r="D21" s="65"/>
      <c r="E21" s="98"/>
      <c r="F21" s="98"/>
      <c r="G21" s="98"/>
      <c r="H21" s="98"/>
      <c r="I21" s="65"/>
      <c r="J21" s="25"/>
    </row>
    <row r="22" spans="1:10" x14ac:dyDescent="0.2">
      <c r="A22" s="127" t="s">
        <v>231</v>
      </c>
      <c r="B22" s="128"/>
      <c r="C22" s="116" t="s">
        <v>288</v>
      </c>
      <c r="D22" s="117"/>
      <c r="E22" s="117"/>
      <c r="F22" s="117"/>
      <c r="G22" s="117"/>
      <c r="H22" s="117"/>
      <c r="I22" s="117"/>
      <c r="J22" s="118"/>
    </row>
    <row r="23" spans="1:10" ht="14.25" x14ac:dyDescent="0.2">
      <c r="A23" s="23"/>
      <c r="B23" s="65"/>
      <c r="C23" s="65"/>
      <c r="D23" s="65"/>
      <c r="E23" s="98"/>
      <c r="F23" s="98"/>
      <c r="G23" s="98"/>
      <c r="H23" s="98"/>
      <c r="I23" s="65"/>
      <c r="J23" s="25"/>
    </row>
    <row r="24" spans="1:10" ht="14.25" x14ac:dyDescent="0.2">
      <c r="A24" s="127" t="s">
        <v>232</v>
      </c>
      <c r="B24" s="128"/>
      <c r="C24" s="129" t="s">
        <v>289</v>
      </c>
      <c r="D24" s="130"/>
      <c r="E24" s="130"/>
      <c r="F24" s="130"/>
      <c r="G24" s="130"/>
      <c r="H24" s="130"/>
      <c r="I24" s="130"/>
      <c r="J24" s="131"/>
    </row>
    <row r="25" spans="1:10" ht="14.25" x14ac:dyDescent="0.2">
      <c r="A25" s="23"/>
      <c r="B25" s="65"/>
      <c r="C25" s="67"/>
      <c r="D25" s="65"/>
      <c r="E25" s="98"/>
      <c r="F25" s="98"/>
      <c r="G25" s="98"/>
      <c r="H25" s="98"/>
      <c r="I25" s="65"/>
      <c r="J25" s="25"/>
    </row>
    <row r="26" spans="1:10" ht="14.25" x14ac:dyDescent="0.2">
      <c r="A26" s="127" t="s">
        <v>233</v>
      </c>
      <c r="B26" s="128"/>
      <c r="C26" s="129" t="s">
        <v>290</v>
      </c>
      <c r="D26" s="130"/>
      <c r="E26" s="130"/>
      <c r="F26" s="130"/>
      <c r="G26" s="130"/>
      <c r="H26" s="130"/>
      <c r="I26" s="130"/>
      <c r="J26" s="131"/>
    </row>
    <row r="27" spans="1:10" ht="13.9" customHeight="1" x14ac:dyDescent="0.2">
      <c r="A27" s="23"/>
      <c r="B27" s="65"/>
      <c r="C27" s="67"/>
      <c r="D27" s="65"/>
      <c r="E27" s="98"/>
      <c r="F27" s="98"/>
      <c r="G27" s="98"/>
      <c r="H27" s="98"/>
      <c r="I27" s="65"/>
      <c r="J27" s="25"/>
    </row>
    <row r="28" spans="1:10" ht="22.9" customHeight="1" x14ac:dyDescent="0.2">
      <c r="A28" s="99" t="s">
        <v>243</v>
      </c>
      <c r="B28" s="128"/>
      <c r="C28" s="34">
        <v>3529</v>
      </c>
      <c r="D28" s="26"/>
      <c r="E28" s="106"/>
      <c r="F28" s="106"/>
      <c r="G28" s="106"/>
      <c r="H28" s="106"/>
      <c r="I28" s="132"/>
      <c r="J28" s="133"/>
    </row>
    <row r="29" spans="1:10" ht="14.25" x14ac:dyDescent="0.2">
      <c r="A29" s="23"/>
      <c r="B29" s="65"/>
      <c r="C29" s="65"/>
      <c r="D29" s="65"/>
      <c r="E29" s="98"/>
      <c r="F29" s="98"/>
      <c r="G29" s="98"/>
      <c r="H29" s="98"/>
      <c r="I29" s="65"/>
      <c r="J29" s="25"/>
    </row>
    <row r="30" spans="1:10" ht="15" x14ac:dyDescent="0.2">
      <c r="A30" s="127" t="s">
        <v>234</v>
      </c>
      <c r="B30" s="128"/>
      <c r="C30" s="94" t="s">
        <v>253</v>
      </c>
      <c r="D30" s="134" t="s">
        <v>252</v>
      </c>
      <c r="E30" s="110"/>
      <c r="F30" s="110"/>
      <c r="G30" s="110"/>
      <c r="H30" s="87" t="s">
        <v>253</v>
      </c>
      <c r="I30" s="88" t="s">
        <v>254</v>
      </c>
      <c r="J30" s="89"/>
    </row>
    <row r="31" spans="1:10" x14ac:dyDescent="0.2">
      <c r="A31" s="127"/>
      <c r="B31" s="128"/>
      <c r="C31" s="27"/>
      <c r="D31" s="70"/>
      <c r="E31" s="135"/>
      <c r="F31" s="135"/>
      <c r="G31" s="135"/>
      <c r="H31" s="135"/>
      <c r="I31" s="136"/>
      <c r="J31" s="137"/>
    </row>
    <row r="32" spans="1:10" x14ac:dyDescent="0.2">
      <c r="A32" s="127" t="s">
        <v>244</v>
      </c>
      <c r="B32" s="128"/>
      <c r="C32" s="34" t="s">
        <v>257</v>
      </c>
      <c r="D32" s="134" t="s">
        <v>255</v>
      </c>
      <c r="E32" s="110"/>
      <c r="F32" s="110"/>
      <c r="G32" s="110"/>
      <c r="H32" s="90" t="s">
        <v>256</v>
      </c>
      <c r="I32" s="91" t="s">
        <v>257</v>
      </c>
      <c r="J32" s="92"/>
    </row>
    <row r="33" spans="1:10" ht="14.25" x14ac:dyDescent="0.2">
      <c r="A33" s="23"/>
      <c r="B33" s="65"/>
      <c r="C33" s="65"/>
      <c r="D33" s="65"/>
      <c r="E33" s="98"/>
      <c r="F33" s="98"/>
      <c r="G33" s="98"/>
      <c r="H33" s="98"/>
      <c r="I33" s="65"/>
      <c r="J33" s="25"/>
    </row>
    <row r="34" spans="1:10" x14ac:dyDescent="0.2">
      <c r="A34" s="134" t="s">
        <v>245</v>
      </c>
      <c r="B34" s="110"/>
      <c r="C34" s="110"/>
      <c r="D34" s="110"/>
      <c r="E34" s="110" t="s">
        <v>235</v>
      </c>
      <c r="F34" s="110"/>
      <c r="G34" s="110"/>
      <c r="H34" s="110"/>
      <c r="I34" s="110"/>
      <c r="J34" s="28" t="s">
        <v>236</v>
      </c>
    </row>
    <row r="35" spans="1:10" ht="14.25" x14ac:dyDescent="0.2">
      <c r="A35" s="23"/>
      <c r="B35" s="65"/>
      <c r="C35" s="65"/>
      <c r="D35" s="65"/>
      <c r="E35" s="98"/>
      <c r="F35" s="98"/>
      <c r="G35" s="98"/>
      <c r="H35" s="98"/>
      <c r="I35" s="65"/>
      <c r="J35" s="74"/>
    </row>
    <row r="36" spans="1:10" x14ac:dyDescent="0.2">
      <c r="A36" s="112"/>
      <c r="B36" s="113"/>
      <c r="C36" s="113"/>
      <c r="D36" s="113"/>
      <c r="E36" s="112"/>
      <c r="F36" s="113"/>
      <c r="G36" s="113"/>
      <c r="H36" s="113"/>
      <c r="I36" s="114"/>
      <c r="J36" s="68"/>
    </row>
    <row r="37" spans="1:10" ht="14.25" x14ac:dyDescent="0.2">
      <c r="A37" s="23"/>
      <c r="B37" s="65"/>
      <c r="C37" s="67"/>
      <c r="D37" s="115"/>
      <c r="E37" s="115"/>
      <c r="F37" s="115"/>
      <c r="G37" s="115"/>
      <c r="H37" s="115"/>
      <c r="I37" s="115"/>
      <c r="J37" s="25"/>
    </row>
    <row r="38" spans="1:10" x14ac:dyDescent="0.2">
      <c r="A38" s="112"/>
      <c r="B38" s="113"/>
      <c r="C38" s="113"/>
      <c r="D38" s="114"/>
      <c r="E38" s="112"/>
      <c r="F38" s="113"/>
      <c r="G38" s="113"/>
      <c r="H38" s="113"/>
      <c r="I38" s="114"/>
      <c r="J38" s="34"/>
    </row>
    <row r="39" spans="1:10" ht="14.25" x14ac:dyDescent="0.2">
      <c r="A39" s="23"/>
      <c r="B39" s="65"/>
      <c r="C39" s="67"/>
      <c r="D39" s="69"/>
      <c r="E39" s="115"/>
      <c r="F39" s="115"/>
      <c r="G39" s="115"/>
      <c r="H39" s="115"/>
      <c r="I39" s="75"/>
      <c r="J39" s="25"/>
    </row>
    <row r="40" spans="1:10" x14ac:dyDescent="0.2">
      <c r="A40" s="112"/>
      <c r="B40" s="113"/>
      <c r="C40" s="113"/>
      <c r="D40" s="114"/>
      <c r="E40" s="112"/>
      <c r="F40" s="113"/>
      <c r="G40" s="113"/>
      <c r="H40" s="113"/>
      <c r="I40" s="114"/>
      <c r="J40" s="34"/>
    </row>
    <row r="41" spans="1:10" ht="14.25" x14ac:dyDescent="0.2">
      <c r="A41" s="23"/>
      <c r="B41" s="65"/>
      <c r="C41" s="67"/>
      <c r="D41" s="69"/>
      <c r="E41" s="115"/>
      <c r="F41" s="115"/>
      <c r="G41" s="115"/>
      <c r="H41" s="115"/>
      <c r="I41" s="75"/>
      <c r="J41" s="25"/>
    </row>
    <row r="42" spans="1:10" x14ac:dyDescent="0.2">
      <c r="A42" s="112"/>
      <c r="B42" s="113"/>
      <c r="C42" s="113"/>
      <c r="D42" s="114"/>
      <c r="E42" s="112"/>
      <c r="F42" s="113"/>
      <c r="G42" s="113"/>
      <c r="H42" s="113"/>
      <c r="I42" s="114"/>
      <c r="J42" s="34"/>
    </row>
    <row r="43" spans="1:10" ht="14.25" x14ac:dyDescent="0.2">
      <c r="A43" s="29"/>
      <c r="B43" s="67"/>
      <c r="C43" s="120"/>
      <c r="D43" s="120"/>
      <c r="E43" s="98"/>
      <c r="F43" s="98"/>
      <c r="G43" s="120"/>
      <c r="H43" s="120"/>
      <c r="I43" s="120"/>
      <c r="J43" s="25"/>
    </row>
    <row r="44" spans="1:10" x14ac:dyDescent="0.2">
      <c r="A44" s="112"/>
      <c r="B44" s="113"/>
      <c r="C44" s="113"/>
      <c r="D44" s="114"/>
      <c r="E44" s="112"/>
      <c r="F44" s="113"/>
      <c r="G44" s="113"/>
      <c r="H44" s="113"/>
      <c r="I44" s="114"/>
      <c r="J44" s="34"/>
    </row>
    <row r="45" spans="1:10" ht="14.25" x14ac:dyDescent="0.2">
      <c r="A45" s="29"/>
      <c r="B45" s="67"/>
      <c r="C45" s="67"/>
      <c r="D45" s="65"/>
      <c r="E45" s="119"/>
      <c r="F45" s="119"/>
      <c r="G45" s="120"/>
      <c r="H45" s="120"/>
      <c r="I45" s="65"/>
      <c r="J45" s="25"/>
    </row>
    <row r="46" spans="1:10" x14ac:dyDescent="0.2">
      <c r="A46" s="112"/>
      <c r="B46" s="113"/>
      <c r="C46" s="113"/>
      <c r="D46" s="114"/>
      <c r="E46" s="112"/>
      <c r="F46" s="113"/>
      <c r="G46" s="113"/>
      <c r="H46" s="113"/>
      <c r="I46" s="114"/>
      <c r="J46" s="34"/>
    </row>
    <row r="47" spans="1:10" ht="14.25" x14ac:dyDescent="0.2">
      <c r="A47" s="29"/>
      <c r="B47" s="67"/>
      <c r="C47" s="67"/>
      <c r="D47" s="65"/>
      <c r="E47" s="98"/>
      <c r="F47" s="98"/>
      <c r="G47" s="120"/>
      <c r="H47" s="120"/>
      <c r="I47" s="65"/>
      <c r="J47" s="93" t="s">
        <v>258</v>
      </c>
    </row>
    <row r="48" spans="1:10" ht="14.25" x14ac:dyDescent="0.2">
      <c r="A48" s="29"/>
      <c r="B48" s="67"/>
      <c r="C48" s="67"/>
      <c r="D48" s="65"/>
      <c r="E48" s="98"/>
      <c r="F48" s="98"/>
      <c r="G48" s="120"/>
      <c r="H48" s="120"/>
      <c r="I48" s="65"/>
      <c r="J48" s="93" t="s">
        <v>259</v>
      </c>
    </row>
    <row r="49" spans="1:10" ht="23.25" customHeight="1" x14ac:dyDescent="0.2">
      <c r="A49" s="123" t="s">
        <v>237</v>
      </c>
      <c r="B49" s="124"/>
      <c r="C49" s="125" t="s">
        <v>259</v>
      </c>
      <c r="D49" s="126"/>
      <c r="E49" s="121" t="s">
        <v>260</v>
      </c>
      <c r="F49" s="122"/>
      <c r="G49" s="116"/>
      <c r="H49" s="117"/>
      <c r="I49" s="117"/>
      <c r="J49" s="118"/>
    </row>
    <row r="50" spans="1:10" ht="14.25" x14ac:dyDescent="0.2">
      <c r="A50" s="29"/>
      <c r="B50" s="67"/>
      <c r="C50" s="120"/>
      <c r="D50" s="120"/>
      <c r="E50" s="98"/>
      <c r="F50" s="98"/>
      <c r="G50" s="104" t="s">
        <v>261</v>
      </c>
      <c r="H50" s="104"/>
      <c r="I50" s="104"/>
      <c r="J50" s="30"/>
    </row>
    <row r="51" spans="1:10" ht="13.9" customHeight="1" x14ac:dyDescent="0.2">
      <c r="A51" s="99" t="s">
        <v>238</v>
      </c>
      <c r="B51" s="100"/>
      <c r="C51" s="116" t="s">
        <v>291</v>
      </c>
      <c r="D51" s="117"/>
      <c r="E51" s="117"/>
      <c r="F51" s="117"/>
      <c r="G51" s="117"/>
      <c r="H51" s="117"/>
      <c r="I51" s="117"/>
      <c r="J51" s="118"/>
    </row>
    <row r="52" spans="1:10" ht="14.25" x14ac:dyDescent="0.2">
      <c r="A52" s="23"/>
      <c r="B52" s="65"/>
      <c r="C52" s="106" t="s">
        <v>239</v>
      </c>
      <c r="D52" s="106"/>
      <c r="E52" s="106"/>
      <c r="F52" s="106"/>
      <c r="G52" s="106"/>
      <c r="H52" s="106"/>
      <c r="I52" s="106"/>
      <c r="J52" s="25"/>
    </row>
    <row r="53" spans="1:10" ht="14.25" x14ac:dyDescent="0.2">
      <c r="A53" s="99" t="s">
        <v>240</v>
      </c>
      <c r="B53" s="100"/>
      <c r="C53" s="107" t="s">
        <v>292</v>
      </c>
      <c r="D53" s="108"/>
      <c r="E53" s="109"/>
      <c r="F53" s="98"/>
      <c r="G53" s="98"/>
      <c r="H53" s="110"/>
      <c r="I53" s="110"/>
      <c r="J53" s="111"/>
    </row>
    <row r="54" spans="1:10" ht="14.25" x14ac:dyDescent="0.2">
      <c r="A54" s="23"/>
      <c r="B54" s="65"/>
      <c r="C54" s="67"/>
      <c r="D54" s="65"/>
      <c r="E54" s="98"/>
      <c r="F54" s="98"/>
      <c r="G54" s="98"/>
      <c r="H54" s="98"/>
      <c r="I54" s="65"/>
      <c r="J54" s="25"/>
    </row>
    <row r="55" spans="1:10" ht="14.45" customHeight="1" x14ac:dyDescent="0.2">
      <c r="A55" s="99" t="s">
        <v>232</v>
      </c>
      <c r="B55" s="100"/>
      <c r="C55" s="101" t="s">
        <v>293</v>
      </c>
      <c r="D55" s="102"/>
      <c r="E55" s="102"/>
      <c r="F55" s="102"/>
      <c r="G55" s="102"/>
      <c r="H55" s="102"/>
      <c r="I55" s="102"/>
      <c r="J55" s="103"/>
    </row>
    <row r="56" spans="1:10" ht="14.25" x14ac:dyDescent="0.2">
      <c r="A56" s="23"/>
      <c r="B56" s="65"/>
      <c r="C56" s="65"/>
      <c r="D56" s="65"/>
      <c r="E56" s="98"/>
      <c r="F56" s="98"/>
      <c r="G56" s="98"/>
      <c r="H56" s="98"/>
      <c r="I56" s="65"/>
      <c r="J56" s="25"/>
    </row>
    <row r="57" spans="1:10" ht="14.25" x14ac:dyDescent="0.2">
      <c r="A57" s="99" t="s">
        <v>262</v>
      </c>
      <c r="B57" s="100"/>
      <c r="C57" s="101" t="s">
        <v>294</v>
      </c>
      <c r="D57" s="102"/>
      <c r="E57" s="102"/>
      <c r="F57" s="102"/>
      <c r="G57" s="102"/>
      <c r="H57" s="102"/>
      <c r="I57" s="102"/>
      <c r="J57" s="103"/>
    </row>
    <row r="58" spans="1:10" ht="14.45" customHeight="1" x14ac:dyDescent="0.2">
      <c r="A58" s="23"/>
      <c r="B58" s="65"/>
      <c r="C58" s="104" t="s">
        <v>263</v>
      </c>
      <c r="D58" s="104"/>
      <c r="E58" s="104"/>
      <c r="F58" s="104"/>
      <c r="G58" s="65"/>
      <c r="H58" s="65"/>
      <c r="I58" s="65"/>
      <c r="J58" s="25"/>
    </row>
    <row r="59" spans="1:10" ht="14.25" x14ac:dyDescent="0.2">
      <c r="A59" s="99" t="s">
        <v>264</v>
      </c>
      <c r="B59" s="100"/>
      <c r="C59" s="101" t="s">
        <v>295</v>
      </c>
      <c r="D59" s="102"/>
      <c r="E59" s="102"/>
      <c r="F59" s="102"/>
      <c r="G59" s="102"/>
      <c r="H59" s="102"/>
      <c r="I59" s="102"/>
      <c r="J59" s="103"/>
    </row>
    <row r="60" spans="1:10" ht="14.45" customHeight="1" x14ac:dyDescent="0.2">
      <c r="A60" s="31"/>
      <c r="B60" s="32"/>
      <c r="C60" s="105" t="s">
        <v>265</v>
      </c>
      <c r="D60" s="105"/>
      <c r="E60" s="105"/>
      <c r="F60" s="105"/>
      <c r="G60" s="105"/>
      <c r="H60" s="32"/>
      <c r="I60" s="32"/>
      <c r="J60" s="33"/>
    </row>
    <row r="67" ht="27" customHeight="1" x14ac:dyDescent="0.2"/>
    <row r="71" ht="38.450000000000003" customHeight="1" x14ac:dyDescent="0.2"/>
  </sheetData>
  <sheetProtection algorithmName="SHA-512" hashValue="N5Pt9SbgjePjCaVp4PCwr0Ocbibxb4IQFy8553Cvvrl/wrH7fLl5hwhSJIUzyvba8ktSJPEgAxAdN18fo/8o1g==" saltValue="vbVzp9br8z+NF8Njy753n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headerFooter>
    <oddHeader>&amp;L&amp;"Calibri"&amp;10&amp;K008000Neosjetljivo - Non-sensitive&amp;1#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A4" sqref="A4:I4"/>
    </sheetView>
  </sheetViews>
  <sheetFormatPr defaultColWidth="8.85546875" defaultRowHeight="12.75" x14ac:dyDescent="0.2"/>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x14ac:dyDescent="0.2">
      <c r="A1" s="175" t="s">
        <v>1</v>
      </c>
      <c r="B1" s="176"/>
      <c r="C1" s="176"/>
      <c r="D1" s="176"/>
      <c r="E1" s="176"/>
      <c r="F1" s="176"/>
      <c r="G1" s="176"/>
      <c r="H1" s="176"/>
    </row>
    <row r="2" spans="1:9" x14ac:dyDescent="0.2">
      <c r="A2" s="177" t="s">
        <v>296</v>
      </c>
      <c r="B2" s="178"/>
      <c r="C2" s="178"/>
      <c r="D2" s="178"/>
      <c r="E2" s="178"/>
      <c r="F2" s="178"/>
      <c r="G2" s="178"/>
      <c r="H2" s="178"/>
    </row>
    <row r="3" spans="1:9" x14ac:dyDescent="0.2">
      <c r="A3" s="188" t="s">
        <v>12</v>
      </c>
      <c r="B3" s="189"/>
      <c r="C3" s="189"/>
      <c r="D3" s="189"/>
      <c r="E3" s="189"/>
      <c r="F3" s="189"/>
      <c r="G3" s="189"/>
      <c r="H3" s="189"/>
      <c r="I3" s="190"/>
    </row>
    <row r="4" spans="1:9" ht="12.75" customHeight="1" x14ac:dyDescent="0.2">
      <c r="A4" s="185" t="s">
        <v>298</v>
      </c>
      <c r="B4" s="186"/>
      <c r="C4" s="186"/>
      <c r="D4" s="186"/>
      <c r="E4" s="186"/>
      <c r="F4" s="186"/>
      <c r="G4" s="186"/>
      <c r="H4" s="186"/>
      <c r="I4" s="187"/>
    </row>
    <row r="5" spans="1:9" ht="45.75" thickBot="1" x14ac:dyDescent="0.25">
      <c r="A5" s="182" t="s">
        <v>2</v>
      </c>
      <c r="B5" s="183"/>
      <c r="C5" s="183"/>
      <c r="D5" s="183"/>
      <c r="E5" s="183"/>
      <c r="F5" s="184"/>
      <c r="G5" s="16" t="s">
        <v>4</v>
      </c>
      <c r="H5" s="36" t="s">
        <v>220</v>
      </c>
      <c r="I5" s="37" t="s">
        <v>219</v>
      </c>
    </row>
    <row r="6" spans="1:9" x14ac:dyDescent="0.2">
      <c r="A6" s="179">
        <v>1</v>
      </c>
      <c r="B6" s="180"/>
      <c r="C6" s="180"/>
      <c r="D6" s="180"/>
      <c r="E6" s="180"/>
      <c r="F6" s="181"/>
      <c r="G6" s="17">
        <v>2</v>
      </c>
      <c r="H6" s="18">
        <v>3</v>
      </c>
      <c r="I6" s="18">
        <v>4</v>
      </c>
    </row>
    <row r="7" spans="1:9" x14ac:dyDescent="0.2">
      <c r="A7" s="168"/>
      <c r="B7" s="168"/>
      <c r="C7" s="168"/>
      <c r="D7" s="168"/>
      <c r="E7" s="168"/>
      <c r="F7" s="168"/>
      <c r="G7" s="168"/>
      <c r="H7" s="168"/>
      <c r="I7" s="169"/>
    </row>
    <row r="8" spans="1:9" x14ac:dyDescent="0.2">
      <c r="A8" s="170" t="s">
        <v>14</v>
      </c>
      <c r="B8" s="171"/>
      <c r="C8" s="171"/>
      <c r="D8" s="171"/>
      <c r="E8" s="171"/>
      <c r="F8" s="171"/>
      <c r="G8" s="171"/>
      <c r="H8" s="171"/>
      <c r="I8" s="171"/>
    </row>
    <row r="9" spans="1:9" ht="28.5" customHeight="1" x14ac:dyDescent="0.2">
      <c r="A9" s="172" t="s">
        <v>22</v>
      </c>
      <c r="B9" s="172"/>
      <c r="C9" s="172"/>
      <c r="D9" s="172"/>
      <c r="E9" s="172"/>
      <c r="F9" s="172"/>
      <c r="G9" s="7">
        <v>1</v>
      </c>
      <c r="H9" s="55">
        <f>H10+H11+H12</f>
        <v>16872836921</v>
      </c>
      <c r="I9" s="55">
        <f>I10+I11+I12</f>
        <v>21426633011</v>
      </c>
    </row>
    <row r="10" spans="1:9" x14ac:dyDescent="0.2">
      <c r="A10" s="173" t="s">
        <v>23</v>
      </c>
      <c r="B10" s="173"/>
      <c r="C10" s="173"/>
      <c r="D10" s="173"/>
      <c r="E10" s="173"/>
      <c r="F10" s="173"/>
      <c r="G10" s="6">
        <v>2</v>
      </c>
      <c r="H10" s="62">
        <v>1909038462</v>
      </c>
      <c r="I10" s="62">
        <v>2162927936</v>
      </c>
    </row>
    <row r="11" spans="1:9" x14ac:dyDescent="0.2">
      <c r="A11" s="173" t="s">
        <v>24</v>
      </c>
      <c r="B11" s="173"/>
      <c r="C11" s="173"/>
      <c r="D11" s="173"/>
      <c r="E11" s="173"/>
      <c r="F11" s="173"/>
      <c r="G11" s="6">
        <v>3</v>
      </c>
      <c r="H11" s="62">
        <v>14663697792</v>
      </c>
      <c r="I11" s="62">
        <v>18796551036</v>
      </c>
    </row>
    <row r="12" spans="1:9" x14ac:dyDescent="0.2">
      <c r="A12" s="166" t="s">
        <v>25</v>
      </c>
      <c r="B12" s="166"/>
      <c r="C12" s="166"/>
      <c r="D12" s="166"/>
      <c r="E12" s="166"/>
      <c r="F12" s="166"/>
      <c r="G12" s="6">
        <v>4</v>
      </c>
      <c r="H12" s="62">
        <v>300100667</v>
      </c>
      <c r="I12" s="62">
        <v>467154039</v>
      </c>
    </row>
    <row r="13" spans="1:9" x14ac:dyDescent="0.2">
      <c r="A13" s="174" t="s">
        <v>26</v>
      </c>
      <c r="B13" s="174"/>
      <c r="C13" s="174"/>
      <c r="D13" s="174"/>
      <c r="E13" s="174"/>
      <c r="F13" s="174"/>
      <c r="G13" s="7">
        <v>5</v>
      </c>
      <c r="H13" s="55">
        <f>H14+H15+H16+H17</f>
        <v>1421563667</v>
      </c>
      <c r="I13" s="55">
        <f>I14+I15+I16+I17</f>
        <v>1269852764</v>
      </c>
    </row>
    <row r="14" spans="1:9" x14ac:dyDescent="0.2">
      <c r="A14" s="167" t="s">
        <v>27</v>
      </c>
      <c r="B14" s="167"/>
      <c r="C14" s="167"/>
      <c r="D14" s="167"/>
      <c r="E14" s="167"/>
      <c r="F14" s="167"/>
      <c r="G14" s="6">
        <v>6</v>
      </c>
      <c r="H14" s="62">
        <v>5809287</v>
      </c>
      <c r="I14" s="62">
        <v>561080</v>
      </c>
    </row>
    <row r="15" spans="1:9" x14ac:dyDescent="0.2">
      <c r="A15" s="167" t="s">
        <v>28</v>
      </c>
      <c r="B15" s="167"/>
      <c r="C15" s="167"/>
      <c r="D15" s="167"/>
      <c r="E15" s="167"/>
      <c r="F15" s="167"/>
      <c r="G15" s="6">
        <v>7</v>
      </c>
      <c r="H15" s="62">
        <v>0</v>
      </c>
      <c r="I15" s="62">
        <v>0</v>
      </c>
    </row>
    <row r="16" spans="1:9" x14ac:dyDescent="0.2">
      <c r="A16" s="167" t="s">
        <v>29</v>
      </c>
      <c r="B16" s="167"/>
      <c r="C16" s="167"/>
      <c r="D16" s="167"/>
      <c r="E16" s="167"/>
      <c r="F16" s="167"/>
      <c r="G16" s="6">
        <v>8</v>
      </c>
      <c r="H16" s="62">
        <v>1415754380</v>
      </c>
      <c r="I16" s="62">
        <v>1269291684</v>
      </c>
    </row>
    <row r="17" spans="1:9" x14ac:dyDescent="0.2">
      <c r="A17" s="167" t="s">
        <v>30</v>
      </c>
      <c r="B17" s="167"/>
      <c r="C17" s="167"/>
      <c r="D17" s="167"/>
      <c r="E17" s="167"/>
      <c r="F17" s="167"/>
      <c r="G17" s="6">
        <v>9</v>
      </c>
      <c r="H17" s="62">
        <v>0</v>
      </c>
      <c r="I17" s="62">
        <v>0</v>
      </c>
    </row>
    <row r="18" spans="1:9" ht="25.9" customHeight="1" x14ac:dyDescent="0.2">
      <c r="A18" s="174" t="s">
        <v>31</v>
      </c>
      <c r="B18" s="174"/>
      <c r="C18" s="174"/>
      <c r="D18" s="174"/>
      <c r="E18" s="174"/>
      <c r="F18" s="174"/>
      <c r="G18" s="7">
        <v>10</v>
      </c>
      <c r="H18" s="55">
        <f>H19+H20+H21</f>
        <v>33689942</v>
      </c>
      <c r="I18" s="55">
        <f>I19+I20+I21</f>
        <v>73227959</v>
      </c>
    </row>
    <row r="19" spans="1:9" x14ac:dyDescent="0.2">
      <c r="A19" s="167" t="s">
        <v>28</v>
      </c>
      <c r="B19" s="167"/>
      <c r="C19" s="167"/>
      <c r="D19" s="167"/>
      <c r="E19" s="167"/>
      <c r="F19" s="167"/>
      <c r="G19" s="6">
        <v>11</v>
      </c>
      <c r="H19" s="62">
        <v>33661846</v>
      </c>
      <c r="I19" s="62">
        <v>30601135</v>
      </c>
    </row>
    <row r="20" spans="1:9" x14ac:dyDescent="0.2">
      <c r="A20" s="167" t="s">
        <v>29</v>
      </c>
      <c r="B20" s="167"/>
      <c r="C20" s="167"/>
      <c r="D20" s="167"/>
      <c r="E20" s="167"/>
      <c r="F20" s="167"/>
      <c r="G20" s="6">
        <v>12</v>
      </c>
      <c r="H20" s="62">
        <v>28096</v>
      </c>
      <c r="I20" s="62">
        <v>42626824</v>
      </c>
    </row>
    <row r="21" spans="1:9" x14ac:dyDescent="0.2">
      <c r="A21" s="167" t="s">
        <v>30</v>
      </c>
      <c r="B21" s="167"/>
      <c r="C21" s="167"/>
      <c r="D21" s="167"/>
      <c r="E21" s="167"/>
      <c r="F21" s="167"/>
      <c r="G21" s="6">
        <v>13</v>
      </c>
      <c r="H21" s="62">
        <v>0</v>
      </c>
      <c r="I21" s="62">
        <v>0</v>
      </c>
    </row>
    <row r="22" spans="1:9" x14ac:dyDescent="0.2">
      <c r="A22" s="174" t="s">
        <v>32</v>
      </c>
      <c r="B22" s="174"/>
      <c r="C22" s="174"/>
      <c r="D22" s="174"/>
      <c r="E22" s="174"/>
      <c r="F22" s="174"/>
      <c r="G22" s="7">
        <v>14</v>
      </c>
      <c r="H22" s="55">
        <f>H23+H24</f>
        <v>0</v>
      </c>
      <c r="I22" s="55">
        <f>I23+I24</f>
        <v>0</v>
      </c>
    </row>
    <row r="23" spans="1:9" x14ac:dyDescent="0.2">
      <c r="A23" s="167" t="s">
        <v>29</v>
      </c>
      <c r="B23" s="167"/>
      <c r="C23" s="167"/>
      <c r="D23" s="167"/>
      <c r="E23" s="167"/>
      <c r="F23" s="167"/>
      <c r="G23" s="6">
        <v>15</v>
      </c>
      <c r="H23" s="62">
        <v>0</v>
      </c>
      <c r="I23" s="62">
        <v>0</v>
      </c>
    </row>
    <row r="24" spans="1:9" x14ac:dyDescent="0.2">
      <c r="A24" s="167" t="s">
        <v>30</v>
      </c>
      <c r="B24" s="167"/>
      <c r="C24" s="167"/>
      <c r="D24" s="167"/>
      <c r="E24" s="167"/>
      <c r="F24" s="167"/>
      <c r="G24" s="6">
        <v>16</v>
      </c>
      <c r="H24" s="62">
        <v>0</v>
      </c>
      <c r="I24" s="62">
        <v>0</v>
      </c>
    </row>
    <row r="25" spans="1:9" ht="25.9" customHeight="1" x14ac:dyDescent="0.2">
      <c r="A25" s="174" t="s">
        <v>33</v>
      </c>
      <c r="B25" s="174"/>
      <c r="C25" s="174"/>
      <c r="D25" s="174"/>
      <c r="E25" s="174"/>
      <c r="F25" s="174"/>
      <c r="G25" s="7">
        <v>17</v>
      </c>
      <c r="H25" s="55">
        <f>H26+H27+H28</f>
        <v>8153161894</v>
      </c>
      <c r="I25" s="55">
        <f>I26+I27+I28</f>
        <v>8742719398</v>
      </c>
    </row>
    <row r="26" spans="1:9" x14ac:dyDescent="0.2">
      <c r="A26" s="167" t="s">
        <v>28</v>
      </c>
      <c r="B26" s="167"/>
      <c r="C26" s="167"/>
      <c r="D26" s="167"/>
      <c r="E26" s="167"/>
      <c r="F26" s="167"/>
      <c r="G26" s="6">
        <v>18</v>
      </c>
      <c r="H26" s="62">
        <v>79929005</v>
      </c>
      <c r="I26" s="62">
        <v>55494588</v>
      </c>
    </row>
    <row r="27" spans="1:9" x14ac:dyDescent="0.2">
      <c r="A27" s="167" t="s">
        <v>29</v>
      </c>
      <c r="B27" s="167"/>
      <c r="C27" s="167"/>
      <c r="D27" s="167"/>
      <c r="E27" s="167"/>
      <c r="F27" s="167"/>
      <c r="G27" s="6">
        <v>19</v>
      </c>
      <c r="H27" s="62">
        <v>8073232889</v>
      </c>
      <c r="I27" s="62">
        <v>8687224810</v>
      </c>
    </row>
    <row r="28" spans="1:9" x14ac:dyDescent="0.2">
      <c r="A28" s="167" t="s">
        <v>30</v>
      </c>
      <c r="B28" s="167"/>
      <c r="C28" s="167"/>
      <c r="D28" s="167"/>
      <c r="E28" s="167"/>
      <c r="F28" s="167"/>
      <c r="G28" s="6">
        <v>20</v>
      </c>
      <c r="H28" s="62">
        <v>0</v>
      </c>
      <c r="I28" s="62">
        <v>0</v>
      </c>
    </row>
    <row r="29" spans="1:9" x14ac:dyDescent="0.2">
      <c r="A29" s="174" t="s">
        <v>34</v>
      </c>
      <c r="B29" s="174"/>
      <c r="C29" s="174"/>
      <c r="D29" s="174"/>
      <c r="E29" s="174"/>
      <c r="F29" s="174"/>
      <c r="G29" s="7">
        <v>21</v>
      </c>
      <c r="H29" s="55">
        <f>H30+H31</f>
        <v>57469443835</v>
      </c>
      <c r="I29" s="55">
        <f>I30+I31</f>
        <v>61000131169</v>
      </c>
    </row>
    <row r="30" spans="1:9" x14ac:dyDescent="0.2">
      <c r="A30" s="167" t="s">
        <v>29</v>
      </c>
      <c r="B30" s="167"/>
      <c r="C30" s="167"/>
      <c r="D30" s="167"/>
      <c r="E30" s="167"/>
      <c r="F30" s="167"/>
      <c r="G30" s="6">
        <v>22</v>
      </c>
      <c r="H30" s="62">
        <v>504717357</v>
      </c>
      <c r="I30" s="62">
        <v>429375417</v>
      </c>
    </row>
    <row r="31" spans="1:9" x14ac:dyDescent="0.2">
      <c r="A31" s="167" t="s">
        <v>30</v>
      </c>
      <c r="B31" s="167"/>
      <c r="C31" s="167"/>
      <c r="D31" s="167"/>
      <c r="E31" s="167"/>
      <c r="F31" s="167"/>
      <c r="G31" s="6">
        <v>23</v>
      </c>
      <c r="H31" s="62">
        <v>56964726478</v>
      </c>
      <c r="I31" s="62">
        <v>60570755752</v>
      </c>
    </row>
    <row r="32" spans="1:9" x14ac:dyDescent="0.2">
      <c r="A32" s="167" t="s">
        <v>35</v>
      </c>
      <c r="B32" s="167"/>
      <c r="C32" s="167"/>
      <c r="D32" s="167"/>
      <c r="E32" s="167"/>
      <c r="F32" s="167"/>
      <c r="G32" s="6">
        <v>24</v>
      </c>
      <c r="H32" s="62">
        <v>0</v>
      </c>
      <c r="I32" s="62">
        <v>0</v>
      </c>
    </row>
    <row r="33" spans="1:9" ht="28.9" customHeight="1" x14ac:dyDescent="0.2">
      <c r="A33" s="167" t="s">
        <v>36</v>
      </c>
      <c r="B33" s="167"/>
      <c r="C33" s="167"/>
      <c r="D33" s="167"/>
      <c r="E33" s="167"/>
      <c r="F33" s="167"/>
      <c r="G33" s="6">
        <v>25</v>
      </c>
      <c r="H33" s="62">
        <v>0</v>
      </c>
      <c r="I33" s="62">
        <v>0</v>
      </c>
    </row>
    <row r="34" spans="1:9" x14ac:dyDescent="0.2">
      <c r="A34" s="167" t="s">
        <v>37</v>
      </c>
      <c r="B34" s="167"/>
      <c r="C34" s="167"/>
      <c r="D34" s="167"/>
      <c r="E34" s="167"/>
      <c r="F34" s="167"/>
      <c r="G34" s="6">
        <v>26</v>
      </c>
      <c r="H34" s="62">
        <v>1961732229</v>
      </c>
      <c r="I34" s="62">
        <v>1961732229</v>
      </c>
    </row>
    <row r="35" spans="1:9" x14ac:dyDescent="0.2">
      <c r="A35" s="167" t="s">
        <v>38</v>
      </c>
      <c r="B35" s="167"/>
      <c r="C35" s="167"/>
      <c r="D35" s="167"/>
      <c r="E35" s="167"/>
      <c r="F35" s="167"/>
      <c r="G35" s="6">
        <v>27</v>
      </c>
      <c r="H35" s="62">
        <v>977522816</v>
      </c>
      <c r="I35" s="62">
        <v>1063748229</v>
      </c>
    </row>
    <row r="36" spans="1:9" x14ac:dyDescent="0.2">
      <c r="A36" s="167" t="s">
        <v>39</v>
      </c>
      <c r="B36" s="167"/>
      <c r="C36" s="167"/>
      <c r="D36" s="167"/>
      <c r="E36" s="167"/>
      <c r="F36" s="167"/>
      <c r="G36" s="6">
        <v>28</v>
      </c>
      <c r="H36" s="62">
        <v>264159469</v>
      </c>
      <c r="I36" s="62">
        <v>205545768</v>
      </c>
    </row>
    <row r="37" spans="1:9" x14ac:dyDescent="0.2">
      <c r="A37" s="167" t="s">
        <v>40</v>
      </c>
      <c r="B37" s="167"/>
      <c r="C37" s="167"/>
      <c r="D37" s="167"/>
      <c r="E37" s="167"/>
      <c r="F37" s="167"/>
      <c r="G37" s="6">
        <v>29</v>
      </c>
      <c r="H37" s="62">
        <v>89607951</v>
      </c>
      <c r="I37" s="62">
        <v>82836340</v>
      </c>
    </row>
    <row r="38" spans="1:9" x14ac:dyDescent="0.2">
      <c r="A38" s="167" t="s">
        <v>41</v>
      </c>
      <c r="B38" s="167"/>
      <c r="C38" s="167"/>
      <c r="D38" s="167"/>
      <c r="E38" s="167"/>
      <c r="F38" s="167"/>
      <c r="G38" s="6">
        <v>30</v>
      </c>
      <c r="H38" s="62">
        <v>194078976</v>
      </c>
      <c r="I38" s="62">
        <v>128347226</v>
      </c>
    </row>
    <row r="39" spans="1:9" ht="27.6" customHeight="1" x14ac:dyDescent="0.2">
      <c r="A39" s="167" t="s">
        <v>42</v>
      </c>
      <c r="B39" s="167"/>
      <c r="C39" s="167"/>
      <c r="D39" s="167"/>
      <c r="E39" s="167"/>
      <c r="F39" s="167"/>
      <c r="G39" s="6">
        <v>31</v>
      </c>
      <c r="H39" s="62">
        <v>59825168</v>
      </c>
      <c r="I39" s="62">
        <v>13169495</v>
      </c>
    </row>
    <row r="40" spans="1:9" x14ac:dyDescent="0.2">
      <c r="A40" s="193" t="s">
        <v>43</v>
      </c>
      <c r="B40" s="193"/>
      <c r="C40" s="193"/>
      <c r="D40" s="193"/>
      <c r="E40" s="193"/>
      <c r="F40" s="193"/>
      <c r="G40" s="7">
        <v>32</v>
      </c>
      <c r="H40" s="54">
        <f>H9+H13+H18+H22+H25+H29+H32+H33+H34+H35+H36+H37+H38+H39</f>
        <v>87497622868</v>
      </c>
      <c r="I40" s="54">
        <f>I9+I13+I18+I22+I25+I29+I32+I33+I34+I35+I36+I37+I38+I39</f>
        <v>95967943588</v>
      </c>
    </row>
    <row r="41" spans="1:9" x14ac:dyDescent="0.2">
      <c r="A41" s="170" t="s">
        <v>15</v>
      </c>
      <c r="B41" s="171"/>
      <c r="C41" s="171"/>
      <c r="D41" s="171"/>
      <c r="E41" s="171"/>
      <c r="F41" s="171"/>
      <c r="G41" s="171"/>
      <c r="H41" s="171"/>
      <c r="I41" s="171"/>
    </row>
    <row r="42" spans="1:9" x14ac:dyDescent="0.2">
      <c r="A42" s="174" t="s">
        <v>44</v>
      </c>
      <c r="B42" s="192"/>
      <c r="C42" s="192"/>
      <c r="D42" s="192"/>
      <c r="E42" s="192"/>
      <c r="F42" s="192"/>
      <c r="G42" s="7">
        <v>33</v>
      </c>
      <c r="H42" s="55">
        <f>H43+H44+H45+H46+H47</f>
        <v>2165572</v>
      </c>
      <c r="I42" s="55">
        <f>I43+I44+I45+I46+I47</f>
        <v>24948621</v>
      </c>
    </row>
    <row r="43" spans="1:9" x14ac:dyDescent="0.2">
      <c r="A43" s="167" t="s">
        <v>45</v>
      </c>
      <c r="B43" s="167"/>
      <c r="C43" s="167"/>
      <c r="D43" s="167"/>
      <c r="E43" s="167"/>
      <c r="F43" s="167"/>
      <c r="G43" s="6">
        <v>34</v>
      </c>
      <c r="H43" s="62">
        <v>2165572</v>
      </c>
      <c r="I43" s="62">
        <v>24948621</v>
      </c>
    </row>
    <row r="44" spans="1:9" x14ac:dyDescent="0.2">
      <c r="A44" s="167" t="s">
        <v>46</v>
      </c>
      <c r="B44" s="167"/>
      <c r="C44" s="167"/>
      <c r="D44" s="167"/>
      <c r="E44" s="167"/>
      <c r="F44" s="167"/>
      <c r="G44" s="6">
        <v>35</v>
      </c>
      <c r="H44" s="62">
        <v>0</v>
      </c>
      <c r="I44" s="62">
        <v>0</v>
      </c>
    </row>
    <row r="45" spans="1:9" x14ac:dyDescent="0.2">
      <c r="A45" s="167" t="s">
        <v>47</v>
      </c>
      <c r="B45" s="167"/>
      <c r="C45" s="167"/>
      <c r="D45" s="167"/>
      <c r="E45" s="167"/>
      <c r="F45" s="167"/>
      <c r="G45" s="6">
        <v>36</v>
      </c>
      <c r="H45" s="62">
        <v>0</v>
      </c>
      <c r="I45" s="62">
        <v>0</v>
      </c>
    </row>
    <row r="46" spans="1:9" x14ac:dyDescent="0.2">
      <c r="A46" s="167" t="s">
        <v>48</v>
      </c>
      <c r="B46" s="167"/>
      <c r="C46" s="167"/>
      <c r="D46" s="167"/>
      <c r="E46" s="167"/>
      <c r="F46" s="167"/>
      <c r="G46" s="6">
        <v>37</v>
      </c>
      <c r="H46" s="62">
        <v>0</v>
      </c>
      <c r="I46" s="62">
        <v>0</v>
      </c>
    </row>
    <row r="47" spans="1:9" x14ac:dyDescent="0.2">
      <c r="A47" s="167" t="s">
        <v>49</v>
      </c>
      <c r="B47" s="167"/>
      <c r="C47" s="167"/>
      <c r="D47" s="167"/>
      <c r="E47" s="167"/>
      <c r="F47" s="167"/>
      <c r="G47" s="6">
        <v>38</v>
      </c>
      <c r="H47" s="62">
        <v>0</v>
      </c>
      <c r="I47" s="62">
        <v>0</v>
      </c>
    </row>
    <row r="48" spans="1:9" ht="27.6" customHeight="1" x14ac:dyDescent="0.2">
      <c r="A48" s="174" t="s">
        <v>50</v>
      </c>
      <c r="B48" s="192"/>
      <c r="C48" s="192"/>
      <c r="D48" s="192"/>
      <c r="E48" s="192"/>
      <c r="F48" s="192"/>
      <c r="G48" s="7">
        <v>39</v>
      </c>
      <c r="H48" s="55">
        <f>H49+H50+H51</f>
        <v>0</v>
      </c>
      <c r="I48" s="55">
        <f>I49+I50+I51</f>
        <v>0</v>
      </c>
    </row>
    <row r="49" spans="1:9" x14ac:dyDescent="0.2">
      <c r="A49" s="167" t="s">
        <v>47</v>
      </c>
      <c r="B49" s="167"/>
      <c r="C49" s="167"/>
      <c r="D49" s="167"/>
      <c r="E49" s="167"/>
      <c r="F49" s="167"/>
      <c r="G49" s="6">
        <v>40</v>
      </c>
      <c r="H49" s="62">
        <v>0</v>
      </c>
      <c r="I49" s="62">
        <v>0</v>
      </c>
    </row>
    <row r="50" spans="1:9" x14ac:dyDescent="0.2">
      <c r="A50" s="167" t="s">
        <v>48</v>
      </c>
      <c r="B50" s="167"/>
      <c r="C50" s="167"/>
      <c r="D50" s="167"/>
      <c r="E50" s="167"/>
      <c r="F50" s="167"/>
      <c r="G50" s="6">
        <v>41</v>
      </c>
      <c r="H50" s="62">
        <v>0</v>
      </c>
      <c r="I50" s="62">
        <v>0</v>
      </c>
    </row>
    <row r="51" spans="1:9" x14ac:dyDescent="0.2">
      <c r="A51" s="167" t="s">
        <v>49</v>
      </c>
      <c r="B51" s="167"/>
      <c r="C51" s="167"/>
      <c r="D51" s="167"/>
      <c r="E51" s="167"/>
      <c r="F51" s="167"/>
      <c r="G51" s="6">
        <v>42</v>
      </c>
      <c r="H51" s="62">
        <v>0</v>
      </c>
      <c r="I51" s="62">
        <v>0</v>
      </c>
    </row>
    <row r="52" spans="1:9" x14ac:dyDescent="0.2">
      <c r="A52" s="174" t="s">
        <v>51</v>
      </c>
      <c r="B52" s="192"/>
      <c r="C52" s="192"/>
      <c r="D52" s="192"/>
      <c r="E52" s="192"/>
      <c r="F52" s="192"/>
      <c r="G52" s="7">
        <v>43</v>
      </c>
      <c r="H52" s="55">
        <f>H53+H54+H55</f>
        <v>71103391160</v>
      </c>
      <c r="I52" s="55">
        <f>I53+I54+I55</f>
        <v>78956481338</v>
      </c>
    </row>
    <row r="53" spans="1:9" x14ac:dyDescent="0.2">
      <c r="A53" s="167" t="s">
        <v>47</v>
      </c>
      <c r="B53" s="167"/>
      <c r="C53" s="167"/>
      <c r="D53" s="167"/>
      <c r="E53" s="167"/>
      <c r="F53" s="167"/>
      <c r="G53" s="6">
        <v>44</v>
      </c>
      <c r="H53" s="62">
        <v>70761636394</v>
      </c>
      <c r="I53" s="62">
        <v>78614196645</v>
      </c>
    </row>
    <row r="54" spans="1:9" x14ac:dyDescent="0.2">
      <c r="A54" s="167" t="s">
        <v>48</v>
      </c>
      <c r="B54" s="167"/>
      <c r="C54" s="167"/>
      <c r="D54" s="167"/>
      <c r="E54" s="167"/>
      <c r="F54" s="167"/>
      <c r="G54" s="6">
        <v>45</v>
      </c>
      <c r="H54" s="62">
        <v>0</v>
      </c>
      <c r="I54" s="62">
        <v>0</v>
      </c>
    </row>
    <row r="55" spans="1:9" x14ac:dyDescent="0.2">
      <c r="A55" s="167" t="s">
        <v>49</v>
      </c>
      <c r="B55" s="167"/>
      <c r="C55" s="167"/>
      <c r="D55" s="167"/>
      <c r="E55" s="167"/>
      <c r="F55" s="167"/>
      <c r="G55" s="6">
        <v>46</v>
      </c>
      <c r="H55" s="62">
        <v>341754766</v>
      </c>
      <c r="I55" s="62">
        <v>342284693</v>
      </c>
    </row>
    <row r="56" spans="1:9" x14ac:dyDescent="0.2">
      <c r="A56" s="167" t="s">
        <v>52</v>
      </c>
      <c r="B56" s="167"/>
      <c r="C56" s="167"/>
      <c r="D56" s="167"/>
      <c r="E56" s="167"/>
      <c r="F56" s="167"/>
      <c r="G56" s="6">
        <v>47</v>
      </c>
      <c r="H56" s="62">
        <v>0</v>
      </c>
      <c r="I56" s="62">
        <v>0</v>
      </c>
    </row>
    <row r="57" spans="1:9" ht="24" customHeight="1" x14ac:dyDescent="0.2">
      <c r="A57" s="191" t="s">
        <v>53</v>
      </c>
      <c r="B57" s="191"/>
      <c r="C57" s="191"/>
      <c r="D57" s="191"/>
      <c r="E57" s="191"/>
      <c r="F57" s="191"/>
      <c r="G57" s="6">
        <v>48</v>
      </c>
      <c r="H57" s="62">
        <v>0</v>
      </c>
      <c r="I57" s="62">
        <v>0</v>
      </c>
    </row>
    <row r="58" spans="1:9" x14ac:dyDescent="0.2">
      <c r="A58" s="191" t="s">
        <v>54</v>
      </c>
      <c r="B58" s="191"/>
      <c r="C58" s="191"/>
      <c r="D58" s="191"/>
      <c r="E58" s="191"/>
      <c r="F58" s="191"/>
      <c r="G58" s="6">
        <v>49</v>
      </c>
      <c r="H58" s="62">
        <v>499298591</v>
      </c>
      <c r="I58" s="62">
        <v>524088172</v>
      </c>
    </row>
    <row r="59" spans="1:9" x14ac:dyDescent="0.2">
      <c r="A59" s="191" t="s">
        <v>55</v>
      </c>
      <c r="B59" s="167"/>
      <c r="C59" s="167"/>
      <c r="D59" s="167"/>
      <c r="E59" s="167"/>
      <c r="F59" s="167"/>
      <c r="G59" s="6">
        <v>50</v>
      </c>
      <c r="H59" s="62">
        <v>95250245</v>
      </c>
      <c r="I59" s="62">
        <v>37750069</v>
      </c>
    </row>
    <row r="60" spans="1:9" x14ac:dyDescent="0.2">
      <c r="A60" s="191" t="s">
        <v>56</v>
      </c>
      <c r="B60" s="191"/>
      <c r="C60" s="191"/>
      <c r="D60" s="191"/>
      <c r="E60" s="191"/>
      <c r="F60" s="191"/>
      <c r="G60" s="6">
        <v>51</v>
      </c>
      <c r="H60" s="62">
        <v>0</v>
      </c>
      <c r="I60" s="62">
        <v>0</v>
      </c>
    </row>
    <row r="61" spans="1:9" x14ac:dyDescent="0.2">
      <c r="A61" s="191" t="s">
        <v>57</v>
      </c>
      <c r="B61" s="191"/>
      <c r="C61" s="191"/>
      <c r="D61" s="191"/>
      <c r="E61" s="191"/>
      <c r="F61" s="191"/>
      <c r="G61" s="6">
        <v>52</v>
      </c>
      <c r="H61" s="62">
        <v>1136260074</v>
      </c>
      <c r="I61" s="62">
        <v>873069679</v>
      </c>
    </row>
    <row r="62" spans="1:9" ht="31.15" customHeight="1" x14ac:dyDescent="0.2">
      <c r="A62" s="191" t="s">
        <v>58</v>
      </c>
      <c r="B62" s="191"/>
      <c r="C62" s="191"/>
      <c r="D62" s="191"/>
      <c r="E62" s="191"/>
      <c r="F62" s="191"/>
      <c r="G62" s="6">
        <v>53</v>
      </c>
      <c r="H62" s="62">
        <v>0</v>
      </c>
      <c r="I62" s="62">
        <v>0</v>
      </c>
    </row>
    <row r="63" spans="1:9" x14ac:dyDescent="0.2">
      <c r="A63" s="193" t="s">
        <v>59</v>
      </c>
      <c r="B63" s="194"/>
      <c r="C63" s="194"/>
      <c r="D63" s="194"/>
      <c r="E63" s="194"/>
      <c r="F63" s="194"/>
      <c r="G63" s="7">
        <v>54</v>
      </c>
      <c r="H63" s="54">
        <f>H42+H48+H52+H56+H57+H58+H59+H60+H61+H62</f>
        <v>72836365642</v>
      </c>
      <c r="I63" s="54">
        <f>I42+I48+I52+I56+I57+I58+I59+I60+I61+I62</f>
        <v>80416337879</v>
      </c>
    </row>
    <row r="64" spans="1:9" x14ac:dyDescent="0.2">
      <c r="A64" s="195" t="s">
        <v>16</v>
      </c>
      <c r="B64" s="196"/>
      <c r="C64" s="196"/>
      <c r="D64" s="196"/>
      <c r="E64" s="196"/>
      <c r="F64" s="196"/>
      <c r="G64" s="196"/>
      <c r="H64" s="196"/>
      <c r="I64" s="196"/>
    </row>
    <row r="65" spans="1:9" x14ac:dyDescent="0.2">
      <c r="A65" s="167" t="s">
        <v>60</v>
      </c>
      <c r="B65" s="167"/>
      <c r="C65" s="167"/>
      <c r="D65" s="167"/>
      <c r="E65" s="167"/>
      <c r="F65" s="167"/>
      <c r="G65" s="6">
        <v>55</v>
      </c>
      <c r="H65" s="62">
        <v>1907476900</v>
      </c>
      <c r="I65" s="62">
        <v>1907476900</v>
      </c>
    </row>
    <row r="66" spans="1:9" x14ac:dyDescent="0.2">
      <c r="A66" s="167" t="s">
        <v>61</v>
      </c>
      <c r="B66" s="167"/>
      <c r="C66" s="167"/>
      <c r="D66" s="167"/>
      <c r="E66" s="167"/>
      <c r="F66" s="167"/>
      <c r="G66" s="6">
        <v>56</v>
      </c>
      <c r="H66" s="62">
        <v>1569599850</v>
      </c>
      <c r="I66" s="62">
        <v>1569599850</v>
      </c>
    </row>
    <row r="67" spans="1:9" x14ac:dyDescent="0.2">
      <c r="A67" s="167" t="s">
        <v>62</v>
      </c>
      <c r="B67" s="167"/>
      <c r="C67" s="167"/>
      <c r="D67" s="167"/>
      <c r="E67" s="167"/>
      <c r="F67" s="167"/>
      <c r="G67" s="6">
        <v>57</v>
      </c>
      <c r="H67" s="62">
        <v>0</v>
      </c>
      <c r="I67" s="62">
        <v>0</v>
      </c>
    </row>
    <row r="68" spans="1:9" x14ac:dyDescent="0.2">
      <c r="A68" s="167" t="s">
        <v>63</v>
      </c>
      <c r="B68" s="167"/>
      <c r="C68" s="167"/>
      <c r="D68" s="167"/>
      <c r="E68" s="167"/>
      <c r="F68" s="167"/>
      <c r="G68" s="6">
        <v>58</v>
      </c>
      <c r="H68" s="62">
        <v>0</v>
      </c>
      <c r="I68" s="62">
        <v>0</v>
      </c>
    </row>
    <row r="69" spans="1:9" x14ac:dyDescent="0.2">
      <c r="A69" s="167" t="s">
        <v>64</v>
      </c>
      <c r="B69" s="167"/>
      <c r="C69" s="167"/>
      <c r="D69" s="167"/>
      <c r="E69" s="167"/>
      <c r="F69" s="167"/>
      <c r="G69" s="6">
        <v>59</v>
      </c>
      <c r="H69" s="62">
        <v>69611346</v>
      </c>
      <c r="I69" s="62">
        <v>23788812</v>
      </c>
    </row>
    <row r="70" spans="1:9" x14ac:dyDescent="0.2">
      <c r="A70" s="167" t="s">
        <v>65</v>
      </c>
      <c r="B70" s="167"/>
      <c r="C70" s="167"/>
      <c r="D70" s="167"/>
      <c r="E70" s="167"/>
      <c r="F70" s="167"/>
      <c r="G70" s="6">
        <v>60</v>
      </c>
      <c r="H70" s="62">
        <v>8944400092</v>
      </c>
      <c r="I70" s="62">
        <v>10868075971</v>
      </c>
    </row>
    <row r="71" spans="1:9" x14ac:dyDescent="0.2">
      <c r="A71" s="167" t="s">
        <v>66</v>
      </c>
      <c r="B71" s="167"/>
      <c r="C71" s="167"/>
      <c r="D71" s="167"/>
      <c r="E71" s="167"/>
      <c r="F71" s="167"/>
      <c r="G71" s="6">
        <v>61</v>
      </c>
      <c r="H71" s="62">
        <v>91872025</v>
      </c>
      <c r="I71" s="62">
        <v>160804220</v>
      </c>
    </row>
    <row r="72" spans="1:9" x14ac:dyDescent="0.2">
      <c r="A72" s="167" t="s">
        <v>67</v>
      </c>
      <c r="B72" s="167"/>
      <c r="C72" s="167"/>
      <c r="D72" s="167"/>
      <c r="E72" s="167"/>
      <c r="F72" s="167"/>
      <c r="G72" s="6">
        <v>62</v>
      </c>
      <c r="H72" s="62">
        <v>274706317</v>
      </c>
      <c r="I72" s="62">
        <v>272731923</v>
      </c>
    </row>
    <row r="73" spans="1:9" x14ac:dyDescent="0.2">
      <c r="A73" s="167" t="s">
        <v>68</v>
      </c>
      <c r="B73" s="167"/>
      <c r="C73" s="167"/>
      <c r="D73" s="167"/>
      <c r="E73" s="167"/>
      <c r="F73" s="167"/>
      <c r="G73" s="6">
        <v>63</v>
      </c>
      <c r="H73" s="62">
        <v>-76000661</v>
      </c>
      <c r="I73" s="62">
        <v>-67863571</v>
      </c>
    </row>
    <row r="74" spans="1:9" x14ac:dyDescent="0.2">
      <c r="A74" s="167" t="s">
        <v>69</v>
      </c>
      <c r="B74" s="167"/>
      <c r="C74" s="167"/>
      <c r="D74" s="167"/>
      <c r="E74" s="167"/>
      <c r="F74" s="167"/>
      <c r="G74" s="6">
        <v>64</v>
      </c>
      <c r="H74" s="62">
        <v>1879591357</v>
      </c>
      <c r="I74" s="62">
        <v>816991604</v>
      </c>
    </row>
    <row r="75" spans="1:9" x14ac:dyDescent="0.2">
      <c r="A75" s="167" t="s">
        <v>70</v>
      </c>
      <c r="B75" s="167"/>
      <c r="C75" s="167"/>
      <c r="D75" s="167"/>
      <c r="E75" s="167"/>
      <c r="F75" s="167"/>
      <c r="G75" s="6">
        <v>65</v>
      </c>
      <c r="H75" s="62">
        <v>0</v>
      </c>
      <c r="I75" s="62">
        <v>0</v>
      </c>
    </row>
    <row r="76" spans="1:9" x14ac:dyDescent="0.2">
      <c r="A76" s="167" t="s">
        <v>71</v>
      </c>
      <c r="B76" s="167"/>
      <c r="C76" s="167"/>
      <c r="D76" s="167"/>
      <c r="E76" s="167"/>
      <c r="F76" s="167"/>
      <c r="G76" s="6">
        <v>66</v>
      </c>
      <c r="H76" s="62">
        <v>0</v>
      </c>
      <c r="I76" s="62">
        <v>0</v>
      </c>
    </row>
    <row r="77" spans="1:9" x14ac:dyDescent="0.2">
      <c r="A77" s="193" t="s">
        <v>72</v>
      </c>
      <c r="B77" s="193"/>
      <c r="C77" s="193"/>
      <c r="D77" s="193"/>
      <c r="E77" s="193"/>
      <c r="F77" s="193"/>
      <c r="G77" s="7">
        <v>67</v>
      </c>
      <c r="H77" s="54">
        <f>H65+H66+H67+H68+H69+H70+H71+H72+H73+H74+H75+H76</f>
        <v>14661257226</v>
      </c>
      <c r="I77" s="54">
        <f>I65+I66+I67+I68+I69+I70+I71+I72+I73+I74+I75+I76</f>
        <v>15551605709</v>
      </c>
    </row>
    <row r="78" spans="1:9" x14ac:dyDescent="0.2">
      <c r="A78" s="193" t="s">
        <v>73</v>
      </c>
      <c r="B78" s="194"/>
      <c r="C78" s="194"/>
      <c r="D78" s="194"/>
      <c r="E78" s="194"/>
      <c r="F78" s="194"/>
      <c r="G78" s="7">
        <v>68</v>
      </c>
      <c r="H78" s="54">
        <f>H63+H77</f>
        <v>87497622868</v>
      </c>
      <c r="I78" s="54">
        <f>I63+I77</f>
        <v>95967943588</v>
      </c>
    </row>
  </sheetData>
  <sheetProtection algorithmName="SHA-512" hashValue="I0E1UsfXfQZSvsw8HuL4r/PuUP3cy0HdLMBu+r6KMrRNgekj4EEuzVX2FBvQrya3kXBv2lToHQHwEPr5w8KtbA==" saltValue="41ZrK0Ie8BX7OQlWAZjHC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60" orientation="portrait" r:id="rId1"/>
  <headerFooter alignWithMargins="0">
    <oddHeader>&amp;L&amp;"Calibri"&amp;10&amp;K008000Neosjetljivo - Non-sensitive&amp;1#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zoomScaleNormal="100" zoomScaleSheetLayoutView="110" workbookViewId="0">
      <selection activeCell="A8" sqref="A8:F8"/>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4" t="s">
        <v>5</v>
      </c>
      <c r="B1" s="176"/>
      <c r="C1" s="176"/>
      <c r="D1" s="176"/>
      <c r="E1" s="176"/>
      <c r="F1" s="176"/>
      <c r="G1" s="176"/>
      <c r="H1" s="176"/>
    </row>
    <row r="2" spans="1:9" x14ac:dyDescent="0.2">
      <c r="A2" s="203" t="s">
        <v>297</v>
      </c>
      <c r="B2" s="178"/>
      <c r="C2" s="178"/>
      <c r="D2" s="178"/>
      <c r="E2" s="178"/>
      <c r="F2" s="178"/>
      <c r="G2" s="178"/>
      <c r="H2" s="178"/>
    </row>
    <row r="3" spans="1:9" x14ac:dyDescent="0.2">
      <c r="A3" s="205" t="s">
        <v>12</v>
      </c>
      <c r="B3" s="190"/>
      <c r="C3" s="190"/>
      <c r="D3" s="190"/>
      <c r="E3" s="190"/>
      <c r="F3" s="190"/>
      <c r="G3" s="190"/>
      <c r="H3" s="190"/>
      <c r="I3" s="190"/>
    </row>
    <row r="4" spans="1:9" ht="12.75" customHeight="1" x14ac:dyDescent="0.2">
      <c r="A4" s="185" t="s">
        <v>298</v>
      </c>
      <c r="B4" s="186"/>
      <c r="C4" s="186"/>
      <c r="D4" s="186"/>
      <c r="E4" s="186"/>
      <c r="F4" s="186"/>
      <c r="G4" s="186"/>
      <c r="H4" s="186"/>
      <c r="I4" s="187"/>
    </row>
    <row r="5" spans="1:9" ht="33.75" x14ac:dyDescent="0.2">
      <c r="A5" s="206" t="s">
        <v>2</v>
      </c>
      <c r="B5" s="207"/>
      <c r="C5" s="207"/>
      <c r="D5" s="207"/>
      <c r="E5" s="207"/>
      <c r="F5" s="208"/>
      <c r="G5" s="12" t="s">
        <v>6</v>
      </c>
      <c r="H5" s="59" t="s">
        <v>221</v>
      </c>
      <c r="I5" s="39" t="s">
        <v>219</v>
      </c>
    </row>
    <row r="6" spans="1:9" x14ac:dyDescent="0.2">
      <c r="A6" s="209">
        <v>1</v>
      </c>
      <c r="B6" s="210"/>
      <c r="C6" s="210"/>
      <c r="D6" s="210"/>
      <c r="E6" s="210"/>
      <c r="F6" s="210"/>
      <c r="G6" s="13">
        <v>2</v>
      </c>
      <c r="H6" s="14">
        <v>3</v>
      </c>
      <c r="I6" s="14">
        <v>4</v>
      </c>
    </row>
    <row r="7" spans="1:9" x14ac:dyDescent="0.2">
      <c r="A7" s="197" t="s">
        <v>75</v>
      </c>
      <c r="B7" s="197"/>
      <c r="C7" s="197"/>
      <c r="D7" s="197"/>
      <c r="E7" s="197"/>
      <c r="F7" s="197"/>
      <c r="G7" s="6">
        <v>1</v>
      </c>
      <c r="H7" s="40">
        <v>2344352885</v>
      </c>
      <c r="I7" s="40">
        <v>2165729196</v>
      </c>
    </row>
    <row r="8" spans="1:9" x14ac:dyDescent="0.2">
      <c r="A8" s="197" t="s">
        <v>74</v>
      </c>
      <c r="B8" s="197"/>
      <c r="C8" s="197"/>
      <c r="D8" s="197"/>
      <c r="E8" s="197"/>
      <c r="F8" s="197"/>
      <c r="G8" s="6">
        <v>2</v>
      </c>
      <c r="H8" s="40">
        <v>189070661</v>
      </c>
      <c r="I8" s="40">
        <v>141861618</v>
      </c>
    </row>
    <row r="9" spans="1:9" x14ac:dyDescent="0.2">
      <c r="A9" s="197" t="s">
        <v>76</v>
      </c>
      <c r="B9" s="197"/>
      <c r="C9" s="197"/>
      <c r="D9" s="197"/>
      <c r="E9" s="197"/>
      <c r="F9" s="197"/>
      <c r="G9" s="6">
        <v>3</v>
      </c>
      <c r="H9" s="40">
        <v>0</v>
      </c>
      <c r="I9" s="40">
        <v>0</v>
      </c>
    </row>
    <row r="10" spans="1:9" x14ac:dyDescent="0.2">
      <c r="A10" s="197" t="s">
        <v>77</v>
      </c>
      <c r="B10" s="197"/>
      <c r="C10" s="197"/>
      <c r="D10" s="197"/>
      <c r="E10" s="197"/>
      <c r="F10" s="197"/>
      <c r="G10" s="6">
        <v>4</v>
      </c>
      <c r="H10" s="40">
        <v>692200731</v>
      </c>
      <c r="I10" s="40">
        <v>39655227</v>
      </c>
    </row>
    <row r="11" spans="1:9" x14ac:dyDescent="0.2">
      <c r="A11" s="197" t="s">
        <v>78</v>
      </c>
      <c r="B11" s="197"/>
      <c r="C11" s="197"/>
      <c r="D11" s="197"/>
      <c r="E11" s="197"/>
      <c r="F11" s="197"/>
      <c r="G11" s="6">
        <v>5</v>
      </c>
      <c r="H11" s="40">
        <v>992480172</v>
      </c>
      <c r="I11" s="40">
        <v>905834038</v>
      </c>
    </row>
    <row r="12" spans="1:9" ht="12.6" customHeight="1" x14ac:dyDescent="0.2">
      <c r="A12" s="197" t="s">
        <v>79</v>
      </c>
      <c r="B12" s="197"/>
      <c r="C12" s="197"/>
      <c r="D12" s="197"/>
      <c r="E12" s="197"/>
      <c r="F12" s="197"/>
      <c r="G12" s="6">
        <v>6</v>
      </c>
      <c r="H12" s="40">
        <v>315568242</v>
      </c>
      <c r="I12" s="40">
        <v>207828964</v>
      </c>
    </row>
    <row r="13" spans="1:9" ht="35.450000000000003" customHeight="1" x14ac:dyDescent="0.2">
      <c r="A13" s="197" t="s">
        <v>80</v>
      </c>
      <c r="B13" s="197"/>
      <c r="C13" s="197"/>
      <c r="D13" s="197"/>
      <c r="E13" s="197"/>
      <c r="F13" s="197"/>
      <c r="G13" s="6">
        <v>7</v>
      </c>
      <c r="H13" s="40">
        <v>50176914</v>
      </c>
      <c r="I13" s="40">
        <v>68518932</v>
      </c>
    </row>
    <row r="14" spans="1:9" ht="28.9" customHeight="1" x14ac:dyDescent="0.2">
      <c r="A14" s="197" t="s">
        <v>81</v>
      </c>
      <c r="B14" s="197"/>
      <c r="C14" s="197"/>
      <c r="D14" s="197"/>
      <c r="E14" s="197"/>
      <c r="F14" s="197"/>
      <c r="G14" s="6">
        <v>8</v>
      </c>
      <c r="H14" s="40">
        <v>309148331</v>
      </c>
      <c r="I14" s="40">
        <v>203009392</v>
      </c>
    </row>
    <row r="15" spans="1:9" ht="28.9" customHeight="1" x14ac:dyDescent="0.2">
      <c r="A15" s="197" t="s">
        <v>82</v>
      </c>
      <c r="B15" s="197"/>
      <c r="C15" s="197"/>
      <c r="D15" s="197"/>
      <c r="E15" s="197"/>
      <c r="F15" s="197"/>
      <c r="G15" s="6">
        <v>9</v>
      </c>
      <c r="H15" s="40">
        <v>54994397</v>
      </c>
      <c r="I15" s="40">
        <v>13443275</v>
      </c>
    </row>
    <row r="16" spans="1:9" ht="28.9" customHeight="1" x14ac:dyDescent="0.2">
      <c r="A16" s="197" t="s">
        <v>83</v>
      </c>
      <c r="B16" s="197"/>
      <c r="C16" s="197"/>
      <c r="D16" s="197"/>
      <c r="E16" s="197"/>
      <c r="F16" s="197"/>
      <c r="G16" s="6">
        <v>10</v>
      </c>
      <c r="H16" s="40">
        <v>0</v>
      </c>
      <c r="I16" s="40">
        <v>0</v>
      </c>
    </row>
    <row r="17" spans="1:9" x14ac:dyDescent="0.2">
      <c r="A17" s="197" t="s">
        <v>84</v>
      </c>
      <c r="B17" s="197"/>
      <c r="C17" s="197"/>
      <c r="D17" s="197"/>
      <c r="E17" s="197"/>
      <c r="F17" s="197"/>
      <c r="G17" s="6">
        <v>11</v>
      </c>
      <c r="H17" s="40">
        <v>0</v>
      </c>
      <c r="I17" s="40">
        <v>0</v>
      </c>
    </row>
    <row r="18" spans="1:9" x14ac:dyDescent="0.2">
      <c r="A18" s="197" t="s">
        <v>85</v>
      </c>
      <c r="B18" s="197"/>
      <c r="C18" s="197"/>
      <c r="D18" s="197"/>
      <c r="E18" s="197"/>
      <c r="F18" s="197"/>
      <c r="G18" s="6">
        <v>12</v>
      </c>
      <c r="H18" s="40">
        <v>-6957006</v>
      </c>
      <c r="I18" s="40">
        <v>-13858721</v>
      </c>
    </row>
    <row r="19" spans="1:9" x14ac:dyDescent="0.2">
      <c r="A19" s="197" t="s">
        <v>86</v>
      </c>
      <c r="B19" s="197"/>
      <c r="C19" s="197"/>
      <c r="D19" s="197"/>
      <c r="E19" s="197"/>
      <c r="F19" s="197"/>
      <c r="G19" s="6">
        <v>13</v>
      </c>
      <c r="H19" s="40">
        <v>-712863</v>
      </c>
      <c r="I19" s="40">
        <v>778051</v>
      </c>
    </row>
    <row r="20" spans="1:9" x14ac:dyDescent="0.2">
      <c r="A20" s="197" t="s">
        <v>87</v>
      </c>
      <c r="B20" s="197"/>
      <c r="C20" s="197"/>
      <c r="D20" s="197"/>
      <c r="E20" s="197"/>
      <c r="F20" s="197"/>
      <c r="G20" s="6">
        <v>14</v>
      </c>
      <c r="H20" s="40">
        <v>72663293</v>
      </c>
      <c r="I20" s="40">
        <v>55331558</v>
      </c>
    </row>
    <row r="21" spans="1:9" x14ac:dyDescent="0.2">
      <c r="A21" s="197" t="s">
        <v>88</v>
      </c>
      <c r="B21" s="197"/>
      <c r="C21" s="197"/>
      <c r="D21" s="197"/>
      <c r="E21" s="197"/>
      <c r="F21" s="197"/>
      <c r="G21" s="6">
        <v>15</v>
      </c>
      <c r="H21" s="40">
        <v>220882037</v>
      </c>
      <c r="I21" s="40">
        <v>131189880</v>
      </c>
    </row>
    <row r="22" spans="1:9" ht="25.15" customHeight="1" x14ac:dyDescent="0.2">
      <c r="A22" s="193" t="s">
        <v>89</v>
      </c>
      <c r="B22" s="193"/>
      <c r="C22" s="193"/>
      <c r="D22" s="193"/>
      <c r="E22" s="193"/>
      <c r="F22" s="193"/>
      <c r="G22" s="7">
        <v>16</v>
      </c>
      <c r="H22" s="41">
        <f>H7-H8-H9+H10+H11-H12+H13+H14+H15+H16+H17+H18+H19+H20-H21</f>
        <v>3782825914</v>
      </c>
      <c r="I22" s="41">
        <f>I7-I8-I9+I10+I11-I12+I13+I14+I15+I16+I17+I18+I19+I20-I21</f>
        <v>2957560486</v>
      </c>
    </row>
    <row r="23" spans="1:9" x14ac:dyDescent="0.2">
      <c r="A23" s="197" t="s">
        <v>90</v>
      </c>
      <c r="B23" s="197"/>
      <c r="C23" s="197"/>
      <c r="D23" s="197"/>
      <c r="E23" s="197"/>
      <c r="F23" s="197"/>
      <c r="G23" s="6">
        <v>17</v>
      </c>
      <c r="H23" s="40">
        <v>1021231383</v>
      </c>
      <c r="I23" s="40">
        <v>1165604623</v>
      </c>
    </row>
    <row r="24" spans="1:9" ht="24" customHeight="1" x14ac:dyDescent="0.2">
      <c r="A24" s="197" t="s">
        <v>266</v>
      </c>
      <c r="B24" s="197"/>
      <c r="C24" s="197"/>
      <c r="D24" s="197"/>
      <c r="E24" s="197"/>
      <c r="F24" s="197"/>
      <c r="G24" s="6">
        <v>18</v>
      </c>
      <c r="H24" s="40">
        <v>147979339</v>
      </c>
      <c r="I24" s="40">
        <v>143394410</v>
      </c>
    </row>
    <row r="25" spans="1:9" x14ac:dyDescent="0.2">
      <c r="A25" s="197" t="s">
        <v>91</v>
      </c>
      <c r="B25" s="197"/>
      <c r="C25" s="197"/>
      <c r="D25" s="197"/>
      <c r="E25" s="197"/>
      <c r="F25" s="197"/>
      <c r="G25" s="6">
        <v>19</v>
      </c>
      <c r="H25" s="40">
        <v>173776361</v>
      </c>
      <c r="I25" s="40">
        <v>175052089</v>
      </c>
    </row>
    <row r="26" spans="1:9" x14ac:dyDescent="0.2">
      <c r="A26" s="197" t="s">
        <v>92</v>
      </c>
      <c r="B26" s="197"/>
      <c r="C26" s="197"/>
      <c r="D26" s="197"/>
      <c r="E26" s="197"/>
      <c r="F26" s="197"/>
      <c r="G26" s="6">
        <v>20</v>
      </c>
      <c r="H26" s="40">
        <v>-6113914</v>
      </c>
      <c r="I26" s="40">
        <v>-1148349</v>
      </c>
    </row>
    <row r="27" spans="1:9" x14ac:dyDescent="0.2">
      <c r="A27" s="197" t="s">
        <v>93</v>
      </c>
      <c r="B27" s="197"/>
      <c r="C27" s="197"/>
      <c r="D27" s="197"/>
      <c r="E27" s="197"/>
      <c r="F27" s="197"/>
      <c r="G27" s="6">
        <v>21</v>
      </c>
      <c r="H27" s="40">
        <v>42218411</v>
      </c>
      <c r="I27" s="40">
        <v>1315150</v>
      </c>
    </row>
    <row r="28" spans="1:9" ht="35.25" customHeight="1" x14ac:dyDescent="0.2">
      <c r="A28" s="197" t="s">
        <v>94</v>
      </c>
      <c r="B28" s="197"/>
      <c r="C28" s="197"/>
      <c r="D28" s="197"/>
      <c r="E28" s="197"/>
      <c r="F28" s="197"/>
      <c r="G28" s="6">
        <v>22</v>
      </c>
      <c r="H28" s="40">
        <v>234557100</v>
      </c>
      <c r="I28" s="40">
        <v>440324983</v>
      </c>
    </row>
    <row r="29" spans="1:9" ht="26.45" customHeight="1" x14ac:dyDescent="0.2">
      <c r="A29" s="197" t="s">
        <v>95</v>
      </c>
      <c r="B29" s="197"/>
      <c r="C29" s="197"/>
      <c r="D29" s="197"/>
      <c r="E29" s="197"/>
      <c r="F29" s="197"/>
      <c r="G29" s="6">
        <v>23</v>
      </c>
      <c r="H29" s="40">
        <v>0</v>
      </c>
      <c r="I29" s="40">
        <v>0</v>
      </c>
    </row>
    <row r="30" spans="1:9" ht="26.45" customHeight="1" x14ac:dyDescent="0.2">
      <c r="A30" s="197" t="s">
        <v>96</v>
      </c>
      <c r="B30" s="197"/>
      <c r="C30" s="197"/>
      <c r="D30" s="197"/>
      <c r="E30" s="197"/>
      <c r="F30" s="197"/>
      <c r="G30" s="6">
        <v>24</v>
      </c>
      <c r="H30" s="40">
        <v>8460276</v>
      </c>
      <c r="I30" s="40">
        <v>20634421</v>
      </c>
    </row>
    <row r="31" spans="1:9" ht="14.45" customHeight="1" x14ac:dyDescent="0.2">
      <c r="A31" s="197" t="s">
        <v>97</v>
      </c>
      <c r="B31" s="197"/>
      <c r="C31" s="197"/>
      <c r="D31" s="197"/>
      <c r="E31" s="197"/>
      <c r="F31" s="197"/>
      <c r="G31" s="6">
        <v>25</v>
      </c>
      <c r="H31" s="40">
        <v>0</v>
      </c>
      <c r="I31" s="40">
        <v>0</v>
      </c>
    </row>
    <row r="32" spans="1:9" ht="21" customHeight="1" x14ac:dyDescent="0.2">
      <c r="A32" s="197" t="s">
        <v>98</v>
      </c>
      <c r="B32" s="197"/>
      <c r="C32" s="197"/>
      <c r="D32" s="197"/>
      <c r="E32" s="197"/>
      <c r="F32" s="197"/>
      <c r="G32" s="6">
        <v>26</v>
      </c>
      <c r="H32" s="40">
        <v>0</v>
      </c>
      <c r="I32" s="40">
        <v>0</v>
      </c>
    </row>
    <row r="33" spans="1:10" ht="21" customHeight="1" x14ac:dyDescent="0.2">
      <c r="A33" s="197" t="s">
        <v>99</v>
      </c>
      <c r="B33" s="197"/>
      <c r="C33" s="197"/>
      <c r="D33" s="197"/>
      <c r="E33" s="197"/>
      <c r="F33" s="197"/>
      <c r="G33" s="6">
        <v>27</v>
      </c>
      <c r="H33" s="40">
        <v>-2983382</v>
      </c>
      <c r="I33" s="40">
        <v>23944837</v>
      </c>
    </row>
    <row r="34" spans="1:10" ht="21" customHeight="1" x14ac:dyDescent="0.2">
      <c r="A34" s="194" t="s">
        <v>267</v>
      </c>
      <c r="B34" s="194"/>
      <c r="C34" s="194"/>
      <c r="D34" s="194"/>
      <c r="E34" s="194"/>
      <c r="F34" s="194"/>
      <c r="G34" s="7">
        <v>28</v>
      </c>
      <c r="H34" s="41">
        <f>H22-H23-H24+H26-H25-H27-H28-H29-H30+H31+H32+H33</f>
        <v>2145505748</v>
      </c>
      <c r="I34" s="41">
        <f>I22-I23-I24+I26-I25-I27-I28-I29-I30+I31+I32+I33</f>
        <v>1034031298</v>
      </c>
    </row>
    <row r="35" spans="1:10" ht="21" customHeight="1" x14ac:dyDescent="0.2">
      <c r="A35" s="197" t="s">
        <v>100</v>
      </c>
      <c r="B35" s="197"/>
      <c r="C35" s="197"/>
      <c r="D35" s="197"/>
      <c r="E35" s="197"/>
      <c r="F35" s="197"/>
      <c r="G35" s="6">
        <v>29</v>
      </c>
      <c r="H35" s="40">
        <v>265914391</v>
      </c>
      <c r="I35" s="40">
        <v>217039693</v>
      </c>
    </row>
    <row r="36" spans="1:10" ht="21" customHeight="1" x14ac:dyDescent="0.2">
      <c r="A36" s="194" t="s">
        <v>268</v>
      </c>
      <c r="B36" s="194"/>
      <c r="C36" s="194"/>
      <c r="D36" s="194"/>
      <c r="E36" s="194"/>
      <c r="F36" s="194"/>
      <c r="G36" s="7">
        <v>30</v>
      </c>
      <c r="H36" s="41">
        <f>H34-H35</f>
        <v>1879591357</v>
      </c>
      <c r="I36" s="41">
        <f>I34-I35</f>
        <v>816991605</v>
      </c>
    </row>
    <row r="37" spans="1:10" ht="21" customHeight="1" x14ac:dyDescent="0.2">
      <c r="A37" s="194" t="s">
        <v>269</v>
      </c>
      <c r="B37" s="194"/>
      <c r="C37" s="194"/>
      <c r="D37" s="194"/>
      <c r="E37" s="194"/>
      <c r="F37" s="194"/>
      <c r="G37" s="7">
        <v>31</v>
      </c>
      <c r="H37" s="41">
        <f>H38-H39</f>
        <v>0</v>
      </c>
      <c r="I37" s="41">
        <f>I38-I39</f>
        <v>0</v>
      </c>
    </row>
    <row r="38" spans="1:10" x14ac:dyDescent="0.2">
      <c r="A38" s="197" t="s">
        <v>101</v>
      </c>
      <c r="B38" s="197"/>
      <c r="C38" s="197"/>
      <c r="D38" s="197"/>
      <c r="E38" s="197"/>
      <c r="F38" s="197"/>
      <c r="G38" s="6">
        <v>32</v>
      </c>
      <c r="H38" s="40">
        <v>0</v>
      </c>
      <c r="I38" s="40">
        <v>0</v>
      </c>
    </row>
    <row r="39" spans="1:10" ht="22.9" customHeight="1" x14ac:dyDescent="0.2">
      <c r="A39" s="197" t="s">
        <v>102</v>
      </c>
      <c r="B39" s="197"/>
      <c r="C39" s="197"/>
      <c r="D39" s="197"/>
      <c r="E39" s="197"/>
      <c r="F39" s="197"/>
      <c r="G39" s="6">
        <v>33</v>
      </c>
      <c r="H39" s="40">
        <v>0</v>
      </c>
      <c r="I39" s="40">
        <v>0</v>
      </c>
    </row>
    <row r="40" spans="1:10" x14ac:dyDescent="0.2">
      <c r="A40" s="194" t="s">
        <v>270</v>
      </c>
      <c r="B40" s="194"/>
      <c r="C40" s="194"/>
      <c r="D40" s="194"/>
      <c r="E40" s="194"/>
      <c r="F40" s="194"/>
      <c r="G40" s="7">
        <v>34</v>
      </c>
      <c r="H40" s="41">
        <f>H36+H37</f>
        <v>1879591357</v>
      </c>
      <c r="I40" s="41">
        <f>I36+I37</f>
        <v>816991605</v>
      </c>
    </row>
    <row r="41" spans="1:10" x14ac:dyDescent="0.2">
      <c r="A41" s="197" t="s">
        <v>103</v>
      </c>
      <c r="B41" s="197"/>
      <c r="C41" s="197"/>
      <c r="D41" s="197"/>
      <c r="E41" s="197"/>
      <c r="F41" s="197"/>
      <c r="G41" s="6">
        <v>35</v>
      </c>
      <c r="H41" s="40">
        <v>0</v>
      </c>
      <c r="I41" s="40">
        <v>0</v>
      </c>
    </row>
    <row r="42" spans="1:10" x14ac:dyDescent="0.2">
      <c r="A42" s="197" t="s">
        <v>104</v>
      </c>
      <c r="B42" s="197"/>
      <c r="C42" s="197"/>
      <c r="D42" s="197"/>
      <c r="E42" s="197"/>
      <c r="F42" s="197"/>
      <c r="G42" s="6">
        <v>36</v>
      </c>
      <c r="H42" s="40">
        <v>1879591357</v>
      </c>
      <c r="I42" s="40">
        <v>816991605</v>
      </c>
    </row>
    <row r="43" spans="1:10" x14ac:dyDescent="0.2">
      <c r="A43" s="198" t="s">
        <v>17</v>
      </c>
      <c r="B43" s="199"/>
      <c r="C43" s="199"/>
      <c r="D43" s="199"/>
      <c r="E43" s="199"/>
      <c r="F43" s="199"/>
      <c r="G43" s="200"/>
      <c r="H43" s="200"/>
      <c r="I43" s="200"/>
      <c r="J43" s="4"/>
    </row>
    <row r="44" spans="1:10" x14ac:dyDescent="0.2">
      <c r="A44" s="202" t="s">
        <v>105</v>
      </c>
      <c r="B44" s="202"/>
      <c r="C44" s="202"/>
      <c r="D44" s="202"/>
      <c r="E44" s="202"/>
      <c r="F44" s="202"/>
      <c r="G44" s="6">
        <v>37</v>
      </c>
      <c r="H44" s="42">
        <f>H40</f>
        <v>1879591357</v>
      </c>
      <c r="I44" s="42">
        <f>I40</f>
        <v>816991605</v>
      </c>
    </row>
    <row r="45" spans="1:10" x14ac:dyDescent="0.2">
      <c r="A45" s="193" t="s">
        <v>274</v>
      </c>
      <c r="B45" s="193"/>
      <c r="C45" s="193"/>
      <c r="D45" s="193"/>
      <c r="E45" s="193"/>
      <c r="F45" s="193"/>
      <c r="G45" s="7">
        <v>38</v>
      </c>
      <c r="H45" s="41">
        <f>H46+H58</f>
        <v>9835684</v>
      </c>
      <c r="I45" s="41">
        <f>I46+I58</f>
        <v>59338060</v>
      </c>
    </row>
    <row r="46" spans="1:10" ht="21.6" customHeight="1" x14ac:dyDescent="0.2">
      <c r="A46" s="174" t="s">
        <v>271</v>
      </c>
      <c r="B46" s="174"/>
      <c r="C46" s="174"/>
      <c r="D46" s="174"/>
      <c r="E46" s="174"/>
      <c r="F46" s="174"/>
      <c r="G46" s="7">
        <v>39</v>
      </c>
      <c r="H46" s="41">
        <f>SUM(H47:H53)+H56+H57</f>
        <v>13687803</v>
      </c>
      <c r="I46" s="41">
        <f>SUM(I47:I53)+I56+I57</f>
        <v>73645864</v>
      </c>
    </row>
    <row r="47" spans="1:10" x14ac:dyDescent="0.2">
      <c r="A47" s="201" t="s">
        <v>106</v>
      </c>
      <c r="B47" s="201"/>
      <c r="C47" s="201"/>
      <c r="D47" s="201"/>
      <c r="E47" s="201"/>
      <c r="F47" s="201"/>
      <c r="G47" s="6">
        <v>40</v>
      </c>
      <c r="H47" s="95">
        <v>-463955</v>
      </c>
      <c r="I47" s="95">
        <v>83749536</v>
      </c>
    </row>
    <row r="48" spans="1:10" x14ac:dyDescent="0.2">
      <c r="A48" s="201" t="s">
        <v>107</v>
      </c>
      <c r="B48" s="201"/>
      <c r="C48" s="201"/>
      <c r="D48" s="201"/>
      <c r="E48" s="201"/>
      <c r="F48" s="201"/>
      <c r="G48" s="6">
        <v>41</v>
      </c>
      <c r="H48" s="95">
        <v>0</v>
      </c>
      <c r="I48" s="95">
        <v>0</v>
      </c>
    </row>
    <row r="49" spans="1:9" ht="23.45" customHeight="1" x14ac:dyDescent="0.2">
      <c r="A49" s="201" t="s">
        <v>108</v>
      </c>
      <c r="B49" s="201"/>
      <c r="C49" s="201"/>
      <c r="D49" s="201"/>
      <c r="E49" s="201"/>
      <c r="F49" s="201"/>
      <c r="G49" s="6">
        <v>42</v>
      </c>
      <c r="H49" s="95">
        <v>0</v>
      </c>
      <c r="I49" s="95">
        <v>0</v>
      </c>
    </row>
    <row r="50" spans="1:9" x14ac:dyDescent="0.2">
      <c r="A50" s="201" t="s">
        <v>109</v>
      </c>
      <c r="B50" s="201"/>
      <c r="C50" s="201"/>
      <c r="D50" s="201"/>
      <c r="E50" s="201"/>
      <c r="F50" s="201"/>
      <c r="G50" s="6">
        <v>43</v>
      </c>
      <c r="H50" s="95">
        <v>0</v>
      </c>
      <c r="I50" s="95">
        <v>0</v>
      </c>
    </row>
    <row r="51" spans="1:9" ht="21" customHeight="1" x14ac:dyDescent="0.2">
      <c r="A51" s="201" t="s">
        <v>110</v>
      </c>
      <c r="B51" s="201"/>
      <c r="C51" s="201"/>
      <c r="D51" s="201"/>
      <c r="E51" s="201"/>
      <c r="F51" s="201"/>
      <c r="G51" s="6">
        <v>44</v>
      </c>
      <c r="H51" s="95">
        <v>0</v>
      </c>
      <c r="I51" s="95">
        <v>0</v>
      </c>
    </row>
    <row r="52" spans="1:9" ht="27.6" customHeight="1" x14ac:dyDescent="0.2">
      <c r="A52" s="201" t="s">
        <v>111</v>
      </c>
      <c r="B52" s="201"/>
      <c r="C52" s="201"/>
      <c r="D52" s="201"/>
      <c r="E52" s="201"/>
      <c r="F52" s="201"/>
      <c r="G52" s="6">
        <v>45</v>
      </c>
      <c r="H52" s="95">
        <v>17270900</v>
      </c>
      <c r="I52" s="95">
        <v>5215022</v>
      </c>
    </row>
    <row r="53" spans="1:9" x14ac:dyDescent="0.2">
      <c r="A53" s="167" t="s">
        <v>112</v>
      </c>
      <c r="B53" s="167"/>
      <c r="C53" s="167"/>
      <c r="D53" s="167"/>
      <c r="E53" s="167"/>
      <c r="F53" s="167"/>
      <c r="G53" s="6">
        <v>46</v>
      </c>
      <c r="H53" s="95">
        <v>0</v>
      </c>
      <c r="I53" s="95">
        <v>0</v>
      </c>
    </row>
    <row r="54" spans="1:9" ht="33" customHeight="1" x14ac:dyDescent="0.2">
      <c r="A54" s="167" t="s">
        <v>275</v>
      </c>
      <c r="B54" s="167"/>
      <c r="C54" s="167"/>
      <c r="D54" s="167"/>
      <c r="E54" s="167"/>
      <c r="F54" s="167"/>
      <c r="G54" s="6">
        <v>467</v>
      </c>
      <c r="H54" s="95">
        <v>0</v>
      </c>
      <c r="I54" s="95">
        <v>0</v>
      </c>
    </row>
    <row r="55" spans="1:9" ht="28.5" customHeight="1" x14ac:dyDescent="0.2">
      <c r="A55" s="167" t="s">
        <v>276</v>
      </c>
      <c r="B55" s="167"/>
      <c r="C55" s="167"/>
      <c r="D55" s="167"/>
      <c r="E55" s="167"/>
      <c r="F55" s="167"/>
      <c r="G55" s="6">
        <v>48</v>
      </c>
      <c r="H55" s="95">
        <v>0</v>
      </c>
      <c r="I55" s="95">
        <v>0</v>
      </c>
    </row>
    <row r="56" spans="1:9" ht="39" customHeight="1" x14ac:dyDescent="0.2">
      <c r="A56" s="167" t="s">
        <v>277</v>
      </c>
      <c r="B56" s="167"/>
      <c r="C56" s="167"/>
      <c r="D56" s="167"/>
      <c r="E56" s="167"/>
      <c r="F56" s="167"/>
      <c r="G56" s="6">
        <v>49</v>
      </c>
      <c r="H56" s="95">
        <v>0</v>
      </c>
      <c r="I56" s="95">
        <v>0</v>
      </c>
    </row>
    <row r="57" spans="1:9" ht="24" customHeight="1" x14ac:dyDescent="0.2">
      <c r="A57" s="167" t="s">
        <v>225</v>
      </c>
      <c r="B57" s="167"/>
      <c r="C57" s="167"/>
      <c r="D57" s="167"/>
      <c r="E57" s="167"/>
      <c r="F57" s="167"/>
      <c r="G57" s="6">
        <v>50</v>
      </c>
      <c r="H57" s="95">
        <v>-3119142</v>
      </c>
      <c r="I57" s="95">
        <v>-15318694</v>
      </c>
    </row>
    <row r="58" spans="1:9" ht="25.15" customHeight="1" x14ac:dyDescent="0.2">
      <c r="A58" s="174" t="s">
        <v>272</v>
      </c>
      <c r="B58" s="174"/>
      <c r="C58" s="174"/>
      <c r="D58" s="174"/>
      <c r="E58" s="174"/>
      <c r="F58" s="174"/>
      <c r="G58" s="7">
        <v>51</v>
      </c>
      <c r="H58" s="41">
        <f>SUM(H59:H66)</f>
        <v>-3852119</v>
      </c>
      <c r="I58" s="41">
        <f>SUM(I59:I66)</f>
        <v>-14307804</v>
      </c>
    </row>
    <row r="59" spans="1:9" ht="12.75" customHeight="1" x14ac:dyDescent="0.2">
      <c r="A59" s="167" t="s">
        <v>113</v>
      </c>
      <c r="B59" s="167"/>
      <c r="C59" s="167"/>
      <c r="D59" s="167"/>
      <c r="E59" s="167"/>
      <c r="F59" s="167"/>
      <c r="G59" s="6">
        <v>52</v>
      </c>
      <c r="H59" s="95">
        <v>0</v>
      </c>
      <c r="I59" s="95">
        <v>0</v>
      </c>
    </row>
    <row r="60" spans="1:9" ht="12.75" customHeight="1" x14ac:dyDescent="0.2">
      <c r="A60" s="167" t="s">
        <v>114</v>
      </c>
      <c r="B60" s="167"/>
      <c r="C60" s="167"/>
      <c r="D60" s="167"/>
      <c r="E60" s="167"/>
      <c r="F60" s="167"/>
      <c r="G60" s="6">
        <v>53</v>
      </c>
      <c r="H60" s="95">
        <v>0</v>
      </c>
      <c r="I60" s="95">
        <v>0</v>
      </c>
    </row>
    <row r="61" spans="1:9" ht="12.75" customHeight="1" x14ac:dyDescent="0.2">
      <c r="A61" s="167" t="s">
        <v>115</v>
      </c>
      <c r="B61" s="167"/>
      <c r="C61" s="167"/>
      <c r="D61" s="167"/>
      <c r="E61" s="167"/>
      <c r="F61" s="167"/>
      <c r="G61" s="6">
        <v>54</v>
      </c>
      <c r="H61" s="95">
        <v>0</v>
      </c>
      <c r="I61" s="95">
        <v>0</v>
      </c>
    </row>
    <row r="62" spans="1:9" ht="12.75" customHeight="1" x14ac:dyDescent="0.2">
      <c r="A62" s="167" t="s">
        <v>116</v>
      </c>
      <c r="B62" s="167"/>
      <c r="C62" s="167"/>
      <c r="D62" s="167"/>
      <c r="E62" s="167"/>
      <c r="F62" s="167"/>
      <c r="G62" s="6">
        <v>55</v>
      </c>
      <c r="H62" s="95">
        <v>0</v>
      </c>
      <c r="I62" s="95">
        <v>0</v>
      </c>
    </row>
    <row r="63" spans="1:9" ht="25.5" customHeight="1" x14ac:dyDescent="0.2">
      <c r="A63" s="167" t="s">
        <v>117</v>
      </c>
      <c r="B63" s="167"/>
      <c r="C63" s="167"/>
      <c r="D63" s="167"/>
      <c r="E63" s="167"/>
      <c r="F63" s="167"/>
      <c r="G63" s="6">
        <v>56</v>
      </c>
      <c r="H63" s="95">
        <v>-4712868</v>
      </c>
      <c r="I63" s="95">
        <v>-17448541</v>
      </c>
    </row>
    <row r="64" spans="1:9" ht="12.75" customHeight="1" x14ac:dyDescent="0.2">
      <c r="A64" s="167" t="s">
        <v>109</v>
      </c>
      <c r="B64" s="167"/>
      <c r="C64" s="167"/>
      <c r="D64" s="167"/>
      <c r="E64" s="167"/>
      <c r="F64" s="167"/>
      <c r="G64" s="6">
        <v>57</v>
      </c>
      <c r="H64" s="95">
        <v>0</v>
      </c>
      <c r="I64" s="95">
        <v>0</v>
      </c>
    </row>
    <row r="65" spans="1:9" ht="21.6" customHeight="1" x14ac:dyDescent="0.2">
      <c r="A65" s="167" t="s">
        <v>118</v>
      </c>
      <c r="B65" s="167"/>
      <c r="C65" s="167"/>
      <c r="D65" s="167"/>
      <c r="E65" s="167"/>
      <c r="F65" s="167"/>
      <c r="G65" s="6">
        <v>58</v>
      </c>
      <c r="H65" s="95">
        <v>0</v>
      </c>
      <c r="I65" s="95">
        <v>0</v>
      </c>
    </row>
    <row r="66" spans="1:9" ht="22.9" customHeight="1" x14ac:dyDescent="0.2">
      <c r="A66" s="167" t="s">
        <v>119</v>
      </c>
      <c r="B66" s="167"/>
      <c r="C66" s="167"/>
      <c r="D66" s="167"/>
      <c r="E66" s="167"/>
      <c r="F66" s="167"/>
      <c r="G66" s="6">
        <v>59</v>
      </c>
      <c r="H66" s="95">
        <v>860749</v>
      </c>
      <c r="I66" s="95">
        <v>3140737</v>
      </c>
    </row>
    <row r="67" spans="1:9" ht="12.75" customHeight="1" x14ac:dyDescent="0.2">
      <c r="A67" s="174" t="s">
        <v>273</v>
      </c>
      <c r="B67" s="174"/>
      <c r="C67" s="174"/>
      <c r="D67" s="174"/>
      <c r="E67" s="174"/>
      <c r="F67" s="174"/>
      <c r="G67" s="7">
        <v>60</v>
      </c>
      <c r="H67" s="43">
        <f>H44+H45</f>
        <v>1889427041</v>
      </c>
      <c r="I67" s="43">
        <f>I44+I45</f>
        <v>876329665</v>
      </c>
    </row>
    <row r="68" spans="1:9" ht="12.75" customHeight="1" x14ac:dyDescent="0.2">
      <c r="A68" s="191" t="s">
        <v>120</v>
      </c>
      <c r="B68" s="191"/>
      <c r="C68" s="191"/>
      <c r="D68" s="191"/>
      <c r="E68" s="191"/>
      <c r="F68" s="191"/>
      <c r="G68" s="6">
        <v>61</v>
      </c>
      <c r="H68" s="40">
        <v>0</v>
      </c>
      <c r="I68" s="40">
        <v>0</v>
      </c>
    </row>
    <row r="69" spans="1:9" x14ac:dyDescent="0.2">
      <c r="A69" s="202" t="s">
        <v>121</v>
      </c>
      <c r="B69" s="202"/>
      <c r="C69" s="202"/>
      <c r="D69" s="202"/>
      <c r="E69" s="202"/>
      <c r="F69" s="202"/>
      <c r="G69" s="6">
        <v>62</v>
      </c>
      <c r="H69" s="95">
        <v>1889427041</v>
      </c>
      <c r="I69" s="96">
        <v>876329665</v>
      </c>
    </row>
  </sheetData>
  <sheetProtection algorithmName="SHA-512" hashValue="iZVaub/nTtY87/jwEC7W68gBB7CKKWo7mXZh5+K8G1XYYNb4xckZ7vEIWUPyW1OuyuBgFfk2em2G80MVtDw9RA==" saltValue="hIqhwX7olDYy/5lS5zotrQ==" spinCount="100000" sheet="1" objects="1" scenarios="1"/>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ageMargins left="0.75" right="0.17" top="1" bottom="1" header="0.5" footer="0.5"/>
  <pageSetup paperSize="9" scale="87" orientation="portrait" r:id="rId1"/>
  <headerFooter alignWithMargins="0">
    <oddHeader>&amp;L&amp;"Calibri"&amp;10&amp;K008000Neosjetljivo - Non-sensitive&amp;1#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4" zoomScale="110" zoomScaleNormal="100" workbookViewId="0">
      <selection activeCell="H61" sqref="H61:I62"/>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4" t="s">
        <v>175</v>
      </c>
      <c r="B1" s="217"/>
      <c r="C1" s="217"/>
      <c r="D1" s="217"/>
      <c r="E1" s="217"/>
      <c r="F1" s="217"/>
      <c r="G1" s="217"/>
      <c r="H1" s="217"/>
    </row>
    <row r="2" spans="1:9" ht="12.75" customHeight="1" x14ac:dyDescent="0.2">
      <c r="A2" s="203" t="s">
        <v>297</v>
      </c>
      <c r="B2" s="178"/>
      <c r="C2" s="178"/>
      <c r="D2" s="178"/>
      <c r="E2" s="178"/>
      <c r="F2" s="178"/>
      <c r="G2" s="178"/>
      <c r="H2" s="178"/>
    </row>
    <row r="3" spans="1:9" x14ac:dyDescent="0.2">
      <c r="A3" s="220" t="s">
        <v>12</v>
      </c>
      <c r="B3" s="221"/>
      <c r="C3" s="221"/>
      <c r="D3" s="221"/>
      <c r="E3" s="221"/>
      <c r="F3" s="221"/>
      <c r="G3" s="221"/>
      <c r="H3" s="221"/>
      <c r="I3" s="190"/>
    </row>
    <row r="4" spans="1:9" x14ac:dyDescent="0.2">
      <c r="A4" s="185" t="s">
        <v>298</v>
      </c>
      <c r="B4" s="186"/>
      <c r="C4" s="186"/>
      <c r="D4" s="186"/>
      <c r="E4" s="186"/>
      <c r="F4" s="186"/>
      <c r="G4" s="186"/>
      <c r="H4" s="186"/>
      <c r="I4" s="187"/>
    </row>
    <row r="5" spans="1:9" ht="45" x14ac:dyDescent="0.2">
      <c r="A5" s="218" t="s">
        <v>2</v>
      </c>
      <c r="B5" s="219"/>
      <c r="C5" s="219"/>
      <c r="D5" s="219"/>
      <c r="E5" s="219"/>
      <c r="F5" s="219"/>
      <c r="G5" s="60" t="s">
        <v>6</v>
      </c>
      <c r="H5" s="14" t="s">
        <v>221</v>
      </c>
      <c r="I5" s="61" t="s">
        <v>224</v>
      </c>
    </row>
    <row r="6" spans="1:9" x14ac:dyDescent="0.2">
      <c r="A6" s="222">
        <v>1</v>
      </c>
      <c r="B6" s="219"/>
      <c r="C6" s="219"/>
      <c r="D6" s="219"/>
      <c r="E6" s="219"/>
      <c r="F6" s="219"/>
      <c r="G6" s="57">
        <v>2</v>
      </c>
      <c r="H6" s="14" t="s">
        <v>7</v>
      </c>
      <c r="I6" s="14" t="s">
        <v>8</v>
      </c>
    </row>
    <row r="7" spans="1:9" x14ac:dyDescent="0.2">
      <c r="A7" s="213" t="s">
        <v>129</v>
      </c>
      <c r="B7" s="214"/>
      <c r="C7" s="214"/>
      <c r="D7" s="214"/>
      <c r="E7" s="214"/>
      <c r="F7" s="214"/>
      <c r="G7" s="214"/>
      <c r="H7" s="214"/>
      <c r="I7" s="214"/>
    </row>
    <row r="8" spans="1:9" x14ac:dyDescent="0.2">
      <c r="A8" s="211" t="s">
        <v>122</v>
      </c>
      <c r="B8" s="211"/>
      <c r="C8" s="211"/>
      <c r="D8" s="211"/>
      <c r="E8" s="211"/>
      <c r="F8" s="211"/>
      <c r="G8" s="6">
        <v>1</v>
      </c>
      <c r="H8" s="62">
        <v>0</v>
      </c>
      <c r="I8" s="62">
        <v>0</v>
      </c>
    </row>
    <row r="9" spans="1:9" x14ac:dyDescent="0.2">
      <c r="A9" s="211" t="s">
        <v>123</v>
      </c>
      <c r="B9" s="211"/>
      <c r="C9" s="211"/>
      <c r="D9" s="211"/>
      <c r="E9" s="211"/>
      <c r="F9" s="211"/>
      <c r="G9" s="6">
        <v>2</v>
      </c>
      <c r="H9" s="62">
        <v>0</v>
      </c>
      <c r="I9" s="62">
        <v>0</v>
      </c>
    </row>
    <row r="10" spans="1:9" x14ac:dyDescent="0.2">
      <c r="A10" s="211" t="s">
        <v>124</v>
      </c>
      <c r="B10" s="211"/>
      <c r="C10" s="211"/>
      <c r="D10" s="211"/>
      <c r="E10" s="211"/>
      <c r="F10" s="211"/>
      <c r="G10" s="6">
        <v>3</v>
      </c>
      <c r="H10" s="62">
        <v>0</v>
      </c>
      <c r="I10" s="62">
        <v>0</v>
      </c>
    </row>
    <row r="11" spans="1:9" x14ac:dyDescent="0.2">
      <c r="A11" s="211" t="s">
        <v>125</v>
      </c>
      <c r="B11" s="211"/>
      <c r="C11" s="211"/>
      <c r="D11" s="211"/>
      <c r="E11" s="211"/>
      <c r="F11" s="211"/>
      <c r="G11" s="6">
        <v>4</v>
      </c>
      <c r="H11" s="62">
        <v>0</v>
      </c>
      <c r="I11" s="62">
        <v>0</v>
      </c>
    </row>
    <row r="12" spans="1:9" x14ac:dyDescent="0.2">
      <c r="A12" s="211" t="s">
        <v>126</v>
      </c>
      <c r="B12" s="211"/>
      <c r="C12" s="211"/>
      <c r="D12" s="211"/>
      <c r="E12" s="211"/>
      <c r="F12" s="211"/>
      <c r="G12" s="6">
        <v>5</v>
      </c>
      <c r="H12" s="62">
        <v>0</v>
      </c>
      <c r="I12" s="62">
        <v>0</v>
      </c>
    </row>
    <row r="13" spans="1:9" ht="22.5" customHeight="1" x14ac:dyDescent="0.2">
      <c r="A13" s="211" t="s">
        <v>146</v>
      </c>
      <c r="B13" s="211"/>
      <c r="C13" s="211"/>
      <c r="D13" s="211"/>
      <c r="E13" s="211"/>
      <c r="F13" s="211"/>
      <c r="G13" s="6">
        <v>6</v>
      </c>
      <c r="H13" s="62">
        <v>0</v>
      </c>
      <c r="I13" s="62">
        <v>0</v>
      </c>
    </row>
    <row r="14" spans="1:9" x14ac:dyDescent="0.2">
      <c r="A14" s="211" t="s">
        <v>127</v>
      </c>
      <c r="B14" s="211"/>
      <c r="C14" s="211"/>
      <c r="D14" s="211"/>
      <c r="E14" s="211"/>
      <c r="F14" s="211"/>
      <c r="G14" s="6">
        <v>7</v>
      </c>
      <c r="H14" s="62">
        <v>0</v>
      </c>
      <c r="I14" s="62">
        <v>0</v>
      </c>
    </row>
    <row r="15" spans="1:9" x14ac:dyDescent="0.2">
      <c r="A15" s="211" t="s">
        <v>128</v>
      </c>
      <c r="B15" s="211"/>
      <c r="C15" s="211"/>
      <c r="D15" s="211"/>
      <c r="E15" s="211"/>
      <c r="F15" s="211"/>
      <c r="G15" s="6">
        <v>8</v>
      </c>
      <c r="H15" s="62">
        <v>0</v>
      </c>
      <c r="I15" s="62">
        <v>0</v>
      </c>
    </row>
    <row r="16" spans="1:9" x14ac:dyDescent="0.2">
      <c r="A16" s="213" t="s">
        <v>130</v>
      </c>
      <c r="B16" s="214"/>
      <c r="C16" s="214"/>
      <c r="D16" s="214"/>
      <c r="E16" s="214"/>
      <c r="F16" s="214"/>
      <c r="G16" s="214"/>
      <c r="H16" s="214"/>
      <c r="I16" s="214"/>
    </row>
    <row r="17" spans="1:9" x14ac:dyDescent="0.2">
      <c r="A17" s="211" t="s">
        <v>131</v>
      </c>
      <c r="B17" s="211"/>
      <c r="C17" s="211"/>
      <c r="D17" s="211"/>
      <c r="E17" s="211"/>
      <c r="F17" s="211"/>
      <c r="G17" s="6">
        <v>9</v>
      </c>
      <c r="H17" s="62">
        <v>2145505748</v>
      </c>
      <c r="I17" s="62">
        <v>1034031297</v>
      </c>
    </row>
    <row r="18" spans="1:9" x14ac:dyDescent="0.2">
      <c r="A18" s="211" t="s">
        <v>132</v>
      </c>
      <c r="B18" s="211"/>
      <c r="C18" s="211"/>
      <c r="D18" s="211"/>
      <c r="E18" s="211"/>
      <c r="F18" s="211"/>
      <c r="G18" s="6"/>
      <c r="H18" s="62"/>
      <c r="I18" s="62"/>
    </row>
    <row r="19" spans="1:9" x14ac:dyDescent="0.2">
      <c r="A19" s="211" t="s">
        <v>133</v>
      </c>
      <c r="B19" s="211"/>
      <c r="C19" s="211"/>
      <c r="D19" s="211"/>
      <c r="E19" s="211"/>
      <c r="F19" s="211"/>
      <c r="G19" s="6">
        <v>10</v>
      </c>
      <c r="H19" s="62">
        <v>285235787</v>
      </c>
      <c r="I19" s="62">
        <v>462274555</v>
      </c>
    </row>
    <row r="20" spans="1:9" x14ac:dyDescent="0.2">
      <c r="A20" s="211" t="s">
        <v>134</v>
      </c>
      <c r="B20" s="211"/>
      <c r="C20" s="211"/>
      <c r="D20" s="211"/>
      <c r="E20" s="211"/>
      <c r="F20" s="211"/>
      <c r="G20" s="6">
        <v>11</v>
      </c>
      <c r="H20" s="62">
        <v>173776361</v>
      </c>
      <c r="I20" s="62">
        <v>175052089</v>
      </c>
    </row>
    <row r="21" spans="1:9" ht="23.25" customHeight="1" x14ac:dyDescent="0.2">
      <c r="A21" s="211" t="s">
        <v>135</v>
      </c>
      <c r="B21" s="211"/>
      <c r="C21" s="211"/>
      <c r="D21" s="211"/>
      <c r="E21" s="211"/>
      <c r="F21" s="211"/>
      <c r="G21" s="6">
        <v>12</v>
      </c>
      <c r="H21" s="62">
        <v>2061809</v>
      </c>
      <c r="I21" s="62">
        <v>50284284</v>
      </c>
    </row>
    <row r="22" spans="1:9" x14ac:dyDescent="0.2">
      <c r="A22" s="211" t="s">
        <v>136</v>
      </c>
      <c r="B22" s="211"/>
      <c r="C22" s="211"/>
      <c r="D22" s="211"/>
      <c r="E22" s="211"/>
      <c r="F22" s="211"/>
      <c r="G22" s="6">
        <v>13</v>
      </c>
      <c r="H22" s="62">
        <v>-883450</v>
      </c>
      <c r="I22" s="62">
        <v>-24722888</v>
      </c>
    </row>
    <row r="23" spans="1:9" x14ac:dyDescent="0.2">
      <c r="A23" s="211" t="s">
        <v>137</v>
      </c>
      <c r="B23" s="211"/>
      <c r="C23" s="211"/>
      <c r="D23" s="211"/>
      <c r="E23" s="211"/>
      <c r="F23" s="211"/>
      <c r="G23" s="6">
        <v>14</v>
      </c>
      <c r="H23" s="62">
        <v>6113914</v>
      </c>
      <c r="I23" s="62">
        <v>1148349</v>
      </c>
    </row>
    <row r="24" spans="1:9" x14ac:dyDescent="0.2">
      <c r="A24" s="213" t="s">
        <v>138</v>
      </c>
      <c r="B24" s="214"/>
      <c r="C24" s="214"/>
      <c r="D24" s="214"/>
      <c r="E24" s="214"/>
      <c r="F24" s="214"/>
      <c r="G24" s="214"/>
      <c r="H24" s="214"/>
      <c r="I24" s="214"/>
    </row>
    <row r="25" spans="1:9" x14ac:dyDescent="0.2">
      <c r="A25" s="211" t="s">
        <v>139</v>
      </c>
      <c r="B25" s="211"/>
      <c r="C25" s="211"/>
      <c r="D25" s="211"/>
      <c r="E25" s="211"/>
      <c r="F25" s="211"/>
      <c r="G25" s="6">
        <v>15</v>
      </c>
      <c r="H25" s="62">
        <v>-202081071</v>
      </c>
      <c r="I25" s="62">
        <v>865132941</v>
      </c>
    </row>
    <row r="26" spans="1:9" x14ac:dyDescent="0.2">
      <c r="A26" s="211" t="s">
        <v>140</v>
      </c>
      <c r="B26" s="211"/>
      <c r="C26" s="211"/>
      <c r="D26" s="211"/>
      <c r="E26" s="211"/>
      <c r="F26" s="211"/>
      <c r="G26" s="6">
        <v>16</v>
      </c>
      <c r="H26" s="62">
        <v>2125428571</v>
      </c>
      <c r="I26" s="62">
        <v>-265562827</v>
      </c>
    </row>
    <row r="27" spans="1:9" x14ac:dyDescent="0.2">
      <c r="A27" s="211" t="s">
        <v>141</v>
      </c>
      <c r="B27" s="211"/>
      <c r="C27" s="211"/>
      <c r="D27" s="211"/>
      <c r="E27" s="211"/>
      <c r="F27" s="211"/>
      <c r="G27" s="6">
        <v>17</v>
      </c>
      <c r="H27" s="62">
        <v>-1590801490</v>
      </c>
      <c r="I27" s="62">
        <v>-4205599387</v>
      </c>
    </row>
    <row r="28" spans="1:9" ht="25.5" customHeight="1" x14ac:dyDescent="0.2">
      <c r="A28" s="211" t="s">
        <v>142</v>
      </c>
      <c r="B28" s="211"/>
      <c r="C28" s="211"/>
      <c r="D28" s="211"/>
      <c r="E28" s="211"/>
      <c r="F28" s="211"/>
      <c r="G28" s="6">
        <v>18</v>
      </c>
      <c r="H28" s="62">
        <v>-1363800661</v>
      </c>
      <c r="I28" s="62">
        <v>-629796929</v>
      </c>
    </row>
    <row r="29" spans="1:9" ht="23.25" customHeight="1" x14ac:dyDescent="0.2">
      <c r="A29" s="211" t="s">
        <v>143</v>
      </c>
      <c r="B29" s="211"/>
      <c r="C29" s="211"/>
      <c r="D29" s="211"/>
      <c r="E29" s="211"/>
      <c r="F29" s="211"/>
      <c r="G29" s="6">
        <v>19</v>
      </c>
      <c r="H29" s="62">
        <v>-592097358</v>
      </c>
      <c r="I29" s="62">
        <v>102456008</v>
      </c>
    </row>
    <row r="30" spans="1:9" ht="27.75" customHeight="1" x14ac:dyDescent="0.2">
      <c r="A30" s="211" t="s">
        <v>144</v>
      </c>
      <c r="B30" s="211"/>
      <c r="C30" s="211"/>
      <c r="D30" s="211"/>
      <c r="E30" s="211"/>
      <c r="F30" s="211"/>
      <c r="G30" s="6">
        <v>20</v>
      </c>
      <c r="H30" s="62">
        <v>0</v>
      </c>
      <c r="I30" s="62">
        <v>0</v>
      </c>
    </row>
    <row r="31" spans="1:9" ht="27.75" customHeight="1" x14ac:dyDescent="0.2">
      <c r="A31" s="211" t="s">
        <v>145</v>
      </c>
      <c r="B31" s="211"/>
      <c r="C31" s="211"/>
      <c r="D31" s="211"/>
      <c r="E31" s="211"/>
      <c r="F31" s="211"/>
      <c r="G31" s="6">
        <v>21</v>
      </c>
      <c r="H31" s="62">
        <v>28895658</v>
      </c>
      <c r="I31" s="62">
        <v>-40567407</v>
      </c>
    </row>
    <row r="32" spans="1:9" ht="29.25" customHeight="1" x14ac:dyDescent="0.2">
      <c r="A32" s="211" t="s">
        <v>147</v>
      </c>
      <c r="B32" s="211"/>
      <c r="C32" s="211"/>
      <c r="D32" s="211"/>
      <c r="E32" s="211"/>
      <c r="F32" s="211"/>
      <c r="G32" s="6">
        <v>22</v>
      </c>
      <c r="H32" s="62">
        <v>158111766</v>
      </c>
      <c r="I32" s="62">
        <v>71557355</v>
      </c>
    </row>
    <row r="33" spans="1:9" x14ac:dyDescent="0.2">
      <c r="A33" s="211" t="s">
        <v>148</v>
      </c>
      <c r="B33" s="211"/>
      <c r="C33" s="211"/>
      <c r="D33" s="211"/>
      <c r="E33" s="211"/>
      <c r="F33" s="211"/>
      <c r="G33" s="6">
        <v>23</v>
      </c>
      <c r="H33" s="62">
        <v>-3280922285</v>
      </c>
      <c r="I33" s="62">
        <v>-2106276399</v>
      </c>
    </row>
    <row r="34" spans="1:9" x14ac:dyDescent="0.2">
      <c r="A34" s="211" t="s">
        <v>149</v>
      </c>
      <c r="B34" s="211"/>
      <c r="C34" s="211"/>
      <c r="D34" s="211"/>
      <c r="E34" s="211"/>
      <c r="F34" s="211"/>
      <c r="G34" s="6">
        <v>24</v>
      </c>
      <c r="H34" s="62">
        <v>198065076</v>
      </c>
      <c r="I34" s="62">
        <v>551679111</v>
      </c>
    </row>
    <row r="35" spans="1:9" x14ac:dyDescent="0.2">
      <c r="A35" s="211" t="s">
        <v>150</v>
      </c>
      <c r="B35" s="211"/>
      <c r="C35" s="211"/>
      <c r="D35" s="211"/>
      <c r="E35" s="211"/>
      <c r="F35" s="211"/>
      <c r="G35" s="6">
        <v>25</v>
      </c>
      <c r="H35" s="62">
        <v>4099988304</v>
      </c>
      <c r="I35" s="62">
        <v>5351475867</v>
      </c>
    </row>
    <row r="36" spans="1:9" x14ac:dyDescent="0.2">
      <c r="A36" s="211" t="s">
        <v>151</v>
      </c>
      <c r="B36" s="211"/>
      <c r="C36" s="211"/>
      <c r="D36" s="211"/>
      <c r="E36" s="211"/>
      <c r="F36" s="211"/>
      <c r="G36" s="6">
        <v>26</v>
      </c>
      <c r="H36" s="62">
        <v>3289840623</v>
      </c>
      <c r="I36" s="62">
        <v>3956619657</v>
      </c>
    </row>
    <row r="37" spans="1:9" x14ac:dyDescent="0.2">
      <c r="A37" s="211" t="s">
        <v>152</v>
      </c>
      <c r="B37" s="211"/>
      <c r="C37" s="211"/>
      <c r="D37" s="211"/>
      <c r="E37" s="211"/>
      <c r="F37" s="211"/>
      <c r="G37" s="6">
        <v>27</v>
      </c>
      <c r="H37" s="62">
        <v>-4541975859</v>
      </c>
      <c r="I37" s="62">
        <v>-2043269707</v>
      </c>
    </row>
    <row r="38" spans="1:9" x14ac:dyDescent="0.2">
      <c r="A38" s="211" t="s">
        <v>153</v>
      </c>
      <c r="B38" s="211"/>
      <c r="C38" s="211"/>
      <c r="D38" s="211"/>
      <c r="E38" s="211"/>
      <c r="F38" s="211"/>
      <c r="G38" s="6">
        <v>28</v>
      </c>
      <c r="H38" s="62">
        <v>-1697565</v>
      </c>
      <c r="I38" s="62">
        <v>22783049</v>
      </c>
    </row>
    <row r="39" spans="1:9" x14ac:dyDescent="0.2">
      <c r="A39" s="211" t="s">
        <v>154</v>
      </c>
      <c r="B39" s="211"/>
      <c r="C39" s="211"/>
      <c r="D39" s="211"/>
      <c r="E39" s="211"/>
      <c r="F39" s="211"/>
      <c r="G39" s="6">
        <v>29</v>
      </c>
      <c r="H39" s="62">
        <v>220173173</v>
      </c>
      <c r="I39" s="62">
        <v>88458449</v>
      </c>
    </row>
    <row r="40" spans="1:9" x14ac:dyDescent="0.2">
      <c r="A40" s="211" t="s">
        <v>155</v>
      </c>
      <c r="B40" s="211"/>
      <c r="C40" s="211"/>
      <c r="D40" s="211"/>
      <c r="E40" s="211"/>
      <c r="F40" s="211"/>
      <c r="G40" s="6">
        <v>30</v>
      </c>
      <c r="H40" s="62">
        <v>2386374077</v>
      </c>
      <c r="I40" s="62">
        <v>2180472974</v>
      </c>
    </row>
    <row r="41" spans="1:9" x14ac:dyDescent="0.2">
      <c r="A41" s="211" t="s">
        <v>156</v>
      </c>
      <c r="B41" s="211"/>
      <c r="C41" s="211"/>
      <c r="D41" s="211"/>
      <c r="E41" s="211"/>
      <c r="F41" s="211"/>
      <c r="G41" s="6">
        <v>31</v>
      </c>
      <c r="H41" s="62">
        <v>0</v>
      </c>
      <c r="I41" s="62">
        <v>0</v>
      </c>
    </row>
    <row r="42" spans="1:9" x14ac:dyDescent="0.2">
      <c r="A42" s="211" t="s">
        <v>157</v>
      </c>
      <c r="B42" s="211"/>
      <c r="C42" s="211"/>
      <c r="D42" s="211"/>
      <c r="E42" s="211"/>
      <c r="F42" s="211"/>
      <c r="G42" s="6">
        <v>32</v>
      </c>
      <c r="H42" s="62">
        <v>-246281309</v>
      </c>
      <c r="I42" s="62">
        <v>-328621509</v>
      </c>
    </row>
    <row r="43" spans="1:9" x14ac:dyDescent="0.2">
      <c r="A43" s="211" t="s">
        <v>158</v>
      </c>
      <c r="B43" s="211"/>
      <c r="C43" s="211"/>
      <c r="D43" s="211"/>
      <c r="E43" s="211"/>
      <c r="F43" s="211"/>
      <c r="G43" s="6">
        <v>33</v>
      </c>
      <c r="H43" s="62">
        <v>-73939149</v>
      </c>
      <c r="I43" s="62">
        <v>-273050212</v>
      </c>
    </row>
    <row r="44" spans="1:9" ht="13.5" customHeight="1" x14ac:dyDescent="0.2">
      <c r="A44" s="212" t="s">
        <v>159</v>
      </c>
      <c r="B44" s="212"/>
      <c r="C44" s="212"/>
      <c r="D44" s="212"/>
      <c r="E44" s="212"/>
      <c r="F44" s="212"/>
      <c r="G44" s="6">
        <v>34</v>
      </c>
      <c r="H44" s="63">
        <f>SUM(H25:H43)+SUM(H17:H23)+SUM(H8:H15)</f>
        <v>3225090670</v>
      </c>
      <c r="I44" s="63">
        <f>SUM(I25:I43)+SUM(I17:I23)+SUM(I8:I15)</f>
        <v>4995958720</v>
      </c>
    </row>
    <row r="45" spans="1:9" x14ac:dyDescent="0.2">
      <c r="A45" s="213" t="s">
        <v>18</v>
      </c>
      <c r="B45" s="214"/>
      <c r="C45" s="214"/>
      <c r="D45" s="214"/>
      <c r="E45" s="214"/>
      <c r="F45" s="214"/>
      <c r="G45" s="214"/>
      <c r="H45" s="214"/>
      <c r="I45" s="214"/>
    </row>
    <row r="46" spans="1:9" ht="24.75" customHeight="1" x14ac:dyDescent="0.2">
      <c r="A46" s="211" t="s">
        <v>160</v>
      </c>
      <c r="B46" s="211"/>
      <c r="C46" s="211"/>
      <c r="D46" s="211"/>
      <c r="E46" s="211"/>
      <c r="F46" s="211"/>
      <c r="G46" s="6">
        <v>35</v>
      </c>
      <c r="H46" s="62">
        <v>-235652104</v>
      </c>
      <c r="I46" s="62">
        <v>-133671600</v>
      </c>
    </row>
    <row r="47" spans="1:9" ht="26.25" customHeight="1" x14ac:dyDescent="0.2">
      <c r="A47" s="211" t="s">
        <v>161</v>
      </c>
      <c r="B47" s="211"/>
      <c r="C47" s="211"/>
      <c r="D47" s="211"/>
      <c r="E47" s="211"/>
      <c r="F47" s="211"/>
      <c r="G47" s="6">
        <v>36</v>
      </c>
      <c r="H47" s="62">
        <v>0</v>
      </c>
      <c r="I47" s="62">
        <v>0</v>
      </c>
    </row>
    <row r="48" spans="1:9" ht="24" customHeight="1" x14ac:dyDescent="0.2">
      <c r="A48" s="211" t="s">
        <v>162</v>
      </c>
      <c r="B48" s="211"/>
      <c r="C48" s="211"/>
      <c r="D48" s="211"/>
      <c r="E48" s="211"/>
      <c r="F48" s="211"/>
      <c r="G48" s="6">
        <v>37</v>
      </c>
      <c r="H48" s="62">
        <v>0</v>
      </c>
      <c r="I48" s="62">
        <v>0</v>
      </c>
    </row>
    <row r="49" spans="1:9" x14ac:dyDescent="0.2">
      <c r="A49" s="211" t="s">
        <v>163</v>
      </c>
      <c r="B49" s="211"/>
      <c r="C49" s="211"/>
      <c r="D49" s="211"/>
      <c r="E49" s="211"/>
      <c r="F49" s="211"/>
      <c r="G49" s="6">
        <v>38</v>
      </c>
      <c r="H49" s="62">
        <v>692716214</v>
      </c>
      <c r="I49" s="62">
        <v>39655227</v>
      </c>
    </row>
    <row r="50" spans="1:9" x14ac:dyDescent="0.2">
      <c r="A50" s="211" t="s">
        <v>164</v>
      </c>
      <c r="B50" s="211"/>
      <c r="C50" s="211"/>
      <c r="D50" s="211"/>
      <c r="E50" s="211"/>
      <c r="F50" s="211"/>
      <c r="G50" s="6">
        <v>39</v>
      </c>
      <c r="H50" s="62">
        <v>0</v>
      </c>
      <c r="I50" s="62">
        <v>0</v>
      </c>
    </row>
    <row r="51" spans="1:9" x14ac:dyDescent="0.2">
      <c r="A51" s="212" t="s">
        <v>165</v>
      </c>
      <c r="B51" s="212"/>
      <c r="C51" s="212"/>
      <c r="D51" s="212"/>
      <c r="E51" s="212"/>
      <c r="F51" s="212"/>
      <c r="G51" s="6">
        <v>40</v>
      </c>
      <c r="H51" s="63">
        <f>SUM(H46:H50)</f>
        <v>457064110</v>
      </c>
      <c r="I51" s="63">
        <f>SUM(I46:I50)</f>
        <v>-94016373</v>
      </c>
    </row>
    <row r="52" spans="1:9" x14ac:dyDescent="0.2">
      <c r="A52" s="213" t="s">
        <v>19</v>
      </c>
      <c r="B52" s="214"/>
      <c r="C52" s="214"/>
      <c r="D52" s="214"/>
      <c r="E52" s="214"/>
      <c r="F52" s="214"/>
      <c r="G52" s="214"/>
      <c r="H52" s="214"/>
      <c r="I52" s="214"/>
    </row>
    <row r="53" spans="1:9" ht="23.25" customHeight="1" x14ac:dyDescent="0.2">
      <c r="A53" s="211" t="s">
        <v>166</v>
      </c>
      <c r="B53" s="211"/>
      <c r="C53" s="211"/>
      <c r="D53" s="211"/>
      <c r="E53" s="211"/>
      <c r="F53" s="211"/>
      <c r="G53" s="6">
        <v>41</v>
      </c>
      <c r="H53" s="62">
        <v>503501475</v>
      </c>
      <c r="I53" s="62">
        <v>76466188</v>
      </c>
    </row>
    <row r="54" spans="1:9" x14ac:dyDescent="0.2">
      <c r="A54" s="211" t="s">
        <v>167</v>
      </c>
      <c r="B54" s="211"/>
      <c r="C54" s="211"/>
      <c r="D54" s="211"/>
      <c r="E54" s="211"/>
      <c r="F54" s="211"/>
      <c r="G54" s="6">
        <v>42</v>
      </c>
      <c r="H54" s="62">
        <v>0</v>
      </c>
      <c r="I54" s="62">
        <v>0</v>
      </c>
    </row>
    <row r="55" spans="1:9" x14ac:dyDescent="0.2">
      <c r="A55" s="216" t="s">
        <v>168</v>
      </c>
      <c r="B55" s="216"/>
      <c r="C55" s="216"/>
      <c r="D55" s="216"/>
      <c r="E55" s="216"/>
      <c r="F55" s="216"/>
      <c r="G55" s="6">
        <v>43</v>
      </c>
      <c r="H55" s="62">
        <v>0</v>
      </c>
      <c r="I55" s="62">
        <v>0</v>
      </c>
    </row>
    <row r="56" spans="1:9" x14ac:dyDescent="0.2">
      <c r="A56" s="216" t="s">
        <v>169</v>
      </c>
      <c r="B56" s="216"/>
      <c r="C56" s="216"/>
      <c r="D56" s="216"/>
      <c r="E56" s="216"/>
      <c r="F56" s="216"/>
      <c r="G56" s="6">
        <v>44</v>
      </c>
      <c r="H56" s="62">
        <v>0</v>
      </c>
      <c r="I56" s="62">
        <v>0</v>
      </c>
    </row>
    <row r="57" spans="1:9" x14ac:dyDescent="0.2">
      <c r="A57" s="211" t="s">
        <v>170</v>
      </c>
      <c r="B57" s="211"/>
      <c r="C57" s="211"/>
      <c r="D57" s="211"/>
      <c r="E57" s="211"/>
      <c r="F57" s="211"/>
      <c r="G57" s="6">
        <v>45</v>
      </c>
      <c r="H57" s="62">
        <v>-1379755671</v>
      </c>
      <c r="I57" s="62">
        <v>0</v>
      </c>
    </row>
    <row r="58" spans="1:9" x14ac:dyDescent="0.2">
      <c r="A58" s="211" t="s">
        <v>171</v>
      </c>
      <c r="B58" s="211"/>
      <c r="C58" s="211"/>
      <c r="D58" s="211"/>
      <c r="E58" s="211"/>
      <c r="F58" s="211"/>
      <c r="G58" s="6">
        <v>46</v>
      </c>
      <c r="H58" s="62">
        <v>0</v>
      </c>
      <c r="I58" s="62">
        <v>0</v>
      </c>
    </row>
    <row r="59" spans="1:9" x14ac:dyDescent="0.2">
      <c r="A59" s="212" t="s">
        <v>173</v>
      </c>
      <c r="B59" s="211"/>
      <c r="C59" s="211"/>
      <c r="D59" s="211"/>
      <c r="E59" s="211"/>
      <c r="F59" s="211"/>
      <c r="G59" s="6">
        <v>47</v>
      </c>
      <c r="H59" s="63">
        <f>H53+H54+H55+H56+H57+H58</f>
        <v>-876254196</v>
      </c>
      <c r="I59" s="63">
        <f>I53+I54+I55+I56+I57+I58</f>
        <v>76466188</v>
      </c>
    </row>
    <row r="60" spans="1:9" ht="25.5" customHeight="1" x14ac:dyDescent="0.2">
      <c r="A60" s="212" t="s">
        <v>172</v>
      </c>
      <c r="B60" s="212"/>
      <c r="C60" s="212"/>
      <c r="D60" s="212"/>
      <c r="E60" s="212"/>
      <c r="F60" s="212"/>
      <c r="G60" s="6">
        <v>48</v>
      </c>
      <c r="H60" s="63">
        <f>H44+H51+H59</f>
        <v>2805900584</v>
      </c>
      <c r="I60" s="63">
        <f>I44+I51+I59</f>
        <v>4978408535</v>
      </c>
    </row>
    <row r="61" spans="1:9" x14ac:dyDescent="0.2">
      <c r="A61" s="212" t="s">
        <v>222</v>
      </c>
      <c r="B61" s="211"/>
      <c r="C61" s="211"/>
      <c r="D61" s="211"/>
      <c r="E61" s="211"/>
      <c r="F61" s="211"/>
      <c r="G61" s="6">
        <v>49</v>
      </c>
      <c r="H61" s="64">
        <v>18601949193</v>
      </c>
      <c r="I61" s="64">
        <v>21407160904</v>
      </c>
    </row>
    <row r="62" spans="1:9" x14ac:dyDescent="0.2">
      <c r="A62" s="211" t="s">
        <v>174</v>
      </c>
      <c r="B62" s="211"/>
      <c r="C62" s="211"/>
      <c r="D62" s="211"/>
      <c r="E62" s="211"/>
      <c r="F62" s="211"/>
      <c r="G62" s="6">
        <v>50</v>
      </c>
      <c r="H62" s="64">
        <v>-688873</v>
      </c>
      <c r="I62" s="64">
        <v>-39433841</v>
      </c>
    </row>
    <row r="63" spans="1:9" x14ac:dyDescent="0.2">
      <c r="A63" s="215" t="s">
        <v>223</v>
      </c>
      <c r="B63" s="216"/>
      <c r="C63" s="216"/>
      <c r="D63" s="216"/>
      <c r="E63" s="216"/>
      <c r="F63" s="216"/>
      <c r="G63" s="6">
        <v>51</v>
      </c>
      <c r="H63" s="63">
        <f>H60+H61+H62</f>
        <v>21407160904</v>
      </c>
      <c r="I63" s="63">
        <f>I60+I61+I62</f>
        <v>26346135598</v>
      </c>
    </row>
  </sheetData>
  <sheetProtection algorithmName="SHA-512" hashValue="Bz+HGcrWVP/pVAN+Bh4pBxytvBaNqAapR6MQlE0w8KFxKWFeY4Mi5+kKPlaO5/x+OEtaQX90LS0oobosUzB7Sg==" saltValue="BRLHUIaSBwxGqjsiubpOJ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oddHeader>&amp;L&amp;"Calibri"&amp;10&amp;K008000Neosjetljivo - Non-sensitive&amp;1#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B16" zoomScale="110" zoomScaleNormal="100" workbookViewId="0">
      <selection activeCell="Q32" sqref="Q32"/>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4" t="s">
        <v>9</v>
      </c>
      <c r="B1" s="235"/>
      <c r="C1" s="235"/>
      <c r="D1" s="235"/>
      <c r="E1" s="235"/>
      <c r="F1" s="235"/>
      <c r="G1" s="235"/>
      <c r="H1" s="235"/>
      <c r="I1" s="235"/>
      <c r="J1" s="44"/>
      <c r="K1" s="44"/>
      <c r="L1" s="44"/>
      <c r="M1" s="44"/>
      <c r="N1" s="44"/>
      <c r="O1" s="44"/>
    </row>
    <row r="2" spans="1:27" ht="15.75" x14ac:dyDescent="0.2">
      <c r="A2" s="2"/>
      <c r="B2" s="3"/>
      <c r="C2" s="236" t="s">
        <v>246</v>
      </c>
      <c r="D2" s="236"/>
      <c r="E2" s="46" t="s">
        <v>0</v>
      </c>
      <c r="F2" s="58">
        <v>44196</v>
      </c>
      <c r="G2" s="47"/>
      <c r="H2" s="47"/>
      <c r="I2" s="47"/>
      <c r="J2" s="48"/>
      <c r="K2" s="48"/>
      <c r="L2" s="48"/>
      <c r="M2" s="48"/>
      <c r="N2" s="48"/>
      <c r="O2" s="48"/>
      <c r="R2" s="49" t="s">
        <v>12</v>
      </c>
      <c r="AA2" s="4"/>
    </row>
    <row r="3" spans="1:27" ht="13.5" customHeight="1" x14ac:dyDescent="0.2">
      <c r="A3" s="226" t="s">
        <v>10</v>
      </c>
      <c r="B3" s="227"/>
      <c r="C3" s="227"/>
      <c r="D3" s="226" t="s">
        <v>3</v>
      </c>
      <c r="E3" s="223" t="s">
        <v>11</v>
      </c>
      <c r="F3" s="232"/>
      <c r="G3" s="232"/>
      <c r="H3" s="232"/>
      <c r="I3" s="232"/>
      <c r="J3" s="232"/>
      <c r="K3" s="232"/>
      <c r="L3" s="232"/>
      <c r="M3" s="232"/>
      <c r="N3" s="232"/>
      <c r="O3" s="232"/>
      <c r="P3" s="223" t="s">
        <v>20</v>
      </c>
      <c r="Q3" s="232"/>
      <c r="R3" s="223" t="s">
        <v>187</v>
      </c>
    </row>
    <row r="4" spans="1:27" ht="56.25" x14ac:dyDescent="0.2">
      <c r="A4" s="227"/>
      <c r="B4" s="227"/>
      <c r="C4" s="227"/>
      <c r="D4" s="237"/>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23"/>
    </row>
    <row r="5" spans="1:27" x14ac:dyDescent="0.2">
      <c r="A5" s="228">
        <v>1</v>
      </c>
      <c r="B5" s="228"/>
      <c r="C5" s="228"/>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
      <c r="A6" s="229" t="s">
        <v>188</v>
      </c>
      <c r="B6" s="230"/>
      <c r="C6" s="230"/>
      <c r="D6" s="6">
        <v>1</v>
      </c>
      <c r="E6" s="53">
        <v>1907476900</v>
      </c>
      <c r="F6" s="53">
        <v>1569599850</v>
      </c>
      <c r="G6" s="53">
        <v>0</v>
      </c>
      <c r="H6" s="53">
        <v>0</v>
      </c>
      <c r="I6" s="53">
        <v>69611346</v>
      </c>
      <c r="J6" s="53">
        <v>8944400092</v>
      </c>
      <c r="K6" s="53">
        <v>91872025</v>
      </c>
      <c r="L6" s="53">
        <v>274706317</v>
      </c>
      <c r="M6" s="53">
        <v>-76000661</v>
      </c>
      <c r="N6" s="53">
        <v>1879591357</v>
      </c>
      <c r="O6" s="53">
        <v>0</v>
      </c>
      <c r="P6" s="53">
        <v>0</v>
      </c>
      <c r="Q6" s="53">
        <v>0</v>
      </c>
      <c r="R6" s="54">
        <f>SUM(E6:Q6)</f>
        <v>14661257226</v>
      </c>
    </row>
    <row r="7" spans="1:27" ht="30" customHeight="1" x14ac:dyDescent="0.2">
      <c r="A7" s="224" t="s">
        <v>189</v>
      </c>
      <c r="B7" s="225"/>
      <c r="C7" s="225"/>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29" t="s">
        <v>190</v>
      </c>
      <c r="B8" s="230"/>
      <c r="C8" s="230"/>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31" t="s">
        <v>191</v>
      </c>
      <c r="B9" s="231"/>
      <c r="C9" s="231"/>
      <c r="D9" s="7">
        <v>4</v>
      </c>
      <c r="E9" s="55">
        <f>E6+E7+E8</f>
        <v>1907476900</v>
      </c>
      <c r="F9" s="55">
        <f t="shared" ref="F9:Q9" si="1">F6+F7+F8</f>
        <v>1569599850</v>
      </c>
      <c r="G9" s="55">
        <f t="shared" si="1"/>
        <v>0</v>
      </c>
      <c r="H9" s="55">
        <f t="shared" si="1"/>
        <v>0</v>
      </c>
      <c r="I9" s="55">
        <f t="shared" si="1"/>
        <v>69611346</v>
      </c>
      <c r="J9" s="55">
        <f t="shared" si="1"/>
        <v>8944400092</v>
      </c>
      <c r="K9" s="55">
        <f t="shared" si="1"/>
        <v>91872025</v>
      </c>
      <c r="L9" s="55">
        <f t="shared" si="1"/>
        <v>274706317</v>
      </c>
      <c r="M9" s="55">
        <f t="shared" si="1"/>
        <v>-76000661</v>
      </c>
      <c r="N9" s="55">
        <f t="shared" si="1"/>
        <v>1879591357</v>
      </c>
      <c r="O9" s="55">
        <f t="shared" si="1"/>
        <v>0</v>
      </c>
      <c r="P9" s="55">
        <f t="shared" si="1"/>
        <v>0</v>
      </c>
      <c r="Q9" s="55">
        <f t="shared" si="1"/>
        <v>0</v>
      </c>
      <c r="R9" s="54">
        <f t="shared" si="0"/>
        <v>14661257226</v>
      </c>
    </row>
    <row r="10" spans="1:27" ht="33" customHeight="1" x14ac:dyDescent="0.2">
      <c r="A10" s="224" t="s">
        <v>192</v>
      </c>
      <c r="B10" s="225"/>
      <c r="C10" s="225"/>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24" t="s">
        <v>193</v>
      </c>
      <c r="B11" s="225"/>
      <c r="C11" s="225"/>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24" t="s">
        <v>194</v>
      </c>
      <c r="B12" s="225"/>
      <c r="C12" s="225"/>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29" t="s">
        <v>195</v>
      </c>
      <c r="B13" s="230"/>
      <c r="C13" s="230"/>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24" t="s">
        <v>196</v>
      </c>
      <c r="B14" s="225"/>
      <c r="C14" s="225"/>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29" t="s">
        <v>197</v>
      </c>
      <c r="B15" s="230"/>
      <c r="C15" s="230"/>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24" t="s">
        <v>198</v>
      </c>
      <c r="B16" s="225"/>
      <c r="C16" s="225"/>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24" t="s">
        <v>21</v>
      </c>
      <c r="B17" s="225"/>
      <c r="C17" s="225"/>
      <c r="D17" s="6">
        <v>12</v>
      </c>
      <c r="E17" s="53">
        <v>0</v>
      </c>
      <c r="F17" s="53">
        <v>0</v>
      </c>
      <c r="G17" s="53">
        <v>0</v>
      </c>
      <c r="H17" s="53">
        <v>0</v>
      </c>
      <c r="I17" s="53">
        <v>0</v>
      </c>
      <c r="J17" s="53">
        <v>0</v>
      </c>
      <c r="K17" s="53">
        <v>0</v>
      </c>
      <c r="L17" s="53">
        <v>-619908</v>
      </c>
      <c r="M17" s="53">
        <v>3783982</v>
      </c>
      <c r="N17" s="53">
        <v>0</v>
      </c>
      <c r="O17" s="53">
        <v>0</v>
      </c>
      <c r="P17" s="53">
        <v>0</v>
      </c>
      <c r="Q17" s="53">
        <v>0</v>
      </c>
      <c r="R17" s="54">
        <f t="shared" si="0"/>
        <v>3164074</v>
      </c>
    </row>
    <row r="18" spans="1:18" ht="12.75" customHeight="1" x14ac:dyDescent="0.2">
      <c r="A18" s="224" t="s">
        <v>199</v>
      </c>
      <c r="B18" s="225"/>
      <c r="C18" s="225"/>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24" t="s">
        <v>200</v>
      </c>
      <c r="B19" s="225"/>
      <c r="C19" s="225"/>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24" t="s">
        <v>201</v>
      </c>
      <c r="B20" s="225"/>
      <c r="C20" s="225"/>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29" t="s">
        <v>202</v>
      </c>
      <c r="B21" s="230"/>
      <c r="C21" s="230"/>
      <c r="D21" s="6">
        <v>16</v>
      </c>
      <c r="E21" s="53">
        <v>0</v>
      </c>
      <c r="F21" s="53">
        <v>0</v>
      </c>
      <c r="G21" s="53">
        <v>0</v>
      </c>
      <c r="H21" s="53">
        <v>0</v>
      </c>
      <c r="I21" s="53">
        <v>0</v>
      </c>
      <c r="J21" s="53">
        <v>1879591357</v>
      </c>
      <c r="K21" s="53">
        <v>0</v>
      </c>
      <c r="L21" s="53">
        <v>0</v>
      </c>
      <c r="M21" s="53">
        <v>0</v>
      </c>
      <c r="N21" s="53">
        <v>-1879591357</v>
      </c>
      <c r="O21" s="53">
        <v>0</v>
      </c>
      <c r="P21" s="53">
        <v>0</v>
      </c>
      <c r="Q21" s="53">
        <v>0</v>
      </c>
      <c r="R21" s="54">
        <f t="shared" si="0"/>
        <v>0</v>
      </c>
    </row>
    <row r="22" spans="1:18" ht="20.25" customHeight="1" x14ac:dyDescent="0.2">
      <c r="A22" s="229" t="s">
        <v>204</v>
      </c>
      <c r="B22" s="230"/>
      <c r="C22" s="230"/>
      <c r="D22" s="6">
        <v>17</v>
      </c>
      <c r="E22" s="53">
        <v>0</v>
      </c>
      <c r="F22" s="53">
        <v>0</v>
      </c>
      <c r="G22" s="53">
        <v>0</v>
      </c>
      <c r="H22" s="53">
        <v>0</v>
      </c>
      <c r="I22" s="53">
        <v>0</v>
      </c>
      <c r="J22" s="53">
        <v>0</v>
      </c>
      <c r="K22" s="53">
        <v>0</v>
      </c>
      <c r="L22" s="53">
        <v>-1354486</v>
      </c>
      <c r="M22" s="53">
        <v>4353108</v>
      </c>
      <c r="N22" s="53">
        <v>0</v>
      </c>
      <c r="O22" s="53">
        <v>0</v>
      </c>
      <c r="P22" s="53">
        <v>0</v>
      </c>
      <c r="Q22" s="53">
        <v>0</v>
      </c>
      <c r="R22" s="54">
        <f t="shared" si="0"/>
        <v>2998622</v>
      </c>
    </row>
    <row r="23" spans="1:18" ht="20.25" customHeight="1" x14ac:dyDescent="0.2">
      <c r="A23" s="229" t="s">
        <v>205</v>
      </c>
      <c r="B23" s="230"/>
      <c r="C23" s="230"/>
      <c r="D23" s="6">
        <v>18</v>
      </c>
      <c r="E23" s="53">
        <v>0</v>
      </c>
      <c r="F23" s="53">
        <v>0</v>
      </c>
      <c r="G23" s="53">
        <v>0</v>
      </c>
      <c r="H23" s="53">
        <v>0</v>
      </c>
      <c r="I23" s="53">
        <v>-35788998</v>
      </c>
      <c r="J23" s="53">
        <v>44084522</v>
      </c>
      <c r="K23" s="53">
        <v>-439403</v>
      </c>
      <c r="L23" s="53">
        <v>0</v>
      </c>
      <c r="M23" s="53">
        <v>0</v>
      </c>
      <c r="N23" s="53">
        <v>0</v>
      </c>
      <c r="O23" s="53">
        <v>0</v>
      </c>
      <c r="P23" s="53">
        <v>0</v>
      </c>
      <c r="Q23" s="53">
        <v>0</v>
      </c>
      <c r="R23" s="54">
        <f t="shared" si="0"/>
        <v>7856121</v>
      </c>
    </row>
    <row r="24" spans="1:18" ht="20.25" customHeight="1" x14ac:dyDescent="0.2">
      <c r="A24" s="229" t="s">
        <v>206</v>
      </c>
      <c r="B24" s="230"/>
      <c r="C24" s="230"/>
      <c r="D24" s="6">
        <v>19</v>
      </c>
      <c r="E24" s="53">
        <v>0</v>
      </c>
      <c r="F24" s="53">
        <v>0</v>
      </c>
      <c r="G24" s="53">
        <v>0</v>
      </c>
      <c r="H24" s="53">
        <v>0</v>
      </c>
      <c r="I24" s="53">
        <v>-10033536</v>
      </c>
      <c r="J24" s="53">
        <v>0</v>
      </c>
      <c r="K24" s="53">
        <v>69371598</v>
      </c>
      <c r="L24" s="53">
        <v>0</v>
      </c>
      <c r="M24" s="53">
        <v>0</v>
      </c>
      <c r="N24" s="53">
        <v>816991604</v>
      </c>
      <c r="O24" s="53">
        <v>0</v>
      </c>
      <c r="P24" s="53">
        <v>0</v>
      </c>
      <c r="Q24" s="53">
        <v>0</v>
      </c>
      <c r="R24" s="54">
        <f t="shared" si="0"/>
        <v>876329666</v>
      </c>
    </row>
    <row r="25" spans="1:18" ht="20.25" customHeight="1" x14ac:dyDescent="0.2">
      <c r="A25" s="229" t="s">
        <v>203</v>
      </c>
      <c r="B25" s="230"/>
      <c r="C25" s="230"/>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33" t="s">
        <v>207</v>
      </c>
      <c r="B26" s="233"/>
      <c r="C26" s="233"/>
      <c r="D26" s="7">
        <v>21</v>
      </c>
      <c r="E26" s="54">
        <f>SUM(E9:E25)</f>
        <v>1907476900</v>
      </c>
      <c r="F26" s="54">
        <f t="shared" ref="F26:Q26" si="2">SUM(F9:F25)</f>
        <v>1569599850</v>
      </c>
      <c r="G26" s="54">
        <f t="shared" si="2"/>
        <v>0</v>
      </c>
      <c r="H26" s="54">
        <f t="shared" si="2"/>
        <v>0</v>
      </c>
      <c r="I26" s="54">
        <f t="shared" si="2"/>
        <v>23788812</v>
      </c>
      <c r="J26" s="54">
        <f t="shared" si="2"/>
        <v>10868075971</v>
      </c>
      <c r="K26" s="54">
        <f t="shared" si="2"/>
        <v>160804220</v>
      </c>
      <c r="L26" s="54">
        <f t="shared" si="2"/>
        <v>272731923</v>
      </c>
      <c r="M26" s="54">
        <f t="shared" si="2"/>
        <v>-67863571</v>
      </c>
      <c r="N26" s="54">
        <f t="shared" si="2"/>
        <v>816991604</v>
      </c>
      <c r="O26" s="54">
        <f t="shared" si="2"/>
        <v>0</v>
      </c>
      <c r="P26" s="54">
        <f t="shared" si="2"/>
        <v>0</v>
      </c>
      <c r="Q26" s="54">
        <f t="shared" si="2"/>
        <v>0</v>
      </c>
      <c r="R26" s="54">
        <f t="shared" si="0"/>
        <v>15551605709</v>
      </c>
    </row>
    <row r="27" spans="1:18" ht="21" customHeight="1" x14ac:dyDescent="0.2">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oddHeader>&amp;L&amp;"Calibri"&amp;10&amp;K008000Neosjetljivo - Non-sensitive&amp;1#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tabSelected="1" topLeftCell="A5" zoomScale="89" zoomScaleNormal="89" workbookViewId="0">
      <selection sqref="A1:K31"/>
    </sheetView>
  </sheetViews>
  <sheetFormatPr defaultRowHeight="12.75" x14ac:dyDescent="0.2"/>
  <cols>
    <col min="9" max="9" width="36.5703125" customWidth="1"/>
    <col min="10" max="10" width="68.7109375" customWidth="1"/>
    <col min="11" max="11" width="9.140625" hidden="1" customWidth="1"/>
  </cols>
  <sheetData>
    <row r="1" spans="1:11" ht="17.45" customHeight="1" x14ac:dyDescent="0.2">
      <c r="A1" s="238" t="s">
        <v>299</v>
      </c>
      <c r="B1" s="238"/>
      <c r="C1" s="238"/>
      <c r="D1" s="238"/>
      <c r="E1" s="238"/>
      <c r="F1" s="238"/>
      <c r="G1" s="238"/>
      <c r="H1" s="238"/>
      <c r="I1" s="238"/>
      <c r="J1" s="238"/>
      <c r="K1" s="238"/>
    </row>
    <row r="2" spans="1:11" ht="17.45" customHeight="1" x14ac:dyDescent="0.2">
      <c r="A2" s="238"/>
      <c r="B2" s="238"/>
      <c r="C2" s="238"/>
      <c r="D2" s="238"/>
      <c r="E2" s="238"/>
      <c r="F2" s="238"/>
      <c r="G2" s="238"/>
      <c r="H2" s="238"/>
      <c r="I2" s="238"/>
      <c r="J2" s="238"/>
      <c r="K2" s="238"/>
    </row>
    <row r="3" spans="1:11" ht="17.45" customHeight="1" x14ac:dyDescent="0.2">
      <c r="A3" s="238"/>
      <c r="B3" s="238"/>
      <c r="C3" s="238"/>
      <c r="D3" s="238"/>
      <c r="E3" s="238"/>
      <c r="F3" s="238"/>
      <c r="G3" s="238"/>
      <c r="H3" s="238"/>
      <c r="I3" s="238"/>
      <c r="J3" s="238"/>
      <c r="K3" s="238"/>
    </row>
    <row r="4" spans="1:11" ht="17.45" customHeight="1" x14ac:dyDescent="0.2">
      <c r="A4" s="238"/>
      <c r="B4" s="238"/>
      <c r="C4" s="238"/>
      <c r="D4" s="238"/>
      <c r="E4" s="238"/>
      <c r="F4" s="238"/>
      <c r="G4" s="238"/>
      <c r="H4" s="238"/>
      <c r="I4" s="238"/>
      <c r="J4" s="238"/>
      <c r="K4" s="238"/>
    </row>
    <row r="5" spans="1:11" ht="17.45" customHeight="1" x14ac:dyDescent="0.2">
      <c r="A5" s="238"/>
      <c r="B5" s="238"/>
      <c r="C5" s="238"/>
      <c r="D5" s="238"/>
      <c r="E5" s="238"/>
      <c r="F5" s="238"/>
      <c r="G5" s="238"/>
      <c r="H5" s="238"/>
      <c r="I5" s="238"/>
      <c r="J5" s="238"/>
      <c r="K5" s="238"/>
    </row>
    <row r="6" spans="1:11" ht="17.45" customHeight="1" x14ac:dyDescent="0.2">
      <c r="A6" s="238"/>
      <c r="B6" s="238"/>
      <c r="C6" s="238"/>
      <c r="D6" s="238"/>
      <c r="E6" s="238"/>
      <c r="F6" s="238"/>
      <c r="G6" s="238"/>
      <c r="H6" s="238"/>
      <c r="I6" s="238"/>
      <c r="J6" s="238"/>
      <c r="K6" s="238"/>
    </row>
    <row r="7" spans="1:11" ht="30" customHeight="1" x14ac:dyDescent="0.2">
      <c r="A7" s="238"/>
      <c r="B7" s="238"/>
      <c r="C7" s="238"/>
      <c r="D7" s="238"/>
      <c r="E7" s="238"/>
      <c r="F7" s="238"/>
      <c r="G7" s="238"/>
      <c r="H7" s="238"/>
      <c r="I7" s="238"/>
      <c r="J7" s="238"/>
      <c r="K7" s="238"/>
    </row>
    <row r="8" spans="1:11" ht="15" x14ac:dyDescent="0.2">
      <c r="A8" s="239" t="s">
        <v>300</v>
      </c>
      <c r="B8" s="240"/>
      <c r="C8" s="240"/>
      <c r="D8" s="240"/>
      <c r="E8" s="240"/>
      <c r="F8" s="240"/>
      <c r="G8" s="240"/>
      <c r="H8" s="240"/>
      <c r="I8" s="240"/>
      <c r="J8" s="240"/>
      <c r="K8" s="241"/>
    </row>
    <row r="9" spans="1:11" ht="15" x14ac:dyDescent="0.2">
      <c r="A9" s="242" t="s">
        <v>301</v>
      </c>
      <c r="B9" s="240"/>
      <c r="C9" s="240"/>
      <c r="D9" s="240"/>
      <c r="E9" s="240"/>
      <c r="F9" s="240"/>
      <c r="G9" s="240"/>
      <c r="H9" s="240"/>
      <c r="I9" s="240"/>
      <c r="J9" s="240"/>
      <c r="K9" s="241"/>
    </row>
    <row r="10" spans="1:11" ht="15" x14ac:dyDescent="0.2">
      <c r="A10" s="243"/>
      <c r="B10" s="240"/>
      <c r="C10" s="240"/>
      <c r="D10" s="240"/>
      <c r="E10" s="240"/>
      <c r="F10" s="240"/>
      <c r="G10" s="240"/>
      <c r="H10" s="240"/>
      <c r="I10" s="240"/>
      <c r="J10" s="240"/>
      <c r="K10" s="241"/>
    </row>
    <row r="11" spans="1:11" ht="15" x14ac:dyDescent="0.2">
      <c r="A11" s="239" t="s">
        <v>302</v>
      </c>
      <c r="B11" s="240"/>
      <c r="C11" s="240"/>
      <c r="D11" s="240"/>
      <c r="E11" s="240"/>
      <c r="F11" s="240"/>
      <c r="G11" s="240"/>
      <c r="H11" s="240"/>
      <c r="I11" s="240"/>
      <c r="J11" s="240"/>
      <c r="K11" s="241"/>
    </row>
    <row r="12" spans="1:11" ht="12.75" customHeight="1" x14ac:dyDescent="0.2">
      <c r="A12" s="244" t="s">
        <v>313</v>
      </c>
      <c r="B12" s="244"/>
      <c r="C12" s="244"/>
      <c r="D12" s="244"/>
      <c r="E12" s="244"/>
      <c r="F12" s="244"/>
      <c r="G12" s="244"/>
      <c r="H12" s="244"/>
      <c r="I12" s="244"/>
      <c r="J12" s="244"/>
      <c r="K12" s="244"/>
    </row>
    <row r="13" spans="1:11" ht="15" x14ac:dyDescent="0.2">
      <c r="A13" s="243" t="s">
        <v>314</v>
      </c>
      <c r="B13" s="240"/>
      <c r="C13" s="240"/>
      <c r="D13" s="240"/>
      <c r="E13" s="240"/>
      <c r="F13" s="240"/>
      <c r="G13" s="240"/>
      <c r="H13" s="240"/>
      <c r="I13" s="240"/>
      <c r="J13" s="240"/>
      <c r="K13" s="241"/>
    </row>
    <row r="14" spans="1:11" ht="15" x14ac:dyDescent="0.2">
      <c r="A14" s="243" t="s">
        <v>316</v>
      </c>
      <c r="B14" s="240"/>
      <c r="C14" s="240"/>
      <c r="D14" s="240"/>
      <c r="E14" s="240"/>
      <c r="F14" s="240"/>
      <c r="G14" s="240"/>
      <c r="H14" s="240"/>
      <c r="I14" s="240"/>
      <c r="J14" s="240"/>
      <c r="K14" s="241"/>
    </row>
    <row r="15" spans="1:11" ht="15" x14ac:dyDescent="0.2">
      <c r="A15" s="243" t="s">
        <v>315</v>
      </c>
      <c r="B15" s="240"/>
      <c r="C15" s="240"/>
      <c r="D15" s="240"/>
      <c r="E15" s="240"/>
      <c r="F15" s="240"/>
      <c r="G15" s="240"/>
      <c r="H15" s="240"/>
      <c r="I15" s="240"/>
      <c r="J15" s="240"/>
      <c r="K15" s="241"/>
    </row>
    <row r="16" spans="1:11" ht="15" x14ac:dyDescent="0.2">
      <c r="A16" s="243"/>
      <c r="B16" s="240"/>
      <c r="C16" s="240"/>
      <c r="D16" s="240"/>
      <c r="E16" s="240"/>
      <c r="F16" s="240"/>
      <c r="G16" s="240"/>
      <c r="H16" s="240"/>
      <c r="I16" s="240"/>
      <c r="J16" s="240"/>
      <c r="K16" s="241"/>
    </row>
    <row r="17" spans="1:11" ht="15" x14ac:dyDescent="0.2">
      <c r="A17" s="239" t="s">
        <v>303</v>
      </c>
      <c r="B17" s="240"/>
      <c r="C17" s="240"/>
      <c r="D17" s="240"/>
      <c r="E17" s="240"/>
      <c r="F17" s="240"/>
      <c r="G17" s="240"/>
      <c r="H17" s="240"/>
      <c r="I17" s="240"/>
      <c r="J17" s="240"/>
      <c r="K17" s="241"/>
    </row>
    <row r="18" spans="1:11" ht="12.75" customHeight="1" x14ac:dyDescent="0.2">
      <c r="A18" s="245" t="s">
        <v>304</v>
      </c>
      <c r="B18" s="245"/>
      <c r="C18" s="245"/>
      <c r="D18" s="245"/>
      <c r="E18" s="245"/>
      <c r="F18" s="245"/>
      <c r="G18" s="245"/>
      <c r="H18" s="245"/>
      <c r="I18" s="245"/>
      <c r="J18" s="245"/>
      <c r="K18" s="241"/>
    </row>
    <row r="19" spans="1:11" ht="15" x14ac:dyDescent="0.2">
      <c r="A19" s="242" t="s">
        <v>305</v>
      </c>
      <c r="B19" s="242"/>
      <c r="C19" s="242"/>
      <c r="D19" s="242"/>
      <c r="E19" s="240"/>
      <c r="F19" s="240"/>
      <c r="G19" s="240"/>
      <c r="H19" s="240"/>
      <c r="I19" s="240"/>
      <c r="J19" s="240"/>
      <c r="K19" s="241"/>
    </row>
    <row r="20" spans="1:11" ht="15" x14ac:dyDescent="0.2">
      <c r="A20" s="242"/>
      <c r="B20" s="242"/>
      <c r="C20" s="242"/>
      <c r="D20" s="242"/>
      <c r="E20" s="240"/>
      <c r="F20" s="240"/>
      <c r="G20" s="240"/>
      <c r="H20" s="240"/>
      <c r="I20" s="240"/>
      <c r="J20" s="240"/>
      <c r="K20" s="241"/>
    </row>
    <row r="21" spans="1:11" ht="15" x14ac:dyDescent="0.2">
      <c r="A21" s="242"/>
      <c r="B21" s="242" t="s">
        <v>306</v>
      </c>
      <c r="C21" s="242"/>
      <c r="D21" s="242"/>
      <c r="E21" s="240"/>
      <c r="F21" s="246">
        <v>0.97499999999999998</v>
      </c>
      <c r="G21" s="240"/>
      <c r="H21" s="240"/>
      <c r="I21" s="240"/>
      <c r="J21" s="240"/>
      <c r="K21" s="241"/>
    </row>
    <row r="22" spans="1:11" ht="15" x14ac:dyDescent="0.2">
      <c r="A22" s="242"/>
      <c r="B22" s="242" t="s">
        <v>307</v>
      </c>
      <c r="C22" s="242"/>
      <c r="D22" s="242"/>
      <c r="E22" s="240"/>
      <c r="F22" s="246">
        <v>2.1999999999999999E-2</v>
      </c>
      <c r="G22" s="240"/>
      <c r="H22" s="240"/>
      <c r="I22" s="240"/>
      <c r="J22" s="240"/>
      <c r="K22" s="241"/>
    </row>
    <row r="23" spans="1:11" ht="15" x14ac:dyDescent="0.2">
      <c r="A23" s="242"/>
      <c r="B23" s="242" t="s">
        <v>308</v>
      </c>
      <c r="C23" s="242"/>
      <c r="D23" s="242"/>
      <c r="E23" s="240"/>
      <c r="F23" s="247">
        <v>3.0000000000000001E-3</v>
      </c>
      <c r="G23" s="240"/>
      <c r="H23" s="240"/>
      <c r="I23" s="240"/>
      <c r="J23" s="240"/>
      <c r="K23" s="241"/>
    </row>
    <row r="24" spans="1:11" ht="15" x14ac:dyDescent="0.2">
      <c r="A24" s="242"/>
      <c r="B24" s="242"/>
      <c r="C24" s="242"/>
      <c r="D24" s="242"/>
      <c r="E24" s="240"/>
      <c r="F24" s="240"/>
      <c r="G24" s="240"/>
      <c r="H24" s="240"/>
      <c r="I24" s="240"/>
      <c r="J24" s="240"/>
      <c r="K24" s="241"/>
    </row>
    <row r="25" spans="1:11" ht="15" x14ac:dyDescent="0.2">
      <c r="A25" s="248" t="s">
        <v>309</v>
      </c>
      <c r="B25" s="240"/>
      <c r="C25" s="240"/>
      <c r="D25" s="240"/>
      <c r="E25" s="240"/>
      <c r="F25" s="240"/>
      <c r="G25" s="240"/>
      <c r="H25" s="240"/>
      <c r="I25" s="240"/>
      <c r="J25" s="240"/>
      <c r="K25" s="241"/>
    </row>
    <row r="26" spans="1:11" ht="15" x14ac:dyDescent="0.2">
      <c r="A26" s="249" t="s">
        <v>310</v>
      </c>
      <c r="B26" s="250"/>
      <c r="C26" s="250"/>
      <c r="D26" s="250"/>
      <c r="E26" s="250"/>
      <c r="F26" s="250"/>
      <c r="G26" s="250"/>
      <c r="H26" s="251"/>
      <c r="I26" s="251"/>
      <c r="J26" s="251"/>
      <c r="K26" s="241"/>
    </row>
    <row r="27" spans="1:11" ht="15" x14ac:dyDescent="0.2">
      <c r="A27" s="240"/>
      <c r="B27" s="251"/>
      <c r="C27" s="251"/>
      <c r="D27" s="251"/>
      <c r="E27" s="251"/>
      <c r="F27" s="251"/>
      <c r="G27" s="251"/>
      <c r="H27" s="251"/>
      <c r="I27" s="251"/>
      <c r="J27" s="251"/>
      <c r="K27" s="241"/>
    </row>
    <row r="28" spans="1:11" ht="15" x14ac:dyDescent="0.2">
      <c r="A28" s="248" t="s">
        <v>311</v>
      </c>
      <c r="B28" s="251"/>
      <c r="C28" s="251"/>
      <c r="D28" s="251"/>
      <c r="E28" s="251"/>
      <c r="F28" s="251"/>
      <c r="G28" s="251"/>
      <c r="H28" s="251"/>
      <c r="I28" s="251"/>
      <c r="J28" s="251"/>
      <c r="K28" s="241"/>
    </row>
    <row r="29" spans="1:11" ht="15" x14ac:dyDescent="0.2">
      <c r="A29" s="240" t="s">
        <v>312</v>
      </c>
      <c r="B29" s="251"/>
      <c r="C29" s="251"/>
      <c r="D29" s="251"/>
      <c r="E29" s="251"/>
      <c r="F29" s="251"/>
      <c r="G29" s="251"/>
      <c r="H29" s="251"/>
      <c r="I29" s="251"/>
      <c r="J29" s="251"/>
      <c r="K29" s="241"/>
    </row>
    <row r="30" spans="1:11" ht="15" x14ac:dyDescent="0.2">
      <c r="A30" s="240" t="s">
        <v>317</v>
      </c>
      <c r="B30" s="251"/>
      <c r="C30" s="251"/>
      <c r="D30" s="251"/>
      <c r="E30" s="251"/>
      <c r="F30" s="251"/>
      <c r="G30" s="251"/>
      <c r="H30" s="251"/>
      <c r="I30" s="251"/>
      <c r="J30" s="251"/>
      <c r="K30" s="241"/>
    </row>
    <row r="31" spans="1:11" ht="15" x14ac:dyDescent="0.2">
      <c r="A31" s="240" t="s">
        <v>318</v>
      </c>
      <c r="B31" s="251"/>
      <c r="C31" s="251"/>
      <c r="D31" s="251"/>
      <c r="E31" s="251"/>
      <c r="F31" s="251"/>
      <c r="G31" s="251"/>
      <c r="H31" s="251"/>
      <c r="I31" s="251"/>
      <c r="J31" s="251"/>
      <c r="K31" s="241"/>
    </row>
    <row r="32" spans="1:11" ht="15" x14ac:dyDescent="0.2">
      <c r="A32" s="252"/>
      <c r="B32" s="252"/>
      <c r="C32" s="252"/>
      <c r="D32" s="252"/>
      <c r="E32" s="252"/>
      <c r="F32" s="252"/>
      <c r="G32" s="252"/>
      <c r="H32" s="252"/>
      <c r="I32" s="252"/>
      <c r="J32" s="252"/>
      <c r="K32" s="252"/>
    </row>
    <row r="33" spans="1:11" ht="15" x14ac:dyDescent="0.2">
      <c r="A33" s="252"/>
      <c r="B33" s="252"/>
      <c r="C33" s="252"/>
      <c r="D33" s="252"/>
      <c r="E33" s="252"/>
      <c r="F33" s="252"/>
      <c r="G33" s="252"/>
      <c r="H33" s="252"/>
      <c r="I33" s="252"/>
      <c r="J33" s="252"/>
      <c r="K33" s="252"/>
    </row>
  </sheetData>
  <mergeCells count="3">
    <mergeCell ref="A12:K12"/>
    <mergeCell ref="A18:J18"/>
    <mergeCell ref="A1:K7"/>
  </mergeCells>
  <pageMargins left="0.98425196850393704" right="0.98425196850393704" top="0.98425196850393704" bottom="0.98425196850393704" header="0.51181102362204722" footer="0.51181102362204722"/>
  <pageSetup paperSize="9" scale="80" fitToHeight="0" orientation="landscape" r:id="rId1"/>
  <headerFooter>
    <oddHeader>&amp;L&amp;"Calibri"&amp;10&amp;K008000Neosjetljivo - Non-sensitive&amp;1#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090b57c-2e4d-4ed9-b313-510fc704fe75"/>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2021-03-08T12:51:32Z</cp:lastPrinted>
  <dcterms:created xsi:type="dcterms:W3CDTF">2008-10-17T11:51:54Z</dcterms:created>
  <dcterms:modified xsi:type="dcterms:W3CDTF">2021-03-08T12:51:41Z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87d4d90-4885-4871-9cd1-173169706724_Enabled">
    <vt:lpwstr>True</vt:lpwstr>
  </property>
  <property fmtid="{D5CDD505-2E9C-101B-9397-08002B2CF9AE}" pid="4" name="MSIP_Label_887d4d90-4885-4871-9cd1-173169706724_SiteId">
    <vt:lpwstr>43cecf9e-a78b-4f21-a286-6d94953f3005</vt:lpwstr>
  </property>
  <property fmtid="{D5CDD505-2E9C-101B-9397-08002B2CF9AE}" pid="5" name="MSIP_Label_887d4d90-4885-4871-9cd1-173169706724_Owner">
    <vt:lpwstr>smilkovic@sit.pbz.hr</vt:lpwstr>
  </property>
  <property fmtid="{D5CDD505-2E9C-101B-9397-08002B2CF9AE}" pid="6" name="MSIP_Label_887d4d90-4885-4871-9cd1-173169706724_SetDate">
    <vt:lpwstr>2021-03-07T10:13:07.5851375Z</vt:lpwstr>
  </property>
  <property fmtid="{D5CDD505-2E9C-101B-9397-08002B2CF9AE}" pid="7" name="MSIP_Label_887d4d90-4885-4871-9cd1-173169706724_Name">
    <vt:lpwstr>Neosjetljivo - Non-sensitive</vt:lpwstr>
  </property>
  <property fmtid="{D5CDD505-2E9C-101B-9397-08002B2CF9AE}" pid="8" name="MSIP_Label_887d4d90-4885-4871-9cd1-173169706724_Application">
    <vt:lpwstr>Microsoft Azure Information Protection</vt:lpwstr>
  </property>
  <property fmtid="{D5CDD505-2E9C-101B-9397-08002B2CF9AE}" pid="9" name="MSIP_Label_887d4d90-4885-4871-9cd1-173169706724_ActionId">
    <vt:lpwstr>9de025d1-8724-4198-b5de-826ff56c0015</vt:lpwstr>
  </property>
  <property fmtid="{D5CDD505-2E9C-101B-9397-08002B2CF9AE}" pid="10" name="MSIP_Label_887d4d90-4885-4871-9cd1-173169706724_Extended_MSFT_Method">
    <vt:lpwstr>Manual</vt:lpwstr>
  </property>
  <property fmtid="{D5CDD505-2E9C-101B-9397-08002B2CF9AE}" pid="11" name="Sensitivity">
    <vt:lpwstr>Neosjetljivo - Non-sensitive</vt:lpwstr>
  </property>
</Properties>
</file>