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1\2021-03-31\"/>
    </mc:Choice>
  </mc:AlternateContent>
  <xr:revisionPtr revIDLastSave="0" documentId="13_ncr:1_{519B9E53-D1A7-4ED5-9797-6D2E45E63A4C}" xr6:coauthVersionLast="45" xr6:coauthVersionMax="45" xr10:uidLastSave="{00000000-0000-0000-0000-000000000000}"/>
  <workbookProtection workbookPassword="CA29" lockStructure="1"/>
  <bookViews>
    <workbookView xWindow="-108" yWindow="-108" windowWidth="23256" windowHeight="12576"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Bilješke!$A$1:$I$29</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42" i="18"/>
  <c r="I48" i="18"/>
  <c r="I52" i="18"/>
  <c r="I9" i="18"/>
  <c r="I29" i="18"/>
  <c r="I77" i="18" l="1"/>
  <c r="J46" i="19"/>
  <c r="J68" i="19" s="1"/>
  <c r="K46" i="19"/>
  <c r="K68" i="19" s="1"/>
  <c r="I40" i="18"/>
  <c r="I63" i="18"/>
  <c r="I78" i="18" s="1"/>
  <c r="H46" i="19"/>
  <c r="H68" i="19" s="1"/>
  <c r="R26" i="22"/>
  <c r="R9" i="22"/>
</calcChain>
</file>

<file path=xl/sharedStrings.xml><?xml version="1.0" encoding="utf-8"?>
<sst xmlns="http://schemas.openxmlformats.org/spreadsheetml/2006/main" count="356" uniqueCount="317">
  <si>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</si>
  <si>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</si>
  <si>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</si>
  <si>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</si>
  <si>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</si>
  <si>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</si>
  <si>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</si>
  <si>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</si>
  <si>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</si>
  <si>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</si>
  <si>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</si>
  <si>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</si>
  <si>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</si>
  <si>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</si>
  <si>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</si>
  <si>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</si>
  <si>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</si>
  <si>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</si>
  <si>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</si>
  <si>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</si>
  <si>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</si>
  <si>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</si>
  <si>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</si>
  <si>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</si>
  <si>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</si>
  <si>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</si>
  <si>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</si>
  <si>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</si>
  <si>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</si>
  <si>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</si>
  <si>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</si>
  <si>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</si>
  <si>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</si>
  <si>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</si>
  <si>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</si>
  <si>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</si>
  <si>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</si>
  <si>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</si>
  <si>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</si>
  <si>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</si>
  <si>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</si>
  <si>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</si>
  <si>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</si>
  <si>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</si>
  <si>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</si>
  <si>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</si>
  <si>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</si>
  <si>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</si>
  <si>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</si>
  <si>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</si>
  <si>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</si>
  <si>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</si>
  <si>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</si>
  <si>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</si>
  <si>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</si>
  <si>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</si>
  <si>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</si>
  <si>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</si>
  <si>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</si>
  <si>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</si>
  <si>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</si>
  <si>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</si>
  <si>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</si>
  <si>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</si>
  <si>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</si>
  <si>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</si>
  <si>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</si>
  <si>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</si>
  <si>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</si>
  <si>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</si>
  <si>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</si>
  <si>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</si>
  <si>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</si>
  <si>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</si>
  <si>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</si>
  <si>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</si>
  <si>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</si>
  <si>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</si>
  <si>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</si>
  <si>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</si>
  <si>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</si>
  <si>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</si>
  <si>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</si>
  <si>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</si>
  <si>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</si>
  <si>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</si>
  <si>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</si>
  <si>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</si>
  <si>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</si>
  <si>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</si>
  <si>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</si>
  <si>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</si>
  <si>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</si>
  <si>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</si>
  <si>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</si>
  <si>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</si>
  <si>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</si>
  <si>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</si>
  <si>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</si>
  <si>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</si>
  <si>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</si>
  <si>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</si>
  <si>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</si>
  <si>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</si>
  <si>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</si>
  <si>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</si>
  <si>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</si>
  <si>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</si>
  <si>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</si>
  <si>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</si>
  <si>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</si>
  <si>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</si>
  <si>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</si>
  <si>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</si>
  <si>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</si>
  <si>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</si>
  <si>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</si>
  <si>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</si>
  <si>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</si>
  <si>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</si>
  <si>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</si>
  <si>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</si>
  <si>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</si>
  <si>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</si>
  <si>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</si>
  <si>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</si>
  <si>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</si>
  <si>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</si>
  <si>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</si>
  <si>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</si>
  <si>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</si>
  <si>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</si>
  <si>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</si>
  <si>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</si>
  <si>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</si>
  <si>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</si>
  <si>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</si>
  <si>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</si>
  <si>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</si>
  <si>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</si>
  <si>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</si>
  <si>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</si>
  <si>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</si>
  <si>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</si>
  <si>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</si>
  <si>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</si>
  <si>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</si>
  <si>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</si>
  <si>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</si>
  <si>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</si>
  <si>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</si>
  <si>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</si>
  <si>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</si>
  <si>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</si>
  <si>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</si>
  <si>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</si>
  <si>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</si>
  <si>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</si>
  <si>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</si>
  <si>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</si>
  <si>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</si>
  <si>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</si>
  <si>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</si>
  <si>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</si>
  <si>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</si>
  <si>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</si>
  <si>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</si>
  <si>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</si>
  <si>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</si>
  <si>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</si>
  <si>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</si>
  <si>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</si>
  <si>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</si>
  <si>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</si>
  <si>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</si>
  <si>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</si>
  <si>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</si>
  <si>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</si>
  <si>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</si>
  <si>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</si>
  <si>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</si>
  <si>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</si>
  <si>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</si>
  <si>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</si>
  <si>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</si>
  <si>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</si>
  <si>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</si>
  <si>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</si>
  <si>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</si>
  <si>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</si>
  <si>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</si>
  <si>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</si>
  <si>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</si>
  <si>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</si>
  <si>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</si>
  <si>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</si>
  <si>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</si>
  <si>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</si>
  <si>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</si>
  <si>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</si>
  <si>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</si>
  <si>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</si>
  <si>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</si>
  <si>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</si>
  <si>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</si>
  <si>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</si>
  <si>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</si>
  <si>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</si>
  <si>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</si>
  <si>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</si>
  <si>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</si>
  <si>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</si>
  <si>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</si>
  <si>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</si>
  <si>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</si>
  <si>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</si>
  <si>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</si>
  <si>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</si>
  <si>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</si>
  <si>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</si>
  <si>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</si>
  <si>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</si>
  <si>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</si>
  <si>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</si>
  <si>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</si>
  <si>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</si>
  <si>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</si>
  <si>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</si>
  <si>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</si>
  <si>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</si>
  <si>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</si>
  <si>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</si>
  <si>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</si>
  <si>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</si>
  <si>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</si>
  <si>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</si>
  <si>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</si>
  <si>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</si>
  <si>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</si>
  <si>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</si>
  <si>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</si>
  <si>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</si>
  <si>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</si>
  <si>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</si>
  <si>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</si>
  <si>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</si>
  <si>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</si>
  <si>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</si>
  <si>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</si>
  <si>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</si>
  <si>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</si>
  <si>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</si>
  <si>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</si>
  <si>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</si>
  <si>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</si>
  <si>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</si>
  <si>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</si>
  <si>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</si>
  <si>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</si>
  <si>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</si>
  <si>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</si>
  <si>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</si>
  <si>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</si>
  <si>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</si>
  <si>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</si>
  <si>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</si>
  <si>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</si>
  <si>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</si>
  <si>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</si>
  <si>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</si>
  <si>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</si>
  <si>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</si>
  <si>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</si>
  <si>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</si>
  <si>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</si>
  <si>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</si>
  <si>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</si>
  <si>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</si>
  <si>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</si>
  <si>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</si>
  <si>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</si>
  <si>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03269841</t>
  </si>
  <si>
    <t>HR</t>
  </si>
  <si>
    <t>080002817</t>
  </si>
  <si>
    <t>02535697732</t>
  </si>
  <si>
    <t>185</t>
  </si>
  <si>
    <t>549300ZHFZ4CSK7VS460</t>
  </si>
  <si>
    <t>PRIVREDNA BANKA ZAGREB D.D.</t>
  </si>
  <si>
    <t>ZAGREB</t>
  </si>
  <si>
    <t>RADNIČKA 50</t>
  </si>
  <si>
    <t>pbz@pbz.hr</t>
  </si>
  <si>
    <t>www.pbz.hr</t>
  </si>
  <si>
    <t>Harapin Nikolina</t>
  </si>
  <si>
    <t>01-6363-039</t>
  </si>
  <si>
    <t>nikolina.harapin@pbz.hr</t>
  </si>
  <si>
    <t>Ernst &amp; Young d.o.o.</t>
  </si>
  <si>
    <t>Zvominir Madunić</t>
  </si>
  <si>
    <t>stanje na dan 31.03.2021</t>
  </si>
  <si>
    <t>Obveznik: Privredna banka Zagreb d.d.</t>
  </si>
  <si>
    <t>u razdoblju 01.01.2021 do 31.03.2021</t>
  </si>
  <si>
    <t>za razdoblje od 01.01.2021</t>
  </si>
  <si>
    <t xml:space="preserve">BILJEŠKE UZ FINANCIJSKE IZVJEŠTAJE - TFI
(koji se sastavljaju za tromjesečna razdoblja)
Naziv izdavatelja:   Privredna banka Zagreb d.d.
OIB:   02535697732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</si>
  <si>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 Promjene računovodstvenih politika</t>
  </si>
  <si>
    <t>2.  Podjela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</si>
  <si>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</si>
  <si>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</si>
  <si>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</si>
  <si>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</si>
  <si>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</si>
  <si>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</si>
  <si>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</si>
  <si>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</si>
  <si>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 xml:space="preserve">Tijekom prvog kvartala 2021. godine nije bilo promjena računovodstvenih politika. </t>
  </si>
  <si>
    <t>Banka u promatranom razdoblju nije izvršila podjelu dionica.</t>
  </si>
  <si>
    <t>Na dan 31. ožujka 2021. godine struktura vlasništva Banke bila je:</t>
  </si>
  <si>
    <t>Tijekom prvog kvartala 2021. godine nije bilo pripajanja i spajanja.</t>
  </si>
  <si>
    <t xml:space="preserve">U vlasničkoj strukturi Banke tijekom prvog kvartala 2021. godine nije bilo promjena u učešću velikih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</si>
</sst>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lignment vertical="top"/>
    </xf>
    <xf numFmtId="0" fontId="7" fillId="10" borderId="0" xfId="6" applyFill="1" applyAlignment="1"/>
    <xf numFmtId="0" fontId="0" fillId="10" borderId="0" xfId="0" applyFill="1"/>
    <xf numFmtId="0" fontId="2" fillId="10" borderId="0" xfId="0" applyFont="1" applyFill="1"/>
    <xf numFmtId="0" fontId="2" fillId="10" borderId="0" xfId="5" applyFont="1" applyFill="1">
      <alignment vertical="top"/>
    </xf>
    <xf numFmtId="166" fontId="5" fillId="10" borderId="0" xfId="0" applyNumberFormat="1" applyFont="1" applyFill="1"/>
    <xf numFmtId="166" fontId="5" fillId="0" borderId="0" xfId="0" applyNumberFormat="1" applyFont="1"/>
    <xf numFmtId="0" fontId="31" fillId="10" borderId="0" xfId="6" applyFont="1" applyFill="1" applyAlignment="1"/>
    <xf numFmtId="0" fontId="7" fillId="0" borderId="0" xfId="6" applyAlignment="1"/>
    <xf numFmtId="0" fontId="2" fillId="0" borderId="0" xfId="6" applyFont="1" applyAlignment="1"/>
    <xf numFmtId="0" fontId="2" fillId="10" borderId="0" xfId="6" applyFont="1" applyFill="1" applyAlignment="1"/>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5" applyFont="1" applyAlignment="1">
      <alignment horizontal="left" vertical="top" wrapText="1"/>
    </xf>
    <xf numFmtId="0" fontId="2" fillId="10" borderId="0" xfId="0" applyFont="1" applyFill="1" applyAlignment="1">
      <alignment horizontal="left" wrapText="1"/>
    </xf>
  </cellXfs>
  <cellStyles count="7">
    <cellStyle name="Hyperlink 2" xfId="2" xr:uid="{00000000-0005-0000-0000-000000000000}"/>
    <cellStyle name="Normal 2" xfId="3" xr:uid="{00000000-0005-0000-0000-000002000000}"/>
    <cellStyle name="Normal 3" xfId="4" xr:uid="{00000000-0005-0000-0000-000003000000}"/>
    <cellStyle name="Normal_TFI-KI" xfId="6" xr:uid="{900441C9-16A6-4951-96F5-28D5A5A8AA95}"/>
    <cellStyle name="Normalno" xfId="0" builtinId="0"/>
    <cellStyle name="Stil 1" xfId="5" xr:uid="{1944C8A7-EE35-4537-94E6-E7B3AB404082}"/>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view="pageBreakPreview" zoomScale="90" zoomScaleNormal="100" zoomScaleSheetLayoutView="90" workbookViewId="0">
      <selection activeCell="H8" sqref="H8"/>
    </sheetView>
  </sheetViews>
  <sheetFormatPr defaultColWidth="9.109375" defaultRowHeight="14.4" x14ac:dyDescent="0.3"/>
  <cols>
    <col min="1" max="1" width="9.109375" style="59"/>
    <col min="2" max="2" width="10.44140625" style="59" customWidth="1"/>
    <col min="3" max="8" width="9.109375" style="59"/>
    <col min="9" max="9" width="13.44140625" style="59" customWidth="1"/>
    <col min="10" max="16384" width="9.109375" style="59"/>
  </cols>
  <sheetData>
    <row r="1" spans="1:10" ht="15.6" x14ac:dyDescent="0.3">
      <c r="A1" s="162" t="s">
        <v>227</v>
      </c>
      <c r="B1" s="163"/>
      <c r="C1" s="163"/>
      <c r="D1" s="57"/>
      <c r="E1" s="57"/>
      <c r="F1" s="57"/>
      <c r="G1" s="57"/>
      <c r="H1" s="57"/>
      <c r="I1" s="57"/>
      <c r="J1" s="58"/>
    </row>
    <row r="2" spans="1:10" ht="14.4" customHeight="1" x14ac:dyDescent="0.3">
      <c r="A2" s="164" t="s">
        <v>243</v>
      </c>
      <c r="B2" s="165"/>
      <c r="C2" s="165"/>
      <c r="D2" s="165"/>
      <c r="E2" s="165"/>
      <c r="F2" s="165"/>
      <c r="G2" s="165"/>
      <c r="H2" s="165"/>
      <c r="I2" s="165"/>
      <c r="J2" s="166"/>
    </row>
    <row r="3" spans="1:10" x14ac:dyDescent="0.3">
      <c r="A3" s="60"/>
      <c r="B3" s="61"/>
      <c r="C3" s="61"/>
      <c r="D3" s="61"/>
      <c r="E3" s="61"/>
      <c r="F3" s="61"/>
      <c r="G3" s="61"/>
      <c r="H3" s="61"/>
      <c r="I3" s="61"/>
      <c r="J3" s="62"/>
    </row>
    <row r="4" spans="1:10" ht="33.6" customHeight="1" x14ac:dyDescent="0.3">
      <c r="A4" s="167" t="s">
        <v>228</v>
      </c>
      <c r="B4" s="168"/>
      <c r="C4" s="168"/>
      <c r="D4" s="168"/>
      <c r="E4" s="169">
        <v>44197</v>
      </c>
      <c r="F4" s="170"/>
      <c r="G4" s="63" t="s">
        <v>0</v>
      </c>
      <c r="H4" s="171">
        <v>44286</v>
      </c>
      <c r="I4" s="170"/>
      <c r="J4" s="64"/>
    </row>
    <row r="5" spans="1:10" s="65" customFormat="1" ht="10.199999999999999" customHeight="1" x14ac:dyDescent="0.3">
      <c r="A5" s="172"/>
      <c r="B5" s="173"/>
      <c r="C5" s="173"/>
      <c r="D5" s="173"/>
      <c r="E5" s="173"/>
      <c r="F5" s="173"/>
      <c r="G5" s="173"/>
      <c r="H5" s="173"/>
      <c r="I5" s="173"/>
      <c r="J5" s="174"/>
    </row>
    <row r="6" spans="1:10" ht="20.399999999999999" customHeight="1" x14ac:dyDescent="0.3">
      <c r="A6" s="66"/>
      <c r="B6" s="67" t="s">
        <v>248</v>
      </c>
      <c r="C6" s="68"/>
      <c r="D6" s="68"/>
      <c r="E6" s="74">
        <v>2021</v>
      </c>
      <c r="F6" s="69"/>
      <c r="G6" s="63"/>
      <c r="H6" s="69"/>
      <c r="I6" s="70"/>
      <c r="J6" s="71"/>
    </row>
    <row r="7" spans="1:10" s="73" customFormat="1" ht="10.95" customHeight="1" x14ac:dyDescent="0.3">
      <c r="A7" s="66"/>
      <c r="B7" s="68"/>
      <c r="C7" s="68"/>
      <c r="D7" s="68"/>
      <c r="E7" s="72"/>
      <c r="F7" s="72"/>
      <c r="G7" s="63"/>
      <c r="H7" s="69"/>
      <c r="I7" s="70"/>
      <c r="J7" s="71"/>
    </row>
    <row r="8" spans="1:10" ht="20.399999999999999" customHeight="1" x14ac:dyDescent="0.3">
      <c r="A8" s="66"/>
      <c r="B8" s="67" t="s">
        <v>249</v>
      </c>
      <c r="C8" s="68"/>
      <c r="D8" s="68"/>
      <c r="E8" s="74">
        <v>1</v>
      </c>
      <c r="F8" s="69"/>
      <c r="G8" s="63"/>
      <c r="H8" s="69"/>
      <c r="I8" s="70"/>
      <c r="J8" s="71"/>
    </row>
    <row r="9" spans="1:10" s="73" customFormat="1" ht="10.95" customHeight="1" x14ac:dyDescent="0.3">
      <c r="A9" s="66"/>
      <c r="B9" s="68"/>
      <c r="C9" s="68"/>
      <c r="D9" s="68"/>
      <c r="E9" s="72"/>
      <c r="F9" s="72"/>
      <c r="G9" s="63"/>
      <c r="H9" s="72"/>
      <c r="I9" s="75"/>
      <c r="J9" s="71"/>
    </row>
    <row r="10" spans="1:10" ht="37.950000000000003" customHeight="1" x14ac:dyDescent="0.3">
      <c r="A10" s="158" t="s">
        <v>250</v>
      </c>
      <c r="B10" s="159"/>
      <c r="C10" s="159"/>
      <c r="D10" s="159"/>
      <c r="E10" s="159"/>
      <c r="F10" s="159"/>
      <c r="G10" s="159"/>
      <c r="H10" s="159"/>
      <c r="I10" s="159"/>
      <c r="J10" s="76"/>
    </row>
    <row r="11" spans="1:10" ht="24.6" customHeight="1" x14ac:dyDescent="0.3">
      <c r="A11" s="145" t="s">
        <v>229</v>
      </c>
      <c r="B11" s="160"/>
      <c r="C11" s="152" t="s">
        <v>281</v>
      </c>
      <c r="D11" s="153"/>
      <c r="E11" s="77"/>
      <c r="F11" s="117" t="s">
        <v>251</v>
      </c>
      <c r="G11" s="156"/>
      <c r="H11" s="133" t="s">
        <v>282</v>
      </c>
      <c r="I11" s="134"/>
      <c r="J11" s="78"/>
    </row>
    <row r="12" spans="1:10" ht="14.4" customHeight="1" x14ac:dyDescent="0.3">
      <c r="A12" s="79"/>
      <c r="B12" s="80"/>
      <c r="C12" s="80"/>
      <c r="D12" s="80"/>
      <c r="E12" s="161"/>
      <c r="F12" s="161"/>
      <c r="G12" s="161"/>
      <c r="H12" s="161"/>
      <c r="I12" s="81"/>
      <c r="J12" s="78"/>
    </row>
    <row r="13" spans="1:10" ht="21" customHeight="1" x14ac:dyDescent="0.3">
      <c r="A13" s="116" t="s">
        <v>244</v>
      </c>
      <c r="B13" s="156"/>
      <c r="C13" s="152" t="s">
        <v>283</v>
      </c>
      <c r="D13" s="153"/>
      <c r="E13" s="175"/>
      <c r="F13" s="161"/>
      <c r="G13" s="161"/>
      <c r="H13" s="161"/>
      <c r="I13" s="81"/>
      <c r="J13" s="78"/>
    </row>
    <row r="14" spans="1:10" ht="10.95" customHeight="1" x14ac:dyDescent="0.3">
      <c r="A14" s="77"/>
      <c r="B14" s="81"/>
      <c r="C14" s="80"/>
      <c r="D14" s="80"/>
      <c r="E14" s="123"/>
      <c r="F14" s="123"/>
      <c r="G14" s="123"/>
      <c r="H14" s="123"/>
      <c r="I14" s="80"/>
      <c r="J14" s="82"/>
    </row>
    <row r="15" spans="1:10" ht="22.95" customHeight="1" x14ac:dyDescent="0.3">
      <c r="A15" s="116" t="s">
        <v>230</v>
      </c>
      <c r="B15" s="156"/>
      <c r="C15" s="152" t="s">
        <v>284</v>
      </c>
      <c r="D15" s="153"/>
      <c r="E15" s="157"/>
      <c r="F15" s="147"/>
      <c r="G15" s="83" t="s">
        <v>252</v>
      </c>
      <c r="H15" s="133" t="s">
        <v>286</v>
      </c>
      <c r="I15" s="134"/>
      <c r="J15" s="84"/>
    </row>
    <row r="16" spans="1:10" ht="10.95" customHeight="1" x14ac:dyDescent="0.3">
      <c r="A16" s="77"/>
      <c r="B16" s="81"/>
      <c r="C16" s="80"/>
      <c r="D16" s="80"/>
      <c r="E16" s="123"/>
      <c r="F16" s="123"/>
      <c r="G16" s="123"/>
      <c r="H16" s="123"/>
      <c r="I16" s="80"/>
      <c r="J16" s="82"/>
    </row>
    <row r="17" spans="1:10" ht="22.95" customHeight="1" x14ac:dyDescent="0.3">
      <c r="A17" s="85"/>
      <c r="B17" s="83" t="s">
        <v>253</v>
      </c>
      <c r="C17" s="152" t="s">
        <v>285</v>
      </c>
      <c r="D17" s="153"/>
      <c r="E17" s="86"/>
      <c r="F17" s="86"/>
      <c r="G17" s="86"/>
      <c r="H17" s="86"/>
      <c r="I17" s="86"/>
      <c r="J17" s="84"/>
    </row>
    <row r="18" spans="1:10" x14ac:dyDescent="0.3">
      <c r="A18" s="154"/>
      <c r="B18" s="155"/>
      <c r="C18" s="123"/>
      <c r="D18" s="123"/>
      <c r="E18" s="123"/>
      <c r="F18" s="123"/>
      <c r="G18" s="123"/>
      <c r="H18" s="123"/>
      <c r="I18" s="80"/>
      <c r="J18" s="82"/>
    </row>
    <row r="19" spans="1:10" x14ac:dyDescent="0.3">
      <c r="A19" s="145" t="s">
        <v>231</v>
      </c>
      <c r="B19" s="146"/>
      <c r="C19" s="124" t="s">
        <v>287</v>
      </c>
      <c r="D19" s="125"/>
      <c r="E19" s="125"/>
      <c r="F19" s="125"/>
      <c r="G19" s="125"/>
      <c r="H19" s="125"/>
      <c r="I19" s="125"/>
      <c r="J19" s="126"/>
    </row>
    <row r="20" spans="1:10" x14ac:dyDescent="0.3">
      <c r="A20" s="79"/>
      <c r="B20" s="80"/>
      <c r="C20" s="87"/>
      <c r="D20" s="80"/>
      <c r="E20" s="123"/>
      <c r="F20" s="123"/>
      <c r="G20" s="123"/>
      <c r="H20" s="123"/>
      <c r="I20" s="80"/>
      <c r="J20" s="82"/>
    </row>
    <row r="21" spans="1:10" x14ac:dyDescent="0.3">
      <c r="A21" s="145" t="s">
        <v>232</v>
      </c>
      <c r="B21" s="146"/>
      <c r="C21" s="133">
        <v>10000</v>
      </c>
      <c r="D21" s="134"/>
      <c r="E21" s="123"/>
      <c r="F21" s="123"/>
      <c r="G21" s="124" t="s">
        <v>288</v>
      </c>
      <c r="H21" s="125"/>
      <c r="I21" s="125"/>
      <c r="J21" s="126"/>
    </row>
    <row r="22" spans="1:10" x14ac:dyDescent="0.3">
      <c r="A22" s="79"/>
      <c r="B22" s="80"/>
      <c r="C22" s="80"/>
      <c r="D22" s="80"/>
      <c r="E22" s="123"/>
      <c r="F22" s="123"/>
      <c r="G22" s="123"/>
      <c r="H22" s="123"/>
      <c r="I22" s="80"/>
      <c r="J22" s="82"/>
    </row>
    <row r="23" spans="1:10" x14ac:dyDescent="0.3">
      <c r="A23" s="145" t="s">
        <v>233</v>
      </c>
      <c r="B23" s="146"/>
      <c r="C23" s="124" t="s">
        <v>289</v>
      </c>
      <c r="D23" s="125"/>
      <c r="E23" s="125"/>
      <c r="F23" s="125"/>
      <c r="G23" s="125"/>
      <c r="H23" s="125"/>
      <c r="I23" s="125"/>
      <c r="J23" s="126"/>
    </row>
    <row r="24" spans="1:10" x14ac:dyDescent="0.3">
      <c r="A24" s="79"/>
      <c r="B24" s="80"/>
      <c r="C24" s="80"/>
      <c r="D24" s="80"/>
      <c r="E24" s="123"/>
      <c r="F24" s="123"/>
      <c r="G24" s="123"/>
      <c r="H24" s="123"/>
      <c r="I24" s="80"/>
      <c r="J24" s="82"/>
    </row>
    <row r="25" spans="1:10" x14ac:dyDescent="0.3">
      <c r="A25" s="145" t="s">
        <v>234</v>
      </c>
      <c r="B25" s="146"/>
      <c r="C25" s="149" t="s">
        <v>290</v>
      </c>
      <c r="D25" s="150"/>
      <c r="E25" s="150"/>
      <c r="F25" s="150"/>
      <c r="G25" s="150"/>
      <c r="H25" s="150"/>
      <c r="I25" s="150"/>
      <c r="J25" s="151"/>
    </row>
    <row r="26" spans="1:10" x14ac:dyDescent="0.3">
      <c r="A26" s="79"/>
      <c r="B26" s="80"/>
      <c r="C26" s="87"/>
      <c r="D26" s="80"/>
      <c r="E26" s="123"/>
      <c r="F26" s="123"/>
      <c r="G26" s="123"/>
      <c r="H26" s="123"/>
      <c r="I26" s="80"/>
      <c r="J26" s="82"/>
    </row>
    <row r="27" spans="1:10" x14ac:dyDescent="0.3">
      <c r="A27" s="145" t="s">
        <v>235</v>
      </c>
      <c r="B27" s="146"/>
      <c r="C27" s="149" t="s">
        <v>291</v>
      </c>
      <c r="D27" s="150"/>
      <c r="E27" s="150"/>
      <c r="F27" s="150"/>
      <c r="G27" s="150"/>
      <c r="H27" s="150"/>
      <c r="I27" s="150"/>
      <c r="J27" s="151"/>
    </row>
    <row r="28" spans="1:10" ht="13.95" customHeight="1" x14ac:dyDescent="0.3">
      <c r="A28" s="79"/>
      <c r="B28" s="80"/>
      <c r="C28" s="87"/>
      <c r="D28" s="80"/>
      <c r="E28" s="123"/>
      <c r="F28" s="123"/>
      <c r="G28" s="123"/>
      <c r="H28" s="123"/>
      <c r="I28" s="80"/>
      <c r="J28" s="82"/>
    </row>
    <row r="29" spans="1:10" ht="22.95" customHeight="1" x14ac:dyDescent="0.3">
      <c r="A29" s="148" t="s">
        <v>245</v>
      </c>
      <c r="B29" s="136"/>
      <c r="C29" s="88">
        <v>3487</v>
      </c>
      <c r="D29" s="89"/>
      <c r="E29" s="127"/>
      <c r="F29" s="127"/>
      <c r="G29" s="127"/>
      <c r="H29" s="127"/>
      <c r="I29" s="90"/>
      <c r="J29" s="91"/>
    </row>
    <row r="30" spans="1:10" x14ac:dyDescent="0.3">
      <c r="A30" s="79"/>
      <c r="B30" s="80"/>
      <c r="C30" s="80"/>
      <c r="D30" s="80"/>
      <c r="E30" s="123"/>
      <c r="F30" s="123"/>
      <c r="G30" s="123"/>
      <c r="H30" s="123"/>
      <c r="I30" s="90"/>
      <c r="J30" s="91"/>
    </row>
    <row r="31" spans="1:10" x14ac:dyDescent="0.3">
      <c r="A31" s="145" t="s">
        <v>236</v>
      </c>
      <c r="B31" s="146"/>
      <c r="C31" s="104" t="s">
        <v>255</v>
      </c>
      <c r="D31" s="144" t="s">
        <v>254</v>
      </c>
      <c r="E31" s="131"/>
      <c r="F31" s="131"/>
      <c r="G31" s="131"/>
      <c r="H31" s="92"/>
      <c r="I31" s="93" t="s">
        <v>255</v>
      </c>
      <c r="J31" s="94" t="s">
        <v>256</v>
      </c>
    </row>
    <row r="32" spans="1:10" x14ac:dyDescent="0.3">
      <c r="A32" s="145"/>
      <c r="B32" s="146"/>
      <c r="C32" s="95"/>
      <c r="D32" s="63"/>
      <c r="E32" s="147"/>
      <c r="F32" s="147"/>
      <c r="G32" s="147"/>
      <c r="H32" s="147"/>
      <c r="I32" s="90"/>
      <c r="J32" s="91"/>
    </row>
    <row r="33" spans="1:10" x14ac:dyDescent="0.3">
      <c r="A33" s="145" t="s">
        <v>246</v>
      </c>
      <c r="B33" s="146"/>
      <c r="C33" s="88" t="s">
        <v>258</v>
      </c>
      <c r="D33" s="144" t="s">
        <v>257</v>
      </c>
      <c r="E33" s="131"/>
      <c r="F33" s="131"/>
      <c r="G33" s="131"/>
      <c r="H33" s="86"/>
      <c r="I33" s="93" t="s">
        <v>258</v>
      </c>
      <c r="J33" s="94" t="s">
        <v>259</v>
      </c>
    </row>
    <row r="34" spans="1:10" x14ac:dyDescent="0.3">
      <c r="A34" s="79"/>
      <c r="B34" s="80"/>
      <c r="C34" s="80"/>
      <c r="D34" s="80"/>
      <c r="E34" s="123"/>
      <c r="F34" s="123"/>
      <c r="G34" s="123"/>
      <c r="H34" s="123"/>
      <c r="I34" s="80"/>
      <c r="J34" s="82"/>
    </row>
    <row r="35" spans="1:10" x14ac:dyDescent="0.3">
      <c r="A35" s="144" t="s">
        <v>247</v>
      </c>
      <c r="B35" s="131"/>
      <c r="C35" s="131"/>
      <c r="D35" s="131"/>
      <c r="E35" s="131" t="s">
        <v>237</v>
      </c>
      <c r="F35" s="131"/>
      <c r="G35" s="131"/>
      <c r="H35" s="131"/>
      <c r="I35" s="131"/>
      <c r="J35" s="96" t="s">
        <v>238</v>
      </c>
    </row>
    <row r="36" spans="1:10" x14ac:dyDescent="0.3">
      <c r="A36" s="79"/>
      <c r="B36" s="80"/>
      <c r="C36" s="80"/>
      <c r="D36" s="80"/>
      <c r="E36" s="123"/>
      <c r="F36" s="123"/>
      <c r="G36" s="123"/>
      <c r="H36" s="123"/>
      <c r="I36" s="80"/>
      <c r="J36" s="91"/>
    </row>
    <row r="37" spans="1:10" x14ac:dyDescent="0.3">
      <c r="A37" s="139"/>
      <c r="B37" s="140"/>
      <c r="C37" s="140"/>
      <c r="D37" s="140"/>
      <c r="E37" s="139"/>
      <c r="F37" s="140"/>
      <c r="G37" s="140"/>
      <c r="H37" s="140"/>
      <c r="I37" s="141"/>
      <c r="J37" s="97"/>
    </row>
    <row r="38" spans="1:10" x14ac:dyDescent="0.3">
      <c r="A38" s="79"/>
      <c r="B38" s="80"/>
      <c r="C38" s="87"/>
      <c r="D38" s="143"/>
      <c r="E38" s="143"/>
      <c r="F38" s="143"/>
      <c r="G38" s="143"/>
      <c r="H38" s="143"/>
      <c r="I38" s="143"/>
      <c r="J38" s="82"/>
    </row>
    <row r="39" spans="1:10" x14ac:dyDescent="0.3">
      <c r="A39" s="139"/>
      <c r="B39" s="140"/>
      <c r="C39" s="140"/>
      <c r="D39" s="141"/>
      <c r="E39" s="139"/>
      <c r="F39" s="140"/>
      <c r="G39" s="140"/>
      <c r="H39" s="140"/>
      <c r="I39" s="141"/>
      <c r="J39" s="88"/>
    </row>
    <row r="40" spans="1:10" x14ac:dyDescent="0.3">
      <c r="A40" s="79"/>
      <c r="B40" s="80"/>
      <c r="C40" s="87"/>
      <c r="D40" s="98"/>
      <c r="E40" s="143"/>
      <c r="F40" s="143"/>
      <c r="G40" s="143"/>
      <c r="H40" s="143"/>
      <c r="I40" s="81"/>
      <c r="J40" s="82"/>
    </row>
    <row r="41" spans="1:10" x14ac:dyDescent="0.3">
      <c r="A41" s="139"/>
      <c r="B41" s="140"/>
      <c r="C41" s="140"/>
      <c r="D41" s="141"/>
      <c r="E41" s="139"/>
      <c r="F41" s="140"/>
      <c r="G41" s="140"/>
      <c r="H41" s="140"/>
      <c r="I41" s="141"/>
      <c r="J41" s="88"/>
    </row>
    <row r="42" spans="1:10" x14ac:dyDescent="0.3">
      <c r="A42" s="79"/>
      <c r="B42" s="80"/>
      <c r="C42" s="87"/>
      <c r="D42" s="98"/>
      <c r="E42" s="143"/>
      <c r="F42" s="143"/>
      <c r="G42" s="143"/>
      <c r="H42" s="143"/>
      <c r="I42" s="81"/>
      <c r="J42" s="82"/>
    </row>
    <row r="43" spans="1:10" x14ac:dyDescent="0.3">
      <c r="A43" s="139"/>
      <c r="B43" s="140"/>
      <c r="C43" s="140"/>
      <c r="D43" s="141"/>
      <c r="E43" s="139"/>
      <c r="F43" s="140"/>
      <c r="G43" s="140"/>
      <c r="H43" s="140"/>
      <c r="I43" s="141"/>
      <c r="J43" s="88"/>
    </row>
    <row r="44" spans="1:10" x14ac:dyDescent="0.3">
      <c r="A44" s="99"/>
      <c r="B44" s="87"/>
      <c r="C44" s="137"/>
      <c r="D44" s="137"/>
      <c r="E44" s="123"/>
      <c r="F44" s="123"/>
      <c r="G44" s="137"/>
      <c r="H44" s="137"/>
      <c r="I44" s="137"/>
      <c r="J44" s="82"/>
    </row>
    <row r="45" spans="1:10" x14ac:dyDescent="0.3">
      <c r="A45" s="139"/>
      <c r="B45" s="140"/>
      <c r="C45" s="140"/>
      <c r="D45" s="141"/>
      <c r="E45" s="139"/>
      <c r="F45" s="140"/>
      <c r="G45" s="140"/>
      <c r="H45" s="140"/>
      <c r="I45" s="141"/>
      <c r="J45" s="88"/>
    </row>
    <row r="46" spans="1:10" x14ac:dyDescent="0.3">
      <c r="A46" s="99"/>
      <c r="B46" s="87"/>
      <c r="C46" s="87"/>
      <c r="D46" s="80"/>
      <c r="E46" s="142"/>
      <c r="F46" s="142"/>
      <c r="G46" s="137"/>
      <c r="H46" s="137"/>
      <c r="I46" s="80"/>
      <c r="J46" s="82"/>
    </row>
    <row r="47" spans="1:10" x14ac:dyDescent="0.3">
      <c r="A47" s="139"/>
      <c r="B47" s="140"/>
      <c r="C47" s="140"/>
      <c r="D47" s="141"/>
      <c r="E47" s="139"/>
      <c r="F47" s="140"/>
      <c r="G47" s="140"/>
      <c r="H47" s="140"/>
      <c r="I47" s="141"/>
      <c r="J47" s="88"/>
    </row>
    <row r="48" spans="1:10" x14ac:dyDescent="0.3">
      <c r="A48" s="99"/>
      <c r="B48" s="87"/>
      <c r="C48" s="87"/>
      <c r="D48" s="80"/>
      <c r="E48" s="123"/>
      <c r="F48" s="123"/>
      <c r="G48" s="137"/>
      <c r="H48" s="137"/>
      <c r="I48" s="80"/>
      <c r="J48" s="100" t="s">
        <v>260</v>
      </c>
    </row>
    <row r="49" spans="1:10" x14ac:dyDescent="0.3">
      <c r="A49" s="99"/>
      <c r="B49" s="87"/>
      <c r="C49" s="87"/>
      <c r="D49" s="80"/>
      <c r="E49" s="123"/>
      <c r="F49" s="123"/>
      <c r="G49" s="137"/>
      <c r="H49" s="137"/>
      <c r="I49" s="80"/>
      <c r="J49" s="100" t="s">
        <v>261</v>
      </c>
    </row>
    <row r="50" spans="1:10" ht="14.4" customHeight="1" x14ac:dyDescent="0.3">
      <c r="A50" s="116" t="s">
        <v>239</v>
      </c>
      <c r="B50" s="117"/>
      <c r="C50" s="133" t="s">
        <v>261</v>
      </c>
      <c r="D50" s="134"/>
      <c r="E50" s="135" t="s">
        <v>262</v>
      </c>
      <c r="F50" s="136"/>
      <c r="G50" s="124"/>
      <c r="H50" s="125"/>
      <c r="I50" s="125"/>
      <c r="J50" s="126"/>
    </row>
    <row r="51" spans="1:10" x14ac:dyDescent="0.3">
      <c r="A51" s="99"/>
      <c r="B51" s="87"/>
      <c r="C51" s="137"/>
      <c r="D51" s="137"/>
      <c r="E51" s="123"/>
      <c r="F51" s="123"/>
      <c r="G51" s="138" t="s">
        <v>263</v>
      </c>
      <c r="H51" s="138"/>
      <c r="I51" s="138"/>
      <c r="J51" s="71"/>
    </row>
    <row r="52" spans="1:10" ht="13.95" customHeight="1" x14ac:dyDescent="0.3">
      <c r="A52" s="116" t="s">
        <v>240</v>
      </c>
      <c r="B52" s="117"/>
      <c r="C52" s="124" t="s">
        <v>292</v>
      </c>
      <c r="D52" s="125"/>
      <c r="E52" s="125"/>
      <c r="F52" s="125"/>
      <c r="G52" s="125"/>
      <c r="H52" s="125"/>
      <c r="I52" s="125"/>
      <c r="J52" s="126"/>
    </row>
    <row r="53" spans="1:10" x14ac:dyDescent="0.3">
      <c r="A53" s="79"/>
      <c r="B53" s="80"/>
      <c r="C53" s="127" t="s">
        <v>241</v>
      </c>
      <c r="D53" s="127"/>
      <c r="E53" s="127"/>
      <c r="F53" s="127"/>
      <c r="G53" s="127"/>
      <c r="H53" s="127"/>
      <c r="I53" s="127"/>
      <c r="J53" s="82"/>
    </row>
    <row r="54" spans="1:10" x14ac:dyDescent="0.3">
      <c r="A54" s="116" t="s">
        <v>242</v>
      </c>
      <c r="B54" s="117"/>
      <c r="C54" s="128" t="s">
        <v>293</v>
      </c>
      <c r="D54" s="129"/>
      <c r="E54" s="130"/>
      <c r="F54" s="123"/>
      <c r="G54" s="123"/>
      <c r="H54" s="131"/>
      <c r="I54" s="131"/>
      <c r="J54" s="132"/>
    </row>
    <row r="55" spans="1:10" x14ac:dyDescent="0.3">
      <c r="A55" s="79"/>
      <c r="B55" s="80"/>
      <c r="C55" s="87"/>
      <c r="D55" s="80"/>
      <c r="E55" s="123"/>
      <c r="F55" s="123"/>
      <c r="G55" s="123"/>
      <c r="H55" s="123"/>
      <c r="I55" s="80"/>
      <c r="J55" s="82"/>
    </row>
    <row r="56" spans="1:10" ht="14.4" customHeight="1" x14ac:dyDescent="0.3">
      <c r="A56" s="116" t="s">
        <v>234</v>
      </c>
      <c r="B56" s="117"/>
      <c r="C56" s="118" t="s">
        <v>294</v>
      </c>
      <c r="D56" s="119"/>
      <c r="E56" s="119"/>
      <c r="F56" s="119"/>
      <c r="G56" s="119"/>
      <c r="H56" s="119"/>
      <c r="I56" s="119"/>
      <c r="J56" s="120"/>
    </row>
    <row r="57" spans="1:10" x14ac:dyDescent="0.3">
      <c r="A57" s="79"/>
      <c r="B57" s="80"/>
      <c r="C57" s="80"/>
      <c r="D57" s="80"/>
      <c r="E57" s="123"/>
      <c r="F57" s="123"/>
      <c r="G57" s="123"/>
      <c r="H57" s="123"/>
      <c r="I57" s="80"/>
      <c r="J57" s="82"/>
    </row>
    <row r="58" spans="1:10" x14ac:dyDescent="0.3">
      <c r="A58" s="116" t="s">
        <v>264</v>
      </c>
      <c r="B58" s="117"/>
      <c r="C58" s="118" t="s">
        <v>295</v>
      </c>
      <c r="D58" s="119"/>
      <c r="E58" s="119"/>
      <c r="F58" s="119"/>
      <c r="G58" s="119"/>
      <c r="H58" s="119"/>
      <c r="I58" s="119"/>
      <c r="J58" s="120"/>
    </row>
    <row r="59" spans="1:10" ht="14.4" customHeight="1" x14ac:dyDescent="0.3">
      <c r="A59" s="79"/>
      <c r="B59" s="80"/>
      <c r="C59" s="121" t="s">
        <v>265</v>
      </c>
      <c r="D59" s="121"/>
      <c r="E59" s="121"/>
      <c r="F59" s="121"/>
      <c r="G59" s="80"/>
      <c r="H59" s="80"/>
      <c r="I59" s="80"/>
      <c r="J59" s="82"/>
    </row>
    <row r="60" spans="1:10" x14ac:dyDescent="0.3">
      <c r="A60" s="116" t="s">
        <v>266</v>
      </c>
      <c r="B60" s="117"/>
      <c r="C60" s="118" t="s">
        <v>296</v>
      </c>
      <c r="D60" s="119"/>
      <c r="E60" s="119"/>
      <c r="F60" s="119"/>
      <c r="G60" s="119"/>
      <c r="H60" s="119"/>
      <c r="I60" s="119"/>
      <c r="J60" s="120"/>
    </row>
    <row r="61" spans="1:10" ht="14.4" customHeight="1" x14ac:dyDescent="0.3">
      <c r="A61" s="101"/>
      <c r="B61" s="102"/>
      <c r="C61" s="122" t="s">
        <v>267</v>
      </c>
      <c r="D61" s="122"/>
      <c r="E61" s="122"/>
      <c r="F61" s="122"/>
      <c r="G61" s="122"/>
      <c r="H61" s="102"/>
      <c r="I61" s="102"/>
      <c r="J61" s="103"/>
    </row>
    <row r="68" ht="27" customHeight="1" x14ac:dyDescent="0.3"/>
    <row r="72" ht="38.4" customHeight="1" x14ac:dyDescent="0.3"/>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81" fitToWidth="0" orientation="portrait" r:id="rId1"/>
  <headerFooter>
    <oddHeader>&amp;L&amp;"Calibri"&amp;10&amp;K008000Neosjetljivo - Non-sensitive&amp;1#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90" zoomScaleNormal="100" zoomScaleSheetLayoutView="90" workbookViewId="0">
      <selection activeCell="A49" sqref="A49:F49"/>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85" t="s">
        <v>1</v>
      </c>
      <c r="B1" s="186"/>
      <c r="C1" s="186"/>
      <c r="D1" s="186"/>
      <c r="E1" s="186"/>
      <c r="F1" s="186"/>
      <c r="G1" s="186"/>
      <c r="H1" s="186"/>
    </row>
    <row r="2" spans="1:9" x14ac:dyDescent="0.25">
      <c r="A2" s="187" t="s">
        <v>297</v>
      </c>
      <c r="B2" s="188"/>
      <c r="C2" s="188"/>
      <c r="D2" s="188"/>
      <c r="E2" s="188"/>
      <c r="F2" s="188"/>
      <c r="G2" s="188"/>
      <c r="H2" s="188"/>
    </row>
    <row r="3" spans="1:9" x14ac:dyDescent="0.25">
      <c r="A3" s="196" t="s">
        <v>12</v>
      </c>
      <c r="B3" s="197"/>
      <c r="C3" s="197"/>
      <c r="D3" s="197"/>
      <c r="E3" s="197"/>
      <c r="F3" s="197"/>
      <c r="G3" s="197"/>
      <c r="H3" s="197"/>
      <c r="I3" s="198"/>
    </row>
    <row r="4" spans="1:9" x14ac:dyDescent="0.25">
      <c r="A4" s="193" t="s">
        <v>298</v>
      </c>
      <c r="B4" s="194"/>
      <c r="C4" s="194"/>
      <c r="D4" s="194"/>
      <c r="E4" s="194"/>
      <c r="F4" s="194"/>
      <c r="G4" s="194"/>
      <c r="H4" s="194"/>
      <c r="I4" s="195"/>
    </row>
    <row r="5" spans="1:9" ht="51" x14ac:dyDescent="0.25">
      <c r="A5" s="191" t="s">
        <v>2</v>
      </c>
      <c r="B5" s="192"/>
      <c r="C5" s="192"/>
      <c r="D5" s="192"/>
      <c r="E5" s="192"/>
      <c r="F5" s="192"/>
      <c r="G5" s="2" t="s">
        <v>4</v>
      </c>
      <c r="H5" s="26" t="s">
        <v>219</v>
      </c>
      <c r="I5" s="26" t="s">
        <v>220</v>
      </c>
    </row>
    <row r="6" spans="1:9" x14ac:dyDescent="0.25">
      <c r="A6" s="189">
        <v>1</v>
      </c>
      <c r="B6" s="190"/>
      <c r="C6" s="190"/>
      <c r="D6" s="190"/>
      <c r="E6" s="190"/>
      <c r="F6" s="190"/>
      <c r="G6" s="3">
        <v>2</v>
      </c>
      <c r="H6" s="26">
        <v>3</v>
      </c>
      <c r="I6" s="26">
        <v>4</v>
      </c>
    </row>
    <row r="7" spans="1:9" x14ac:dyDescent="0.25">
      <c r="A7" s="178"/>
      <c r="B7" s="178"/>
      <c r="C7" s="178"/>
      <c r="D7" s="178"/>
      <c r="E7" s="178"/>
      <c r="F7" s="178"/>
      <c r="G7" s="178"/>
      <c r="H7" s="178"/>
      <c r="I7" s="179"/>
    </row>
    <row r="8" spans="1:9" x14ac:dyDescent="0.25">
      <c r="A8" s="180" t="s">
        <v>14</v>
      </c>
      <c r="B8" s="181"/>
      <c r="C8" s="181"/>
      <c r="D8" s="181"/>
      <c r="E8" s="181"/>
      <c r="F8" s="181"/>
      <c r="G8" s="181"/>
      <c r="H8" s="181"/>
      <c r="I8" s="181"/>
    </row>
    <row r="9" spans="1:9" ht="28.5" customHeight="1" x14ac:dyDescent="0.25">
      <c r="A9" s="182" t="s">
        <v>22</v>
      </c>
      <c r="B9" s="182"/>
      <c r="C9" s="182"/>
      <c r="D9" s="182"/>
      <c r="E9" s="182"/>
      <c r="F9" s="182"/>
      <c r="G9" s="4">
        <v>1</v>
      </c>
      <c r="H9" s="27">
        <f>H10+H11+H12</f>
        <v>21426633011</v>
      </c>
      <c r="I9" s="27">
        <f>I10+I11+I12</f>
        <v>21572499102</v>
      </c>
    </row>
    <row r="10" spans="1:9" x14ac:dyDescent="0.25">
      <c r="A10" s="183" t="s">
        <v>23</v>
      </c>
      <c r="B10" s="183"/>
      <c r="C10" s="183"/>
      <c r="D10" s="183"/>
      <c r="E10" s="183"/>
      <c r="F10" s="183"/>
      <c r="G10" s="5">
        <v>2</v>
      </c>
      <c r="H10" s="28">
        <v>2162927936</v>
      </c>
      <c r="I10" s="28">
        <v>2098024531</v>
      </c>
    </row>
    <row r="11" spans="1:9" x14ac:dyDescent="0.25">
      <c r="A11" s="183" t="s">
        <v>24</v>
      </c>
      <c r="B11" s="183"/>
      <c r="C11" s="183"/>
      <c r="D11" s="183"/>
      <c r="E11" s="183"/>
      <c r="F11" s="183"/>
      <c r="G11" s="5">
        <v>3</v>
      </c>
      <c r="H11" s="28">
        <v>18796551036</v>
      </c>
      <c r="I11" s="28">
        <v>17331125881</v>
      </c>
    </row>
    <row r="12" spans="1:9" x14ac:dyDescent="0.25">
      <c r="A12" s="176" t="s">
        <v>25</v>
      </c>
      <c r="B12" s="176"/>
      <c r="C12" s="176"/>
      <c r="D12" s="176"/>
      <c r="E12" s="176"/>
      <c r="F12" s="176"/>
      <c r="G12" s="5">
        <v>4</v>
      </c>
      <c r="H12" s="28">
        <v>467154039</v>
      </c>
      <c r="I12" s="28">
        <v>2143348690</v>
      </c>
    </row>
    <row r="13" spans="1:9" x14ac:dyDescent="0.25">
      <c r="A13" s="184" t="s">
        <v>26</v>
      </c>
      <c r="B13" s="184"/>
      <c r="C13" s="184"/>
      <c r="D13" s="184"/>
      <c r="E13" s="184"/>
      <c r="F13" s="184"/>
      <c r="G13" s="4">
        <v>5</v>
      </c>
      <c r="H13" s="29">
        <f>H14+H15+H16+H17</f>
        <v>1269852764</v>
      </c>
      <c r="I13" s="29">
        <f>I14+I15+I16+I17</f>
        <v>1289363812</v>
      </c>
    </row>
    <row r="14" spans="1:9" x14ac:dyDescent="0.25">
      <c r="A14" s="177" t="s">
        <v>27</v>
      </c>
      <c r="B14" s="177"/>
      <c r="C14" s="177"/>
      <c r="D14" s="177"/>
      <c r="E14" s="177"/>
      <c r="F14" s="177"/>
      <c r="G14" s="5">
        <v>6</v>
      </c>
      <c r="H14" s="28">
        <v>561080</v>
      </c>
      <c r="I14" s="28">
        <v>18067797</v>
      </c>
    </row>
    <row r="15" spans="1:9" x14ac:dyDescent="0.25">
      <c r="A15" s="177" t="s">
        <v>28</v>
      </c>
      <c r="B15" s="177"/>
      <c r="C15" s="177"/>
      <c r="D15" s="177"/>
      <c r="E15" s="177"/>
      <c r="F15" s="177"/>
      <c r="G15" s="5">
        <v>7</v>
      </c>
      <c r="H15" s="28">
        <v>0</v>
      </c>
      <c r="I15" s="28">
        <v>0</v>
      </c>
    </row>
    <row r="16" spans="1:9" x14ac:dyDescent="0.25">
      <c r="A16" s="177" t="s">
        <v>29</v>
      </c>
      <c r="B16" s="177"/>
      <c r="C16" s="177"/>
      <c r="D16" s="177"/>
      <c r="E16" s="177"/>
      <c r="F16" s="177"/>
      <c r="G16" s="5">
        <v>8</v>
      </c>
      <c r="H16" s="28">
        <v>1269291684</v>
      </c>
      <c r="I16" s="28">
        <v>1271296015</v>
      </c>
    </row>
    <row r="17" spans="1:9" x14ac:dyDescent="0.25">
      <c r="A17" s="177" t="s">
        <v>30</v>
      </c>
      <c r="B17" s="177"/>
      <c r="C17" s="177"/>
      <c r="D17" s="177"/>
      <c r="E17" s="177"/>
      <c r="F17" s="177"/>
      <c r="G17" s="5">
        <v>9</v>
      </c>
      <c r="H17" s="28">
        <v>0</v>
      </c>
      <c r="I17" s="28">
        <v>0</v>
      </c>
    </row>
    <row r="18" spans="1:9" ht="32.4" customHeight="1" x14ac:dyDescent="0.25">
      <c r="A18" s="184" t="s">
        <v>31</v>
      </c>
      <c r="B18" s="184"/>
      <c r="C18" s="184"/>
      <c r="D18" s="184"/>
      <c r="E18" s="184"/>
      <c r="F18" s="184"/>
      <c r="G18" s="4">
        <v>10</v>
      </c>
      <c r="H18" s="29">
        <f>H19+H20+H21</f>
        <v>73227959</v>
      </c>
      <c r="I18" s="29">
        <f>I19+I20+I21</f>
        <v>74223037</v>
      </c>
    </row>
    <row r="19" spans="1:9" x14ac:dyDescent="0.25">
      <c r="A19" s="177" t="s">
        <v>28</v>
      </c>
      <c r="B19" s="177"/>
      <c r="C19" s="177"/>
      <c r="D19" s="177"/>
      <c r="E19" s="177"/>
      <c r="F19" s="177"/>
      <c r="G19" s="5">
        <v>11</v>
      </c>
      <c r="H19" s="28">
        <v>30601135</v>
      </c>
      <c r="I19" s="28">
        <v>30711386</v>
      </c>
    </row>
    <row r="20" spans="1:9" x14ac:dyDescent="0.25">
      <c r="A20" s="177" t="s">
        <v>29</v>
      </c>
      <c r="B20" s="177"/>
      <c r="C20" s="177"/>
      <c r="D20" s="177"/>
      <c r="E20" s="177"/>
      <c r="F20" s="177"/>
      <c r="G20" s="5">
        <v>12</v>
      </c>
      <c r="H20" s="28">
        <v>42626824</v>
      </c>
      <c r="I20" s="28">
        <v>43511651</v>
      </c>
    </row>
    <row r="21" spans="1:9" x14ac:dyDescent="0.25">
      <c r="A21" s="177" t="s">
        <v>30</v>
      </c>
      <c r="B21" s="177"/>
      <c r="C21" s="177"/>
      <c r="D21" s="177"/>
      <c r="E21" s="177"/>
      <c r="F21" s="177"/>
      <c r="G21" s="5">
        <v>13</v>
      </c>
      <c r="H21" s="28">
        <v>0</v>
      </c>
      <c r="I21" s="28">
        <v>0</v>
      </c>
    </row>
    <row r="22" spans="1:9" x14ac:dyDescent="0.25">
      <c r="A22" s="184" t="s">
        <v>32</v>
      </c>
      <c r="B22" s="184"/>
      <c r="C22" s="184"/>
      <c r="D22" s="184"/>
      <c r="E22" s="184"/>
      <c r="F22" s="184"/>
      <c r="G22" s="4">
        <v>14</v>
      </c>
      <c r="H22" s="29">
        <f>H23+H24</f>
        <v>0</v>
      </c>
      <c r="I22" s="29">
        <f>I23+I24</f>
        <v>0</v>
      </c>
    </row>
    <row r="23" spans="1:9" x14ac:dyDescent="0.25">
      <c r="A23" s="177" t="s">
        <v>29</v>
      </c>
      <c r="B23" s="177"/>
      <c r="C23" s="177"/>
      <c r="D23" s="177"/>
      <c r="E23" s="177"/>
      <c r="F23" s="177"/>
      <c r="G23" s="5">
        <v>15</v>
      </c>
      <c r="H23" s="28">
        <v>0</v>
      </c>
      <c r="I23" s="28">
        <v>0</v>
      </c>
    </row>
    <row r="24" spans="1:9" x14ac:dyDescent="0.25">
      <c r="A24" s="177" t="s">
        <v>30</v>
      </c>
      <c r="B24" s="177"/>
      <c r="C24" s="177"/>
      <c r="D24" s="177"/>
      <c r="E24" s="177"/>
      <c r="F24" s="177"/>
      <c r="G24" s="5">
        <v>16</v>
      </c>
      <c r="H24" s="28">
        <v>0</v>
      </c>
      <c r="I24" s="28">
        <v>0</v>
      </c>
    </row>
    <row r="25" spans="1:9" ht="22.95" customHeight="1" x14ac:dyDescent="0.25">
      <c r="A25" s="184" t="s">
        <v>33</v>
      </c>
      <c r="B25" s="184"/>
      <c r="C25" s="184"/>
      <c r="D25" s="184"/>
      <c r="E25" s="184"/>
      <c r="F25" s="184"/>
      <c r="G25" s="4">
        <v>17</v>
      </c>
      <c r="H25" s="29">
        <f>H26+H27+H28</f>
        <v>8742719398</v>
      </c>
      <c r="I25" s="29">
        <f>I26+I27+I28</f>
        <v>7894540791</v>
      </c>
    </row>
    <row r="26" spans="1:9" x14ac:dyDescent="0.25">
      <c r="A26" s="177" t="s">
        <v>28</v>
      </c>
      <c r="B26" s="177"/>
      <c r="C26" s="177"/>
      <c r="D26" s="177"/>
      <c r="E26" s="177"/>
      <c r="F26" s="177"/>
      <c r="G26" s="5">
        <v>18</v>
      </c>
      <c r="H26" s="28">
        <v>55494588</v>
      </c>
      <c r="I26" s="28">
        <v>52240956</v>
      </c>
    </row>
    <row r="27" spans="1:9" x14ac:dyDescent="0.25">
      <c r="A27" s="177" t="s">
        <v>29</v>
      </c>
      <c r="B27" s="177"/>
      <c r="C27" s="177"/>
      <c r="D27" s="177"/>
      <c r="E27" s="177"/>
      <c r="F27" s="177"/>
      <c r="G27" s="5">
        <v>19</v>
      </c>
      <c r="H27" s="28">
        <v>8687224810</v>
      </c>
      <c r="I27" s="28">
        <v>7842299835</v>
      </c>
    </row>
    <row r="28" spans="1:9" x14ac:dyDescent="0.25">
      <c r="A28" s="177" t="s">
        <v>30</v>
      </c>
      <c r="B28" s="177"/>
      <c r="C28" s="177"/>
      <c r="D28" s="177"/>
      <c r="E28" s="177"/>
      <c r="F28" s="177"/>
      <c r="G28" s="5">
        <v>20</v>
      </c>
      <c r="H28" s="28">
        <v>0</v>
      </c>
      <c r="I28" s="28">
        <v>0</v>
      </c>
    </row>
    <row r="29" spans="1:9" x14ac:dyDescent="0.25">
      <c r="A29" s="184" t="s">
        <v>34</v>
      </c>
      <c r="B29" s="184"/>
      <c r="C29" s="184"/>
      <c r="D29" s="184"/>
      <c r="E29" s="184"/>
      <c r="F29" s="184"/>
      <c r="G29" s="4">
        <v>21</v>
      </c>
      <c r="H29" s="29">
        <f>H30+H31</f>
        <v>61000131169</v>
      </c>
      <c r="I29" s="29">
        <f>I30+I31</f>
        <v>61705730474</v>
      </c>
    </row>
    <row r="30" spans="1:9" x14ac:dyDescent="0.25">
      <c r="A30" s="177" t="s">
        <v>29</v>
      </c>
      <c r="B30" s="177"/>
      <c r="C30" s="177"/>
      <c r="D30" s="177"/>
      <c r="E30" s="177"/>
      <c r="F30" s="177"/>
      <c r="G30" s="5">
        <v>22</v>
      </c>
      <c r="H30" s="28">
        <v>429375417</v>
      </c>
      <c r="I30" s="28">
        <v>415501530</v>
      </c>
    </row>
    <row r="31" spans="1:9" x14ac:dyDescent="0.25">
      <c r="A31" s="177" t="s">
        <v>30</v>
      </c>
      <c r="B31" s="177"/>
      <c r="C31" s="177"/>
      <c r="D31" s="177"/>
      <c r="E31" s="177"/>
      <c r="F31" s="177"/>
      <c r="G31" s="5">
        <v>23</v>
      </c>
      <c r="H31" s="28">
        <v>60570755752</v>
      </c>
      <c r="I31" s="28">
        <v>61290228944</v>
      </c>
    </row>
    <row r="32" spans="1:9" x14ac:dyDescent="0.25">
      <c r="A32" s="177" t="s">
        <v>35</v>
      </c>
      <c r="B32" s="177"/>
      <c r="C32" s="177"/>
      <c r="D32" s="177"/>
      <c r="E32" s="177"/>
      <c r="F32" s="177"/>
      <c r="G32" s="5">
        <v>24</v>
      </c>
      <c r="H32" s="28">
        <v>0</v>
      </c>
      <c r="I32" s="28">
        <v>0</v>
      </c>
    </row>
    <row r="33" spans="1:9" ht="23.4" customHeight="1" x14ac:dyDescent="0.25">
      <c r="A33" s="177" t="s">
        <v>36</v>
      </c>
      <c r="B33" s="177"/>
      <c r="C33" s="177"/>
      <c r="D33" s="177"/>
      <c r="E33" s="177"/>
      <c r="F33" s="177"/>
      <c r="G33" s="5">
        <v>25</v>
      </c>
      <c r="H33" s="28">
        <v>0</v>
      </c>
      <c r="I33" s="28">
        <v>0</v>
      </c>
    </row>
    <row r="34" spans="1:9" x14ac:dyDescent="0.25">
      <c r="A34" s="177" t="s">
        <v>37</v>
      </c>
      <c r="B34" s="177"/>
      <c r="C34" s="177"/>
      <c r="D34" s="177"/>
      <c r="E34" s="177"/>
      <c r="F34" s="177"/>
      <c r="G34" s="5">
        <v>26</v>
      </c>
      <c r="H34" s="28">
        <v>1961732229</v>
      </c>
      <c r="I34" s="28">
        <v>1961732229</v>
      </c>
    </row>
    <row r="35" spans="1:9" x14ac:dyDescent="0.25">
      <c r="A35" s="177" t="s">
        <v>38</v>
      </c>
      <c r="B35" s="177"/>
      <c r="C35" s="177"/>
      <c r="D35" s="177"/>
      <c r="E35" s="177"/>
      <c r="F35" s="177"/>
      <c r="G35" s="5">
        <v>27</v>
      </c>
      <c r="H35" s="28">
        <v>1063748229</v>
      </c>
      <c r="I35" s="28">
        <v>1064642870</v>
      </c>
    </row>
    <row r="36" spans="1:9" x14ac:dyDescent="0.25">
      <c r="A36" s="177" t="s">
        <v>39</v>
      </c>
      <c r="B36" s="177"/>
      <c r="C36" s="177"/>
      <c r="D36" s="177"/>
      <c r="E36" s="177"/>
      <c r="F36" s="177"/>
      <c r="G36" s="5">
        <v>28</v>
      </c>
      <c r="H36" s="28">
        <v>205545768</v>
      </c>
      <c r="I36" s="28">
        <v>206138775</v>
      </c>
    </row>
    <row r="37" spans="1:9" x14ac:dyDescent="0.25">
      <c r="A37" s="177" t="s">
        <v>40</v>
      </c>
      <c r="B37" s="177"/>
      <c r="C37" s="177"/>
      <c r="D37" s="177"/>
      <c r="E37" s="177"/>
      <c r="F37" s="177"/>
      <c r="G37" s="5">
        <v>29</v>
      </c>
      <c r="H37" s="28">
        <v>82836340</v>
      </c>
      <c r="I37" s="28">
        <v>107671701</v>
      </c>
    </row>
    <row r="38" spans="1:9" x14ac:dyDescent="0.25">
      <c r="A38" s="177" t="s">
        <v>41</v>
      </c>
      <c r="B38" s="177"/>
      <c r="C38" s="177"/>
      <c r="D38" s="177"/>
      <c r="E38" s="177"/>
      <c r="F38" s="177"/>
      <c r="G38" s="5">
        <v>30</v>
      </c>
      <c r="H38" s="28">
        <v>128347226</v>
      </c>
      <c r="I38" s="28">
        <v>166590799</v>
      </c>
    </row>
    <row r="39" spans="1:9" ht="31.2" customHeight="1" x14ac:dyDescent="0.25">
      <c r="A39" s="177" t="s">
        <v>42</v>
      </c>
      <c r="B39" s="177"/>
      <c r="C39" s="177"/>
      <c r="D39" s="177"/>
      <c r="E39" s="177"/>
      <c r="F39" s="177"/>
      <c r="G39" s="5">
        <v>31</v>
      </c>
      <c r="H39" s="28">
        <v>13169495</v>
      </c>
      <c r="I39" s="28">
        <v>10340124</v>
      </c>
    </row>
    <row r="40" spans="1:9" x14ac:dyDescent="0.25">
      <c r="A40" s="201" t="s">
        <v>43</v>
      </c>
      <c r="B40" s="201"/>
      <c r="C40" s="201"/>
      <c r="D40" s="201"/>
      <c r="E40" s="201"/>
      <c r="F40" s="201"/>
      <c r="G40" s="4">
        <v>32</v>
      </c>
      <c r="H40" s="27">
        <f>H9+H13+H18+H22+H25+H29+H32+H33+H34+H35+H36+H37+H38+H39</f>
        <v>95967943588</v>
      </c>
      <c r="I40" s="27">
        <f>I9+I13+I18+I22+I25+I29+I32+I33+I34+I35+I36+I37+I38+I39</f>
        <v>96053473714</v>
      </c>
    </row>
    <row r="41" spans="1:9" x14ac:dyDescent="0.25">
      <c r="A41" s="180" t="s">
        <v>15</v>
      </c>
      <c r="B41" s="181"/>
      <c r="C41" s="181"/>
      <c r="D41" s="181"/>
      <c r="E41" s="181"/>
      <c r="F41" s="181"/>
      <c r="G41" s="181"/>
      <c r="H41" s="181"/>
      <c r="I41" s="181"/>
    </row>
    <row r="42" spans="1:9" x14ac:dyDescent="0.25">
      <c r="A42" s="184" t="s">
        <v>44</v>
      </c>
      <c r="B42" s="200"/>
      <c r="C42" s="200"/>
      <c r="D42" s="200"/>
      <c r="E42" s="200"/>
      <c r="F42" s="200"/>
      <c r="G42" s="4">
        <v>33</v>
      </c>
      <c r="H42" s="27">
        <f>H43+H44+H45+H46+H47</f>
        <v>24948621</v>
      </c>
      <c r="I42" s="27">
        <f>I43+I44+I45+I46+I47</f>
        <v>762850</v>
      </c>
    </row>
    <row r="43" spans="1:9" x14ac:dyDescent="0.25">
      <c r="A43" s="177" t="s">
        <v>45</v>
      </c>
      <c r="B43" s="177"/>
      <c r="C43" s="177"/>
      <c r="D43" s="177"/>
      <c r="E43" s="177"/>
      <c r="F43" s="177"/>
      <c r="G43" s="5">
        <v>34</v>
      </c>
      <c r="H43" s="28">
        <v>24948621</v>
      </c>
      <c r="I43" s="28">
        <v>762850</v>
      </c>
    </row>
    <row r="44" spans="1:9" x14ac:dyDescent="0.25">
      <c r="A44" s="177" t="s">
        <v>46</v>
      </c>
      <c r="B44" s="177"/>
      <c r="C44" s="177"/>
      <c r="D44" s="177"/>
      <c r="E44" s="177"/>
      <c r="F44" s="177"/>
      <c r="G44" s="5">
        <v>35</v>
      </c>
      <c r="H44" s="28">
        <v>0</v>
      </c>
      <c r="I44" s="28">
        <v>0</v>
      </c>
    </row>
    <row r="45" spans="1:9" x14ac:dyDescent="0.25">
      <c r="A45" s="177" t="s">
        <v>47</v>
      </c>
      <c r="B45" s="177"/>
      <c r="C45" s="177"/>
      <c r="D45" s="177"/>
      <c r="E45" s="177"/>
      <c r="F45" s="177"/>
      <c r="G45" s="5">
        <v>36</v>
      </c>
      <c r="H45" s="28">
        <v>0</v>
      </c>
      <c r="I45" s="28">
        <v>0</v>
      </c>
    </row>
    <row r="46" spans="1:9" x14ac:dyDescent="0.25">
      <c r="A46" s="177" t="s">
        <v>48</v>
      </c>
      <c r="B46" s="177"/>
      <c r="C46" s="177"/>
      <c r="D46" s="177"/>
      <c r="E46" s="177"/>
      <c r="F46" s="177"/>
      <c r="G46" s="5">
        <v>37</v>
      </c>
      <c r="H46" s="28">
        <v>0</v>
      </c>
      <c r="I46" s="28">
        <v>0</v>
      </c>
    </row>
    <row r="47" spans="1:9" x14ac:dyDescent="0.25">
      <c r="A47" s="177" t="s">
        <v>49</v>
      </c>
      <c r="B47" s="177"/>
      <c r="C47" s="177"/>
      <c r="D47" s="177"/>
      <c r="E47" s="177"/>
      <c r="F47" s="177"/>
      <c r="G47" s="5">
        <v>38</v>
      </c>
      <c r="H47" s="28">
        <v>0</v>
      </c>
      <c r="I47" s="28">
        <v>0</v>
      </c>
    </row>
    <row r="48" spans="1:9" ht="22.2" customHeight="1" x14ac:dyDescent="0.25">
      <c r="A48" s="184" t="s">
        <v>50</v>
      </c>
      <c r="B48" s="200"/>
      <c r="C48" s="200"/>
      <c r="D48" s="200"/>
      <c r="E48" s="200"/>
      <c r="F48" s="200"/>
      <c r="G48" s="4">
        <v>39</v>
      </c>
      <c r="H48" s="27">
        <f>H49+H50+H51</f>
        <v>0</v>
      </c>
      <c r="I48" s="27">
        <f>I49+I50+I51</f>
        <v>0</v>
      </c>
    </row>
    <row r="49" spans="1:9" x14ac:dyDescent="0.25">
      <c r="A49" s="177" t="s">
        <v>47</v>
      </c>
      <c r="B49" s="177"/>
      <c r="C49" s="177"/>
      <c r="D49" s="177"/>
      <c r="E49" s="177"/>
      <c r="F49" s="177"/>
      <c r="G49" s="5">
        <v>40</v>
      </c>
      <c r="H49" s="28">
        <v>0</v>
      </c>
      <c r="I49" s="28">
        <v>0</v>
      </c>
    </row>
    <row r="50" spans="1:9" x14ac:dyDescent="0.25">
      <c r="A50" s="177" t="s">
        <v>48</v>
      </c>
      <c r="B50" s="177"/>
      <c r="C50" s="177"/>
      <c r="D50" s="177"/>
      <c r="E50" s="177"/>
      <c r="F50" s="177"/>
      <c r="G50" s="5">
        <v>41</v>
      </c>
      <c r="H50" s="28">
        <v>0</v>
      </c>
      <c r="I50" s="28">
        <v>0</v>
      </c>
    </row>
    <row r="51" spans="1:9" x14ac:dyDescent="0.25">
      <c r="A51" s="177" t="s">
        <v>49</v>
      </c>
      <c r="B51" s="177"/>
      <c r="C51" s="177"/>
      <c r="D51" s="177"/>
      <c r="E51" s="177"/>
      <c r="F51" s="177"/>
      <c r="G51" s="5">
        <v>42</v>
      </c>
      <c r="H51" s="28">
        <v>0</v>
      </c>
      <c r="I51" s="28">
        <v>0</v>
      </c>
    </row>
    <row r="52" spans="1:9" x14ac:dyDescent="0.25">
      <c r="A52" s="184" t="s">
        <v>51</v>
      </c>
      <c r="B52" s="200"/>
      <c r="C52" s="200"/>
      <c r="D52" s="200"/>
      <c r="E52" s="200"/>
      <c r="F52" s="200"/>
      <c r="G52" s="4">
        <v>43</v>
      </c>
      <c r="H52" s="27">
        <f>H53+H54+H55</f>
        <v>78956481338</v>
      </c>
      <c r="I52" s="27">
        <f>I53+I54+I55</f>
        <v>78940172841</v>
      </c>
    </row>
    <row r="53" spans="1:9" x14ac:dyDescent="0.25">
      <c r="A53" s="177" t="s">
        <v>47</v>
      </c>
      <c r="B53" s="177"/>
      <c r="C53" s="177"/>
      <c r="D53" s="177"/>
      <c r="E53" s="177"/>
      <c r="F53" s="177"/>
      <c r="G53" s="5">
        <v>44</v>
      </c>
      <c r="H53" s="28">
        <v>78614196645</v>
      </c>
      <c r="I53" s="28">
        <v>78443744350</v>
      </c>
    </row>
    <row r="54" spans="1:9" x14ac:dyDescent="0.25">
      <c r="A54" s="177" t="s">
        <v>48</v>
      </c>
      <c r="B54" s="177"/>
      <c r="C54" s="177"/>
      <c r="D54" s="177"/>
      <c r="E54" s="177"/>
      <c r="F54" s="177"/>
      <c r="G54" s="5">
        <v>45</v>
      </c>
      <c r="H54" s="28">
        <v>0</v>
      </c>
      <c r="I54" s="28">
        <v>0</v>
      </c>
    </row>
    <row r="55" spans="1:9" x14ac:dyDescent="0.25">
      <c r="A55" s="177" t="s">
        <v>49</v>
      </c>
      <c r="B55" s="177"/>
      <c r="C55" s="177"/>
      <c r="D55" s="177"/>
      <c r="E55" s="177"/>
      <c r="F55" s="177"/>
      <c r="G55" s="5">
        <v>46</v>
      </c>
      <c r="H55" s="28">
        <v>342284693</v>
      </c>
      <c r="I55" s="28">
        <v>496428491</v>
      </c>
    </row>
    <row r="56" spans="1:9" x14ac:dyDescent="0.25">
      <c r="A56" s="177" t="s">
        <v>52</v>
      </c>
      <c r="B56" s="177"/>
      <c r="C56" s="177"/>
      <c r="D56" s="177"/>
      <c r="E56" s="177"/>
      <c r="F56" s="177"/>
      <c r="G56" s="5">
        <v>47</v>
      </c>
      <c r="H56" s="28">
        <v>0</v>
      </c>
      <c r="I56" s="28">
        <v>0</v>
      </c>
    </row>
    <row r="57" spans="1:9" ht="26.4" customHeight="1" x14ac:dyDescent="0.25">
      <c r="A57" s="199" t="s">
        <v>53</v>
      </c>
      <c r="B57" s="199"/>
      <c r="C57" s="199"/>
      <c r="D57" s="199"/>
      <c r="E57" s="199"/>
      <c r="F57" s="199"/>
      <c r="G57" s="5">
        <v>48</v>
      </c>
      <c r="H57" s="28">
        <v>0</v>
      </c>
      <c r="I57" s="28">
        <v>0</v>
      </c>
    </row>
    <row r="58" spans="1:9" x14ac:dyDescent="0.25">
      <c r="A58" s="199" t="s">
        <v>54</v>
      </c>
      <c r="B58" s="199"/>
      <c r="C58" s="199"/>
      <c r="D58" s="199"/>
      <c r="E58" s="199"/>
      <c r="F58" s="199"/>
      <c r="G58" s="5">
        <v>49</v>
      </c>
      <c r="H58" s="28">
        <v>524088172</v>
      </c>
      <c r="I58" s="28">
        <v>554162234</v>
      </c>
    </row>
    <row r="59" spans="1:9" x14ac:dyDescent="0.25">
      <c r="A59" s="199" t="s">
        <v>55</v>
      </c>
      <c r="B59" s="177"/>
      <c r="C59" s="177"/>
      <c r="D59" s="177"/>
      <c r="E59" s="177"/>
      <c r="F59" s="177"/>
      <c r="G59" s="5">
        <v>50</v>
      </c>
      <c r="H59" s="28">
        <v>37750069</v>
      </c>
      <c r="I59" s="28">
        <v>36439250</v>
      </c>
    </row>
    <row r="60" spans="1:9" x14ac:dyDescent="0.25">
      <c r="A60" s="199" t="s">
        <v>56</v>
      </c>
      <c r="B60" s="199"/>
      <c r="C60" s="199"/>
      <c r="D60" s="199"/>
      <c r="E60" s="199"/>
      <c r="F60" s="199"/>
      <c r="G60" s="5">
        <v>51</v>
      </c>
      <c r="H60" s="28">
        <v>0</v>
      </c>
      <c r="I60" s="28">
        <v>0</v>
      </c>
    </row>
    <row r="61" spans="1:9" x14ac:dyDescent="0.25">
      <c r="A61" s="199" t="s">
        <v>57</v>
      </c>
      <c r="B61" s="199"/>
      <c r="C61" s="199"/>
      <c r="D61" s="199"/>
      <c r="E61" s="199"/>
      <c r="F61" s="199"/>
      <c r="G61" s="5">
        <v>52</v>
      </c>
      <c r="H61" s="28">
        <v>873069679</v>
      </c>
      <c r="I61" s="28">
        <v>780916245</v>
      </c>
    </row>
    <row r="62" spans="1:9" ht="27" customHeight="1" x14ac:dyDescent="0.25">
      <c r="A62" s="199" t="s">
        <v>58</v>
      </c>
      <c r="B62" s="199"/>
      <c r="C62" s="199"/>
      <c r="D62" s="199"/>
      <c r="E62" s="199"/>
      <c r="F62" s="199"/>
      <c r="G62" s="5">
        <v>53</v>
      </c>
      <c r="H62" s="28">
        <v>0</v>
      </c>
      <c r="I62" s="28">
        <v>0</v>
      </c>
    </row>
    <row r="63" spans="1:9" x14ac:dyDescent="0.25">
      <c r="A63" s="201" t="s">
        <v>59</v>
      </c>
      <c r="B63" s="202"/>
      <c r="C63" s="202"/>
      <c r="D63" s="202"/>
      <c r="E63" s="202"/>
      <c r="F63" s="202"/>
      <c r="G63" s="4">
        <v>54</v>
      </c>
      <c r="H63" s="27">
        <f>H42+H48+H52+H56+H57+H58+H59+H60+H61+H62</f>
        <v>80416337879</v>
      </c>
      <c r="I63" s="27">
        <f>I42+I48+I52+I56+I57+I58+I59+I60+I61+I62</f>
        <v>80312453420</v>
      </c>
    </row>
    <row r="64" spans="1:9" x14ac:dyDescent="0.25">
      <c r="A64" s="203" t="s">
        <v>16</v>
      </c>
      <c r="B64" s="204"/>
      <c r="C64" s="204"/>
      <c r="D64" s="204"/>
      <c r="E64" s="204"/>
      <c r="F64" s="204"/>
      <c r="G64" s="204"/>
      <c r="H64" s="204"/>
      <c r="I64" s="204"/>
    </row>
    <row r="65" spans="1:9" x14ac:dyDescent="0.25">
      <c r="A65" s="177" t="s">
        <v>60</v>
      </c>
      <c r="B65" s="177"/>
      <c r="C65" s="177"/>
      <c r="D65" s="177"/>
      <c r="E65" s="177"/>
      <c r="F65" s="177"/>
      <c r="G65" s="5">
        <v>55</v>
      </c>
      <c r="H65" s="28">
        <v>1907476900</v>
      </c>
      <c r="I65" s="28">
        <v>1907476900</v>
      </c>
    </row>
    <row r="66" spans="1:9" x14ac:dyDescent="0.25">
      <c r="A66" s="177" t="s">
        <v>61</v>
      </c>
      <c r="B66" s="177"/>
      <c r="C66" s="177"/>
      <c r="D66" s="177"/>
      <c r="E66" s="177"/>
      <c r="F66" s="177"/>
      <c r="G66" s="5">
        <v>56</v>
      </c>
      <c r="H66" s="28">
        <v>1569599850</v>
      </c>
      <c r="I66" s="28">
        <v>1569599850</v>
      </c>
    </row>
    <row r="67" spans="1:9" x14ac:dyDescent="0.25">
      <c r="A67" s="177" t="s">
        <v>62</v>
      </c>
      <c r="B67" s="177"/>
      <c r="C67" s="177"/>
      <c r="D67" s="177"/>
      <c r="E67" s="177"/>
      <c r="F67" s="177"/>
      <c r="G67" s="5">
        <v>57</v>
      </c>
      <c r="H67" s="28">
        <v>0</v>
      </c>
      <c r="I67" s="28">
        <v>0</v>
      </c>
    </row>
    <row r="68" spans="1:9" x14ac:dyDescent="0.25">
      <c r="A68" s="177" t="s">
        <v>63</v>
      </c>
      <c r="B68" s="177"/>
      <c r="C68" s="177"/>
      <c r="D68" s="177"/>
      <c r="E68" s="177"/>
      <c r="F68" s="177"/>
      <c r="G68" s="5">
        <v>58</v>
      </c>
      <c r="H68" s="28">
        <v>0</v>
      </c>
      <c r="I68" s="28">
        <v>0</v>
      </c>
    </row>
    <row r="69" spans="1:9" x14ac:dyDescent="0.25">
      <c r="A69" s="177" t="s">
        <v>64</v>
      </c>
      <c r="B69" s="177"/>
      <c r="C69" s="177"/>
      <c r="D69" s="177"/>
      <c r="E69" s="177"/>
      <c r="F69" s="177"/>
      <c r="G69" s="5">
        <v>59</v>
      </c>
      <c r="H69" s="28">
        <v>23788812</v>
      </c>
      <c r="I69" s="28">
        <v>17781891</v>
      </c>
    </row>
    <row r="70" spans="1:9" x14ac:dyDescent="0.25">
      <c r="A70" s="177" t="s">
        <v>65</v>
      </c>
      <c r="B70" s="177"/>
      <c r="C70" s="177"/>
      <c r="D70" s="177"/>
      <c r="E70" s="177"/>
      <c r="F70" s="177"/>
      <c r="G70" s="5">
        <v>60</v>
      </c>
      <c r="H70" s="28">
        <v>10868075971</v>
      </c>
      <c r="I70" s="28">
        <v>10868075971</v>
      </c>
    </row>
    <row r="71" spans="1:9" x14ac:dyDescent="0.25">
      <c r="A71" s="177" t="s">
        <v>66</v>
      </c>
      <c r="B71" s="177"/>
      <c r="C71" s="177"/>
      <c r="D71" s="177"/>
      <c r="E71" s="177"/>
      <c r="F71" s="177"/>
      <c r="G71" s="5">
        <v>61</v>
      </c>
      <c r="H71" s="28">
        <v>160804220</v>
      </c>
      <c r="I71" s="28">
        <v>160839634</v>
      </c>
    </row>
    <row r="72" spans="1:9" x14ac:dyDescent="0.25">
      <c r="A72" s="177" t="s">
        <v>67</v>
      </c>
      <c r="B72" s="177"/>
      <c r="C72" s="177"/>
      <c r="D72" s="177"/>
      <c r="E72" s="177"/>
      <c r="F72" s="177"/>
      <c r="G72" s="5">
        <v>62</v>
      </c>
      <c r="H72" s="28">
        <v>272731923</v>
      </c>
      <c r="I72" s="28">
        <v>1089723527</v>
      </c>
    </row>
    <row r="73" spans="1:9" x14ac:dyDescent="0.25">
      <c r="A73" s="177" t="s">
        <v>68</v>
      </c>
      <c r="B73" s="177"/>
      <c r="C73" s="177"/>
      <c r="D73" s="177"/>
      <c r="E73" s="177"/>
      <c r="F73" s="177"/>
      <c r="G73" s="5">
        <v>63</v>
      </c>
      <c r="H73" s="28">
        <v>-67863571</v>
      </c>
      <c r="I73" s="28">
        <v>-67863571</v>
      </c>
    </row>
    <row r="74" spans="1:9" x14ac:dyDescent="0.25">
      <c r="A74" s="177" t="s">
        <v>69</v>
      </c>
      <c r="B74" s="177"/>
      <c r="C74" s="177"/>
      <c r="D74" s="177"/>
      <c r="E74" s="177"/>
      <c r="F74" s="177"/>
      <c r="G74" s="5">
        <v>64</v>
      </c>
      <c r="H74" s="28">
        <v>816991604</v>
      </c>
      <c r="I74" s="28">
        <v>195386092</v>
      </c>
    </row>
    <row r="75" spans="1:9" x14ac:dyDescent="0.25">
      <c r="A75" s="177" t="s">
        <v>70</v>
      </c>
      <c r="B75" s="177"/>
      <c r="C75" s="177"/>
      <c r="D75" s="177"/>
      <c r="E75" s="177"/>
      <c r="F75" s="177"/>
      <c r="G75" s="5">
        <v>65</v>
      </c>
      <c r="H75" s="28">
        <v>0</v>
      </c>
      <c r="I75" s="28">
        <v>0</v>
      </c>
    </row>
    <row r="76" spans="1:9" x14ac:dyDescent="0.25">
      <c r="A76" s="177" t="s">
        <v>71</v>
      </c>
      <c r="B76" s="177"/>
      <c r="C76" s="177"/>
      <c r="D76" s="177"/>
      <c r="E76" s="177"/>
      <c r="F76" s="177"/>
      <c r="G76" s="5">
        <v>66</v>
      </c>
      <c r="H76" s="28">
        <v>0</v>
      </c>
      <c r="I76" s="28">
        <v>0</v>
      </c>
    </row>
    <row r="77" spans="1:9" x14ac:dyDescent="0.25">
      <c r="A77" s="201" t="s">
        <v>72</v>
      </c>
      <c r="B77" s="201"/>
      <c r="C77" s="201"/>
      <c r="D77" s="201"/>
      <c r="E77" s="201"/>
      <c r="F77" s="201"/>
      <c r="G77" s="4">
        <v>67</v>
      </c>
      <c r="H77" s="27">
        <f>H65+H66+H67+H68+H69+H70+H71+H72+H73+H74+H75+H76</f>
        <v>15551605709</v>
      </c>
      <c r="I77" s="27">
        <f>I65+I66+I67+I68+I69+I70+I71+I72+I73+I74+I75+I76</f>
        <v>15741020294</v>
      </c>
    </row>
    <row r="78" spans="1:9" x14ac:dyDescent="0.25">
      <c r="A78" s="201" t="s">
        <v>73</v>
      </c>
      <c r="B78" s="202"/>
      <c r="C78" s="202"/>
      <c r="D78" s="202"/>
      <c r="E78" s="202"/>
      <c r="F78" s="202"/>
      <c r="G78" s="4">
        <v>68</v>
      </c>
      <c r="H78" s="27">
        <f>H63+H77</f>
        <v>95967943588</v>
      </c>
      <c r="I78" s="27">
        <f>I63+I77</f>
        <v>96053473714</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8" fitToHeight="0" orientation="portrait" r:id="rId1"/>
  <headerFooter alignWithMargins="0">
    <oddHeader>&amp;L&amp;"Calibri"&amp;10&amp;K008000Neosjetljivo - Non-sensitive&amp;1#</oddHeader>
  </headerFooter>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0"/>
  <sheetViews>
    <sheetView view="pageBreakPreview" zoomScale="90" zoomScaleNormal="100" zoomScaleSheetLayoutView="90" workbookViewId="0">
      <selection activeCell="A52" sqref="A52:F52"/>
    </sheetView>
  </sheetViews>
  <sheetFormatPr defaultRowHeight="13.2" x14ac:dyDescent="0.25"/>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217" t="s">
        <v>5</v>
      </c>
      <c r="B1" s="186"/>
      <c r="C1" s="186"/>
      <c r="D1" s="186"/>
      <c r="E1" s="186"/>
      <c r="F1" s="186"/>
      <c r="G1" s="186"/>
      <c r="H1" s="186"/>
    </row>
    <row r="2" spans="1:11" x14ac:dyDescent="0.25">
      <c r="A2" s="216" t="s">
        <v>299</v>
      </c>
      <c r="B2" s="188"/>
      <c r="C2" s="188"/>
      <c r="D2" s="188"/>
      <c r="E2" s="188"/>
      <c r="F2" s="188"/>
      <c r="G2" s="188"/>
      <c r="H2" s="188"/>
    </row>
    <row r="3" spans="1:11" x14ac:dyDescent="0.25">
      <c r="A3" s="209" t="s">
        <v>12</v>
      </c>
      <c r="B3" s="210"/>
      <c r="C3" s="210"/>
      <c r="D3" s="210"/>
      <c r="E3" s="210"/>
      <c r="F3" s="210"/>
      <c r="G3" s="210"/>
      <c r="H3" s="210"/>
      <c r="I3" s="198"/>
      <c r="J3" s="198"/>
      <c r="K3" s="198"/>
    </row>
    <row r="4" spans="1:11" x14ac:dyDescent="0.25">
      <c r="A4" s="211" t="s">
        <v>298</v>
      </c>
      <c r="B4" s="194"/>
      <c r="C4" s="194"/>
      <c r="D4" s="194"/>
      <c r="E4" s="194"/>
      <c r="F4" s="194"/>
      <c r="G4" s="194"/>
      <c r="H4" s="194"/>
      <c r="I4" s="195"/>
      <c r="J4" s="195"/>
      <c r="K4" s="195"/>
    </row>
    <row r="5" spans="1:11" ht="22.5" customHeight="1" x14ac:dyDescent="0.25">
      <c r="A5" s="207" t="s">
        <v>2</v>
      </c>
      <c r="B5" s="192"/>
      <c r="C5" s="192"/>
      <c r="D5" s="192"/>
      <c r="E5" s="192"/>
      <c r="F5" s="192"/>
      <c r="G5" s="207" t="s">
        <v>6</v>
      </c>
      <c r="H5" s="205" t="s">
        <v>221</v>
      </c>
      <c r="I5" s="206"/>
      <c r="J5" s="205" t="s">
        <v>216</v>
      </c>
      <c r="K5" s="206"/>
    </row>
    <row r="6" spans="1:11" x14ac:dyDescent="0.25">
      <c r="A6" s="192"/>
      <c r="B6" s="192"/>
      <c r="C6" s="192"/>
      <c r="D6" s="192"/>
      <c r="E6" s="192"/>
      <c r="F6" s="192"/>
      <c r="G6" s="192"/>
      <c r="H6" s="32" t="s">
        <v>217</v>
      </c>
      <c r="I6" s="32" t="s">
        <v>218</v>
      </c>
      <c r="J6" s="32" t="s">
        <v>217</v>
      </c>
      <c r="K6" s="32" t="s">
        <v>218</v>
      </c>
    </row>
    <row r="7" spans="1:11" x14ac:dyDescent="0.25">
      <c r="A7" s="215">
        <v>1</v>
      </c>
      <c r="B7" s="190"/>
      <c r="C7" s="190"/>
      <c r="D7" s="190"/>
      <c r="E7" s="190"/>
      <c r="F7" s="190"/>
      <c r="G7" s="7">
        <v>2</v>
      </c>
      <c r="H7" s="32">
        <v>3</v>
      </c>
      <c r="I7" s="32">
        <v>4</v>
      </c>
      <c r="J7" s="32">
        <v>5</v>
      </c>
      <c r="K7" s="32">
        <v>6</v>
      </c>
    </row>
    <row r="8" spans="1:11" x14ac:dyDescent="0.25">
      <c r="A8" s="212" t="s">
        <v>75</v>
      </c>
      <c r="B8" s="212"/>
      <c r="C8" s="212"/>
      <c r="D8" s="212"/>
      <c r="E8" s="212"/>
      <c r="F8" s="212"/>
      <c r="G8" s="5">
        <v>1</v>
      </c>
      <c r="H8" s="33">
        <v>565027785</v>
      </c>
      <c r="I8" s="33">
        <v>565027785</v>
      </c>
      <c r="J8" s="33">
        <v>529027481</v>
      </c>
      <c r="K8" s="33">
        <v>529027481</v>
      </c>
    </row>
    <row r="9" spans="1:11" x14ac:dyDescent="0.25">
      <c r="A9" s="212" t="s">
        <v>74</v>
      </c>
      <c r="B9" s="212"/>
      <c r="C9" s="212"/>
      <c r="D9" s="212"/>
      <c r="E9" s="212"/>
      <c r="F9" s="212"/>
      <c r="G9" s="5">
        <v>2</v>
      </c>
      <c r="H9" s="33">
        <v>42204182</v>
      </c>
      <c r="I9" s="33">
        <v>42204182</v>
      </c>
      <c r="J9" s="33">
        <v>41243324</v>
      </c>
      <c r="K9" s="33">
        <v>41243324</v>
      </c>
    </row>
    <row r="10" spans="1:11" x14ac:dyDescent="0.25">
      <c r="A10" s="212" t="s">
        <v>76</v>
      </c>
      <c r="B10" s="212"/>
      <c r="C10" s="212"/>
      <c r="D10" s="212"/>
      <c r="E10" s="212"/>
      <c r="F10" s="212"/>
      <c r="G10" s="5">
        <v>3</v>
      </c>
      <c r="H10" s="33">
        <v>0</v>
      </c>
      <c r="I10" s="33">
        <v>0</v>
      </c>
      <c r="J10" s="33">
        <v>0</v>
      </c>
      <c r="K10" s="33">
        <v>0</v>
      </c>
    </row>
    <row r="11" spans="1:11" x14ac:dyDescent="0.25">
      <c r="A11" s="212" t="s">
        <v>77</v>
      </c>
      <c r="B11" s="212"/>
      <c r="C11" s="212"/>
      <c r="D11" s="212"/>
      <c r="E11" s="212"/>
      <c r="F11" s="212"/>
      <c r="G11" s="5">
        <v>4</v>
      </c>
      <c r="H11" s="33">
        <v>101878</v>
      </c>
      <c r="I11" s="33">
        <v>101878</v>
      </c>
      <c r="J11" s="33">
        <v>50010</v>
      </c>
      <c r="K11" s="33">
        <v>50010</v>
      </c>
    </row>
    <row r="12" spans="1:11" x14ac:dyDescent="0.25">
      <c r="A12" s="212" t="s">
        <v>78</v>
      </c>
      <c r="B12" s="212"/>
      <c r="C12" s="212"/>
      <c r="D12" s="212"/>
      <c r="E12" s="212"/>
      <c r="F12" s="212"/>
      <c r="G12" s="5">
        <v>5</v>
      </c>
      <c r="H12" s="33">
        <v>218641910</v>
      </c>
      <c r="I12" s="33">
        <v>218641910</v>
      </c>
      <c r="J12" s="33">
        <v>204348207</v>
      </c>
      <c r="K12" s="33">
        <v>204348207</v>
      </c>
    </row>
    <row r="13" spans="1:11" x14ac:dyDescent="0.25">
      <c r="A13" s="212" t="s">
        <v>79</v>
      </c>
      <c r="B13" s="212"/>
      <c r="C13" s="212"/>
      <c r="D13" s="212"/>
      <c r="E13" s="212"/>
      <c r="F13" s="212"/>
      <c r="G13" s="5">
        <v>6</v>
      </c>
      <c r="H13" s="33">
        <v>63346061</v>
      </c>
      <c r="I13" s="33">
        <v>63346061</v>
      </c>
      <c r="J13" s="33">
        <v>47204753</v>
      </c>
      <c r="K13" s="33">
        <v>47204753</v>
      </c>
    </row>
    <row r="14" spans="1:11" ht="40.200000000000003" customHeight="1" x14ac:dyDescent="0.25">
      <c r="A14" s="212" t="s">
        <v>80</v>
      </c>
      <c r="B14" s="212"/>
      <c r="C14" s="212"/>
      <c r="D14" s="212"/>
      <c r="E14" s="212"/>
      <c r="F14" s="212"/>
      <c r="G14" s="5">
        <v>7</v>
      </c>
      <c r="H14" s="33">
        <v>59975805</v>
      </c>
      <c r="I14" s="33">
        <v>59975805</v>
      </c>
      <c r="J14" s="33">
        <v>54241181</v>
      </c>
      <c r="K14" s="33">
        <v>54241181</v>
      </c>
    </row>
    <row r="15" spans="1:11" ht="24.6" customHeight="1" x14ac:dyDescent="0.25">
      <c r="A15" s="212" t="s">
        <v>81</v>
      </c>
      <c r="B15" s="212"/>
      <c r="C15" s="212"/>
      <c r="D15" s="212"/>
      <c r="E15" s="212"/>
      <c r="F15" s="212"/>
      <c r="G15" s="5">
        <v>8</v>
      </c>
      <c r="H15" s="33">
        <v>40272056</v>
      </c>
      <c r="I15" s="33">
        <v>40272056</v>
      </c>
      <c r="J15" s="33">
        <v>69330785</v>
      </c>
      <c r="K15" s="33">
        <v>69330785</v>
      </c>
    </row>
    <row r="16" spans="1:11" ht="27" customHeight="1" x14ac:dyDescent="0.25">
      <c r="A16" s="212" t="s">
        <v>82</v>
      </c>
      <c r="B16" s="212"/>
      <c r="C16" s="212"/>
      <c r="D16" s="212"/>
      <c r="E16" s="212"/>
      <c r="F16" s="212"/>
      <c r="G16" s="5">
        <v>9</v>
      </c>
      <c r="H16" s="33">
        <v>-2901597</v>
      </c>
      <c r="I16" s="33">
        <v>-2901597</v>
      </c>
      <c r="J16" s="33">
        <v>-594543</v>
      </c>
      <c r="K16" s="33">
        <v>-594543</v>
      </c>
    </row>
    <row r="17" spans="1:11" ht="22.2" customHeight="1" x14ac:dyDescent="0.25">
      <c r="A17" s="212" t="s">
        <v>83</v>
      </c>
      <c r="B17" s="212"/>
      <c r="C17" s="212"/>
      <c r="D17" s="212"/>
      <c r="E17" s="212"/>
      <c r="F17" s="212"/>
      <c r="G17" s="5">
        <v>10</v>
      </c>
      <c r="H17" s="33">
        <v>0</v>
      </c>
      <c r="I17" s="33">
        <v>0</v>
      </c>
      <c r="J17" s="33">
        <v>0</v>
      </c>
      <c r="K17" s="33">
        <v>0</v>
      </c>
    </row>
    <row r="18" spans="1:11" x14ac:dyDescent="0.25">
      <c r="A18" s="212" t="s">
        <v>84</v>
      </c>
      <c r="B18" s="212"/>
      <c r="C18" s="212"/>
      <c r="D18" s="212"/>
      <c r="E18" s="212"/>
      <c r="F18" s="212"/>
      <c r="G18" s="5">
        <v>11</v>
      </c>
      <c r="H18" s="33">
        <v>0</v>
      </c>
      <c r="I18" s="33">
        <v>0</v>
      </c>
      <c r="J18" s="33">
        <v>0</v>
      </c>
      <c r="K18" s="33">
        <v>0</v>
      </c>
    </row>
    <row r="19" spans="1:11" x14ac:dyDescent="0.25">
      <c r="A19" s="212" t="s">
        <v>85</v>
      </c>
      <c r="B19" s="212"/>
      <c r="C19" s="212"/>
      <c r="D19" s="212"/>
      <c r="E19" s="212"/>
      <c r="F19" s="212"/>
      <c r="G19" s="5">
        <v>12</v>
      </c>
      <c r="H19" s="33">
        <v>-25806491</v>
      </c>
      <c r="I19" s="33">
        <v>-25806491</v>
      </c>
      <c r="J19" s="33">
        <v>-28988514</v>
      </c>
      <c r="K19" s="33">
        <v>-28988514</v>
      </c>
    </row>
    <row r="20" spans="1:11" x14ac:dyDescent="0.25">
      <c r="A20" s="212" t="s">
        <v>86</v>
      </c>
      <c r="B20" s="212"/>
      <c r="C20" s="212"/>
      <c r="D20" s="212"/>
      <c r="E20" s="212"/>
      <c r="F20" s="212"/>
      <c r="G20" s="5">
        <v>13</v>
      </c>
      <c r="H20" s="33">
        <v>0</v>
      </c>
      <c r="I20" s="33">
        <v>0</v>
      </c>
      <c r="J20" s="33">
        <v>-18105</v>
      </c>
      <c r="K20" s="33">
        <v>-18105</v>
      </c>
    </row>
    <row r="21" spans="1:11" x14ac:dyDescent="0.25">
      <c r="A21" s="212" t="s">
        <v>87</v>
      </c>
      <c r="B21" s="212"/>
      <c r="C21" s="212"/>
      <c r="D21" s="212"/>
      <c r="E21" s="212"/>
      <c r="F21" s="212"/>
      <c r="G21" s="5">
        <v>14</v>
      </c>
      <c r="H21" s="33">
        <v>13858530</v>
      </c>
      <c r="I21" s="33">
        <v>13858530</v>
      </c>
      <c r="J21" s="33">
        <v>13795166</v>
      </c>
      <c r="K21" s="33">
        <v>13795166</v>
      </c>
    </row>
    <row r="22" spans="1:11" x14ac:dyDescent="0.25">
      <c r="A22" s="212" t="s">
        <v>88</v>
      </c>
      <c r="B22" s="212"/>
      <c r="C22" s="212"/>
      <c r="D22" s="212"/>
      <c r="E22" s="212"/>
      <c r="F22" s="212"/>
      <c r="G22" s="5">
        <v>15</v>
      </c>
      <c r="H22" s="33">
        <v>98345784</v>
      </c>
      <c r="I22" s="33">
        <v>98345784</v>
      </c>
      <c r="J22" s="33">
        <v>31679575</v>
      </c>
      <c r="K22" s="33">
        <v>31679575</v>
      </c>
    </row>
    <row r="23" spans="1:11" ht="25.95" customHeight="1" x14ac:dyDescent="0.25">
      <c r="A23" s="201" t="s">
        <v>89</v>
      </c>
      <c r="B23" s="201"/>
      <c r="C23" s="201"/>
      <c r="D23" s="201"/>
      <c r="E23" s="201"/>
      <c r="F23" s="201"/>
      <c r="G23" s="4">
        <v>16</v>
      </c>
      <c r="H23" s="34">
        <f>H8-H9-H10+H11+H12-H13+H14+H15+H16+H17+H18+H19+H20+H21-H22</f>
        <v>665273849</v>
      </c>
      <c r="I23" s="34">
        <f t="shared" ref="I23:K23" si="0">I8-I9-I10+I11+I12-I13+I14+I15+I16+I17+I18+I19+I20+I21-I22</f>
        <v>665273849</v>
      </c>
      <c r="J23" s="34">
        <f t="shared" si="0"/>
        <v>721064016</v>
      </c>
      <c r="K23" s="34">
        <f t="shared" si="0"/>
        <v>721064016</v>
      </c>
    </row>
    <row r="24" spans="1:11" x14ac:dyDescent="0.25">
      <c r="A24" s="212" t="s">
        <v>90</v>
      </c>
      <c r="B24" s="212"/>
      <c r="C24" s="212"/>
      <c r="D24" s="212"/>
      <c r="E24" s="212"/>
      <c r="F24" s="212"/>
      <c r="G24" s="5">
        <v>17</v>
      </c>
      <c r="H24" s="33">
        <v>204356977</v>
      </c>
      <c r="I24" s="33">
        <v>204356977</v>
      </c>
      <c r="J24" s="33">
        <v>280180413</v>
      </c>
      <c r="K24" s="33">
        <v>280180413</v>
      </c>
    </row>
    <row r="25" spans="1:11" ht="26.25" customHeight="1" x14ac:dyDescent="0.25">
      <c r="A25" s="212" t="s">
        <v>268</v>
      </c>
      <c r="B25" s="212"/>
      <c r="C25" s="212"/>
      <c r="D25" s="212"/>
      <c r="E25" s="212"/>
      <c r="F25" s="212"/>
      <c r="G25" s="5">
        <v>18</v>
      </c>
      <c r="H25" s="33">
        <v>70097410</v>
      </c>
      <c r="I25" s="33">
        <v>70097410</v>
      </c>
      <c r="J25" s="33">
        <v>25397000</v>
      </c>
      <c r="K25" s="33">
        <v>25397000</v>
      </c>
    </row>
    <row r="26" spans="1:11" x14ac:dyDescent="0.25">
      <c r="A26" s="212" t="s">
        <v>91</v>
      </c>
      <c r="B26" s="212"/>
      <c r="C26" s="212"/>
      <c r="D26" s="212"/>
      <c r="E26" s="212"/>
      <c r="F26" s="212"/>
      <c r="G26" s="5">
        <v>19</v>
      </c>
      <c r="H26" s="33">
        <v>41063039</v>
      </c>
      <c r="I26" s="33">
        <v>41063039</v>
      </c>
      <c r="J26" s="33">
        <v>45924994</v>
      </c>
      <c r="K26" s="33">
        <v>45924994</v>
      </c>
    </row>
    <row r="27" spans="1:11" x14ac:dyDescent="0.25">
      <c r="A27" s="212" t="s">
        <v>92</v>
      </c>
      <c r="B27" s="212"/>
      <c r="C27" s="212"/>
      <c r="D27" s="212"/>
      <c r="E27" s="212"/>
      <c r="F27" s="212"/>
      <c r="G27" s="5">
        <v>20</v>
      </c>
      <c r="H27" s="33">
        <v>-172850</v>
      </c>
      <c r="I27" s="33">
        <v>-172850</v>
      </c>
      <c r="J27" s="33">
        <v>-572887</v>
      </c>
      <c r="K27" s="33">
        <v>-572887</v>
      </c>
    </row>
    <row r="28" spans="1:11" x14ac:dyDescent="0.25">
      <c r="A28" s="212" t="s">
        <v>93</v>
      </c>
      <c r="B28" s="212"/>
      <c r="C28" s="212"/>
      <c r="D28" s="212"/>
      <c r="E28" s="212"/>
      <c r="F28" s="212"/>
      <c r="G28" s="5">
        <v>21</v>
      </c>
      <c r="H28" s="33">
        <v>-7391270</v>
      </c>
      <c r="I28" s="33">
        <v>-7391270</v>
      </c>
      <c r="J28" s="33">
        <v>46910412</v>
      </c>
      <c r="K28" s="33">
        <v>46910412</v>
      </c>
    </row>
    <row r="29" spans="1:11" ht="24.6" customHeight="1" x14ac:dyDescent="0.25">
      <c r="A29" s="212" t="s">
        <v>94</v>
      </c>
      <c r="B29" s="212"/>
      <c r="C29" s="212"/>
      <c r="D29" s="212"/>
      <c r="E29" s="212"/>
      <c r="F29" s="212"/>
      <c r="G29" s="5">
        <v>22</v>
      </c>
      <c r="H29" s="33">
        <v>110702857</v>
      </c>
      <c r="I29" s="33">
        <v>110702857</v>
      </c>
      <c r="J29" s="33">
        <v>83147073</v>
      </c>
      <c r="K29" s="33">
        <v>83147073</v>
      </c>
    </row>
    <row r="30" spans="1:11" ht="24.6" customHeight="1" x14ac:dyDescent="0.25">
      <c r="A30" s="212" t="s">
        <v>95</v>
      </c>
      <c r="B30" s="212"/>
      <c r="C30" s="212"/>
      <c r="D30" s="212"/>
      <c r="E30" s="212"/>
      <c r="F30" s="212"/>
      <c r="G30" s="5">
        <v>23</v>
      </c>
      <c r="H30" s="33">
        <v>0</v>
      </c>
      <c r="I30" s="33">
        <v>0</v>
      </c>
      <c r="J30" s="33">
        <v>0</v>
      </c>
      <c r="K30" s="33">
        <v>0</v>
      </c>
    </row>
    <row r="31" spans="1:11" ht="24.6" customHeight="1" x14ac:dyDescent="0.25">
      <c r="A31" s="212" t="s">
        <v>96</v>
      </c>
      <c r="B31" s="212"/>
      <c r="C31" s="212"/>
      <c r="D31" s="212"/>
      <c r="E31" s="212"/>
      <c r="F31" s="212"/>
      <c r="G31" s="5">
        <v>24</v>
      </c>
      <c r="H31" s="33">
        <v>33298</v>
      </c>
      <c r="I31" s="33">
        <v>33298</v>
      </c>
      <c r="J31" s="33">
        <v>-108457</v>
      </c>
      <c r="K31" s="33">
        <v>-108457</v>
      </c>
    </row>
    <row r="32" spans="1:11" x14ac:dyDescent="0.25">
      <c r="A32" s="212" t="s">
        <v>97</v>
      </c>
      <c r="B32" s="212"/>
      <c r="C32" s="212"/>
      <c r="D32" s="212"/>
      <c r="E32" s="212"/>
      <c r="F32" s="212"/>
      <c r="G32" s="5">
        <v>25</v>
      </c>
      <c r="H32" s="33">
        <v>0</v>
      </c>
      <c r="I32" s="33">
        <v>0</v>
      </c>
      <c r="J32" s="33">
        <v>0</v>
      </c>
      <c r="K32" s="33">
        <v>0</v>
      </c>
    </row>
    <row r="33" spans="1:11" ht="23.4" customHeight="1" x14ac:dyDescent="0.25">
      <c r="A33" s="212" t="s">
        <v>98</v>
      </c>
      <c r="B33" s="212"/>
      <c r="C33" s="212"/>
      <c r="D33" s="212"/>
      <c r="E33" s="212"/>
      <c r="F33" s="212"/>
      <c r="G33" s="5">
        <v>26</v>
      </c>
      <c r="H33" s="33">
        <v>0</v>
      </c>
      <c r="I33" s="33">
        <v>0</v>
      </c>
      <c r="J33" s="33">
        <v>0</v>
      </c>
      <c r="K33" s="33">
        <v>0</v>
      </c>
    </row>
    <row r="34" spans="1:11" ht="23.4" customHeight="1" x14ac:dyDescent="0.25">
      <c r="A34" s="212" t="s">
        <v>99</v>
      </c>
      <c r="B34" s="212"/>
      <c r="C34" s="212"/>
      <c r="D34" s="212"/>
      <c r="E34" s="212"/>
      <c r="F34" s="212"/>
      <c r="G34" s="5">
        <v>27</v>
      </c>
      <c r="H34" s="33">
        <v>23944837</v>
      </c>
      <c r="I34" s="33">
        <v>23944837</v>
      </c>
      <c r="J34" s="33">
        <v>490906</v>
      </c>
      <c r="K34" s="33">
        <v>490906</v>
      </c>
    </row>
    <row r="35" spans="1:11" ht="23.4" customHeight="1" x14ac:dyDescent="0.25">
      <c r="A35" s="202" t="s">
        <v>276</v>
      </c>
      <c r="B35" s="202"/>
      <c r="C35" s="202"/>
      <c r="D35" s="202"/>
      <c r="E35" s="202"/>
      <c r="F35" s="202"/>
      <c r="G35" s="4">
        <v>28</v>
      </c>
      <c r="H35" s="34">
        <f>H23-H24-H25-H26+H27-H28-H29-H30-H31+H32+H33+H34</f>
        <v>270183525</v>
      </c>
      <c r="I35" s="34">
        <f t="shared" ref="I35:K35" si="1">I23-I24-I25-I26+I27-I28-I29-I30-I31+I32+I33+I34</f>
        <v>270183525</v>
      </c>
      <c r="J35" s="34">
        <f t="shared" si="1"/>
        <v>239530600</v>
      </c>
      <c r="K35" s="34">
        <f t="shared" si="1"/>
        <v>239530600</v>
      </c>
    </row>
    <row r="36" spans="1:11" ht="23.4" customHeight="1" x14ac:dyDescent="0.25">
      <c r="A36" s="212" t="s">
        <v>100</v>
      </c>
      <c r="B36" s="212"/>
      <c r="C36" s="212"/>
      <c r="D36" s="212"/>
      <c r="E36" s="212"/>
      <c r="F36" s="212"/>
      <c r="G36" s="5">
        <v>29</v>
      </c>
      <c r="H36" s="33">
        <v>52633034</v>
      </c>
      <c r="I36" s="33">
        <v>52633034</v>
      </c>
      <c r="J36" s="33">
        <v>44144508</v>
      </c>
      <c r="K36" s="33">
        <v>44144508</v>
      </c>
    </row>
    <row r="37" spans="1:11" ht="23.4" customHeight="1" x14ac:dyDescent="0.25">
      <c r="A37" s="202" t="s">
        <v>269</v>
      </c>
      <c r="B37" s="202"/>
      <c r="C37" s="202"/>
      <c r="D37" s="202"/>
      <c r="E37" s="202"/>
      <c r="F37" s="202"/>
      <c r="G37" s="4">
        <v>30</v>
      </c>
      <c r="H37" s="34">
        <f>H35-H36</f>
        <v>217550491</v>
      </c>
      <c r="I37" s="34">
        <f t="shared" ref="I37:K37" si="2">I35-I36</f>
        <v>217550491</v>
      </c>
      <c r="J37" s="34">
        <f t="shared" si="2"/>
        <v>195386092</v>
      </c>
      <c r="K37" s="34">
        <f t="shared" si="2"/>
        <v>195386092</v>
      </c>
    </row>
    <row r="38" spans="1:11" ht="23.4" customHeight="1" x14ac:dyDescent="0.25">
      <c r="A38" s="202" t="s">
        <v>270</v>
      </c>
      <c r="B38" s="202"/>
      <c r="C38" s="202"/>
      <c r="D38" s="202"/>
      <c r="E38" s="202"/>
      <c r="F38" s="202"/>
      <c r="G38" s="4">
        <v>31</v>
      </c>
      <c r="H38" s="34">
        <f>H39-H40</f>
        <v>0</v>
      </c>
      <c r="I38" s="34">
        <f t="shared" ref="I38:K38" si="3">I39-I40</f>
        <v>0</v>
      </c>
      <c r="J38" s="34">
        <f t="shared" si="3"/>
        <v>0</v>
      </c>
      <c r="K38" s="34">
        <f t="shared" si="3"/>
        <v>0</v>
      </c>
    </row>
    <row r="39" spans="1:11" ht="23.4" customHeight="1" x14ac:dyDescent="0.25">
      <c r="A39" s="212" t="s">
        <v>101</v>
      </c>
      <c r="B39" s="212"/>
      <c r="C39" s="212"/>
      <c r="D39" s="212"/>
      <c r="E39" s="212"/>
      <c r="F39" s="212"/>
      <c r="G39" s="5">
        <v>32</v>
      </c>
      <c r="H39" s="33">
        <v>0</v>
      </c>
      <c r="I39" s="33">
        <v>0</v>
      </c>
      <c r="J39" s="33">
        <v>0</v>
      </c>
      <c r="K39" s="33">
        <v>0</v>
      </c>
    </row>
    <row r="40" spans="1:11" ht="23.4" customHeight="1" x14ac:dyDescent="0.25">
      <c r="A40" s="212" t="s">
        <v>102</v>
      </c>
      <c r="B40" s="212"/>
      <c r="C40" s="212"/>
      <c r="D40" s="212"/>
      <c r="E40" s="212"/>
      <c r="F40" s="212"/>
      <c r="G40" s="5">
        <v>33</v>
      </c>
      <c r="H40" s="33">
        <v>0</v>
      </c>
      <c r="I40" s="33">
        <v>0</v>
      </c>
      <c r="J40" s="33">
        <v>0</v>
      </c>
      <c r="K40" s="33">
        <v>0</v>
      </c>
    </row>
    <row r="41" spans="1:11" x14ac:dyDescent="0.25">
      <c r="A41" s="202" t="s">
        <v>271</v>
      </c>
      <c r="B41" s="202"/>
      <c r="C41" s="202"/>
      <c r="D41" s="202"/>
      <c r="E41" s="202"/>
      <c r="F41" s="202"/>
      <c r="G41" s="4">
        <v>34</v>
      </c>
      <c r="H41" s="34">
        <f>H37+H38</f>
        <v>217550491</v>
      </c>
      <c r="I41" s="34">
        <f>I37+I38</f>
        <v>217550491</v>
      </c>
      <c r="J41" s="34">
        <f>J37+J38</f>
        <v>195386092</v>
      </c>
      <c r="K41" s="34">
        <f>K37+K38</f>
        <v>195386092</v>
      </c>
    </row>
    <row r="42" spans="1:11" x14ac:dyDescent="0.25">
      <c r="A42" s="212" t="s">
        <v>103</v>
      </c>
      <c r="B42" s="212"/>
      <c r="C42" s="212"/>
      <c r="D42" s="212"/>
      <c r="E42" s="212"/>
      <c r="F42" s="212"/>
      <c r="G42" s="5">
        <v>35</v>
      </c>
      <c r="H42" s="33">
        <v>0</v>
      </c>
      <c r="I42" s="33">
        <v>0</v>
      </c>
      <c r="J42" s="33">
        <v>0</v>
      </c>
      <c r="K42" s="33">
        <v>0</v>
      </c>
    </row>
    <row r="43" spans="1:11" x14ac:dyDescent="0.25">
      <c r="A43" s="212" t="s">
        <v>104</v>
      </c>
      <c r="B43" s="212"/>
      <c r="C43" s="212"/>
      <c r="D43" s="212"/>
      <c r="E43" s="212"/>
      <c r="F43" s="212"/>
      <c r="G43" s="5">
        <v>36</v>
      </c>
      <c r="H43" s="33">
        <v>217550491</v>
      </c>
      <c r="I43" s="33">
        <v>217550491</v>
      </c>
      <c r="J43" s="33">
        <v>195386092</v>
      </c>
      <c r="K43" s="33">
        <v>195386092</v>
      </c>
    </row>
    <row r="44" spans="1:11" x14ac:dyDescent="0.25">
      <c r="A44" s="203" t="s">
        <v>17</v>
      </c>
      <c r="B44" s="203"/>
      <c r="C44" s="203"/>
      <c r="D44" s="203"/>
      <c r="E44" s="203"/>
      <c r="F44" s="203"/>
      <c r="G44" s="208"/>
      <c r="H44" s="208"/>
      <c r="I44" s="208"/>
      <c r="J44" s="179"/>
      <c r="K44" s="179"/>
    </row>
    <row r="45" spans="1:11" x14ac:dyDescent="0.25">
      <c r="A45" s="201" t="s">
        <v>105</v>
      </c>
      <c r="B45" s="201"/>
      <c r="C45" s="201"/>
      <c r="D45" s="201"/>
      <c r="E45" s="201"/>
      <c r="F45" s="201"/>
      <c r="G45" s="4">
        <v>37</v>
      </c>
      <c r="H45" s="34">
        <f>H41</f>
        <v>217550491</v>
      </c>
      <c r="I45" s="34">
        <f>I41</f>
        <v>217550491</v>
      </c>
      <c r="J45" s="34">
        <f>J41</f>
        <v>195386092</v>
      </c>
      <c r="K45" s="34">
        <f>K41</f>
        <v>195386092</v>
      </c>
    </row>
    <row r="46" spans="1:11" x14ac:dyDescent="0.25">
      <c r="A46" s="201" t="s">
        <v>272</v>
      </c>
      <c r="B46" s="201"/>
      <c r="C46" s="201"/>
      <c r="D46" s="201"/>
      <c r="E46" s="201"/>
      <c r="F46" s="201"/>
      <c r="G46" s="4">
        <v>38</v>
      </c>
      <c r="H46" s="35">
        <f>H47+H59</f>
        <v>-12256549</v>
      </c>
      <c r="I46" s="35">
        <f>I47+I59</f>
        <v>-12256549</v>
      </c>
      <c r="J46" s="35">
        <f>J47+J59</f>
        <v>-5971507</v>
      </c>
      <c r="K46" s="35">
        <f>K47+K59</f>
        <v>-5971507</v>
      </c>
    </row>
    <row r="47" spans="1:11" ht="26.4" customHeight="1" x14ac:dyDescent="0.25">
      <c r="A47" s="184" t="s">
        <v>273</v>
      </c>
      <c r="B47" s="184"/>
      <c r="C47" s="184"/>
      <c r="D47" s="184"/>
      <c r="E47" s="184"/>
      <c r="F47" s="184"/>
      <c r="G47" s="4">
        <v>39</v>
      </c>
      <c r="H47" s="35">
        <f>SUM(H48:H54)+H57+H58</f>
        <v>7308213</v>
      </c>
      <c r="I47" s="35">
        <f>SUM(I48:I54)+I57+I58</f>
        <v>7308213</v>
      </c>
      <c r="J47" s="35">
        <f>SUM(J48:J54)+J57+J58</f>
        <v>-3270458</v>
      </c>
      <c r="K47" s="35">
        <f>SUM(K48:K54)+K57+K58</f>
        <v>-3270458</v>
      </c>
    </row>
    <row r="48" spans="1:11" x14ac:dyDescent="0.25">
      <c r="A48" s="214" t="s">
        <v>106</v>
      </c>
      <c r="B48" s="214"/>
      <c r="C48" s="214"/>
      <c r="D48" s="214"/>
      <c r="E48" s="214"/>
      <c r="F48" s="214"/>
      <c r="G48" s="5">
        <v>40</v>
      </c>
      <c r="H48" s="33">
        <v>-77183</v>
      </c>
      <c r="I48" s="33">
        <v>-77183</v>
      </c>
      <c r="J48" s="33">
        <v>35414</v>
      </c>
      <c r="K48" s="33">
        <v>35414</v>
      </c>
    </row>
    <row r="49" spans="1:11" x14ac:dyDescent="0.25">
      <c r="A49" s="214" t="s">
        <v>107</v>
      </c>
      <c r="B49" s="214"/>
      <c r="C49" s="214"/>
      <c r="D49" s="214"/>
      <c r="E49" s="214"/>
      <c r="F49" s="214"/>
      <c r="G49" s="5">
        <v>41</v>
      </c>
      <c r="H49" s="33">
        <v>0</v>
      </c>
      <c r="I49" s="33">
        <v>0</v>
      </c>
      <c r="J49" s="33">
        <v>0</v>
      </c>
      <c r="K49" s="33">
        <v>0</v>
      </c>
    </row>
    <row r="50" spans="1:11" ht="24.6" customHeight="1" x14ac:dyDescent="0.25">
      <c r="A50" s="214" t="s">
        <v>224</v>
      </c>
      <c r="B50" s="214"/>
      <c r="C50" s="214"/>
      <c r="D50" s="214"/>
      <c r="E50" s="214"/>
      <c r="F50" s="214"/>
      <c r="G50" s="5">
        <v>42</v>
      </c>
      <c r="H50" s="33">
        <v>0</v>
      </c>
      <c r="I50" s="33">
        <v>0</v>
      </c>
      <c r="J50" s="33">
        <v>0</v>
      </c>
      <c r="K50" s="33">
        <v>0</v>
      </c>
    </row>
    <row r="51" spans="1:11" x14ac:dyDescent="0.25">
      <c r="A51" s="214" t="s">
        <v>108</v>
      </c>
      <c r="B51" s="214"/>
      <c r="C51" s="214"/>
      <c r="D51" s="214"/>
      <c r="E51" s="214"/>
      <c r="F51" s="214"/>
      <c r="G51" s="5">
        <v>43</v>
      </c>
      <c r="H51" s="33">
        <v>0</v>
      </c>
      <c r="I51" s="33">
        <v>0</v>
      </c>
      <c r="J51" s="33">
        <v>0</v>
      </c>
      <c r="K51" s="33">
        <v>0</v>
      </c>
    </row>
    <row r="52" spans="1:11" ht="27.6" customHeight="1" x14ac:dyDescent="0.25">
      <c r="A52" s="214" t="s">
        <v>225</v>
      </c>
      <c r="B52" s="214"/>
      <c r="C52" s="214"/>
      <c r="D52" s="214"/>
      <c r="E52" s="214"/>
      <c r="F52" s="214"/>
      <c r="G52" s="5">
        <v>44</v>
      </c>
      <c r="H52" s="33">
        <v>0</v>
      </c>
      <c r="I52" s="33">
        <v>0</v>
      </c>
      <c r="J52" s="33">
        <v>0</v>
      </c>
      <c r="K52" s="33">
        <v>0</v>
      </c>
    </row>
    <row r="53" spans="1:11" ht="25.2" customHeight="1" x14ac:dyDescent="0.25">
      <c r="A53" s="214" t="s">
        <v>109</v>
      </c>
      <c r="B53" s="214"/>
      <c r="C53" s="214"/>
      <c r="D53" s="214"/>
      <c r="E53" s="214"/>
      <c r="F53" s="214"/>
      <c r="G53" s="5">
        <v>45</v>
      </c>
      <c r="H53" s="33">
        <v>9009084</v>
      </c>
      <c r="I53" s="33">
        <v>9009084</v>
      </c>
      <c r="J53" s="33">
        <v>-4031551</v>
      </c>
      <c r="K53" s="33">
        <v>-4031551</v>
      </c>
    </row>
    <row r="54" spans="1:11" ht="36" customHeight="1" x14ac:dyDescent="0.25">
      <c r="A54" s="177" t="s">
        <v>277</v>
      </c>
      <c r="B54" s="177"/>
      <c r="C54" s="177"/>
      <c r="D54" s="177"/>
      <c r="E54" s="177"/>
      <c r="F54" s="177"/>
      <c r="G54" s="5">
        <v>46</v>
      </c>
      <c r="H54" s="33">
        <v>0</v>
      </c>
      <c r="I54" s="33">
        <v>0</v>
      </c>
      <c r="J54" s="33">
        <v>0</v>
      </c>
      <c r="K54" s="33">
        <v>0</v>
      </c>
    </row>
    <row r="55" spans="1:11" ht="26.25" customHeight="1" x14ac:dyDescent="0.25">
      <c r="A55" s="177" t="s">
        <v>278</v>
      </c>
      <c r="B55" s="177"/>
      <c r="C55" s="177"/>
      <c r="D55" s="177"/>
      <c r="E55" s="177"/>
      <c r="F55" s="177"/>
      <c r="G55" s="5">
        <v>47</v>
      </c>
      <c r="H55" s="33">
        <v>0</v>
      </c>
      <c r="I55" s="33">
        <v>0</v>
      </c>
      <c r="J55" s="33">
        <v>0</v>
      </c>
      <c r="K55" s="33">
        <v>0</v>
      </c>
    </row>
    <row r="56" spans="1:11" ht="25.5" customHeight="1" x14ac:dyDescent="0.25">
      <c r="A56" s="177" t="s">
        <v>279</v>
      </c>
      <c r="B56" s="177"/>
      <c r="C56" s="177"/>
      <c r="D56" s="177"/>
      <c r="E56" s="177"/>
      <c r="F56" s="177"/>
      <c r="G56" s="5">
        <v>48</v>
      </c>
      <c r="H56" s="33">
        <v>0</v>
      </c>
      <c r="I56" s="33">
        <v>0</v>
      </c>
      <c r="J56" s="33">
        <v>0</v>
      </c>
      <c r="K56" s="33">
        <v>0</v>
      </c>
    </row>
    <row r="57" spans="1:11" ht="37.5" customHeight="1" x14ac:dyDescent="0.25">
      <c r="A57" s="177" t="s">
        <v>280</v>
      </c>
      <c r="B57" s="177"/>
      <c r="C57" s="177"/>
      <c r="D57" s="177"/>
      <c r="E57" s="177"/>
      <c r="F57" s="177"/>
      <c r="G57" s="5">
        <v>49</v>
      </c>
      <c r="H57" s="33">
        <v>0</v>
      </c>
      <c r="I57" s="33">
        <v>0</v>
      </c>
      <c r="J57" s="33">
        <v>0</v>
      </c>
      <c r="K57" s="33">
        <v>0</v>
      </c>
    </row>
    <row r="58" spans="1:11" ht="27" customHeight="1" x14ac:dyDescent="0.25">
      <c r="A58" s="177" t="s">
        <v>226</v>
      </c>
      <c r="B58" s="177"/>
      <c r="C58" s="177"/>
      <c r="D58" s="177"/>
      <c r="E58" s="177"/>
      <c r="F58" s="177"/>
      <c r="G58" s="5">
        <v>50</v>
      </c>
      <c r="H58" s="33">
        <v>-1623688</v>
      </c>
      <c r="I58" s="33">
        <v>-1623688</v>
      </c>
      <c r="J58" s="33">
        <v>725679</v>
      </c>
      <c r="K58" s="33">
        <v>725679</v>
      </c>
    </row>
    <row r="59" spans="1:11" ht="23.4" customHeight="1" x14ac:dyDescent="0.25">
      <c r="A59" s="184" t="s">
        <v>274</v>
      </c>
      <c r="B59" s="184"/>
      <c r="C59" s="184"/>
      <c r="D59" s="184"/>
      <c r="E59" s="184"/>
      <c r="F59" s="184"/>
      <c r="G59" s="4">
        <v>51</v>
      </c>
      <c r="H59" s="35">
        <f>SUM(H60:H67)</f>
        <v>-19564762</v>
      </c>
      <c r="I59" s="35">
        <f>SUM(I60:I67)</f>
        <v>-19564762</v>
      </c>
      <c r="J59" s="35">
        <f>SUM(J60:J67)</f>
        <v>-2701049</v>
      </c>
      <c r="K59" s="35">
        <f>SUM(K60:K67)</f>
        <v>-2701049</v>
      </c>
    </row>
    <row r="60" spans="1:11" ht="12.75" customHeight="1" x14ac:dyDescent="0.25">
      <c r="A60" s="177" t="s">
        <v>110</v>
      </c>
      <c r="B60" s="177"/>
      <c r="C60" s="177"/>
      <c r="D60" s="177"/>
      <c r="E60" s="177"/>
      <c r="F60" s="177"/>
      <c r="G60" s="5">
        <v>52</v>
      </c>
      <c r="H60" s="33">
        <v>0</v>
      </c>
      <c r="I60" s="33">
        <v>0</v>
      </c>
      <c r="J60" s="33">
        <v>0</v>
      </c>
      <c r="K60" s="33">
        <v>0</v>
      </c>
    </row>
    <row r="61" spans="1:11" ht="12.75" customHeight="1" x14ac:dyDescent="0.25">
      <c r="A61" s="177" t="s">
        <v>111</v>
      </c>
      <c r="B61" s="177"/>
      <c r="C61" s="177"/>
      <c r="D61" s="177"/>
      <c r="E61" s="177"/>
      <c r="F61" s="177"/>
      <c r="G61" s="5">
        <v>53</v>
      </c>
      <c r="H61" s="33">
        <v>0</v>
      </c>
      <c r="I61" s="33">
        <v>0</v>
      </c>
      <c r="J61" s="33">
        <v>0</v>
      </c>
      <c r="K61" s="33">
        <v>0</v>
      </c>
    </row>
    <row r="62" spans="1:11" ht="12.75" customHeight="1" x14ac:dyDescent="0.25">
      <c r="A62" s="177" t="s">
        <v>112</v>
      </c>
      <c r="B62" s="177"/>
      <c r="C62" s="177"/>
      <c r="D62" s="177"/>
      <c r="E62" s="177"/>
      <c r="F62" s="177"/>
      <c r="G62" s="5">
        <v>54</v>
      </c>
      <c r="H62" s="33">
        <v>0</v>
      </c>
      <c r="I62" s="33">
        <v>0</v>
      </c>
      <c r="J62" s="33">
        <v>0</v>
      </c>
      <c r="K62" s="33">
        <v>0</v>
      </c>
    </row>
    <row r="63" spans="1:11" ht="12.75" customHeight="1" x14ac:dyDescent="0.25">
      <c r="A63" s="177" t="s">
        <v>113</v>
      </c>
      <c r="B63" s="177"/>
      <c r="C63" s="177"/>
      <c r="D63" s="177"/>
      <c r="E63" s="177"/>
      <c r="F63" s="177"/>
      <c r="G63" s="5">
        <v>55</v>
      </c>
      <c r="H63" s="33">
        <v>0</v>
      </c>
      <c r="I63" s="33">
        <v>0</v>
      </c>
      <c r="J63" s="33">
        <v>0</v>
      </c>
      <c r="K63" s="33">
        <v>0</v>
      </c>
    </row>
    <row r="64" spans="1:11" ht="24.75" customHeight="1" x14ac:dyDescent="0.25">
      <c r="A64" s="177" t="s">
        <v>114</v>
      </c>
      <c r="B64" s="177"/>
      <c r="C64" s="177"/>
      <c r="D64" s="177"/>
      <c r="E64" s="177"/>
      <c r="F64" s="177"/>
      <c r="G64" s="5">
        <v>56</v>
      </c>
      <c r="H64" s="33">
        <v>-23859466</v>
      </c>
      <c r="I64" s="33">
        <v>-23859466</v>
      </c>
      <c r="J64" s="33">
        <v>-3293962</v>
      </c>
      <c r="K64" s="33">
        <v>-3293962</v>
      </c>
    </row>
    <row r="65" spans="1:11" ht="24" customHeight="1" x14ac:dyDescent="0.25">
      <c r="A65" s="177" t="s">
        <v>108</v>
      </c>
      <c r="B65" s="177"/>
      <c r="C65" s="177"/>
      <c r="D65" s="177"/>
      <c r="E65" s="177"/>
      <c r="F65" s="177"/>
      <c r="G65" s="5">
        <v>57</v>
      </c>
      <c r="H65" s="33">
        <v>0</v>
      </c>
      <c r="I65" s="33">
        <v>0</v>
      </c>
      <c r="J65" s="33">
        <v>0</v>
      </c>
      <c r="K65" s="33">
        <v>0</v>
      </c>
    </row>
    <row r="66" spans="1:11" ht="25.2" customHeight="1" x14ac:dyDescent="0.25">
      <c r="A66" s="177" t="s">
        <v>115</v>
      </c>
      <c r="B66" s="177"/>
      <c r="C66" s="177"/>
      <c r="D66" s="177"/>
      <c r="E66" s="177"/>
      <c r="F66" s="177"/>
      <c r="G66" s="5">
        <v>58</v>
      </c>
      <c r="H66" s="33">
        <v>0</v>
      </c>
      <c r="I66" s="33">
        <v>0</v>
      </c>
      <c r="J66" s="33">
        <v>0</v>
      </c>
      <c r="K66" s="33">
        <v>0</v>
      </c>
    </row>
    <row r="67" spans="1:11" ht="24" customHeight="1" x14ac:dyDescent="0.25">
      <c r="A67" s="177" t="s">
        <v>116</v>
      </c>
      <c r="B67" s="177"/>
      <c r="C67" s="177"/>
      <c r="D67" s="177"/>
      <c r="E67" s="177"/>
      <c r="F67" s="177"/>
      <c r="G67" s="5">
        <v>59</v>
      </c>
      <c r="H67" s="33">
        <v>4294704</v>
      </c>
      <c r="I67" s="33">
        <v>4294704</v>
      </c>
      <c r="J67" s="33">
        <v>592913</v>
      </c>
      <c r="K67" s="33">
        <v>592913</v>
      </c>
    </row>
    <row r="68" spans="1:11" ht="12.75" customHeight="1" x14ac:dyDescent="0.25">
      <c r="A68" s="184" t="s">
        <v>275</v>
      </c>
      <c r="B68" s="184"/>
      <c r="C68" s="184"/>
      <c r="D68" s="184"/>
      <c r="E68" s="184"/>
      <c r="F68" s="184"/>
      <c r="G68" s="4">
        <v>60</v>
      </c>
      <c r="H68" s="35">
        <f>H45+H46</f>
        <v>205293942</v>
      </c>
      <c r="I68" s="35">
        <f>I45+I46</f>
        <v>205293942</v>
      </c>
      <c r="J68" s="35">
        <f>J45+J46</f>
        <v>189414585</v>
      </c>
      <c r="K68" s="35">
        <f>K45+K46</f>
        <v>189414585</v>
      </c>
    </row>
    <row r="69" spans="1:11" ht="12.75" customHeight="1" x14ac:dyDescent="0.25">
      <c r="A69" s="199" t="s">
        <v>117</v>
      </c>
      <c r="B69" s="199"/>
      <c r="C69" s="199"/>
      <c r="D69" s="199"/>
      <c r="E69" s="199"/>
      <c r="F69" s="199"/>
      <c r="G69" s="5">
        <v>61</v>
      </c>
      <c r="H69" s="33">
        <v>0</v>
      </c>
      <c r="I69" s="33">
        <v>0</v>
      </c>
      <c r="J69" s="33">
        <v>0</v>
      </c>
      <c r="K69" s="33">
        <v>0</v>
      </c>
    </row>
    <row r="70" spans="1:11" x14ac:dyDescent="0.25">
      <c r="A70" s="213" t="s">
        <v>118</v>
      </c>
      <c r="B70" s="213"/>
      <c r="C70" s="213"/>
      <c r="D70" s="213"/>
      <c r="E70" s="213"/>
      <c r="F70" s="213"/>
      <c r="G70" s="5">
        <v>62</v>
      </c>
      <c r="H70" s="33">
        <v>205293942</v>
      </c>
      <c r="I70" s="33">
        <v>205293942</v>
      </c>
      <c r="J70" s="33">
        <v>189414585</v>
      </c>
      <c r="K70" s="33">
        <v>189414585</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5" fitToHeight="0" orientation="portrait" r:id="rId1"/>
  <headerFooter alignWithMargins="0">
    <oddHeader>&amp;L&amp;"Calibri"&amp;10&amp;K008000Neosjetljivo - Non-sensitive&amp;1#</oddHead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90" zoomScaleNormal="100" zoomScaleSheetLayoutView="90" workbookViewId="0">
      <selection activeCell="G73" sqref="G73"/>
    </sheetView>
  </sheetViews>
  <sheetFormatPr defaultRowHeight="13.2" x14ac:dyDescent="0.25"/>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217" t="s">
        <v>172</v>
      </c>
      <c r="B1" s="234"/>
      <c r="C1" s="234"/>
      <c r="D1" s="234"/>
      <c r="E1" s="234"/>
      <c r="F1" s="234"/>
      <c r="G1" s="234"/>
      <c r="H1" s="234"/>
    </row>
    <row r="2" spans="1:9" ht="12.75" customHeight="1" x14ac:dyDescent="0.25">
      <c r="A2" s="216" t="s">
        <v>299</v>
      </c>
      <c r="B2" s="188"/>
      <c r="C2" s="188"/>
      <c r="D2" s="188"/>
      <c r="E2" s="188"/>
      <c r="F2" s="188"/>
      <c r="G2" s="188"/>
      <c r="H2" s="188"/>
    </row>
    <row r="3" spans="1:9" x14ac:dyDescent="0.25">
      <c r="A3" s="238" t="s">
        <v>12</v>
      </c>
      <c r="B3" s="239"/>
      <c r="C3" s="239"/>
      <c r="D3" s="239"/>
      <c r="E3" s="239"/>
      <c r="F3" s="239"/>
      <c r="G3" s="239"/>
      <c r="H3" s="239"/>
      <c r="I3" s="198"/>
    </row>
    <row r="4" spans="1:9" x14ac:dyDescent="0.25">
      <c r="A4" s="226" t="s">
        <v>298</v>
      </c>
      <c r="B4" s="194"/>
      <c r="C4" s="194"/>
      <c r="D4" s="194"/>
      <c r="E4" s="194"/>
      <c r="F4" s="194"/>
      <c r="G4" s="194"/>
      <c r="H4" s="194"/>
      <c r="I4" s="195"/>
    </row>
    <row r="5" spans="1:9" ht="41.4" thickBot="1" x14ac:dyDescent="0.3">
      <c r="A5" s="235" t="s">
        <v>2</v>
      </c>
      <c r="B5" s="236"/>
      <c r="C5" s="236"/>
      <c r="D5" s="236"/>
      <c r="E5" s="236"/>
      <c r="F5" s="237"/>
      <c r="G5" s="8" t="s">
        <v>6</v>
      </c>
      <c r="H5" s="36" t="s">
        <v>221</v>
      </c>
      <c r="I5" s="36" t="s">
        <v>216</v>
      </c>
    </row>
    <row r="6" spans="1:9" x14ac:dyDescent="0.25">
      <c r="A6" s="240">
        <v>1</v>
      </c>
      <c r="B6" s="241"/>
      <c r="C6" s="241"/>
      <c r="D6" s="241"/>
      <c r="E6" s="241"/>
      <c r="F6" s="242"/>
      <c r="G6" s="9">
        <v>2</v>
      </c>
      <c r="H6" s="37" t="s">
        <v>7</v>
      </c>
      <c r="I6" s="37" t="s">
        <v>8</v>
      </c>
    </row>
    <row r="7" spans="1:9" x14ac:dyDescent="0.25">
      <c r="A7" s="223" t="s">
        <v>126</v>
      </c>
      <c r="B7" s="224"/>
      <c r="C7" s="224"/>
      <c r="D7" s="224"/>
      <c r="E7" s="224"/>
      <c r="F7" s="224"/>
      <c r="G7" s="224"/>
      <c r="H7" s="224"/>
      <c r="I7" s="224"/>
    </row>
    <row r="8" spans="1:9" x14ac:dyDescent="0.25">
      <c r="A8" s="221" t="s">
        <v>119</v>
      </c>
      <c r="B8" s="221"/>
      <c r="C8" s="221"/>
      <c r="D8" s="221"/>
      <c r="E8" s="221"/>
      <c r="F8" s="221"/>
      <c r="G8" s="10">
        <v>1</v>
      </c>
      <c r="H8" s="38">
        <v>0</v>
      </c>
      <c r="I8" s="38">
        <v>0</v>
      </c>
    </row>
    <row r="9" spans="1:9" x14ac:dyDescent="0.25">
      <c r="A9" s="218" t="s">
        <v>120</v>
      </c>
      <c r="B9" s="218"/>
      <c r="C9" s="218"/>
      <c r="D9" s="218"/>
      <c r="E9" s="218"/>
      <c r="F9" s="218"/>
      <c r="G9" s="11">
        <v>2</v>
      </c>
      <c r="H9" s="39">
        <v>0</v>
      </c>
      <c r="I9" s="39">
        <v>0</v>
      </c>
    </row>
    <row r="10" spans="1:9" x14ac:dyDescent="0.25">
      <c r="A10" s="218" t="s">
        <v>121</v>
      </c>
      <c r="B10" s="218"/>
      <c r="C10" s="218"/>
      <c r="D10" s="218"/>
      <c r="E10" s="218"/>
      <c r="F10" s="218"/>
      <c r="G10" s="11">
        <v>3</v>
      </c>
      <c r="H10" s="39">
        <v>0</v>
      </c>
      <c r="I10" s="39">
        <v>0</v>
      </c>
    </row>
    <row r="11" spans="1:9" x14ac:dyDescent="0.25">
      <c r="A11" s="218" t="s">
        <v>122</v>
      </c>
      <c r="B11" s="218"/>
      <c r="C11" s="218"/>
      <c r="D11" s="218"/>
      <c r="E11" s="218"/>
      <c r="F11" s="218"/>
      <c r="G11" s="11">
        <v>4</v>
      </c>
      <c r="H11" s="39">
        <v>0</v>
      </c>
      <c r="I11" s="39">
        <v>0</v>
      </c>
    </row>
    <row r="12" spans="1:9" x14ac:dyDescent="0.25">
      <c r="A12" s="218" t="s">
        <v>123</v>
      </c>
      <c r="B12" s="218"/>
      <c r="C12" s="218"/>
      <c r="D12" s="218"/>
      <c r="E12" s="218"/>
      <c r="F12" s="218"/>
      <c r="G12" s="11">
        <v>5</v>
      </c>
      <c r="H12" s="39">
        <v>0</v>
      </c>
      <c r="I12" s="39">
        <v>0</v>
      </c>
    </row>
    <row r="13" spans="1:9" ht="22.5" customHeight="1" x14ac:dyDescent="0.25">
      <c r="A13" s="218" t="s">
        <v>143</v>
      </c>
      <c r="B13" s="218"/>
      <c r="C13" s="218"/>
      <c r="D13" s="218"/>
      <c r="E13" s="218"/>
      <c r="F13" s="218"/>
      <c r="G13" s="11">
        <v>6</v>
      </c>
      <c r="H13" s="39">
        <v>0</v>
      </c>
      <c r="I13" s="39">
        <v>0</v>
      </c>
    </row>
    <row r="14" spans="1:9" x14ac:dyDescent="0.25">
      <c r="A14" s="218" t="s">
        <v>124</v>
      </c>
      <c r="B14" s="218"/>
      <c r="C14" s="218"/>
      <c r="D14" s="218"/>
      <c r="E14" s="218"/>
      <c r="F14" s="218"/>
      <c r="G14" s="11">
        <v>7</v>
      </c>
      <c r="H14" s="39">
        <v>0</v>
      </c>
      <c r="I14" s="39">
        <v>0</v>
      </c>
    </row>
    <row r="15" spans="1:9" x14ac:dyDescent="0.25">
      <c r="A15" s="243" t="s">
        <v>125</v>
      </c>
      <c r="B15" s="243"/>
      <c r="C15" s="243"/>
      <c r="D15" s="243"/>
      <c r="E15" s="243"/>
      <c r="F15" s="243"/>
      <c r="G15" s="12">
        <v>8</v>
      </c>
      <c r="H15" s="40">
        <v>0</v>
      </c>
      <c r="I15" s="40">
        <v>0</v>
      </c>
    </row>
    <row r="16" spans="1:9" x14ac:dyDescent="0.25">
      <c r="A16" s="223" t="s">
        <v>127</v>
      </c>
      <c r="B16" s="224"/>
      <c r="C16" s="224"/>
      <c r="D16" s="224"/>
      <c r="E16" s="224"/>
      <c r="F16" s="224"/>
      <c r="G16" s="224"/>
      <c r="H16" s="224"/>
      <c r="I16" s="224"/>
    </row>
    <row r="17" spans="1:9" x14ac:dyDescent="0.25">
      <c r="A17" s="221" t="s">
        <v>128</v>
      </c>
      <c r="B17" s="221"/>
      <c r="C17" s="221"/>
      <c r="D17" s="221"/>
      <c r="E17" s="221"/>
      <c r="F17" s="221"/>
      <c r="G17" s="10">
        <v>9</v>
      </c>
      <c r="H17" s="38">
        <v>270183525</v>
      </c>
      <c r="I17" s="38">
        <v>239530600</v>
      </c>
    </row>
    <row r="18" spans="1:9" x14ac:dyDescent="0.25">
      <c r="A18" s="218" t="s">
        <v>129</v>
      </c>
      <c r="B18" s="218"/>
      <c r="C18" s="218"/>
      <c r="D18" s="218"/>
      <c r="E18" s="218"/>
      <c r="F18" s="218"/>
      <c r="G18" s="11"/>
      <c r="H18" s="39">
        <v>0</v>
      </c>
      <c r="I18" s="39"/>
    </row>
    <row r="19" spans="1:9" x14ac:dyDescent="0.25">
      <c r="A19" s="218" t="s">
        <v>130</v>
      </c>
      <c r="B19" s="218"/>
      <c r="C19" s="218"/>
      <c r="D19" s="218"/>
      <c r="E19" s="218"/>
      <c r="F19" s="218"/>
      <c r="G19" s="11">
        <v>10</v>
      </c>
      <c r="H19" s="39">
        <v>103344885</v>
      </c>
      <c r="I19" s="39">
        <v>129949028</v>
      </c>
    </row>
    <row r="20" spans="1:9" x14ac:dyDescent="0.25">
      <c r="A20" s="218" t="s">
        <v>131</v>
      </c>
      <c r="B20" s="218"/>
      <c r="C20" s="218"/>
      <c r="D20" s="218"/>
      <c r="E20" s="218"/>
      <c r="F20" s="218"/>
      <c r="G20" s="11">
        <v>11</v>
      </c>
      <c r="H20" s="39">
        <v>41063039</v>
      </c>
      <c r="I20" s="39">
        <v>45924994</v>
      </c>
    </row>
    <row r="21" spans="1:9" ht="23.25" customHeight="1" x14ac:dyDescent="0.25">
      <c r="A21" s="218" t="s">
        <v>132</v>
      </c>
      <c r="B21" s="218"/>
      <c r="C21" s="218"/>
      <c r="D21" s="218"/>
      <c r="E21" s="218"/>
      <c r="F21" s="218"/>
      <c r="G21" s="11">
        <v>12</v>
      </c>
      <c r="H21" s="39">
        <v>9235615</v>
      </c>
      <c r="I21" s="39">
        <v>-36541925</v>
      </c>
    </row>
    <row r="22" spans="1:9" x14ac:dyDescent="0.25">
      <c r="A22" s="218" t="s">
        <v>133</v>
      </c>
      <c r="B22" s="218"/>
      <c r="C22" s="218"/>
      <c r="D22" s="218"/>
      <c r="E22" s="218"/>
      <c r="F22" s="218"/>
      <c r="G22" s="11">
        <v>13</v>
      </c>
      <c r="H22" s="39">
        <v>-23944837</v>
      </c>
      <c r="I22" s="39">
        <v>-472801</v>
      </c>
    </row>
    <row r="23" spans="1:9" x14ac:dyDescent="0.25">
      <c r="A23" s="218" t="s">
        <v>134</v>
      </c>
      <c r="B23" s="218"/>
      <c r="C23" s="218"/>
      <c r="D23" s="218"/>
      <c r="E23" s="218"/>
      <c r="F23" s="218"/>
      <c r="G23" s="11">
        <v>14</v>
      </c>
      <c r="H23" s="39">
        <v>172850</v>
      </c>
      <c r="I23" s="39">
        <v>572887</v>
      </c>
    </row>
    <row r="24" spans="1:9" x14ac:dyDescent="0.25">
      <c r="A24" s="223" t="s">
        <v>135</v>
      </c>
      <c r="B24" s="224"/>
      <c r="C24" s="224"/>
      <c r="D24" s="224"/>
      <c r="E24" s="224"/>
      <c r="F24" s="224"/>
      <c r="G24" s="224"/>
      <c r="H24" s="224"/>
      <c r="I24" s="224"/>
    </row>
    <row r="25" spans="1:9" x14ac:dyDescent="0.25">
      <c r="A25" s="221" t="s">
        <v>136</v>
      </c>
      <c r="B25" s="221"/>
      <c r="C25" s="221"/>
      <c r="D25" s="221"/>
      <c r="E25" s="221"/>
      <c r="F25" s="221"/>
      <c r="G25" s="10">
        <v>15</v>
      </c>
      <c r="H25" s="38">
        <v>1133033068</v>
      </c>
      <c r="I25" s="38">
        <v>-132749288</v>
      </c>
    </row>
    <row r="26" spans="1:9" x14ac:dyDescent="0.25">
      <c r="A26" s="218" t="s">
        <v>137</v>
      </c>
      <c r="B26" s="218"/>
      <c r="C26" s="218"/>
      <c r="D26" s="218"/>
      <c r="E26" s="218"/>
      <c r="F26" s="218"/>
      <c r="G26" s="11">
        <v>16</v>
      </c>
      <c r="H26" s="39">
        <v>-596212937</v>
      </c>
      <c r="I26" s="39">
        <v>-316625171</v>
      </c>
    </row>
    <row r="27" spans="1:9" x14ac:dyDescent="0.25">
      <c r="A27" s="218" t="s">
        <v>138</v>
      </c>
      <c r="B27" s="218"/>
      <c r="C27" s="218"/>
      <c r="D27" s="218"/>
      <c r="E27" s="218"/>
      <c r="F27" s="218"/>
      <c r="G27" s="11">
        <v>17</v>
      </c>
      <c r="H27" s="39">
        <v>-2224385222</v>
      </c>
      <c r="I27" s="39">
        <v>-270098733</v>
      </c>
    </row>
    <row r="28" spans="1:9" ht="25.5" customHeight="1" x14ac:dyDescent="0.25">
      <c r="A28" s="218" t="s">
        <v>139</v>
      </c>
      <c r="B28" s="218"/>
      <c r="C28" s="218"/>
      <c r="D28" s="218"/>
      <c r="E28" s="218"/>
      <c r="F28" s="218"/>
      <c r="G28" s="11">
        <v>18</v>
      </c>
      <c r="H28" s="39">
        <v>-583844781</v>
      </c>
      <c r="I28" s="39">
        <v>841141734</v>
      </c>
    </row>
    <row r="29" spans="1:9" ht="23.25" customHeight="1" x14ac:dyDescent="0.25">
      <c r="A29" s="218" t="s">
        <v>140</v>
      </c>
      <c r="B29" s="218"/>
      <c r="C29" s="218"/>
      <c r="D29" s="218"/>
      <c r="E29" s="218"/>
      <c r="F29" s="218"/>
      <c r="G29" s="11">
        <v>19</v>
      </c>
      <c r="H29" s="39">
        <v>-4671662</v>
      </c>
      <c r="I29" s="39">
        <v>16384189</v>
      </c>
    </row>
    <row r="30" spans="1:9" ht="27.75" customHeight="1" x14ac:dyDescent="0.25">
      <c r="A30" s="218" t="s">
        <v>141</v>
      </c>
      <c r="B30" s="218"/>
      <c r="C30" s="218"/>
      <c r="D30" s="218"/>
      <c r="E30" s="218"/>
      <c r="F30" s="218"/>
      <c r="G30" s="11">
        <v>20</v>
      </c>
      <c r="H30" s="39">
        <v>0</v>
      </c>
      <c r="I30" s="39">
        <v>0</v>
      </c>
    </row>
    <row r="31" spans="1:9" ht="27.75" customHeight="1" x14ac:dyDescent="0.25">
      <c r="A31" s="218" t="s">
        <v>142</v>
      </c>
      <c r="B31" s="218"/>
      <c r="C31" s="218"/>
      <c r="D31" s="218"/>
      <c r="E31" s="218"/>
      <c r="F31" s="218"/>
      <c r="G31" s="11">
        <v>21</v>
      </c>
      <c r="H31" s="39">
        <v>1116810</v>
      </c>
      <c r="I31" s="39">
        <v>-348390</v>
      </c>
    </row>
    <row r="32" spans="1:9" ht="29.25" customHeight="1" x14ac:dyDescent="0.25">
      <c r="A32" s="218" t="s">
        <v>144</v>
      </c>
      <c r="B32" s="218"/>
      <c r="C32" s="218"/>
      <c r="D32" s="218"/>
      <c r="E32" s="218"/>
      <c r="F32" s="218"/>
      <c r="G32" s="11">
        <v>22</v>
      </c>
      <c r="H32" s="39">
        <v>88546410</v>
      </c>
      <c r="I32" s="39">
        <v>13202023</v>
      </c>
    </row>
    <row r="33" spans="1:9" x14ac:dyDescent="0.25">
      <c r="A33" s="218" t="s">
        <v>145</v>
      </c>
      <c r="B33" s="218"/>
      <c r="C33" s="218"/>
      <c r="D33" s="218"/>
      <c r="E33" s="218"/>
      <c r="F33" s="218"/>
      <c r="G33" s="11">
        <v>23</v>
      </c>
      <c r="H33" s="39">
        <v>3658638170</v>
      </c>
      <c r="I33" s="39">
        <v>-348060129</v>
      </c>
    </row>
    <row r="34" spans="1:9" x14ac:dyDescent="0.25">
      <c r="A34" s="218" t="s">
        <v>146</v>
      </c>
      <c r="B34" s="218"/>
      <c r="C34" s="218"/>
      <c r="D34" s="218"/>
      <c r="E34" s="218"/>
      <c r="F34" s="218"/>
      <c r="G34" s="11">
        <v>24</v>
      </c>
      <c r="H34" s="39">
        <v>519182279</v>
      </c>
      <c r="I34" s="39">
        <v>-495726807</v>
      </c>
    </row>
    <row r="35" spans="1:9" x14ac:dyDescent="0.25">
      <c r="A35" s="218" t="s">
        <v>147</v>
      </c>
      <c r="B35" s="218"/>
      <c r="C35" s="218"/>
      <c r="D35" s="218"/>
      <c r="E35" s="218"/>
      <c r="F35" s="218"/>
      <c r="G35" s="11">
        <v>25</v>
      </c>
      <c r="H35" s="41">
        <v>425596625</v>
      </c>
      <c r="I35" s="41">
        <v>921954252</v>
      </c>
    </row>
    <row r="36" spans="1:9" x14ac:dyDescent="0.25">
      <c r="A36" s="218" t="s">
        <v>148</v>
      </c>
      <c r="B36" s="218"/>
      <c r="C36" s="218"/>
      <c r="D36" s="218"/>
      <c r="E36" s="218"/>
      <c r="F36" s="218"/>
      <c r="G36" s="11">
        <v>26</v>
      </c>
      <c r="H36" s="41">
        <v>2923823474</v>
      </c>
      <c r="I36" s="41">
        <v>41691532</v>
      </c>
    </row>
    <row r="37" spans="1:9" x14ac:dyDescent="0.25">
      <c r="A37" s="218" t="s">
        <v>149</v>
      </c>
      <c r="B37" s="218"/>
      <c r="C37" s="218"/>
      <c r="D37" s="218"/>
      <c r="E37" s="218"/>
      <c r="F37" s="218"/>
      <c r="G37" s="11">
        <v>27</v>
      </c>
      <c r="H37" s="41">
        <v>-1174966931</v>
      </c>
      <c r="I37" s="41">
        <v>-825204349</v>
      </c>
    </row>
    <row r="38" spans="1:9" x14ac:dyDescent="0.25">
      <c r="A38" s="218" t="s">
        <v>150</v>
      </c>
      <c r="B38" s="218"/>
      <c r="C38" s="218"/>
      <c r="D38" s="218"/>
      <c r="E38" s="218"/>
      <c r="F38" s="218"/>
      <c r="G38" s="11">
        <v>28</v>
      </c>
      <c r="H38" s="41">
        <v>-25917</v>
      </c>
      <c r="I38" s="41">
        <v>-24185772</v>
      </c>
    </row>
    <row r="39" spans="1:9" x14ac:dyDescent="0.25">
      <c r="A39" s="218" t="s">
        <v>151</v>
      </c>
      <c r="B39" s="218"/>
      <c r="C39" s="218"/>
      <c r="D39" s="218"/>
      <c r="E39" s="218"/>
      <c r="F39" s="218"/>
      <c r="G39" s="11">
        <v>29</v>
      </c>
      <c r="H39" s="41">
        <v>-107593966</v>
      </c>
      <c r="I39" s="41">
        <v>111677542</v>
      </c>
    </row>
    <row r="40" spans="1:9" x14ac:dyDescent="0.25">
      <c r="A40" s="218" t="s">
        <v>152</v>
      </c>
      <c r="B40" s="218"/>
      <c r="C40" s="218"/>
      <c r="D40" s="218"/>
      <c r="E40" s="218"/>
      <c r="F40" s="218"/>
      <c r="G40" s="11">
        <v>30</v>
      </c>
      <c r="H40" s="41">
        <v>551389249</v>
      </c>
      <c r="I40" s="41">
        <v>523088265</v>
      </c>
    </row>
    <row r="41" spans="1:9" x14ac:dyDescent="0.25">
      <c r="A41" s="218" t="s">
        <v>153</v>
      </c>
      <c r="B41" s="218"/>
      <c r="C41" s="218"/>
      <c r="D41" s="218"/>
      <c r="E41" s="218"/>
      <c r="F41" s="218"/>
      <c r="G41" s="11">
        <v>31</v>
      </c>
      <c r="H41" s="41">
        <v>0</v>
      </c>
      <c r="I41" s="41">
        <v>0</v>
      </c>
    </row>
    <row r="42" spans="1:9" x14ac:dyDescent="0.25">
      <c r="A42" s="218" t="s">
        <v>154</v>
      </c>
      <c r="B42" s="218"/>
      <c r="C42" s="218"/>
      <c r="D42" s="218"/>
      <c r="E42" s="218"/>
      <c r="F42" s="218"/>
      <c r="G42" s="11">
        <v>32</v>
      </c>
      <c r="H42" s="41">
        <v>-208546349</v>
      </c>
      <c r="I42" s="41">
        <v>-72694399</v>
      </c>
    </row>
    <row r="43" spans="1:9" x14ac:dyDescent="0.25">
      <c r="A43" s="218" t="s">
        <v>155</v>
      </c>
      <c r="B43" s="218"/>
      <c r="C43" s="218"/>
      <c r="D43" s="218"/>
      <c r="E43" s="218"/>
      <c r="F43" s="218"/>
      <c r="G43" s="11">
        <v>33</v>
      </c>
      <c r="H43" s="41">
        <v>-2850241</v>
      </c>
      <c r="I43" s="41">
        <v>-70290687</v>
      </c>
    </row>
    <row r="44" spans="1:9" ht="13.5" customHeight="1" x14ac:dyDescent="0.25">
      <c r="A44" s="222" t="s">
        <v>156</v>
      </c>
      <c r="B44" s="222"/>
      <c r="C44" s="222"/>
      <c r="D44" s="222"/>
      <c r="E44" s="222"/>
      <c r="F44" s="222"/>
      <c r="G44" s="13">
        <v>34</v>
      </c>
      <c r="H44" s="42">
        <f>SUM(H25:H43)+SUM(H17:H23)+SUM(H8:H15)</f>
        <v>4798283156</v>
      </c>
      <c r="I44" s="42">
        <f>SUM(I25:I43)+SUM(I17:I23)+SUM(I8:I15)</f>
        <v>292118595</v>
      </c>
    </row>
    <row r="45" spans="1:9" x14ac:dyDescent="0.25">
      <c r="A45" s="223" t="s">
        <v>18</v>
      </c>
      <c r="B45" s="224"/>
      <c r="C45" s="224"/>
      <c r="D45" s="224"/>
      <c r="E45" s="224"/>
      <c r="F45" s="224"/>
      <c r="G45" s="224"/>
      <c r="H45" s="224"/>
      <c r="I45" s="224"/>
    </row>
    <row r="46" spans="1:9" ht="24.75" customHeight="1" x14ac:dyDescent="0.25">
      <c r="A46" s="221" t="s">
        <v>157</v>
      </c>
      <c r="B46" s="221"/>
      <c r="C46" s="221"/>
      <c r="D46" s="221"/>
      <c r="E46" s="221"/>
      <c r="F46" s="221"/>
      <c r="G46" s="10">
        <v>35</v>
      </c>
      <c r="H46" s="38">
        <v>72105680</v>
      </c>
      <c r="I46" s="38">
        <v>-47395335</v>
      </c>
    </row>
    <row r="47" spans="1:9" ht="26.25" customHeight="1" x14ac:dyDescent="0.25">
      <c r="A47" s="218" t="s">
        <v>158</v>
      </c>
      <c r="B47" s="218"/>
      <c r="C47" s="218"/>
      <c r="D47" s="218"/>
      <c r="E47" s="218"/>
      <c r="F47" s="218"/>
      <c r="G47" s="11">
        <v>36</v>
      </c>
      <c r="H47" s="39">
        <v>0</v>
      </c>
      <c r="I47" s="39">
        <v>0</v>
      </c>
    </row>
    <row r="48" spans="1:9" ht="24" customHeight="1" x14ac:dyDescent="0.25">
      <c r="A48" s="218" t="s">
        <v>159</v>
      </c>
      <c r="B48" s="218"/>
      <c r="C48" s="218"/>
      <c r="D48" s="218"/>
      <c r="E48" s="218"/>
      <c r="F48" s="218"/>
      <c r="G48" s="11">
        <v>37</v>
      </c>
      <c r="H48" s="39">
        <v>0</v>
      </c>
      <c r="I48" s="39">
        <v>0</v>
      </c>
    </row>
    <row r="49" spans="1:9" x14ac:dyDescent="0.25">
      <c r="A49" s="218" t="s">
        <v>160</v>
      </c>
      <c r="B49" s="218"/>
      <c r="C49" s="218"/>
      <c r="D49" s="218"/>
      <c r="E49" s="218"/>
      <c r="F49" s="218"/>
      <c r="G49" s="11">
        <v>38</v>
      </c>
      <c r="H49" s="39">
        <v>101878</v>
      </c>
      <c r="I49" s="39">
        <v>50010</v>
      </c>
    </row>
    <row r="50" spans="1:9" x14ac:dyDescent="0.25">
      <c r="A50" s="231" t="s">
        <v>161</v>
      </c>
      <c r="B50" s="231"/>
      <c r="C50" s="231"/>
      <c r="D50" s="231"/>
      <c r="E50" s="231"/>
      <c r="F50" s="231"/>
      <c r="G50" s="14">
        <v>39</v>
      </c>
      <c r="H50" s="41">
        <v>0</v>
      </c>
      <c r="I50" s="41">
        <v>0</v>
      </c>
    </row>
    <row r="51" spans="1:9" x14ac:dyDescent="0.25">
      <c r="A51" s="219" t="s">
        <v>162</v>
      </c>
      <c r="B51" s="219"/>
      <c r="C51" s="219"/>
      <c r="D51" s="219"/>
      <c r="E51" s="219"/>
      <c r="F51" s="220"/>
      <c r="G51" s="15">
        <v>40</v>
      </c>
      <c r="H51" s="42">
        <f>SUM(H46:H50)</f>
        <v>72207558</v>
      </c>
      <c r="I51" s="42">
        <f>SUM(I46:I50)</f>
        <v>-47345325</v>
      </c>
    </row>
    <row r="52" spans="1:9" x14ac:dyDescent="0.25">
      <c r="A52" s="232" t="s">
        <v>19</v>
      </c>
      <c r="B52" s="233"/>
      <c r="C52" s="233"/>
      <c r="D52" s="233"/>
      <c r="E52" s="233"/>
      <c r="F52" s="233"/>
      <c r="G52" s="233"/>
      <c r="H52" s="233"/>
      <c r="I52" s="233"/>
    </row>
    <row r="53" spans="1:9" ht="23.25" customHeight="1" x14ac:dyDescent="0.25">
      <c r="A53" s="218" t="s">
        <v>163</v>
      </c>
      <c r="B53" s="218"/>
      <c r="C53" s="218"/>
      <c r="D53" s="218"/>
      <c r="E53" s="218"/>
      <c r="F53" s="218"/>
      <c r="G53" s="11">
        <v>41</v>
      </c>
      <c r="H53" s="39">
        <v>16726508</v>
      </c>
      <c r="I53" s="39">
        <v>179176146</v>
      </c>
    </row>
    <row r="54" spans="1:9" x14ac:dyDescent="0.25">
      <c r="A54" s="218" t="s">
        <v>164</v>
      </c>
      <c r="B54" s="218"/>
      <c r="C54" s="218"/>
      <c r="D54" s="218"/>
      <c r="E54" s="218"/>
      <c r="F54" s="218"/>
      <c r="G54" s="11">
        <v>42</v>
      </c>
      <c r="H54" s="39">
        <v>0</v>
      </c>
      <c r="I54" s="39">
        <v>0</v>
      </c>
    </row>
    <row r="55" spans="1:9" x14ac:dyDescent="0.25">
      <c r="A55" s="230" t="s">
        <v>165</v>
      </c>
      <c r="B55" s="230"/>
      <c r="C55" s="230"/>
      <c r="D55" s="230"/>
      <c r="E55" s="230"/>
      <c r="F55" s="230"/>
      <c r="G55" s="11">
        <v>43</v>
      </c>
      <c r="H55" s="39">
        <v>0</v>
      </c>
      <c r="I55" s="39">
        <v>0</v>
      </c>
    </row>
    <row r="56" spans="1:9" x14ac:dyDescent="0.25">
      <c r="A56" s="230" t="s">
        <v>166</v>
      </c>
      <c r="B56" s="230"/>
      <c r="C56" s="230"/>
      <c r="D56" s="230"/>
      <c r="E56" s="230"/>
      <c r="F56" s="230"/>
      <c r="G56" s="11">
        <v>44</v>
      </c>
      <c r="H56" s="39">
        <v>0</v>
      </c>
      <c r="I56" s="39">
        <v>0</v>
      </c>
    </row>
    <row r="57" spans="1:9" x14ac:dyDescent="0.25">
      <c r="A57" s="218" t="s">
        <v>167</v>
      </c>
      <c r="B57" s="218"/>
      <c r="C57" s="218"/>
      <c r="D57" s="218"/>
      <c r="E57" s="218"/>
      <c r="F57" s="218"/>
      <c r="G57" s="11">
        <v>45</v>
      </c>
      <c r="H57" s="39">
        <v>0</v>
      </c>
      <c r="I57" s="39">
        <v>0</v>
      </c>
    </row>
    <row r="58" spans="1:9" x14ac:dyDescent="0.25">
      <c r="A58" s="218" t="s">
        <v>168</v>
      </c>
      <c r="B58" s="218"/>
      <c r="C58" s="218"/>
      <c r="D58" s="218"/>
      <c r="E58" s="218"/>
      <c r="F58" s="218"/>
      <c r="G58" s="11">
        <v>46</v>
      </c>
      <c r="H58" s="39">
        <v>3164075</v>
      </c>
      <c r="I58" s="39">
        <v>0</v>
      </c>
    </row>
    <row r="59" spans="1:9" x14ac:dyDescent="0.25">
      <c r="A59" s="227" t="s">
        <v>170</v>
      </c>
      <c r="B59" s="228"/>
      <c r="C59" s="228"/>
      <c r="D59" s="228"/>
      <c r="E59" s="228"/>
      <c r="F59" s="228"/>
      <c r="G59" s="13">
        <v>47</v>
      </c>
      <c r="H59" s="43">
        <f>H53+H54+H55+H56+H57+H58</f>
        <v>19890583</v>
      </c>
      <c r="I59" s="43">
        <f>I53+I54+I55+I56+I57+I58</f>
        <v>179176146</v>
      </c>
    </row>
    <row r="60" spans="1:9" ht="25.5" customHeight="1" x14ac:dyDescent="0.25">
      <c r="A60" s="227" t="s">
        <v>169</v>
      </c>
      <c r="B60" s="227"/>
      <c r="C60" s="227"/>
      <c r="D60" s="227"/>
      <c r="E60" s="227"/>
      <c r="F60" s="227"/>
      <c r="G60" s="13">
        <v>48</v>
      </c>
      <c r="H60" s="43">
        <f>H44+H51+H59</f>
        <v>4890381297</v>
      </c>
      <c r="I60" s="43">
        <f>I44+I51+I59</f>
        <v>423949416</v>
      </c>
    </row>
    <row r="61" spans="1:9" x14ac:dyDescent="0.25">
      <c r="A61" s="229" t="s">
        <v>222</v>
      </c>
      <c r="B61" s="218"/>
      <c r="C61" s="218"/>
      <c r="D61" s="218"/>
      <c r="E61" s="218"/>
      <c r="F61" s="218"/>
      <c r="G61" s="11">
        <v>49</v>
      </c>
      <c r="H61" s="44">
        <v>21407160904</v>
      </c>
      <c r="I61" s="44">
        <v>26346135598</v>
      </c>
    </row>
    <row r="62" spans="1:9" x14ac:dyDescent="0.25">
      <c r="A62" s="218" t="s">
        <v>171</v>
      </c>
      <c r="B62" s="218"/>
      <c r="C62" s="218"/>
      <c r="D62" s="218"/>
      <c r="E62" s="218"/>
      <c r="F62" s="218"/>
      <c r="G62" s="11">
        <v>50</v>
      </c>
      <c r="H62" s="39">
        <v>47307957</v>
      </c>
      <c r="I62" s="39">
        <v>13827803</v>
      </c>
    </row>
    <row r="63" spans="1:9" x14ac:dyDescent="0.25">
      <c r="A63" s="222" t="s">
        <v>223</v>
      </c>
      <c r="B63" s="225"/>
      <c r="C63" s="225"/>
      <c r="D63" s="225"/>
      <c r="E63" s="225"/>
      <c r="F63" s="225"/>
      <c r="G63" s="15">
        <v>51</v>
      </c>
      <c r="H63" s="42">
        <f>H60+H61+H62</f>
        <v>26344850158</v>
      </c>
      <c r="I63" s="42">
        <f>I60+I61+I62</f>
        <v>26783912817</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fitToHeight="0" orientation="portrait" r:id="rId1"/>
  <headerFooter alignWithMargins="0">
    <oddHeader>&amp;L&amp;"Calibri"&amp;10&amp;K008000Neosjetljivo - Non-sensitive&amp;1#</oddHeader>
  </headerFooter>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B1" zoomScale="90" zoomScaleNormal="100" zoomScaleSheetLayoutView="90" workbookViewId="0">
      <selection activeCell="G8" sqref="G8"/>
    </sheetView>
  </sheetViews>
  <sheetFormatPr defaultRowHeight="13.2" x14ac:dyDescent="0.25"/>
  <cols>
    <col min="1" max="2" width="9.109375" style="16"/>
    <col min="3" max="3" width="20.88671875" style="16" customWidth="1"/>
    <col min="4" max="4" width="9.109375" style="16"/>
    <col min="5" max="5" width="9.109375" style="46" customWidth="1"/>
    <col min="6" max="6" width="10.109375" style="46" customWidth="1"/>
    <col min="7" max="7" width="9.109375" style="46" customWidth="1"/>
    <col min="8" max="9" width="9.88671875" style="46" customWidth="1"/>
    <col min="10" max="18" width="9.109375" style="46"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52" t="s">
        <v>9</v>
      </c>
      <c r="B1" s="253"/>
      <c r="C1" s="253"/>
      <c r="D1" s="253"/>
      <c r="E1" s="253"/>
      <c r="F1" s="253"/>
      <c r="G1" s="253"/>
      <c r="H1" s="253"/>
      <c r="I1" s="253"/>
      <c r="J1" s="45"/>
      <c r="K1" s="45"/>
      <c r="L1" s="45"/>
      <c r="M1" s="45"/>
      <c r="N1" s="45"/>
      <c r="O1" s="45"/>
    </row>
    <row r="2" spans="1:27" ht="15.6" x14ac:dyDescent="0.25">
      <c r="A2" s="17"/>
      <c r="B2" s="18"/>
      <c r="C2" s="254" t="s">
        <v>300</v>
      </c>
      <c r="D2" s="254"/>
      <c r="E2" s="47" t="s">
        <v>0</v>
      </c>
      <c r="F2" s="56">
        <v>44286</v>
      </c>
      <c r="G2" s="48"/>
      <c r="H2" s="48"/>
      <c r="I2" s="48"/>
      <c r="J2" s="49"/>
      <c r="K2" s="49"/>
      <c r="L2" s="49"/>
      <c r="M2" s="49"/>
      <c r="N2" s="49"/>
      <c r="O2" s="49"/>
      <c r="R2" s="50" t="s">
        <v>12</v>
      </c>
      <c r="AA2" s="19"/>
    </row>
    <row r="3" spans="1:27" ht="13.5" customHeight="1" x14ac:dyDescent="0.25">
      <c r="A3" s="247" t="s">
        <v>10</v>
      </c>
      <c r="B3" s="248"/>
      <c r="C3" s="248"/>
      <c r="D3" s="247" t="s">
        <v>3</v>
      </c>
      <c r="E3" s="244" t="s">
        <v>11</v>
      </c>
      <c r="F3" s="206"/>
      <c r="G3" s="206"/>
      <c r="H3" s="206"/>
      <c r="I3" s="206"/>
      <c r="J3" s="206"/>
      <c r="K3" s="206"/>
      <c r="L3" s="206"/>
      <c r="M3" s="206"/>
      <c r="N3" s="206"/>
      <c r="O3" s="206"/>
      <c r="P3" s="244" t="s">
        <v>20</v>
      </c>
      <c r="Q3" s="206"/>
      <c r="R3" s="244" t="s">
        <v>184</v>
      </c>
    </row>
    <row r="4" spans="1:27" ht="57.6" x14ac:dyDescent="0.25">
      <c r="A4" s="248"/>
      <c r="B4" s="248"/>
      <c r="C4" s="248"/>
      <c r="D4" s="255"/>
      <c r="E4" s="51" t="s">
        <v>16</v>
      </c>
      <c r="F4" s="51" t="s">
        <v>173</v>
      </c>
      <c r="G4" s="51" t="s">
        <v>174</v>
      </c>
      <c r="H4" s="51" t="s">
        <v>175</v>
      </c>
      <c r="I4" s="51" t="s">
        <v>176</v>
      </c>
      <c r="J4" s="52" t="s">
        <v>177</v>
      </c>
      <c r="K4" s="52" t="s">
        <v>178</v>
      </c>
      <c r="L4" s="52" t="s">
        <v>179</v>
      </c>
      <c r="M4" s="52" t="s">
        <v>180</v>
      </c>
      <c r="N4" s="52" t="s">
        <v>181</v>
      </c>
      <c r="O4" s="52" t="s">
        <v>182</v>
      </c>
      <c r="P4" s="51" t="s">
        <v>176</v>
      </c>
      <c r="Q4" s="51" t="s">
        <v>183</v>
      </c>
      <c r="R4" s="244"/>
    </row>
    <row r="5" spans="1:27" x14ac:dyDescent="0.25">
      <c r="A5" s="249">
        <v>1</v>
      </c>
      <c r="B5" s="249"/>
      <c r="C5" s="249"/>
      <c r="D5" s="20">
        <v>2</v>
      </c>
      <c r="E5" s="51" t="s">
        <v>7</v>
      </c>
      <c r="F5" s="53" t="s">
        <v>8</v>
      </c>
      <c r="G5" s="51" t="s">
        <v>205</v>
      </c>
      <c r="H5" s="53" t="s">
        <v>206</v>
      </c>
      <c r="I5" s="51" t="s">
        <v>207</v>
      </c>
      <c r="J5" s="53" t="s">
        <v>208</v>
      </c>
      <c r="K5" s="53" t="s">
        <v>209</v>
      </c>
      <c r="L5" s="53" t="s">
        <v>13</v>
      </c>
      <c r="M5" s="53" t="s">
        <v>210</v>
      </c>
      <c r="N5" s="53" t="s">
        <v>211</v>
      </c>
      <c r="O5" s="53" t="s">
        <v>212</v>
      </c>
      <c r="P5" s="51" t="s">
        <v>213</v>
      </c>
      <c r="Q5" s="51" t="s">
        <v>214</v>
      </c>
      <c r="R5" s="53" t="s">
        <v>215</v>
      </c>
    </row>
    <row r="6" spans="1:27" ht="12.75" customHeight="1" x14ac:dyDescent="0.25">
      <c r="A6" s="250" t="s">
        <v>185</v>
      </c>
      <c r="B6" s="251"/>
      <c r="C6" s="251"/>
      <c r="D6" s="5">
        <v>1</v>
      </c>
      <c r="E6" s="54">
        <v>1907476900</v>
      </c>
      <c r="F6" s="54">
        <v>1569599850</v>
      </c>
      <c r="G6" s="54">
        <v>0</v>
      </c>
      <c r="H6" s="54">
        <v>0</v>
      </c>
      <c r="I6" s="54">
        <v>23788812</v>
      </c>
      <c r="J6" s="54">
        <v>10868075971</v>
      </c>
      <c r="K6" s="54">
        <v>160804220</v>
      </c>
      <c r="L6" s="54">
        <v>272731923</v>
      </c>
      <c r="M6" s="54">
        <v>-67863571</v>
      </c>
      <c r="N6" s="54">
        <v>816991604</v>
      </c>
      <c r="O6" s="54">
        <v>0</v>
      </c>
      <c r="P6" s="54">
        <v>0</v>
      </c>
      <c r="Q6" s="54">
        <v>0</v>
      </c>
      <c r="R6" s="55">
        <f>SUM(E6:Q6)</f>
        <v>15551605709</v>
      </c>
    </row>
    <row r="7" spans="1:27" ht="30" customHeight="1" x14ac:dyDescent="0.25">
      <c r="A7" s="245" t="s">
        <v>186</v>
      </c>
      <c r="B7" s="246"/>
      <c r="C7" s="246"/>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5">
      <c r="A8" s="250" t="s">
        <v>187</v>
      </c>
      <c r="B8" s="251"/>
      <c r="C8" s="251"/>
      <c r="D8" s="5">
        <v>3</v>
      </c>
      <c r="E8" s="54">
        <v>0</v>
      </c>
      <c r="F8" s="54">
        <v>0</v>
      </c>
      <c r="G8" s="54">
        <v>0</v>
      </c>
      <c r="H8" s="54">
        <v>0</v>
      </c>
      <c r="I8" s="54">
        <v>0</v>
      </c>
      <c r="J8" s="54">
        <v>0</v>
      </c>
      <c r="K8" s="54">
        <v>0</v>
      </c>
      <c r="L8" s="54">
        <v>0</v>
      </c>
      <c r="M8" s="54">
        <v>0</v>
      </c>
      <c r="N8" s="54">
        <v>0</v>
      </c>
      <c r="O8" s="54">
        <v>0</v>
      </c>
      <c r="P8" s="54">
        <v>0</v>
      </c>
      <c r="Q8" s="54">
        <v>0</v>
      </c>
      <c r="R8" s="55">
        <f>SUM(E8:Q8)</f>
        <v>0</v>
      </c>
    </row>
    <row r="9" spans="1:27" ht="18" customHeight="1" x14ac:dyDescent="0.25">
      <c r="A9" s="245" t="s">
        <v>188</v>
      </c>
      <c r="B9" s="246"/>
      <c r="C9" s="246"/>
      <c r="D9" s="5">
        <v>4</v>
      </c>
      <c r="E9" s="55">
        <f>E6+E7+E8</f>
        <v>1907476900</v>
      </c>
      <c r="F9" s="55">
        <f t="shared" ref="F9:Q9" si="1">F6+F7+F8</f>
        <v>1569599850</v>
      </c>
      <c r="G9" s="55">
        <f t="shared" si="1"/>
        <v>0</v>
      </c>
      <c r="H9" s="55">
        <f t="shared" si="1"/>
        <v>0</v>
      </c>
      <c r="I9" s="55">
        <f t="shared" si="1"/>
        <v>23788812</v>
      </c>
      <c r="J9" s="55">
        <f t="shared" si="1"/>
        <v>10868075971</v>
      </c>
      <c r="K9" s="55">
        <f t="shared" si="1"/>
        <v>160804220</v>
      </c>
      <c r="L9" s="55">
        <f t="shared" si="1"/>
        <v>272731923</v>
      </c>
      <c r="M9" s="55">
        <f t="shared" si="1"/>
        <v>-67863571</v>
      </c>
      <c r="N9" s="55">
        <f t="shared" si="1"/>
        <v>816991604</v>
      </c>
      <c r="O9" s="55">
        <f t="shared" si="1"/>
        <v>0</v>
      </c>
      <c r="P9" s="55">
        <f t="shared" si="1"/>
        <v>0</v>
      </c>
      <c r="Q9" s="55">
        <f t="shared" si="1"/>
        <v>0</v>
      </c>
      <c r="R9" s="55">
        <f t="shared" si="0"/>
        <v>15551605709</v>
      </c>
    </row>
    <row r="10" spans="1:27" ht="33" customHeight="1" x14ac:dyDescent="0.25">
      <c r="A10" s="245" t="s">
        <v>189</v>
      </c>
      <c r="B10" s="246"/>
      <c r="C10" s="246"/>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5">
      <c r="A11" s="245" t="s">
        <v>190</v>
      </c>
      <c r="B11" s="246"/>
      <c r="C11" s="246"/>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5">
      <c r="A12" s="245" t="s">
        <v>191</v>
      </c>
      <c r="B12" s="246"/>
      <c r="C12" s="246"/>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5">
      <c r="A13" s="250" t="s">
        <v>192</v>
      </c>
      <c r="B13" s="251"/>
      <c r="C13" s="251"/>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5">
      <c r="A14" s="245" t="s">
        <v>193</v>
      </c>
      <c r="B14" s="246"/>
      <c r="C14" s="246"/>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5">
      <c r="A15" s="250" t="s">
        <v>194</v>
      </c>
      <c r="B15" s="251"/>
      <c r="C15" s="251"/>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5">
      <c r="A16" s="245" t="s">
        <v>195</v>
      </c>
      <c r="B16" s="246"/>
      <c r="C16" s="246"/>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5">
      <c r="A17" s="245" t="s">
        <v>21</v>
      </c>
      <c r="B17" s="246"/>
      <c r="C17" s="246"/>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5">
      <c r="A18" s="245" t="s">
        <v>196</v>
      </c>
      <c r="B18" s="246"/>
      <c r="C18" s="246"/>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5">
      <c r="A19" s="245" t="s">
        <v>197</v>
      </c>
      <c r="B19" s="246"/>
      <c r="C19" s="246"/>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5">
      <c r="A20" s="245" t="s">
        <v>198</v>
      </c>
      <c r="B20" s="246"/>
      <c r="C20" s="246"/>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5">
      <c r="A21" s="250" t="s">
        <v>199</v>
      </c>
      <c r="B21" s="251"/>
      <c r="C21" s="251"/>
      <c r="D21" s="5">
        <v>16</v>
      </c>
      <c r="E21" s="30">
        <v>0</v>
      </c>
      <c r="F21" s="30">
        <v>0</v>
      </c>
      <c r="G21" s="30">
        <v>0</v>
      </c>
      <c r="H21" s="30">
        <v>0</v>
      </c>
      <c r="I21" s="30">
        <v>0</v>
      </c>
      <c r="J21" s="30">
        <v>0</v>
      </c>
      <c r="K21" s="30">
        <v>0</v>
      </c>
      <c r="L21" s="30">
        <v>816991604</v>
      </c>
      <c r="M21" s="30">
        <v>0</v>
      </c>
      <c r="N21" s="30">
        <v>-816991604</v>
      </c>
      <c r="O21" s="30">
        <v>0</v>
      </c>
      <c r="P21" s="30">
        <v>0</v>
      </c>
      <c r="Q21" s="30">
        <v>0</v>
      </c>
      <c r="R21" s="55">
        <f t="shared" si="0"/>
        <v>0</v>
      </c>
    </row>
    <row r="22" spans="1:18" ht="20.25" customHeight="1" x14ac:dyDescent="0.25">
      <c r="A22" s="250" t="s">
        <v>201</v>
      </c>
      <c r="B22" s="251"/>
      <c r="C22" s="251"/>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5">
      <c r="A23" s="250" t="s">
        <v>202</v>
      </c>
      <c r="B23" s="251"/>
      <c r="C23" s="251"/>
      <c r="D23" s="5">
        <v>18</v>
      </c>
      <c r="E23" s="30">
        <v>0</v>
      </c>
      <c r="F23" s="30">
        <v>0</v>
      </c>
      <c r="G23" s="30">
        <v>0</v>
      </c>
      <c r="H23" s="30">
        <v>0</v>
      </c>
      <c r="I23" s="30">
        <v>0</v>
      </c>
      <c r="J23" s="30">
        <v>0</v>
      </c>
      <c r="K23" s="30">
        <v>0</v>
      </c>
      <c r="L23" s="30">
        <v>0</v>
      </c>
      <c r="M23" s="30">
        <v>0</v>
      </c>
      <c r="N23" s="30">
        <v>0</v>
      </c>
      <c r="O23" s="30">
        <v>0</v>
      </c>
      <c r="P23" s="30">
        <v>0</v>
      </c>
      <c r="Q23" s="30">
        <v>0</v>
      </c>
      <c r="R23" s="55">
        <f t="shared" si="0"/>
        <v>0</v>
      </c>
    </row>
    <row r="24" spans="1:18" ht="20.25" customHeight="1" x14ac:dyDescent="0.25">
      <c r="A24" s="250" t="s">
        <v>203</v>
      </c>
      <c r="B24" s="251"/>
      <c r="C24" s="251"/>
      <c r="D24" s="5">
        <v>19</v>
      </c>
      <c r="E24" s="30">
        <v>0</v>
      </c>
      <c r="F24" s="30">
        <v>0</v>
      </c>
      <c r="G24" s="30">
        <v>0</v>
      </c>
      <c r="H24" s="30">
        <v>0</v>
      </c>
      <c r="I24" s="30">
        <v>-6006921</v>
      </c>
      <c r="J24" s="30">
        <v>0</v>
      </c>
      <c r="K24" s="30">
        <v>35414</v>
      </c>
      <c r="L24" s="30">
        <v>0</v>
      </c>
      <c r="M24" s="30">
        <v>0</v>
      </c>
      <c r="N24" s="30">
        <v>195386092</v>
      </c>
      <c r="O24" s="30">
        <v>0</v>
      </c>
      <c r="P24" s="30">
        <v>0</v>
      </c>
      <c r="Q24" s="30">
        <v>0</v>
      </c>
      <c r="R24" s="55">
        <f t="shared" si="0"/>
        <v>189414585</v>
      </c>
    </row>
    <row r="25" spans="1:18" ht="20.25" customHeight="1" x14ac:dyDescent="0.25">
      <c r="A25" s="250" t="s">
        <v>200</v>
      </c>
      <c r="B25" s="251"/>
      <c r="C25" s="251"/>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5">
      <c r="A26" s="250" t="s">
        <v>204</v>
      </c>
      <c r="B26" s="251"/>
      <c r="C26" s="251"/>
      <c r="D26" s="5">
        <v>21</v>
      </c>
      <c r="E26" s="55">
        <f>SUM(E9:E25)</f>
        <v>1907476900</v>
      </c>
      <c r="F26" s="55">
        <f t="shared" ref="F26:Q26" si="2">SUM(F9:F25)</f>
        <v>1569599850</v>
      </c>
      <c r="G26" s="55">
        <f t="shared" si="2"/>
        <v>0</v>
      </c>
      <c r="H26" s="55">
        <f t="shared" si="2"/>
        <v>0</v>
      </c>
      <c r="I26" s="55">
        <f t="shared" si="2"/>
        <v>17781891</v>
      </c>
      <c r="J26" s="55">
        <f t="shared" si="2"/>
        <v>10868075971</v>
      </c>
      <c r="K26" s="55">
        <f t="shared" si="2"/>
        <v>160839634</v>
      </c>
      <c r="L26" s="55">
        <f t="shared" si="2"/>
        <v>1089723527</v>
      </c>
      <c r="M26" s="55">
        <f t="shared" si="2"/>
        <v>-67863571</v>
      </c>
      <c r="N26" s="55">
        <f t="shared" si="2"/>
        <v>195386092</v>
      </c>
      <c r="O26" s="55">
        <f t="shared" si="2"/>
        <v>0</v>
      </c>
      <c r="P26" s="55">
        <f t="shared" si="2"/>
        <v>0</v>
      </c>
      <c r="Q26" s="55">
        <f t="shared" si="2"/>
        <v>0</v>
      </c>
      <c r="R26" s="55">
        <f t="shared" si="0"/>
        <v>15741020294</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fitToHeight="0" orientation="landscape" r:id="rId1"/>
  <headerFooter alignWithMargins="0">
    <oddHeader>&amp;L&amp;"Calibri"&amp;10&amp;K008000Neosjetljivo - Non-sensitive&amp;1#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9"/>
  <sheetViews>
    <sheetView view="pageBreakPreview" zoomScale="90" zoomScaleNormal="73" zoomScaleSheetLayoutView="90" workbookViewId="0">
      <selection activeCell="L22" sqref="L22"/>
    </sheetView>
  </sheetViews>
  <sheetFormatPr defaultRowHeight="13.2" x14ac:dyDescent="0.25"/>
  <cols>
    <col min="9" max="9" width="27.77734375" customWidth="1"/>
  </cols>
  <sheetData>
    <row r="1" spans="1:11" x14ac:dyDescent="0.25">
      <c r="A1" s="256" t="s">
        <v>301</v>
      </c>
      <c r="B1" s="257"/>
      <c r="C1" s="257"/>
      <c r="D1" s="257"/>
      <c r="E1" s="257"/>
      <c r="F1" s="257"/>
      <c r="G1" s="257"/>
      <c r="H1" s="257"/>
      <c r="I1" s="257"/>
    </row>
    <row r="2" spans="1:11" x14ac:dyDescent="0.25">
      <c r="A2" s="257"/>
      <c r="B2" s="257"/>
      <c r="C2" s="257"/>
      <c r="D2" s="257"/>
      <c r="E2" s="257"/>
      <c r="F2" s="257"/>
      <c r="G2" s="257"/>
      <c r="H2" s="257"/>
      <c r="I2" s="257"/>
    </row>
    <row r="3" spans="1:11" x14ac:dyDescent="0.25">
      <c r="A3" s="257"/>
      <c r="B3" s="257"/>
      <c r="C3" s="257"/>
      <c r="D3" s="257"/>
      <c r="E3" s="257"/>
      <c r="F3" s="257"/>
      <c r="G3" s="257"/>
      <c r="H3" s="257"/>
      <c r="I3" s="257"/>
    </row>
    <row r="4" spans="1:11" x14ac:dyDescent="0.25">
      <c r="A4" s="257"/>
      <c r="B4" s="257"/>
      <c r="C4" s="257"/>
      <c r="D4" s="257"/>
      <c r="E4" s="257"/>
      <c r="F4" s="257"/>
      <c r="G4" s="257"/>
      <c r="H4" s="257"/>
      <c r="I4" s="257"/>
    </row>
    <row r="5" spans="1:11" x14ac:dyDescent="0.25">
      <c r="A5" s="257"/>
      <c r="B5" s="257"/>
      <c r="C5" s="257"/>
      <c r="D5" s="257"/>
      <c r="E5" s="257"/>
      <c r="F5" s="257"/>
      <c r="G5" s="257"/>
      <c r="H5" s="257"/>
      <c r="I5" s="257"/>
    </row>
    <row r="6" spans="1:11" x14ac:dyDescent="0.25">
      <c r="A6" s="257"/>
      <c r="B6" s="257"/>
      <c r="C6" s="257"/>
      <c r="D6" s="257"/>
      <c r="E6" s="257"/>
      <c r="F6" s="257"/>
      <c r="G6" s="257"/>
      <c r="H6" s="257"/>
      <c r="I6" s="257"/>
    </row>
    <row r="7" spans="1:11" x14ac:dyDescent="0.25">
      <c r="A7" s="257"/>
      <c r="B7" s="257"/>
      <c r="C7" s="257"/>
      <c r="D7" s="257"/>
      <c r="E7" s="257"/>
      <c r="F7" s="257"/>
      <c r="G7" s="257"/>
      <c r="H7" s="257"/>
      <c r="I7" s="257"/>
    </row>
    <row r="8" spans="1:11" x14ac:dyDescent="0.25">
      <c r="A8" s="257"/>
      <c r="B8" s="257"/>
      <c r="C8" s="257"/>
      <c r="D8" s="257"/>
      <c r="E8" s="257"/>
      <c r="F8" s="257"/>
      <c r="G8" s="257"/>
      <c r="H8" s="257"/>
      <c r="I8" s="257"/>
    </row>
    <row r="9" spans="1:11" x14ac:dyDescent="0.25">
      <c r="A9" s="257"/>
      <c r="B9" s="257"/>
      <c r="C9" s="257"/>
      <c r="D9" s="257"/>
      <c r="E9" s="257"/>
      <c r="F9" s="257"/>
      <c r="G9" s="257"/>
      <c r="H9" s="257"/>
      <c r="I9" s="257"/>
    </row>
    <row r="10" spans="1:11" s="107" customFormat="1" x14ac:dyDescent="0.25">
      <c r="A10" s="105" t="s">
        <v>302</v>
      </c>
      <c r="B10" s="106"/>
      <c r="C10" s="106"/>
      <c r="D10" s="106"/>
      <c r="E10" s="106"/>
      <c r="F10" s="106"/>
      <c r="G10" s="106"/>
      <c r="H10" s="106"/>
      <c r="I10" s="106"/>
      <c r="J10" s="106"/>
    </row>
    <row r="11" spans="1:11" s="107" customFormat="1" x14ac:dyDescent="0.25">
      <c r="A11" s="108" t="s">
        <v>312</v>
      </c>
      <c r="B11" s="106"/>
      <c r="C11" s="106"/>
      <c r="D11" s="106"/>
      <c r="E11" s="106"/>
      <c r="F11" s="106"/>
      <c r="G11" s="106"/>
      <c r="H11" s="106"/>
      <c r="I11" s="106"/>
      <c r="J11" s="106"/>
    </row>
    <row r="12" spans="1:11" s="107" customFormat="1" x14ac:dyDescent="0.25">
      <c r="A12" s="109"/>
      <c r="B12" s="106"/>
      <c r="C12" s="106"/>
      <c r="D12" s="106"/>
      <c r="E12" s="106"/>
      <c r="F12" s="106"/>
      <c r="G12" s="106"/>
      <c r="H12" s="106"/>
      <c r="I12" s="106"/>
      <c r="J12" s="106"/>
    </row>
    <row r="13" spans="1:11" s="107" customFormat="1" x14ac:dyDescent="0.25">
      <c r="A13" s="105" t="s">
        <v>303</v>
      </c>
      <c r="B13" s="106"/>
      <c r="C13" s="106"/>
      <c r="D13" s="106"/>
      <c r="E13" s="106"/>
      <c r="F13" s="106"/>
      <c r="G13" s="106"/>
      <c r="H13" s="106"/>
      <c r="I13" s="106"/>
      <c r="J13" s="106"/>
    </row>
    <row r="14" spans="1:11" s="107" customFormat="1" x14ac:dyDescent="0.25">
      <c r="A14" s="258" t="s">
        <v>313</v>
      </c>
      <c r="B14" s="258"/>
      <c r="C14" s="258"/>
      <c r="D14" s="258"/>
      <c r="E14" s="258"/>
      <c r="F14" s="258"/>
      <c r="G14" s="258"/>
      <c r="H14" s="258"/>
      <c r="I14" s="258"/>
      <c r="J14" s="258"/>
      <c r="K14" s="258"/>
    </row>
    <row r="15" spans="1:11" s="107" customFormat="1" x14ac:dyDescent="0.25">
      <c r="A15" s="109"/>
      <c r="B15" s="106"/>
      <c r="C15" s="106"/>
      <c r="D15" s="106"/>
      <c r="E15" s="106"/>
      <c r="F15" s="106"/>
      <c r="G15" s="106"/>
      <c r="H15" s="106"/>
      <c r="I15" s="106"/>
      <c r="J15" s="106"/>
    </row>
    <row r="16" spans="1:11" s="107" customFormat="1" x14ac:dyDescent="0.25">
      <c r="A16" s="105" t="s">
        <v>304</v>
      </c>
      <c r="B16" s="106"/>
      <c r="C16" s="106"/>
      <c r="D16" s="106"/>
      <c r="E16" s="106"/>
      <c r="F16" s="106"/>
      <c r="G16" s="106"/>
      <c r="H16" s="106"/>
      <c r="I16" s="106"/>
      <c r="J16" s="106"/>
    </row>
    <row r="17" spans="1:10" s="107" customFormat="1" ht="24.75" customHeight="1" x14ac:dyDescent="0.25">
      <c r="A17" s="259" t="s">
        <v>316</v>
      </c>
      <c r="B17" s="259"/>
      <c r="C17" s="259"/>
      <c r="D17" s="259"/>
      <c r="E17" s="259"/>
      <c r="F17" s="259"/>
      <c r="G17" s="259"/>
      <c r="H17" s="259"/>
      <c r="I17" s="259"/>
      <c r="J17" s="259"/>
    </row>
    <row r="18" spans="1:10" s="107" customFormat="1" x14ac:dyDescent="0.25">
      <c r="A18" s="108" t="s">
        <v>314</v>
      </c>
      <c r="B18" s="108"/>
      <c r="C18" s="108"/>
      <c r="D18" s="108"/>
      <c r="E18" s="106"/>
      <c r="F18" s="106"/>
      <c r="G18" s="106"/>
      <c r="H18" s="106"/>
      <c r="I18" s="106"/>
      <c r="J18" s="106"/>
    </row>
    <row r="19" spans="1:10" s="107" customFormat="1" x14ac:dyDescent="0.25">
      <c r="A19" s="108"/>
      <c r="B19" s="108"/>
      <c r="C19" s="108"/>
      <c r="D19" s="108"/>
      <c r="E19" s="106"/>
      <c r="F19" s="106"/>
      <c r="G19" s="106"/>
      <c r="H19" s="106"/>
      <c r="I19" s="106"/>
      <c r="J19" s="106"/>
    </row>
    <row r="20" spans="1:10" s="107" customFormat="1" x14ac:dyDescent="0.25">
      <c r="A20" s="108"/>
      <c r="B20" s="108" t="s">
        <v>305</v>
      </c>
      <c r="C20" s="108"/>
      <c r="D20" s="108"/>
      <c r="E20" s="106"/>
      <c r="F20" s="110">
        <v>0.97499999999999998</v>
      </c>
      <c r="G20" s="106"/>
      <c r="H20" s="106"/>
      <c r="I20" s="106"/>
      <c r="J20" s="106"/>
    </row>
    <row r="21" spans="1:10" s="107" customFormat="1" x14ac:dyDescent="0.25">
      <c r="A21" s="108"/>
      <c r="B21" s="108" t="s">
        <v>306</v>
      </c>
      <c r="C21" s="108"/>
      <c r="D21" s="108"/>
      <c r="E21" s="106"/>
      <c r="F21" s="110">
        <v>2.1999999999999999E-2</v>
      </c>
      <c r="G21" s="106"/>
      <c r="H21" s="106"/>
      <c r="I21" s="106"/>
      <c r="J21" s="106"/>
    </row>
    <row r="22" spans="1:10" s="107" customFormat="1" x14ac:dyDescent="0.25">
      <c r="A22" s="108"/>
      <c r="B22" s="108" t="s">
        <v>307</v>
      </c>
      <c r="C22" s="108"/>
      <c r="D22" s="108"/>
      <c r="E22" s="106"/>
      <c r="F22" s="111">
        <v>3.0000000000000001E-3</v>
      </c>
      <c r="G22" s="106"/>
      <c r="H22" s="106"/>
      <c r="I22" s="106"/>
      <c r="J22" s="106"/>
    </row>
    <row r="23" spans="1:10" s="107" customFormat="1" x14ac:dyDescent="0.25">
      <c r="A23" s="108"/>
      <c r="B23" s="108"/>
      <c r="C23" s="108"/>
      <c r="D23" s="108"/>
      <c r="E23" s="106"/>
      <c r="F23" s="106"/>
      <c r="G23" s="106"/>
      <c r="H23" s="106"/>
      <c r="I23" s="106"/>
      <c r="J23" s="106"/>
    </row>
    <row r="24" spans="1:10" s="107" customFormat="1" x14ac:dyDescent="0.25">
      <c r="A24" s="112" t="s">
        <v>308</v>
      </c>
      <c r="B24" s="106"/>
      <c r="C24" s="106"/>
      <c r="D24" s="106"/>
      <c r="E24" s="106"/>
      <c r="F24" s="106"/>
      <c r="G24" s="106"/>
      <c r="H24" s="106"/>
      <c r="I24" s="106"/>
      <c r="J24" s="106"/>
    </row>
    <row r="25" spans="1:10" s="107" customFormat="1" x14ac:dyDescent="0.25">
      <c r="A25" s="113" t="s">
        <v>315</v>
      </c>
      <c r="B25" s="114"/>
      <c r="C25" s="114"/>
      <c r="D25" s="114"/>
      <c r="E25" s="114"/>
      <c r="F25" s="114"/>
      <c r="G25" s="114"/>
      <c r="H25" s="115"/>
      <c r="I25" s="115"/>
      <c r="J25" s="115"/>
    </row>
    <row r="26" spans="1:10" s="107" customFormat="1" x14ac:dyDescent="0.25">
      <c r="A26" s="106"/>
      <c r="B26" s="115"/>
      <c r="C26" s="115"/>
      <c r="D26" s="115"/>
      <c r="E26" s="115"/>
      <c r="F26" s="115"/>
      <c r="G26" s="115"/>
      <c r="H26" s="115"/>
      <c r="I26" s="115"/>
      <c r="J26" s="115"/>
    </row>
    <row r="27" spans="1:10" s="107" customFormat="1" x14ac:dyDescent="0.25">
      <c r="A27" s="112" t="s">
        <v>309</v>
      </c>
      <c r="B27" s="115"/>
      <c r="C27" s="115"/>
      <c r="D27" s="115"/>
      <c r="E27" s="115"/>
      <c r="F27" s="115"/>
      <c r="G27" s="115"/>
      <c r="H27" s="115"/>
      <c r="I27" s="115"/>
      <c r="J27" s="115"/>
    </row>
    <row r="28" spans="1:10" s="107" customFormat="1" x14ac:dyDescent="0.25">
      <c r="A28" s="106" t="s">
        <v>310</v>
      </c>
      <c r="B28" s="115"/>
      <c r="C28" s="115"/>
      <c r="D28" s="115"/>
      <c r="E28" s="115"/>
      <c r="F28" s="115"/>
      <c r="G28" s="115"/>
      <c r="H28" s="115"/>
      <c r="I28" s="115"/>
      <c r="J28" s="115"/>
    </row>
    <row r="29" spans="1:10" s="107" customFormat="1" x14ac:dyDescent="0.25">
      <c r="A29" s="106" t="s">
        <v>311</v>
      </c>
      <c r="B29" s="115"/>
      <c r="C29" s="115"/>
      <c r="D29" s="115"/>
      <c r="E29" s="115"/>
      <c r="F29" s="115"/>
      <c r="G29" s="115"/>
      <c r="H29" s="115"/>
      <c r="I29" s="115"/>
      <c r="J29" s="115"/>
    </row>
  </sheetData>
  <mergeCells count="3">
    <mergeCell ref="A1:I9"/>
    <mergeCell ref="A14:K14"/>
    <mergeCell ref="A17:J17"/>
  </mergeCells>
  <pageMargins left="0.7" right="0.7" top="0.75" bottom="0.75" header="0.3" footer="0.3"/>
  <pageSetup paperSize="9" scale="90" fitToHeight="0" orientation="portrait" r:id="rId1"/>
  <headerFooter>
    <oddHeader>&amp;L&amp;"Calibri"&amp;10&amp;K008000Neosjetljivo - Non-sensitive&amp;1#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Opći podaci</vt:lpstr>
      <vt:lpstr>Bilanca</vt:lpstr>
      <vt:lpstr>RDG</vt:lpstr>
      <vt:lpstr>NT_D</vt:lpstr>
      <vt:lpstr>PK</vt:lpstr>
      <vt:lpstr>Bilješke</vt:lpstr>
      <vt:lpstr>Bilanca!Podrucje_ispisa</vt:lpstr>
      <vt:lpstr>Bilješke!Podrucje_ispisa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Harapin</cp:lastModifiedBy>
  <cp:lastPrinted>2021-04-28T14:10:40Z</cp:lastPrinted>
  <dcterms:created xsi:type="dcterms:W3CDTF">2008-10-17T11:51:54Z</dcterms:created>
  <dcterms:modified xsi:type="dcterms:W3CDTF">2021-04-28T14:11:21Z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87d4d90-4885-4871-9cd1-173169706724_Enabled">
    <vt:lpwstr>true</vt:lpwstr>
  </property>
  <property fmtid="{D5CDD505-2E9C-101B-9397-08002B2CF9AE}" pid="4" name="MSIP_Label_887d4d90-4885-4871-9cd1-173169706724_SetDate">
    <vt:lpwstr>2021-04-28T14:11:21Z</vt:lpwstr>
  </property>
  <property fmtid="{D5CDD505-2E9C-101B-9397-08002B2CF9AE}" pid="5" name="MSIP_Label_887d4d90-4885-4871-9cd1-173169706724_Method">
    <vt:lpwstr>Privileged</vt:lpwstr>
  </property>
  <property fmtid="{D5CDD505-2E9C-101B-9397-08002B2CF9AE}" pid="6" name="MSIP_Label_887d4d90-4885-4871-9cd1-173169706724_Name">
    <vt:lpwstr>887d4d90-4885-4871-9cd1-173169706724</vt:lpwstr>
  </property>
  <property fmtid="{D5CDD505-2E9C-101B-9397-08002B2CF9AE}" pid="7" name="MSIP_Label_887d4d90-4885-4871-9cd1-173169706724_SiteId">
    <vt:lpwstr>43cecf9e-a78b-4f21-a286-6d94953f3005</vt:lpwstr>
  </property>
  <property fmtid="{D5CDD505-2E9C-101B-9397-08002B2CF9AE}" pid="8" name="MSIP_Label_887d4d90-4885-4871-9cd1-173169706724_ActionId">
    <vt:lpwstr>c33a9230-232b-4a3e-926f-0b86a8d7273e</vt:lpwstr>
  </property>
  <property fmtid="{D5CDD505-2E9C-101B-9397-08002B2CF9AE}" pid="9" name="MSIP_Label_887d4d90-4885-4871-9cd1-173169706724_ContentBits">
    <vt:lpwstr>1</vt:lpwstr>
  </property>
</Properties>
</file>