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aveExternalLinkValues="0" codeName="ThisWorkbook" defaultThemeVersion="124226"/>
  <mc:AlternateContent xmlns:mc="http://schemas.openxmlformats.org/markup-compatibility/2006">
    <mc:Choice Requires="x15">
      <x15ac:absPath xmlns:x15ac="http://schemas.microsoft.com/office/spreadsheetml/2010/11/ac" url="C:\Users\luka.grgic\Desktop\M SAN\Izvještaji\2025\1H\"/>
    </mc:Choice>
  </mc:AlternateContent>
  <xr:revisionPtr revIDLastSave="0" documentId="13_ncr:1_{3EA9D62A-864F-4A5F-8744-77BFB3324935}" xr6:coauthVersionLast="36" xr6:coauthVersionMax="47" xr10:uidLastSave="{00000000-0000-0000-0000-000000000000}"/>
  <bookViews>
    <workbookView xWindow="14355" yWindow="-16320" windowWidth="29040" windowHeight="15720" xr2:uid="{5E356F85-0DEC-4CEA-B9E6-134BF8A93B3B}"/>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V36" i="22" l="1"/>
  <c r="U36" i="22"/>
  <c r="J36" i="22"/>
  <c r="H36" i="22"/>
  <c r="H105" i="18" l="1"/>
  <c r="H47" i="19"/>
  <c r="H36" i="19"/>
  <c r="I60" i="18" l="1"/>
  <c r="I9" i="20" l="1"/>
  <c r="I78" i="18"/>
  <c r="I117" i="18"/>
  <c r="I19" i="20" l="1"/>
  <c r="H19" i="20"/>
  <c r="H9" i="20"/>
  <c r="H18" i="20" s="1"/>
  <c r="I18" i="20"/>
  <c r="I24" i="20" l="1"/>
  <c r="I27" i="20" s="1"/>
  <c r="H24" i="20"/>
  <c r="H27" i="20" s="1"/>
  <c r="H7" i="19" l="1"/>
  <c r="I110" i="19"/>
  <c r="H110" i="19"/>
  <c r="I107" i="19"/>
  <c r="H107" i="19"/>
  <c r="H108" i="19" s="1"/>
  <c r="I97" i="19"/>
  <c r="H97" i="19"/>
  <c r="I90" i="19"/>
  <c r="H90" i="19"/>
  <c r="I89" i="19"/>
  <c r="H89" i="19"/>
  <c r="I84" i="19"/>
  <c r="H84" i="19"/>
  <c r="I69" i="19"/>
  <c r="H69" i="19"/>
  <c r="I47" i="19"/>
  <c r="I36" i="19"/>
  <c r="I28" i="19"/>
  <c r="H28" i="19"/>
  <c r="I25" i="19"/>
  <c r="H25" i="19"/>
  <c r="I15" i="19"/>
  <c r="H15" i="19"/>
  <c r="I19" i="19"/>
  <c r="H19" i="19"/>
  <c r="I7" i="19"/>
  <c r="H117" i="18"/>
  <c r="I105" i="18"/>
  <c r="I98" i="18"/>
  <c r="H98" i="18"/>
  <c r="I94" i="18"/>
  <c r="H94" i="18"/>
  <c r="I91" i="18"/>
  <c r="H91" i="18"/>
  <c r="H85" i="18"/>
  <c r="H78" i="18"/>
  <c r="H60" i="18"/>
  <c r="I53" i="18"/>
  <c r="H53" i="18"/>
  <c r="I45" i="18"/>
  <c r="H45" i="18"/>
  <c r="I38" i="18"/>
  <c r="H38" i="18"/>
  <c r="I27" i="18"/>
  <c r="H27" i="18"/>
  <c r="I17" i="18"/>
  <c r="H17" i="18"/>
  <c r="I10" i="18"/>
  <c r="H10" i="18"/>
  <c r="I75" i="18" l="1"/>
  <c r="I133" i="18" s="1"/>
  <c r="I9" i="18"/>
  <c r="H75" i="18"/>
  <c r="H133" i="18" s="1"/>
  <c r="H44" i="18"/>
  <c r="H9" i="18"/>
  <c r="I59" i="19"/>
  <c r="I13" i="19"/>
  <c r="I60" i="19" s="1"/>
  <c r="H59" i="19"/>
  <c r="H13" i="19"/>
  <c r="H60" i="19" s="1"/>
  <c r="I44" i="18"/>
  <c r="I72" i="18" l="1"/>
  <c r="H72" i="18"/>
  <c r="I61" i="19"/>
  <c r="I66" i="19" s="1"/>
  <c r="I63" i="19"/>
  <c r="I62" i="19"/>
  <c r="H61" i="19"/>
  <c r="H66" i="19" s="1"/>
  <c r="H63" i="19"/>
  <c r="H62" i="19"/>
  <c r="I67" i="19" l="1"/>
  <c r="I65" i="19"/>
  <c r="I88" i="19" s="1"/>
  <c r="I108" i="19" s="1"/>
  <c r="H67" i="19"/>
  <c r="H65" i="19"/>
  <c r="W37" i="22" l="1"/>
  <c r="W38" i="22"/>
  <c r="S61" i="22" l="1"/>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6"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51" i="21" l="1"/>
  <c r="I53" i="21" s="1"/>
  <c r="H51" i="21"/>
  <c r="H53" i="21" s="1"/>
  <c r="Y58" i="22" l="1"/>
  <c r="Y57" i="22"/>
  <c r="Y56" i="22"/>
  <c r="Y55" i="22"/>
  <c r="Y53" i="22"/>
  <c r="Y52" i="22"/>
  <c r="Y51" i="22"/>
  <c r="Y50" i="22"/>
  <c r="Y49" i="22"/>
  <c r="Y48" i="22"/>
  <c r="Y47" i="22"/>
  <c r="Y46" i="22"/>
  <c r="Y45" i="22"/>
  <c r="Y44" i="22"/>
  <c r="Y43" i="22"/>
  <c r="Y42" i="22"/>
  <c r="Y41" i="22"/>
  <c r="Y38" i="22"/>
  <c r="Y36"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W39" i="22"/>
  <c r="W59" i="22" s="1"/>
  <c r="Y63" i="22"/>
  <c r="Y34" i="22"/>
  <c r="W34" i="22"/>
  <c r="Y32" i="22"/>
  <c r="Y33" i="22" s="1"/>
  <c r="W32" i="22"/>
  <c r="W33" i="22" s="1"/>
  <c r="Y61" i="22"/>
  <c r="Y40" i="22"/>
  <c r="W61" i="22"/>
  <c r="W62" i="22" s="1"/>
  <c r="Y37" i="22"/>
  <c r="Y39" i="22" s="1"/>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Y62" i="22" l="1"/>
  <c r="Y59" i="22"/>
  <c r="I54" i="20"/>
  <c r="H54" i="20"/>
  <c r="I48" i="20"/>
  <c r="H48" i="20"/>
  <c r="I41" i="20"/>
  <c r="H41" i="20"/>
  <c r="I35" i="20"/>
  <c r="H35" i="20"/>
  <c r="I42" i="20" l="1"/>
  <c r="H55" i="20"/>
  <c r="I55" i="20"/>
  <c r="H42" i="20"/>
  <c r="I57" i="20" l="1"/>
  <c r="I59" i="20" s="1"/>
  <c r="H57" i="20"/>
  <c r="H59" i="20" s="1"/>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<sst xmlns="http://schemas.openxmlformats.org/spreadsheetml/2006/main" count="531" uniqueCount="467">
  <si>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</si>
  <si>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</si>
  <si>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</si>
  <si>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</si>
  <si>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</si>
  <si>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</si>
  <si>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</si>
  <si>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</si>
  <si>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</si>
  <si>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</si>
  <si>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</si>
  <si>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</si>
  <si>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</si>
  <si>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</si>
  <si>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</si>
  <si>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</si>
  <si>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</si>
  <si>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</si>
  <si>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</si>
  <si>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</si>
  <si>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</si>
  <si>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</si>
  <si>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</si>
  <si>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</si>
  <si>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</si>
  <si>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</si>
  <si>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</si>
  <si>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</si>
  <si>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</si>
  <si>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</si>
  <si>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</si>
  <si>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</si>
  <si>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</si>
  <si>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</si>
  <si>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</si>
  <si>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</si>
  <si>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</si>
  <si>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</si>
  <si>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</si>
  <si>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</si>
  <si>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</si>
  <si>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</si>
  <si>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</si>
  <si>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</si>
  <si>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</si>
  <si>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</si>
  <si>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</si>
  <si>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</si>
  <si>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</si>
  <si>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</si>
  <si>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</si>
  <si>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</si>
  <si>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</si>
  <si>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</si>
  <si>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</si>
  <si>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</si>
  <si>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</si>
  <si>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</si>
  <si>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</si>
  <si>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</si>
  <si>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</si>
  <si>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</si>
  <si>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</si>
  <si>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</si>
  <si>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</si>
  <si>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</si>
  <si>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</si>
  <si>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</si>
  <si>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</si>
  <si>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</si>
  <si>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</si>
  <si>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</si>
  <si>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</si>
  <si>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</si>
  <si>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</si>
  <si>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</si>
  <si>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</si>
  <si>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</si>
  <si>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</si>
  <si>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</si>
  <si>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</si>
  <si>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</si>
  <si>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</si>
  <si>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</si>
  <si>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</si>
  <si>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</si>
  <si>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</si>
  <si>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</si>
  <si>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</si>
  <si>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</si>
  <si>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</si>
  <si>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</si>
  <si>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</si>
  <si>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</si>
  <si>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</si>
  <si>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</si>
  <si>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</si>
  <si>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</si>
  <si>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</si>
  <si>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</si>
  <si>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</si>
  <si>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</si>
  <si>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</si>
  <si>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</si>
  <si>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</si>
  <si>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</si>
  <si>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</si>
  <si>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</si>
  <si>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</si>
  <si>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</si>
  <si>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</si>
  <si>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</si>
  <si>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</si>
  <si>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</si>
  <si>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</si>
  <si>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</si>
  <si>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</si>
  <si>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</si>
  <si>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</si>
  <si>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</si>
  <si>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</si>
  <si>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</si>
  <si>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</si>
  <si>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</si>
  <si>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</si>
  <si>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</si>
  <si>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</si>
  <si>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</si>
  <si>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</si>
  <si>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</si>
  <si>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</si>
  <si>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</si>
  <si>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</si>
  <si>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</si>
  <si>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</si>
  <si>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</si>
  <si>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</si>
  <si>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</si>
  <si>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</si>
  <si>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</si>
  <si>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</si>
  <si>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</si>
  <si>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</si>
  <si>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</si>
  <si>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</si>
  <si>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</si>
  <si>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</si>
  <si>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</si>
  <si>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</si>
  <si>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</si>
  <si>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</si>
  <si>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</si>
  <si>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</si>
  <si>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</si>
  <si>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</si>
  <si>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</si>
  <si>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</si>
  <si>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</si>
  <si>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</si>
  <si>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</si>
  <si>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</si>
  <si>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</si>
  <si>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</si>
  <si>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</si>
  <si>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</si>
  <si>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</si>
  <si>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</si>
  <si>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</si>
  <si>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</si>
  <si>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</si>
  <si>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</si>
  <si>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</si>
  <si>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</si>
  <si>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</si>
  <si>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</si>
  <si>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</si>
  <si>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</si>
  <si>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</si>
  <si>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</si>
  <si>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</si>
  <si>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</si>
  <si>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</si>
  <si>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</si>
  <si>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</si>
  <si>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</si>
  <si>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</si>
  <si>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</si>
  <si>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</si>
  <si>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</si>
  <si>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</si>
  <si>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</si>
  <si>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</si>
  <si>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</si>
  <si>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</si>
  <si>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</si>
  <si>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</si>
  <si>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</si>
  <si>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</si>
  <si>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</si>
  <si>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</si>
  <si>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</si>
  <si>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</si>
  <si>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</si>
  <si>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</si>
  <si>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</si>
  <si>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</si>
  <si>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</si>
  <si>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</si>
  <si>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</si>
  <si>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</si>
  <si>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</si>
  <si>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</si>
  <si>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</si>
  <si>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</si>
  <si>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</si>
  <si>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</si>
  <si>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</si>
  <si>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</si>
  <si>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</si>
  <si>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</si>
  <si>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</si>
  <si>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</si>
  <si>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</si>
  <si>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</si>
  <si>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</si>
  <si>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</si>
  <si>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</si>
  <si>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</si>
  <si>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</si>
  <si>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</si>
  <si>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</si>
  <si>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</si>
  <si>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</si>
  <si>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</si>
  <si>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</si>
  <si>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</si>
  <si>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</si>
  <si>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</si>
  <si>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</si>
  <si>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</si>
  <si>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</si>
  <si>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</si>
  <si>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</si>
  <si>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</si>
  <si>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</si>
  <si>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</si>
  <si>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</si>
  <si>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</si>
  <si>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</si>
  <si>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</si>
  <si>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</si>
  <si>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</si>
  <si>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</si>
  <si>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</si>
  <si>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</si>
  <si>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</si>
  <si>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</si>
  <si>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</si>
  <si>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</si>
  <si>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</si>
  <si>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</si>
  <si>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</si>
  <si>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</si>
  <si>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</si>
  <si>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</si>
  <si>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</si>
  <si>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</si>
  <si>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</si>
  <si>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</si>
  <si>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</si>
  <si>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</si>
  <si>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</si>
  <si>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</si>
  <si>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</si>
  <si>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</si>
  <si>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</si>
  <si>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</si>
  <si>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</si>
  <si>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</si>
  <si>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</si>
  <si>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</si>
  <si>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</si>
  <si>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</si>
  <si>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</si>
  <si>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</si>
  <si>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</si>
  <si>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</si>
  <si>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</si>
  <si>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</si>
  <si>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</si>
  <si>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</si>
  <si>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</si>
  <si>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</si>
  <si>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</si>
  <si>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</si>
  <si>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</si>
  <si>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</si>
  <si>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</si>
  <si>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</si>
  <si>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</si>
  <si>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</si>
  <si>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</si>
  <si>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</si>
  <si>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</si>
  <si>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</si>
  <si>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</si>
  <si>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</si>
  <si>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</si>
  <si>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</si>
  <si>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</si>
  <si>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</si>
  <si>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</si>
  <si>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</si>
  <si>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</si>
  <si>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</si>
  <si>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</si>
  <si>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</si>
  <si>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</si>
  <si>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</si>
  <si>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</si>
  <si>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</si>
  <si>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</si>
  <si>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</si>
  <si>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</si>
  <si>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</si>
  <si>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</si>
  <si>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</si>
  <si>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</si>
  <si>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</si>
  <si>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</si>
  <si>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</si>
  <si>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</si>
  <si>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</si>
  <si>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</si>
  <si>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</si>
  <si>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</si>
  <si>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</si>
  <si>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</si>
  <si>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</si>
  <si>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</si>
  <si>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</si>
  <si>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</si>
  <si>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</si>
  <si>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</si>
  <si>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</si>
  <si>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</si>
  <si>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</si>
  <si>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</si>
  <si>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</si>
  <si>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</si>
  <si>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</si>
  <si>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</si>
  <si>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</si>
  <si>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</si>
  <si>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</si>
  <si>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</si>
  <si>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</si>
  <si>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</si>
  <si>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</si>
  <si>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</si>
  <si>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</si>
  <si>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</si>
  <si>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</si>
  <si>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</si>
  <si>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</si>
  <si>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</si>
  <si>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</si>
  <si>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</si>
  <si>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</si>
  <si>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</si>
  <si>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</si>
  <si>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</si>
  <si>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</si>
  <si>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</si>
  <si>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</si>
  <si>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</si>
  <si>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</si>
  <si>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</si>
  <si>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</si>
  <si>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</si>
  <si>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</si>
  <si>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</si>
  <si>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</si>
  <si>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</si>
  <si>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</si>
  <si>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</si>
  <si>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</si>
  <si>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</si>
  <si>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</si>
  <si>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</si>
  <si>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</si>
  <si>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</si>
  <si>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</si>
  <si>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</si>
  <si>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</si>
  <si>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</si>
  <si>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</si>
  <si>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</si>
  <si>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</si>
  <si>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</si>
  <si>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</si>
  <si>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</si>
  <si>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</si>
  <si>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</si>
  <si>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</si>
  <si>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</si>
  <si>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</si>
  <si>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</si>
  <si>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</si>
  <si>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</si>
  <si>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</si>
  <si>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</si>
  <si>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</si>
  <si>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</si>
  <si>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</si>
  <si>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</si>
  <si>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</si>
  <si>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</si>
  <si>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</si>
  <si>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</si>
  <si>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</si>
  <si>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</si>
  <si>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</si>
  <si>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</si>
  <si>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</si>
  <si>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</si>
  <si>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</si>
  <si>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</si>
  <si>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</si>
  <si>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</si>
  <si>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</si>
  <si>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</si>
  <si>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</si>
  <si>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</si>
  <si>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</si>
  <si>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</si>
  <si>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</si>
  <si>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</si>
  <si>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</si>
  <si>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</si>
  <si>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</si>
  <si>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</si>
  <si>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</si>
  <si>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</si>
  <si>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</si>
  <si>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</si>
  <si>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</si>
  <si>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</si>
  <si>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01298470</t>
  </si>
  <si>
    <t>HR</t>
  </si>
  <si>
    <t>080157581</t>
  </si>
  <si>
    <t>34695138237</t>
  </si>
  <si>
    <t>5157</t>
  </si>
  <si>
    <t>M SAN GRUPA d.o.o.</t>
  </si>
  <si>
    <t>komunikacije@msan.hr</t>
  </si>
  <si>
    <t>www.msan.hr</t>
  </si>
  <si>
    <t>Dugoselska ulica 5</t>
  </si>
  <si>
    <t>Rugvica (Općina Rugvica)</t>
  </si>
  <si>
    <t>213800TZT84K7VNWFO74</t>
  </si>
  <si>
    <t>Obveznik: M SAN GRUPA D.O.O.</t>
  </si>
  <si>
    <t> 30.06.2025</t>
  </si>
  <si>
    <t>stanje na dan 30.6.2025.</t>
  </si>
  <si>
    <t>u razdoblju 1.1.2025. do 30.6.2025.</t>
  </si>
  <si>
    <t>Ilijana Matić Ivanović</t>
  </si>
  <si>
    <t>01 6690773</t>
  </si>
  <si>
    <t>ilijana.matic@backoffice.hr</t>
  </si>
  <si>
    <t>BILJEŠKE UZ FINANCIJSKE IZVJEŠTAJE - PFI
(koji se sastavljaju za polugodišnja razdoblja)
Naziv izdavatelja: M SAN GRUPA D.O.O.
OIB:34695138237
Izvještajno razdoblje: 01.01.2025 - 30.06.2025. 
Godišnji izvještaj M SAN Grupe d.o.o. za 2024. godinu dostupan je na internetskim stranicama izdavatelja, na adresi: 
https://www.msan.hr/wp-content/uploads/2025/05/M-SAN-Grupa-FS-2024-HR.pdf
Računovodstvene politike koje se primjenjuju prilikom sastavljanja financijskih izvještaja za izvještajno razdoblje su iste kao i u posljednjim godišnjim financijskim izvještajima.
M SAN Grupa d.o.o. nema dugova ročnosti dulje od 5 godina. 
Prosječan broj zaposlenih M SAN Grupe d.o.o. u razdoblju od 1.1.2025. do 30.6.2025. godine bio je 252.
M SAN Grupa d.o.o. na dan 31.12.2024. nema iskazanu odgođenu poreznu obvezu. U izvještajnom razdoblju nije bilo promjena u odnosu na prethodno izvještajno razdoblje.
M SAN Grupa d.o.o. drži sudjelujuće interese u društvu:
Ekupi d.o.o., Buzinski prilaz 10, 10010 Zagreb, Hrvatska
Udjel Društva u kapitalu pridruženog društva: 96 TEUR
Iznos ukupnog kapitala i rezervi: 509 TEUR
Dobit ili gubitak posljednjeg izvještajnog razdoblja: 39 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</si>
</sst>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64" fontId="4" fillId="0" borderId="10" xfId="0" applyNumberFormat="1" applyFont="1" applyBorder="1" applyAlignment="1">
      <alignment horizontal="center" vertical="center"/>
    </xf>
    <xf numFmtId="0" fontId="11" fillId="9" borderId="0" xfId="3" applyFill="1"/>
    <xf numFmtId="3" fontId="0" fillId="0" borderId="0" xfId="0" applyNumberFormat="1"/>
    <xf numFmtId="0" fontId="4" fillId="3" borderId="15" xfId="0"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0" fontId="18" fillId="3" borderId="15" xfId="0" applyFont="1" applyFill="1" applyBorder="1" applyAlignment="1">
      <alignment horizontal="center" vertical="center"/>
    </xf>
    <xf numFmtId="164" fontId="4" fillId="0" borderId="15" xfId="0" applyNumberFormat="1" applyFont="1" applyBorder="1" applyAlignment="1">
      <alignment horizontal="center" vertical="center"/>
    </xf>
    <xf numFmtId="3" fontId="5" fillId="0" borderId="15" xfId="0" applyNumberFormat="1" applyFont="1" applyBorder="1" applyAlignment="1" applyProtection="1">
      <alignment horizontal="right" vertical="center" shrinkToFit="1"/>
      <protection locked="0"/>
    </xf>
    <xf numFmtId="164" fontId="4" fillId="8" borderId="15" xfId="0" applyNumberFormat="1" applyFont="1" applyFill="1" applyBorder="1" applyAlignment="1">
      <alignment horizontal="center" vertical="center"/>
    </xf>
    <xf numFmtId="3" fontId="11" fillId="0" borderId="0" xfId="3" applyNumberFormat="1"/>
    <xf numFmtId="0" fontId="4" fillId="3" borderId="15" xfId="3"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164" fontId="4" fillId="9" borderId="15" xfId="0" applyNumberFormat="1" applyFont="1" applyFill="1" applyBorder="1" applyAlignment="1">
      <alignment horizontal="center" vertical="center"/>
    </xf>
    <xf numFmtId="3" fontId="17" fillId="9" borderId="15" xfId="0" applyNumberFormat="1" applyFont="1" applyFill="1" applyBorder="1" applyAlignment="1" applyProtection="1">
      <alignment horizontal="right" vertical="center" shrinkToFit="1"/>
      <protection locked="0"/>
    </xf>
    <xf numFmtId="3" fontId="17" fillId="8" borderId="15" xfId="0" applyNumberFormat="1" applyFont="1" applyFill="1" applyBorder="1" applyAlignment="1">
      <alignment vertical="center"/>
    </xf>
    <xf numFmtId="3" fontId="5" fillId="0" borderId="15"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5" fillId="9" borderId="1" xfId="4" applyFont="1" applyFill="1" applyBorder="1"/>
    <xf numFmtId="0" fontId="1" fillId="9" borderId="9" xfId="4" applyFill="1" applyBorder="1"/>
    <xf numFmtId="0" fontId="1" fillId="0" borderId="0" xfId="4"/>
    <xf numFmtId="0" fontId="27" fillId="9" borderId="11" xfId="4" applyFont="1" applyFill="1" applyBorder="1" applyAlignment="1">
      <alignment horizontal="center" vertical="center"/>
    </xf>
    <xf numFmtId="0" fontId="27" fillId="9" borderId="0" xfId="4" applyFont="1" applyFill="1" applyAlignment="1">
      <alignment horizontal="center" vertical="center"/>
    </xf>
    <xf numFmtId="0" fontId="27" fillId="9" borderId="12" xfId="4" applyFont="1" applyFill="1" applyBorder="1" applyAlignment="1">
      <alignment horizontal="center" vertical="center"/>
    </xf>
    <xf numFmtId="0" fontId="5" fillId="9" borderId="0" xfId="4" applyFont="1" applyFill="1" applyAlignment="1">
      <alignment horizontal="center" vertical="center"/>
    </xf>
    <xf numFmtId="0" fontId="5" fillId="9" borderId="13" xfId="4" applyFont="1" applyFill="1" applyBorder="1" applyAlignment="1">
      <alignment vertical="center"/>
    </xf>
    <xf numFmtId="0" fontId="30" fillId="0" borderId="0" xfId="4" applyFont="1"/>
    <xf numFmtId="0" fontId="4" fillId="9" borderId="11"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0" fontId="5" fillId="9" borderId="12"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4"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1" fontId="5" fillId="9" borderId="0" xfId="4" applyNumberFormat="1" applyFont="1" applyFill="1" applyAlignment="1">
      <alignment horizontal="center" vertical="center"/>
    </xf>
    <xf numFmtId="1" fontId="5" fillId="9" borderId="12" xfId="4" applyNumberFormat="1" applyFont="1" applyFill="1" applyBorder="1" applyAlignment="1">
      <alignment vertical="center"/>
    </xf>
    <xf numFmtId="0" fontId="1" fillId="9" borderId="12" xfId="4" applyFill="1" applyBorder="1"/>
    <xf numFmtId="0" fontId="28" fillId="9" borderId="11" xfId="4" applyFont="1" applyFill="1" applyBorder="1" applyAlignment="1">
      <alignment wrapText="1"/>
    </xf>
    <xf numFmtId="0" fontId="28" fillId="9" borderId="12" xfId="4" applyFont="1" applyFill="1" applyBorder="1" applyAlignment="1">
      <alignment wrapText="1"/>
    </xf>
    <xf numFmtId="0" fontId="28" fillId="9" borderId="11" xfId="4" applyFont="1" applyFill="1" applyBorder="1"/>
    <xf numFmtId="0" fontId="28" fillId="9" borderId="0" xfId="4" applyFont="1" applyFill="1"/>
    <xf numFmtId="0" fontId="28" fillId="9" borderId="0" xfId="4" applyFont="1" applyFill="1" applyAlignment="1">
      <alignment wrapText="1"/>
    </xf>
    <xf numFmtId="0" fontId="28" fillId="9" borderId="12" xfId="4" applyFont="1" applyFill="1" applyBorder="1"/>
    <xf numFmtId="0" fontId="5" fillId="9" borderId="0" xfId="4" applyFont="1" applyFill="1" applyAlignment="1">
      <alignment horizontal="right" vertical="center" wrapText="1"/>
    </xf>
    <xf numFmtId="0" fontId="29" fillId="9" borderId="12" xfId="4" applyFont="1" applyFill="1" applyBorder="1" applyAlignment="1">
      <alignment vertical="center"/>
    </xf>
    <xf numFmtId="0" fontId="5" fillId="9" borderId="11" xfId="4" applyFont="1" applyFill="1" applyBorder="1" applyAlignment="1">
      <alignment horizontal="right" vertical="center" wrapText="1"/>
    </xf>
    <xf numFmtId="0" fontId="29" fillId="9" borderId="0" xfId="4" applyFont="1" applyFill="1" applyAlignment="1">
      <alignment vertical="center"/>
    </xf>
    <xf numFmtId="0" fontId="28" fillId="9" borderId="0" xfId="4" applyFont="1" applyFill="1" applyAlignment="1">
      <alignment vertical="top"/>
    </xf>
    <xf numFmtId="0" fontId="4" fillId="10" borderId="14" xfId="4" applyFont="1" applyFill="1" applyBorder="1" applyAlignment="1" applyProtection="1">
      <alignment horizontal="center" vertical="center"/>
      <protection locked="0"/>
    </xf>
    <xf numFmtId="0" fontId="4" fillId="9" borderId="0" xfId="4" applyFont="1" applyFill="1" applyAlignment="1">
      <alignment vertical="center"/>
    </xf>
    <xf numFmtId="0" fontId="31" fillId="9" borderId="0" xfId="4" applyFont="1" applyFill="1"/>
    <xf numFmtId="0" fontId="32" fillId="9" borderId="0" xfId="4" applyFont="1" applyFill="1" applyAlignment="1">
      <alignment vertical="center"/>
    </xf>
    <xf numFmtId="0" fontId="33" fillId="9" borderId="12" xfId="4" applyFont="1" applyFill="1" applyBorder="1" applyAlignment="1">
      <alignment vertical="center"/>
    </xf>
    <xf numFmtId="0" fontId="4" fillId="9" borderId="0" xfId="4" applyFont="1" applyFill="1" applyAlignment="1">
      <alignment horizontal="center" vertical="center"/>
    </xf>
    <xf numFmtId="0" fontId="35" fillId="9" borderId="0" xfId="4" applyFont="1" applyFill="1" applyAlignment="1">
      <alignment vertical="center"/>
    </xf>
    <xf numFmtId="0" fontId="36" fillId="9" borderId="0" xfId="4" applyFont="1" applyFill="1" applyAlignment="1">
      <alignment vertical="center"/>
    </xf>
    <xf numFmtId="0" fontId="34" fillId="9" borderId="12" xfId="4" applyFont="1" applyFill="1" applyBorder="1" applyAlignment="1">
      <alignment vertical="center"/>
    </xf>
    <xf numFmtId="0" fontId="5" fillId="9" borderId="12" xfId="4" applyFont="1" applyFill="1" applyBorder="1" applyAlignment="1">
      <alignment horizontal="center" vertical="center"/>
    </xf>
    <xf numFmtId="0" fontId="28" fillId="9" borderId="12" xfId="4" applyFont="1" applyFill="1" applyBorder="1" applyAlignment="1">
      <alignment vertical="center"/>
    </xf>
    <xf numFmtId="0" fontId="28" fillId="9" borderId="11" xfId="4" applyFont="1" applyFill="1" applyBorder="1" applyAlignment="1">
      <alignment vertical="top"/>
    </xf>
    <xf numFmtId="0" fontId="31" fillId="9" borderId="12" xfId="4" applyFont="1" applyFill="1" applyBorder="1"/>
    <xf numFmtId="0" fontId="1" fillId="9" borderId="3" xfId="4" applyFill="1" applyBorder="1"/>
    <xf numFmtId="0" fontId="1" fillId="9" borderId="2" xfId="4" applyFill="1" applyBorder="1"/>
    <xf numFmtId="0" fontId="1" fillId="9" borderId="4" xfId="4" applyFill="1" applyBorder="1"/>
    <xf numFmtId="49" fontId="4" fillId="10" borderId="14" xfId="4" applyNumberFormat="1" applyFont="1" applyFill="1" applyBorder="1" applyAlignment="1" applyProtection="1">
      <alignment horizontal="center" vertical="center"/>
      <protection locked="0"/>
    </xf>
    <xf numFmtId="0" fontId="37" fillId="0" borderId="0" xfId="4" applyFont="1"/>
    <xf numFmtId="3" fontId="17" fillId="8" borderId="15" xfId="0" applyNumberFormat="1" applyFont="1" applyFill="1" applyBorder="1" applyAlignment="1" applyProtection="1">
      <alignment horizontal="right" vertical="center" shrinkToFit="1"/>
      <protection locked="0"/>
    </xf>
    <xf numFmtId="0" fontId="30" fillId="13" borderId="0" xfId="4" applyFont="1" applyFill="1"/>
    <xf numFmtId="0" fontId="18" fillId="3" borderId="15" xfId="3" applyFont="1" applyFill="1" applyBorder="1" applyAlignment="1">
      <alignment horizontal="center" vertical="center"/>
    </xf>
    <xf numFmtId="164" fontId="4" fillId="0" borderId="16" xfId="0" applyNumberFormat="1" applyFont="1" applyBorder="1" applyAlignment="1">
      <alignment horizontal="center" vertical="center"/>
    </xf>
    <xf numFmtId="0" fontId="2" fillId="0" borderId="0" xfId="3" applyFont="1"/>
    <xf numFmtId="4" fontId="18" fillId="3" borderId="15" xfId="3"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protection locked="0"/>
    </xf>
    <xf numFmtId="3" fontId="5" fillId="8" borderId="15" xfId="0" applyNumberFormat="1" applyFont="1" applyFill="1" applyBorder="1" applyAlignment="1" applyProtection="1">
      <alignment vertical="center"/>
      <protection locked="0"/>
    </xf>
    <xf numFmtId="3" fontId="17" fillId="0" borderId="15" xfId="0" applyNumberFormat="1" applyFont="1" applyBorder="1" applyAlignment="1">
      <alignment vertical="center"/>
    </xf>
    <xf numFmtId="3" fontId="9" fillId="3" borderId="15"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165" fontId="18" fillId="0" borderId="15" xfId="0" applyNumberFormat="1" applyFont="1" applyBorder="1" applyAlignment="1">
      <alignment horizontal="center" vertical="center"/>
    </xf>
    <xf numFmtId="3" fontId="3" fillId="0" borderId="15" xfId="0" applyNumberFormat="1" applyFont="1" applyBorder="1" applyAlignment="1" applyProtection="1">
      <alignment vertical="center" shrinkToFit="1"/>
      <protection locked="0"/>
    </xf>
    <xf numFmtId="3" fontId="23" fillId="0" borderId="15" xfId="0" applyNumberFormat="1" applyFont="1" applyBorder="1" applyAlignment="1">
      <alignment vertical="center" shrinkToFit="1"/>
    </xf>
    <xf numFmtId="165" fontId="18" fillId="8" borderId="15" xfId="0" applyNumberFormat="1" applyFont="1" applyFill="1" applyBorder="1" applyAlignment="1">
      <alignment horizontal="center" vertical="center"/>
    </xf>
    <xf numFmtId="3" fontId="23" fillId="8" borderId="15" xfId="0" applyNumberFormat="1" applyFont="1" applyFill="1" applyBorder="1" applyAlignment="1">
      <alignment vertical="center" shrinkToFit="1"/>
    </xf>
    <xf numFmtId="3" fontId="3" fillId="7" borderId="15" xfId="0" applyNumberFormat="1" applyFont="1" applyFill="1" applyBorder="1" applyAlignment="1">
      <alignment vertical="center" shrinkToFit="1"/>
    </xf>
    <xf numFmtId="3" fontId="38" fillId="3" borderId="15" xfId="0" applyNumberFormat="1" applyFont="1" applyFill="1" applyBorder="1" applyAlignment="1">
      <alignment horizontal="center" vertical="center" wrapText="1"/>
    </xf>
    <xf numFmtId="3" fontId="17" fillId="8" borderId="15" xfId="0" applyNumberFormat="1" applyFont="1" applyFill="1" applyBorder="1" applyAlignment="1" applyProtection="1">
      <alignment vertical="center"/>
      <protection locked="0"/>
    </xf>
    <xf numFmtId="3" fontId="17" fillId="8" borderId="15" xfId="0" applyNumberFormat="1" applyFont="1" applyFill="1" applyBorder="1" applyAlignment="1" applyProtection="1">
      <alignment horizontal="right" vertical="center"/>
      <protection locked="0"/>
    </xf>
    <xf numFmtId="0" fontId="4" fillId="10" borderId="4" xfId="4" applyFont="1" applyFill="1" applyBorder="1" applyAlignment="1" applyProtection="1">
      <alignment horizontal="center" vertical="center"/>
      <protection locked="0"/>
    </xf>
    <xf numFmtId="0" fontId="28" fillId="9" borderId="0" xfId="4" applyFont="1" applyFill="1" applyProtection="1">
      <protection locked="0"/>
    </xf>
    <xf numFmtId="0" fontId="28" fillId="9" borderId="11" xfId="4" applyFont="1" applyFill="1" applyBorder="1" applyProtection="1">
      <protection locked="0"/>
    </xf>
    <xf numFmtId="0" fontId="28" fillId="9" borderId="0" xfId="4" applyFont="1" applyFill="1" applyAlignment="1" applyProtection="1">
      <alignment vertical="top"/>
      <protection locked="0"/>
    </xf>
    <xf numFmtId="0" fontId="28" fillId="9" borderId="12" xfId="4" applyFont="1" applyFill="1" applyBorder="1" applyProtection="1">
      <protection locked="0"/>
    </xf>
    <xf numFmtId="0" fontId="28" fillId="9" borderId="0" xfId="4" applyFont="1" applyFill="1" applyAlignment="1" applyProtection="1">
      <alignment vertical="top" wrapText="1"/>
      <protection locked="0"/>
    </xf>
    <xf numFmtId="0" fontId="28" fillId="9" borderId="0" xfId="4" applyFont="1" applyFill="1" applyAlignment="1" applyProtection="1">
      <alignment wrapText="1"/>
      <protection locked="0"/>
    </xf>
    <xf numFmtId="0" fontId="28" fillId="9" borderId="11" xfId="4" applyFont="1" applyFill="1" applyBorder="1" applyAlignment="1" applyProtection="1">
      <alignment vertical="top"/>
      <protection locked="0"/>
    </xf>
    <xf numFmtId="0" fontId="5" fillId="9" borderId="1" xfId="4" applyFont="1" applyFill="1" applyBorder="1" applyAlignment="1">
      <alignment horizontal="left" vertical="center" wrapText="1"/>
    </xf>
    <xf numFmtId="0" fontId="5" fillId="9" borderId="11" xfId="4" applyFont="1" applyFill="1" applyBorder="1" applyAlignment="1">
      <alignment horizontal="right" vertical="center" wrapText="1"/>
    </xf>
    <xf numFmtId="0" fontId="5" fillId="9" borderId="0" xfId="4" applyFont="1" applyFill="1" applyAlignment="1">
      <alignment horizontal="right" vertical="center" wrapText="1"/>
    </xf>
    <xf numFmtId="0" fontId="28" fillId="10" borderId="3" xfId="4" applyFont="1" applyFill="1" applyBorder="1" applyAlignment="1" applyProtection="1">
      <alignment vertical="center"/>
      <protection locked="0"/>
    </xf>
    <xf numFmtId="0" fontId="28" fillId="10" borderId="2" xfId="4" applyFont="1" applyFill="1" applyBorder="1" applyAlignment="1" applyProtection="1">
      <alignment vertical="center"/>
      <protection locked="0"/>
    </xf>
    <xf numFmtId="0" fontId="28" fillId="10" borderId="4" xfId="4" applyFont="1" applyFill="1" applyBorder="1" applyAlignment="1" applyProtection="1">
      <alignment vertical="center"/>
      <protection locked="0"/>
    </xf>
    <xf numFmtId="0" fontId="5" fillId="9" borderId="6" xfId="4" applyFont="1" applyFill="1" applyBorder="1" applyAlignment="1">
      <alignment horizontal="left" vertical="center" wrapText="1"/>
    </xf>
    <xf numFmtId="0" fontId="28" fillId="10" borderId="3" xfId="0" applyFont="1" applyFill="1" applyBorder="1" applyAlignment="1" applyProtection="1">
      <alignment vertical="center"/>
      <protection locked="0"/>
    </xf>
    <xf numFmtId="0" fontId="28" fillId="10" borderId="2" xfId="0" applyFont="1" applyFill="1" applyBorder="1" applyAlignment="1" applyProtection="1">
      <alignment vertical="center"/>
      <protection locked="0"/>
    </xf>
    <xf numFmtId="0" fontId="28" fillId="10" borderId="4" xfId="0" applyFont="1" applyFill="1" applyBorder="1" applyAlignment="1" applyProtection="1">
      <alignment vertical="center"/>
      <protection locked="0"/>
    </xf>
    <xf numFmtId="0" fontId="28" fillId="9" borderId="0" xfId="4" applyFont="1" applyFill="1"/>
    <xf numFmtId="49" fontId="4" fillId="10" borderId="3" xfId="0" applyNumberFormat="1" applyFont="1" applyFill="1" applyBorder="1" applyAlignment="1" applyProtection="1">
      <alignment vertical="center"/>
      <protection locked="0"/>
    </xf>
    <xf numFmtId="49" fontId="4" fillId="10" borderId="2" xfId="0" applyNumberFormat="1" applyFont="1" applyFill="1" applyBorder="1" applyAlignment="1" applyProtection="1">
      <alignment vertical="center"/>
      <protection locked="0"/>
    </xf>
    <xf numFmtId="49" fontId="4" fillId="10" borderId="4" xfId="0" applyNumberFormat="1" applyFont="1" applyFill="1" applyBorder="1" applyAlignment="1" applyProtection="1">
      <alignment vertical="center"/>
      <protection locked="0"/>
    </xf>
    <xf numFmtId="0" fontId="5" fillId="9" borderId="0" xfId="4" applyFont="1" applyFill="1" applyAlignment="1">
      <alignment horizontal="center" vertical="center"/>
    </xf>
    <xf numFmtId="0" fontId="5" fillId="9" borderId="12" xfId="4" applyFont="1" applyFill="1" applyBorder="1" applyAlignment="1">
      <alignment horizontal="center" vertical="center"/>
    </xf>
    <xf numFmtId="0" fontId="28" fillId="9" borderId="0" xfId="4" applyFont="1" applyFill="1" applyAlignment="1">
      <alignment vertical="top"/>
    </xf>
    <xf numFmtId="0" fontId="5" fillId="9" borderId="0" xfId="4" applyFont="1" applyFill="1" applyAlignment="1">
      <alignment vertical="top"/>
    </xf>
    <xf numFmtId="0" fontId="4" fillId="10" borderId="3" xfId="4" applyFont="1" applyFill="1" applyBorder="1" applyAlignment="1" applyProtection="1">
      <alignment vertical="center"/>
      <protection locked="0"/>
    </xf>
    <xf numFmtId="0" fontId="4" fillId="10" borderId="2" xfId="4" applyFont="1" applyFill="1" applyBorder="1" applyAlignment="1" applyProtection="1">
      <alignment vertical="center"/>
      <protection locked="0"/>
    </xf>
    <xf numFmtId="0" fontId="4" fillId="10" borderId="4" xfId="4" applyFont="1" applyFill="1" applyBorder="1" applyAlignment="1" applyProtection="1">
      <alignment vertical="center"/>
      <protection locked="0"/>
    </xf>
    <xf numFmtId="0" fontId="5" fillId="9" borderId="0" xfId="4" applyFont="1" applyFill="1" applyAlignment="1">
      <alignment vertical="center"/>
    </xf>
    <xf numFmtId="0" fontId="4" fillId="10" borderId="3" xfId="4" applyFont="1" applyFill="1" applyBorder="1" applyAlignment="1" applyProtection="1">
      <alignment horizontal="center" vertical="center"/>
      <protection locked="0"/>
    </xf>
    <xf numFmtId="0" fontId="4" fillId="10" borderId="4" xfId="4" applyFont="1" applyFill="1" applyBorder="1" applyAlignment="1" applyProtection="1">
      <alignment horizontal="center" vertical="center"/>
      <protection locked="0"/>
    </xf>
    <xf numFmtId="0" fontId="5" fillId="9" borderId="11" xfId="4" applyFont="1" applyFill="1" applyBorder="1" applyAlignment="1">
      <alignment horizontal="left" vertical="center"/>
    </xf>
    <xf numFmtId="0" fontId="5" fillId="9" borderId="0" xfId="4" applyFont="1" applyFill="1" applyAlignment="1">
      <alignment horizontal="left" vertical="center"/>
    </xf>
    <xf numFmtId="0" fontId="28" fillId="9" borderId="0" xfId="4" applyFont="1" applyFill="1" applyProtection="1">
      <protection locked="0"/>
    </xf>
    <xf numFmtId="0" fontId="28" fillId="9" borderId="0" xfId="4" applyFont="1" applyFill="1" applyAlignment="1" applyProtection="1">
      <alignment vertical="top"/>
      <protection locked="0"/>
    </xf>
    <xf numFmtId="0" fontId="4" fillId="10" borderId="3" xfId="4" applyFont="1" applyFill="1" applyBorder="1" applyAlignment="1" applyProtection="1">
      <alignment horizontal="left" vertical="center"/>
      <protection locked="0"/>
    </xf>
    <xf numFmtId="0" fontId="4" fillId="10" borderId="2" xfId="4" applyFont="1" applyFill="1" applyBorder="1" applyAlignment="1" applyProtection="1">
      <alignment horizontal="left" vertical="center"/>
      <protection locked="0"/>
    </xf>
    <xf numFmtId="0" fontId="4" fillId="10" borderId="4" xfId="4" applyFont="1" applyFill="1" applyBorder="1" applyAlignment="1" applyProtection="1">
      <alignment horizontal="left" vertical="center"/>
      <protection locked="0"/>
    </xf>
    <xf numFmtId="0" fontId="4" fillId="10" borderId="3" xfId="4" applyFont="1" applyFill="1" applyBorder="1" applyAlignment="1" applyProtection="1">
      <alignment horizontal="right" vertical="center"/>
      <protection locked="0"/>
    </xf>
    <xf numFmtId="0" fontId="4" fillId="10" borderId="2" xfId="4" applyFont="1" applyFill="1" applyBorder="1" applyAlignment="1" applyProtection="1">
      <alignment horizontal="right" vertical="center"/>
      <protection locked="0"/>
    </xf>
    <xf numFmtId="0" fontId="4" fillId="10" borderId="4" xfId="4" applyFont="1" applyFill="1" applyBorder="1" applyAlignment="1" applyProtection="1">
      <alignment horizontal="right" vertical="center"/>
      <protection locked="0"/>
    </xf>
    <xf numFmtId="0" fontId="28" fillId="9" borderId="0" xfId="4" applyFont="1" applyFill="1" applyAlignment="1" applyProtection="1">
      <alignment vertical="top" wrapText="1"/>
      <protection locked="0"/>
    </xf>
    <xf numFmtId="0" fontId="4" fillId="10" borderId="3" xfId="4" applyFont="1" applyFill="1" applyBorder="1" applyAlignment="1" applyProtection="1">
      <alignment horizontal="left" vertical="center" wrapText="1"/>
      <protection locked="0"/>
    </xf>
    <xf numFmtId="0" fontId="34" fillId="9" borderId="0" xfId="4" applyFont="1" applyFill="1" applyAlignment="1">
      <alignment vertical="center"/>
    </xf>
    <xf numFmtId="0" fontId="34" fillId="9" borderId="12" xfId="4" applyFont="1" applyFill="1" applyBorder="1" applyAlignment="1">
      <alignment vertical="center"/>
    </xf>
    <xf numFmtId="0" fontId="5" fillId="9" borderId="11" xfId="4" applyFont="1" applyFill="1" applyBorder="1" applyAlignment="1">
      <alignment horizontal="right" vertical="center"/>
    </xf>
    <xf numFmtId="0" fontId="5" fillId="9" borderId="0" xfId="4" applyFont="1" applyFill="1" applyAlignment="1">
      <alignment horizontal="right" vertical="center"/>
    </xf>
    <xf numFmtId="0" fontId="5" fillId="9" borderId="11" xfId="4" applyFont="1" applyFill="1" applyBorder="1" applyAlignment="1">
      <alignment horizontal="center" vertical="center"/>
    </xf>
    <xf numFmtId="0" fontId="29" fillId="9" borderId="0" xfId="4" applyFont="1" applyFill="1" applyAlignment="1">
      <alignment vertical="center"/>
    </xf>
    <xf numFmtId="0" fontId="28" fillId="9" borderId="0" xfId="4" applyFont="1" applyFill="1" applyAlignment="1">
      <alignment vertical="center"/>
    </xf>
    <xf numFmtId="0" fontId="28" fillId="9" borderId="12" xfId="4" applyFont="1" applyFill="1" applyBorder="1" applyAlignment="1">
      <alignment vertical="center"/>
    </xf>
    <xf numFmtId="0" fontId="28" fillId="10" borderId="3" xfId="4" applyFont="1" applyFill="1" applyBorder="1" applyProtection="1">
      <protection locked="0"/>
    </xf>
    <xf numFmtId="0" fontId="28" fillId="10" borderId="2" xfId="4" applyFont="1" applyFill="1" applyBorder="1" applyProtection="1">
      <protection locked="0"/>
    </xf>
    <xf numFmtId="0" fontId="28" fillId="10" borderId="4" xfId="4" applyFont="1" applyFill="1" applyBorder="1" applyProtection="1">
      <protection locked="0"/>
    </xf>
    <xf numFmtId="49" fontId="4" fillId="10" borderId="3" xfId="4" applyNumberFormat="1" applyFont="1" applyFill="1" applyBorder="1" applyAlignment="1" applyProtection="1">
      <alignment horizontal="center" vertical="center"/>
      <protection locked="0"/>
    </xf>
    <xf numFmtId="49" fontId="4" fillId="10" borderId="4" xfId="4" applyNumberFormat="1" applyFont="1" applyFill="1" applyBorder="1" applyAlignment="1" applyProtection="1">
      <alignment horizontal="center" vertical="center"/>
      <protection locked="0"/>
    </xf>
    <xf numFmtId="0" fontId="28" fillId="9" borderId="11" xfId="4" applyFont="1" applyFill="1" applyBorder="1" applyAlignment="1">
      <alignment vertical="center" wrapText="1"/>
    </xf>
    <xf numFmtId="0" fontId="28" fillId="9" borderId="0" xfId="4" applyFont="1" applyFill="1" applyAlignment="1">
      <alignment vertical="center" wrapText="1"/>
    </xf>
    <xf numFmtId="0" fontId="5" fillId="9" borderId="12" xfId="4" applyFont="1" applyFill="1" applyBorder="1" applyAlignment="1">
      <alignment horizontal="right" vertical="center" wrapText="1"/>
    </xf>
    <xf numFmtId="0" fontId="29" fillId="9" borderId="11" xfId="4" applyFont="1" applyFill="1" applyBorder="1" applyAlignment="1">
      <alignment vertical="center"/>
    </xf>
    <xf numFmtId="0" fontId="28" fillId="9" borderId="0" xfId="4" applyFont="1" applyFill="1" applyAlignment="1">
      <alignment wrapText="1"/>
    </xf>
    <xf numFmtId="0" fontId="28" fillId="9" borderId="11" xfId="4" applyFont="1" applyFill="1" applyBorder="1" applyAlignment="1">
      <alignment wrapText="1"/>
    </xf>
    <xf numFmtId="0" fontId="4" fillId="9" borderId="11" xfId="4" applyFont="1" applyFill="1" applyBorder="1" applyAlignment="1">
      <alignment horizontal="right" vertical="center" wrapText="1"/>
    </xf>
    <xf numFmtId="0" fontId="4" fillId="9" borderId="0" xfId="4" applyFont="1" applyFill="1" applyAlignment="1">
      <alignment horizontal="right" vertical="center" wrapText="1"/>
    </xf>
    <xf numFmtId="0" fontId="26" fillId="9" borderId="11" xfId="4" applyFont="1" applyFill="1" applyBorder="1" applyAlignment="1">
      <alignment horizontal="center" vertical="center" wrapText="1"/>
    </xf>
    <xf numFmtId="0" fontId="26" fillId="9" borderId="0" xfId="4" applyFont="1" applyFill="1" applyAlignment="1">
      <alignment horizontal="center" vertical="center" wrapText="1"/>
    </xf>
    <xf numFmtId="0" fontId="24" fillId="9" borderId="8" xfId="4" applyFont="1" applyFill="1" applyBorder="1" applyAlignment="1">
      <alignment vertical="center"/>
    </xf>
    <xf numFmtId="0" fontId="24" fillId="9" borderId="1" xfId="4" applyFont="1" applyFill="1" applyBorder="1" applyAlignment="1">
      <alignment vertical="center"/>
    </xf>
    <xf numFmtId="0" fontId="27" fillId="9" borderId="11" xfId="4" applyFont="1" applyFill="1" applyBorder="1" applyAlignment="1">
      <alignment horizontal="center" vertical="center"/>
    </xf>
    <xf numFmtId="0" fontId="27" fillId="9" borderId="0" xfId="4" applyFont="1" applyFill="1" applyAlignment="1">
      <alignment horizontal="center" vertical="center"/>
    </xf>
    <xf numFmtId="0" fontId="27" fillId="9" borderId="12" xfId="4" applyFont="1" applyFill="1" applyBorder="1" applyAlignment="1">
      <alignment horizontal="center" vertical="center"/>
    </xf>
    <xf numFmtId="0" fontId="4" fillId="9" borderId="11" xfId="4" applyFont="1" applyFill="1" applyBorder="1" applyAlignment="1">
      <alignment vertical="center" wrapText="1"/>
    </xf>
    <xf numFmtId="0" fontId="4" fillId="9" borderId="0" xfId="4" applyFont="1" applyFill="1" applyAlignment="1">
      <alignment vertical="center" wrapText="1"/>
    </xf>
    <xf numFmtId="14" fontId="4" fillId="10" borderId="3" xfId="4" applyNumberFormat="1" applyFont="1" applyFill="1" applyBorder="1" applyAlignment="1" applyProtection="1">
      <alignment horizontal="center" vertical="center"/>
      <protection locked="0"/>
    </xf>
    <xf numFmtId="14" fontId="4" fillId="10" borderId="4" xfId="4" applyNumberFormat="1" applyFont="1" applyFill="1" applyBorder="1" applyAlignment="1" applyProtection="1">
      <alignment horizontal="center" vertical="center"/>
      <protection locked="0"/>
    </xf>
    <xf numFmtId="0" fontId="4" fillId="0" borderId="11" xfId="4" applyFont="1" applyBorder="1" applyAlignment="1">
      <alignment horizontal="center" vertical="center" wrapText="1"/>
    </xf>
    <xf numFmtId="0" fontId="4" fillId="0" borderId="0" xfId="4" applyFont="1" applyAlignment="1">
      <alignment horizontal="center" vertical="center" wrapText="1"/>
    </xf>
    <xf numFmtId="0" fontId="4" fillId="0" borderId="12" xfId="4" applyFont="1" applyBorder="1" applyAlignment="1">
      <alignment horizontal="center" vertical="center" wrapText="1"/>
    </xf>
    <xf numFmtId="0" fontId="5" fillId="0" borderId="15" xfId="0" applyFont="1" applyBorder="1" applyAlignment="1">
      <alignment horizontal="left" vertical="center" wrapText="1"/>
    </xf>
    <xf numFmtId="0" fontId="5" fillId="0" borderId="14" xfId="0" applyFont="1" applyBorder="1" applyAlignment="1">
      <alignment horizontal="left" vertical="center" wrapText="1"/>
    </xf>
    <xf numFmtId="0" fontId="17" fillId="8" borderId="15" xfId="0" applyFont="1" applyFill="1" applyBorder="1" applyAlignment="1">
      <alignment horizontal="left" vertical="center" wrapText="1"/>
    </xf>
    <xf numFmtId="0" fontId="15" fillId="8" borderId="15" xfId="0" applyFont="1" applyFill="1" applyBorder="1" applyAlignment="1">
      <alignment horizontal="left" vertical="center" wrapText="1"/>
    </xf>
    <xf numFmtId="0" fontId="17" fillId="0" borderId="15" xfId="0" applyFont="1" applyBorder="1" applyAlignment="1">
      <alignment horizontal="left" vertical="center" wrapText="1"/>
    </xf>
    <xf numFmtId="0" fontId="5" fillId="0" borderId="1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lignment horizontal="center" vertical="center"/>
    </xf>
    <xf numFmtId="0" fontId="0" fillId="0" borderId="15" xfId="0" applyBorder="1" applyAlignment="1">
      <alignment horizontal="center" vertical="center"/>
    </xf>
    <xf numFmtId="0" fontId="4"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1" fillId="4"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2" fillId="4" borderId="15" xfId="0" applyFont="1" applyFill="1" applyBorder="1" applyAlignment="1">
      <alignment horizontal="left" vertical="center" wrapText="1"/>
    </xf>
    <xf numFmtId="0" fontId="14" fillId="4" borderId="15" xfId="0" applyFont="1" applyFill="1" applyBorder="1" applyAlignment="1">
      <alignment vertical="center"/>
    </xf>
    <xf numFmtId="0" fontId="5" fillId="0" borderId="15" xfId="0" applyFont="1" applyBorder="1" applyAlignment="1">
      <alignment horizontal="left" vertical="center" wrapText="1" indent="1"/>
    </xf>
    <xf numFmtId="0" fontId="4" fillId="3" borderId="15" xfId="3" applyFont="1" applyFill="1" applyBorder="1" applyAlignment="1">
      <alignment horizontal="center" vertical="center" wrapText="1"/>
    </xf>
    <xf numFmtId="0" fontId="18" fillId="3" borderId="15"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5" xfId="0" applyFont="1" applyBorder="1" applyAlignment="1">
      <alignment horizontal="left" vertical="center" wrapText="1"/>
    </xf>
    <xf numFmtId="0" fontId="5" fillId="8" borderId="15" xfId="0" applyFont="1" applyFill="1" applyBorder="1" applyAlignment="1">
      <alignment horizontal="left" vertical="center" wrapText="1" indent="1"/>
    </xf>
    <xf numFmtId="0" fontId="12" fillId="4" borderId="15" xfId="0" applyFont="1" applyFill="1" applyBorder="1" applyAlignment="1">
      <alignment vertical="center" wrapText="1"/>
    </xf>
    <xf numFmtId="0" fontId="12" fillId="8" borderId="15" xfId="0" applyFont="1" applyFill="1" applyBorder="1" applyAlignment="1">
      <alignment horizontal="left" vertical="center" wrapText="1"/>
    </xf>
    <xf numFmtId="0" fontId="12" fillId="0" borderId="15" xfId="0" applyFont="1" applyBorder="1" applyAlignment="1">
      <alignment horizontal="left" vertical="center" wrapText="1" indent="1"/>
    </xf>
    <xf numFmtId="0" fontId="4" fillId="8" borderId="15" xfId="0" applyFont="1" applyFill="1" applyBorder="1" applyAlignment="1">
      <alignment horizontal="left" vertical="center" wrapText="1" indent="1"/>
    </xf>
    <xf numFmtId="0" fontId="5" fillId="8"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8" borderId="1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15" xfId="0" applyFont="1" applyFill="1" applyBorder="1" applyAlignment="1">
      <alignment vertical="center" wrapText="1"/>
    </xf>
    <xf numFmtId="0" fontId="4"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0" fillId="0" borderId="0" xfId="0" applyAlignment="1">
      <alignment horizontal="center" wrapText="1"/>
    </xf>
    <xf numFmtId="0" fontId="21" fillId="0" borderId="15" xfId="0" applyFont="1" applyBorder="1" applyAlignment="1">
      <alignment horizontal="left" vertical="center" wrapText="1" indent="2"/>
    </xf>
    <xf numFmtId="0" fontId="0" fillId="0" borderId="2" xfId="0" applyBorder="1" applyAlignment="1">
      <alignment horizontal="right"/>
    </xf>
    <xf numFmtId="0" fontId="18" fillId="3" borderId="15" xfId="3" applyFont="1" applyFill="1" applyBorder="1" applyAlignment="1">
      <alignment horizontal="center" vertical="center" wrapText="1"/>
    </xf>
    <xf numFmtId="0" fontId="12" fillId="6" borderId="15" xfId="0" applyFont="1" applyFill="1" applyBorder="1" applyAlignment="1">
      <alignment horizontal="left" vertical="center" shrinkToFit="1"/>
    </xf>
    <xf numFmtId="0" fontId="12" fillId="0" borderId="15" xfId="0" applyFont="1" applyBorder="1" applyAlignment="1">
      <alignment horizontal="left" vertical="center" wrapText="1"/>
    </xf>
    <xf numFmtId="0" fontId="5" fillId="6" borderId="15" xfId="0" applyFont="1" applyFill="1" applyBorder="1" applyAlignment="1">
      <alignment horizontal="left" vertical="center" shrinkToFit="1"/>
    </xf>
    <xf numFmtId="0" fontId="18" fillId="2" borderId="5" xfId="3" applyFont="1" applyFill="1" applyBorder="1" applyAlignment="1" applyProtection="1">
      <alignment vertical="center" wrapText="1"/>
      <protection locked="0"/>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9" fillId="3" borderId="1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xf numFmtId="3" fontId="9" fillId="3" borderId="15" xfId="0" applyNumberFormat="1" applyFont="1" applyFill="1" applyBorder="1" applyAlignment="1">
      <alignment horizontal="center" vertical="center" wrapText="1"/>
    </xf>
    <xf numFmtId="3" fontId="3" fillId="0" borderId="15" xfId="0" applyNumberFormat="1" applyFont="1" applyBorder="1"/>
    <xf numFmtId="49" fontId="9" fillId="3" borderId="15" xfId="0" applyNumberFormat="1" applyFont="1" applyFill="1" applyBorder="1" applyAlignment="1">
      <alignment horizontal="center" vertical="center" wrapText="1"/>
    </xf>
    <xf numFmtId="0" fontId="20" fillId="5" borderId="15" xfId="0" applyFont="1" applyFill="1" applyBorder="1" applyAlignment="1">
      <alignment horizontal="left" vertical="center"/>
    </xf>
    <xf numFmtId="0" fontId="22" fillId="5" borderId="15" xfId="0" applyFont="1" applyFill="1" applyBorder="1" applyAlignment="1">
      <alignment vertical="center"/>
    </xf>
    <xf numFmtId="0" fontId="3" fillId="0" borderId="15" xfId="0" applyFont="1" applyBorder="1" applyAlignment="1">
      <alignment vertical="center"/>
    </xf>
    <xf numFmtId="0" fontId="18" fillId="0" borderId="15" xfId="0" applyFont="1" applyBorder="1" applyAlignment="1">
      <alignment horizontal="left" vertical="center" wrapText="1"/>
    </xf>
    <xf numFmtId="0" fontId="20" fillId="8" borderId="15" xfId="0" applyFont="1" applyFill="1" applyBorder="1" applyAlignment="1">
      <alignment horizontal="left" vertical="center" wrapText="1"/>
    </xf>
    <xf numFmtId="0" fontId="2" fillId="0" borderId="8" xfId="0" applyFont="1" applyBorder="1" applyAlignment="1">
      <alignment horizontal="left" vertical="top" wrapText="1"/>
    </xf>
    <xf numFmtId="0" fontId="2" fillId="0" borderId="1"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4" xfId="0" applyFont="1" applyBorder="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6">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topLeftCell="A7" zoomScale="115" zoomScaleNormal="115" workbookViewId="0">
      <selection activeCell="O22" sqref="O22"/>
    </sheetView>
  </sheetViews>
  <sheetFormatPr defaultColWidth="9.140625" defaultRowHeight="15" x14ac:dyDescent="0.25"/>
  <cols>
    <col min="1" max="8" width="9.140625" style="28"/>
    <col min="9" max="9" width="13.7109375" style="28" customWidth="1"/>
    <col min="10" max="10" width="9.140625" style="28"/>
    <col min="11" max="33" width="9.140625" style="34"/>
    <col min="34" max="16384" width="9.140625" style="28"/>
  </cols>
  <sheetData>
    <row r="1" spans="1:33" ht="15.75" x14ac:dyDescent="0.25">
      <c r="A1" s="164" t="s">
        <v>305</v>
      </c>
      <c r="B1" s="165"/>
      <c r="C1" s="165"/>
      <c r="D1" s="26"/>
      <c r="E1" s="26"/>
      <c r="F1" s="26"/>
      <c r="G1" s="26"/>
      <c r="H1" s="26"/>
      <c r="I1" s="26"/>
      <c r="J1" s="27"/>
      <c r="N1" s="75"/>
    </row>
    <row r="2" spans="1:33" ht="14.45" customHeight="1" x14ac:dyDescent="0.25">
      <c r="A2" s="166" t="s">
        <v>321</v>
      </c>
      <c r="B2" s="167"/>
      <c r="C2" s="167"/>
      <c r="D2" s="167"/>
      <c r="E2" s="167"/>
      <c r="F2" s="167"/>
      <c r="G2" s="167"/>
      <c r="H2" s="167"/>
      <c r="I2" s="167"/>
      <c r="J2" s="168"/>
      <c r="N2" s="75">
        <v>1</v>
      </c>
    </row>
    <row r="3" spans="1:33" x14ac:dyDescent="0.25">
      <c r="A3" s="29"/>
      <c r="B3" s="30"/>
      <c r="C3" s="30"/>
      <c r="D3" s="30"/>
      <c r="E3" s="30"/>
      <c r="F3" s="30"/>
      <c r="G3" s="30"/>
      <c r="H3" s="30"/>
      <c r="I3" s="30"/>
      <c r="J3" s="31"/>
      <c r="N3" s="75">
        <v>2</v>
      </c>
    </row>
    <row r="4" spans="1:33" ht="33.6" customHeight="1" x14ac:dyDescent="0.25">
      <c r="A4" s="169" t="s">
        <v>306</v>
      </c>
      <c r="B4" s="170"/>
      <c r="C4" s="170"/>
      <c r="D4" s="170"/>
      <c r="E4" s="171">
        <v>45658</v>
      </c>
      <c r="F4" s="172"/>
      <c r="G4" s="32" t="s">
        <v>0</v>
      </c>
      <c r="H4" s="171" t="s">
        <v>460</v>
      </c>
      <c r="I4" s="172"/>
      <c r="J4" s="33"/>
    </row>
    <row r="5" spans="1:33" s="34" customFormat="1" ht="10.15" customHeight="1" x14ac:dyDescent="0.25">
      <c r="A5" s="173"/>
      <c r="B5" s="174"/>
      <c r="C5" s="174"/>
      <c r="D5" s="174"/>
      <c r="E5" s="174"/>
      <c r="F5" s="174"/>
      <c r="G5" s="174"/>
      <c r="H5" s="174"/>
      <c r="I5" s="174"/>
      <c r="J5" s="175"/>
    </row>
    <row r="6" spans="1:33" ht="20.45" customHeight="1" x14ac:dyDescent="0.25">
      <c r="A6" s="35"/>
      <c r="B6" s="36" t="s">
        <v>328</v>
      </c>
      <c r="C6" s="37"/>
      <c r="D6" s="37"/>
      <c r="E6" s="42">
        <v>2025</v>
      </c>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0" t="s">
        <v>329</v>
      </c>
      <c r="B8" s="161"/>
      <c r="C8" s="37"/>
      <c r="D8" s="37"/>
      <c r="E8" s="42">
        <v>1</v>
      </c>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2" t="s">
        <v>330</v>
      </c>
      <c r="B10" s="163"/>
      <c r="C10" s="163"/>
      <c r="D10" s="163"/>
      <c r="E10" s="163"/>
      <c r="F10" s="163"/>
      <c r="G10" s="163"/>
      <c r="H10" s="163"/>
      <c r="I10" s="163"/>
      <c r="J10" s="46"/>
    </row>
    <row r="11" spans="1:33" ht="24" customHeight="1" x14ac:dyDescent="0.25">
      <c r="A11" s="143" t="s">
        <v>307</v>
      </c>
      <c r="B11" s="144"/>
      <c r="C11" s="152" t="s">
        <v>448</v>
      </c>
      <c r="D11" s="153"/>
      <c r="E11" s="47"/>
      <c r="F11" s="107" t="s">
        <v>331</v>
      </c>
      <c r="G11" s="156"/>
      <c r="H11" s="127" t="s">
        <v>449</v>
      </c>
      <c r="I11" s="128"/>
      <c r="J11" s="48"/>
    </row>
    <row r="12" spans="1:33" ht="15" customHeight="1" x14ac:dyDescent="0.25">
      <c r="A12" s="49"/>
      <c r="B12" s="50"/>
      <c r="C12" s="50"/>
      <c r="D12" s="50"/>
      <c r="E12" s="158"/>
      <c r="F12" s="158"/>
      <c r="G12" s="158"/>
      <c r="H12" s="158"/>
      <c r="I12" s="51"/>
      <c r="J12" s="48"/>
    </row>
    <row r="13" spans="1:33" ht="21" customHeight="1" x14ac:dyDescent="0.25">
      <c r="A13" s="106" t="s">
        <v>322</v>
      </c>
      <c r="B13" s="144"/>
      <c r="C13" s="152" t="s">
        <v>450</v>
      </c>
      <c r="D13" s="153"/>
      <c r="E13" s="159"/>
      <c r="F13" s="158"/>
      <c r="G13" s="158"/>
      <c r="H13" s="158"/>
      <c r="I13" s="51"/>
      <c r="J13" s="48"/>
    </row>
    <row r="14" spans="1:33" ht="10.9" customHeight="1" x14ac:dyDescent="0.25">
      <c r="A14" s="47"/>
      <c r="B14" s="51"/>
      <c r="C14" s="50"/>
      <c r="D14" s="50"/>
      <c r="E14" s="115"/>
      <c r="F14" s="115"/>
      <c r="G14" s="115"/>
      <c r="H14" s="115"/>
      <c r="I14" s="50"/>
      <c r="J14" s="52"/>
    </row>
    <row r="15" spans="1:33" ht="22.9" customHeight="1" x14ac:dyDescent="0.25">
      <c r="A15" s="106" t="s">
        <v>308</v>
      </c>
      <c r="B15" s="156"/>
      <c r="C15" s="152" t="s">
        <v>451</v>
      </c>
      <c r="D15" s="153"/>
      <c r="E15" s="157"/>
      <c r="F15" s="146"/>
      <c r="G15" s="53" t="s">
        <v>332</v>
      </c>
      <c r="H15" s="127" t="s">
        <v>458</v>
      </c>
      <c r="I15" s="128"/>
      <c r="J15" s="54"/>
    </row>
    <row r="16" spans="1:33" ht="10.9" customHeight="1" x14ac:dyDescent="0.25">
      <c r="A16" s="47"/>
      <c r="B16" s="51"/>
      <c r="C16" s="50"/>
      <c r="D16" s="50"/>
      <c r="E16" s="115"/>
      <c r="F16" s="115"/>
      <c r="G16" s="115"/>
      <c r="H16" s="115"/>
      <c r="I16" s="50"/>
      <c r="J16" s="52"/>
    </row>
    <row r="17" spans="1:10" ht="22.9" customHeight="1" x14ac:dyDescent="0.25">
      <c r="A17" s="55"/>
      <c r="B17" s="53" t="s">
        <v>333</v>
      </c>
      <c r="C17" s="152" t="s">
        <v>452</v>
      </c>
      <c r="D17" s="153"/>
      <c r="E17" s="56"/>
      <c r="F17" s="56"/>
      <c r="G17" s="56"/>
      <c r="H17" s="56"/>
      <c r="I17" s="56"/>
      <c r="J17" s="54"/>
    </row>
    <row r="18" spans="1:10" x14ac:dyDescent="0.25">
      <c r="A18" s="154"/>
      <c r="B18" s="155"/>
      <c r="C18" s="115"/>
      <c r="D18" s="115"/>
      <c r="E18" s="115"/>
      <c r="F18" s="115"/>
      <c r="G18" s="115"/>
      <c r="H18" s="115"/>
      <c r="I18" s="50"/>
      <c r="J18" s="52"/>
    </row>
    <row r="19" spans="1:10" x14ac:dyDescent="0.25">
      <c r="A19" s="143" t="s">
        <v>309</v>
      </c>
      <c r="B19" s="144"/>
      <c r="C19" s="123" t="s">
        <v>453</v>
      </c>
      <c r="D19" s="124"/>
      <c r="E19" s="124"/>
      <c r="F19" s="124"/>
      <c r="G19" s="124"/>
      <c r="H19" s="124"/>
      <c r="I19" s="124"/>
      <c r="J19" s="125"/>
    </row>
    <row r="20" spans="1:10" x14ac:dyDescent="0.25">
      <c r="A20" s="49"/>
      <c r="B20" s="50"/>
      <c r="C20" s="57"/>
      <c r="D20" s="50"/>
      <c r="E20" s="115"/>
      <c r="F20" s="115"/>
      <c r="G20" s="115"/>
      <c r="H20" s="115"/>
      <c r="I20" s="50"/>
      <c r="J20" s="52"/>
    </row>
    <row r="21" spans="1:10" x14ac:dyDescent="0.25">
      <c r="A21" s="143" t="s">
        <v>310</v>
      </c>
      <c r="B21" s="144"/>
      <c r="C21" s="127">
        <v>10372</v>
      </c>
      <c r="D21" s="128"/>
      <c r="E21" s="115"/>
      <c r="F21" s="115"/>
      <c r="G21" s="123" t="s">
        <v>457</v>
      </c>
      <c r="H21" s="124"/>
      <c r="I21" s="124"/>
      <c r="J21" s="125"/>
    </row>
    <row r="22" spans="1:10" x14ac:dyDescent="0.25">
      <c r="A22" s="49"/>
      <c r="B22" s="50"/>
      <c r="C22" s="50"/>
      <c r="D22" s="50"/>
      <c r="E22" s="115"/>
      <c r="F22" s="115"/>
      <c r="G22" s="115"/>
      <c r="H22" s="115"/>
      <c r="I22" s="50"/>
      <c r="J22" s="52"/>
    </row>
    <row r="23" spans="1:10" x14ac:dyDescent="0.25">
      <c r="A23" s="143" t="s">
        <v>311</v>
      </c>
      <c r="B23" s="144"/>
      <c r="C23" s="123" t="s">
        <v>456</v>
      </c>
      <c r="D23" s="124"/>
      <c r="E23" s="124"/>
      <c r="F23" s="124"/>
      <c r="G23" s="124"/>
      <c r="H23" s="124"/>
      <c r="I23" s="124"/>
      <c r="J23" s="125"/>
    </row>
    <row r="24" spans="1:10" x14ac:dyDescent="0.25">
      <c r="A24" s="49"/>
      <c r="B24" s="50"/>
      <c r="C24" s="50"/>
      <c r="D24" s="50"/>
      <c r="E24" s="115"/>
      <c r="F24" s="115"/>
      <c r="G24" s="115"/>
      <c r="H24" s="115"/>
      <c r="I24" s="50"/>
      <c r="J24" s="52"/>
    </row>
    <row r="25" spans="1:10" x14ac:dyDescent="0.25">
      <c r="A25" s="143" t="s">
        <v>312</v>
      </c>
      <c r="B25" s="144"/>
      <c r="C25" s="149" t="s">
        <v>454</v>
      </c>
      <c r="D25" s="150"/>
      <c r="E25" s="150"/>
      <c r="F25" s="150"/>
      <c r="G25" s="150"/>
      <c r="H25" s="150"/>
      <c r="I25" s="150"/>
      <c r="J25" s="151"/>
    </row>
    <row r="26" spans="1:10" x14ac:dyDescent="0.25">
      <c r="A26" s="49"/>
      <c r="B26" s="50"/>
      <c r="C26" s="57"/>
      <c r="D26" s="50"/>
      <c r="E26" s="115"/>
      <c r="F26" s="115"/>
      <c r="G26" s="115"/>
      <c r="H26" s="115"/>
      <c r="I26" s="50"/>
      <c r="J26" s="52"/>
    </row>
    <row r="27" spans="1:10" x14ac:dyDescent="0.25">
      <c r="A27" s="143" t="s">
        <v>313</v>
      </c>
      <c r="B27" s="144"/>
      <c r="C27" s="149" t="s">
        <v>455</v>
      </c>
      <c r="D27" s="150"/>
      <c r="E27" s="150"/>
      <c r="F27" s="150"/>
      <c r="G27" s="150"/>
      <c r="H27" s="150"/>
      <c r="I27" s="150"/>
      <c r="J27" s="151"/>
    </row>
    <row r="28" spans="1:10" ht="13.9" customHeight="1" x14ac:dyDescent="0.25">
      <c r="A28" s="49"/>
      <c r="B28" s="50"/>
      <c r="C28" s="57"/>
      <c r="D28" s="50"/>
      <c r="E28" s="115"/>
      <c r="F28" s="115"/>
      <c r="G28" s="115"/>
      <c r="H28" s="115"/>
      <c r="I28" s="50"/>
      <c r="J28" s="52"/>
    </row>
    <row r="29" spans="1:10" ht="22.9" customHeight="1" x14ac:dyDescent="0.25">
      <c r="A29" s="106" t="s">
        <v>323</v>
      </c>
      <c r="B29" s="144"/>
      <c r="C29" s="58">
        <v>240</v>
      </c>
      <c r="D29" s="59"/>
      <c r="E29" s="126"/>
      <c r="F29" s="126"/>
      <c r="G29" s="126"/>
      <c r="H29" s="126"/>
      <c r="I29" s="147"/>
      <c r="J29" s="148"/>
    </row>
    <row r="30" spans="1:10" x14ac:dyDescent="0.25">
      <c r="A30" s="49"/>
      <c r="B30" s="50"/>
      <c r="C30" s="50"/>
      <c r="D30" s="50"/>
      <c r="E30" s="115"/>
      <c r="F30" s="115"/>
      <c r="G30" s="115"/>
      <c r="H30" s="115"/>
      <c r="I30" s="50"/>
      <c r="J30" s="52"/>
    </row>
    <row r="31" spans="1:10" x14ac:dyDescent="0.25">
      <c r="A31" s="143" t="s">
        <v>314</v>
      </c>
      <c r="B31" s="144"/>
      <c r="C31" s="74" t="s">
        <v>335</v>
      </c>
      <c r="D31" s="145" t="s">
        <v>334</v>
      </c>
      <c r="E31" s="119"/>
      <c r="F31" s="119"/>
      <c r="G31" s="119"/>
      <c r="H31" s="60" t="s">
        <v>335</v>
      </c>
      <c r="I31" s="61" t="s">
        <v>336</v>
      </c>
      <c r="J31" s="62"/>
    </row>
    <row r="32" spans="1:10" x14ac:dyDescent="0.25">
      <c r="A32" s="143"/>
      <c r="B32" s="144"/>
      <c r="C32" s="63"/>
      <c r="D32" s="32"/>
      <c r="E32" s="146"/>
      <c r="F32" s="146"/>
      <c r="G32" s="146"/>
      <c r="H32" s="146"/>
      <c r="I32" s="141"/>
      <c r="J32" s="142"/>
    </row>
    <row r="33" spans="1:10" x14ac:dyDescent="0.25">
      <c r="A33" s="143" t="s">
        <v>324</v>
      </c>
      <c r="B33" s="144"/>
      <c r="C33" s="58" t="s">
        <v>338</v>
      </c>
      <c r="D33" s="145" t="s">
        <v>337</v>
      </c>
      <c r="E33" s="119"/>
      <c r="F33" s="119"/>
      <c r="G33" s="119"/>
      <c r="H33" s="64" t="s">
        <v>338</v>
      </c>
      <c r="I33" s="65" t="s">
        <v>339</v>
      </c>
      <c r="J33" s="66"/>
    </row>
    <row r="34" spans="1:10" x14ac:dyDescent="0.25">
      <c r="A34" s="49"/>
      <c r="B34" s="50"/>
      <c r="C34" s="50"/>
      <c r="D34" s="50"/>
      <c r="E34" s="115"/>
      <c r="F34" s="115"/>
      <c r="G34" s="115"/>
      <c r="H34" s="115"/>
      <c r="I34" s="50"/>
      <c r="J34" s="52"/>
    </row>
    <row r="35" spans="1:10" x14ac:dyDescent="0.25">
      <c r="A35" s="145" t="s">
        <v>325</v>
      </c>
      <c r="B35" s="119"/>
      <c r="C35" s="119"/>
      <c r="D35" s="119"/>
      <c r="E35" s="119" t="s">
        <v>315</v>
      </c>
      <c r="F35" s="119"/>
      <c r="G35" s="119"/>
      <c r="H35" s="119"/>
      <c r="I35" s="119"/>
      <c r="J35" s="67" t="s">
        <v>316</v>
      </c>
    </row>
    <row r="36" spans="1:10" x14ac:dyDescent="0.25">
      <c r="A36" s="49"/>
      <c r="B36" s="50"/>
      <c r="C36" s="50"/>
      <c r="D36" s="50"/>
      <c r="E36" s="115"/>
      <c r="F36" s="115"/>
      <c r="G36" s="115"/>
      <c r="H36" s="115"/>
      <c r="I36" s="50"/>
      <c r="J36" s="68"/>
    </row>
    <row r="37" spans="1:10" x14ac:dyDescent="0.25">
      <c r="A37" s="140"/>
      <c r="B37" s="134"/>
      <c r="C37" s="134"/>
      <c r="D37" s="134"/>
      <c r="E37" s="136"/>
      <c r="F37" s="137"/>
      <c r="G37" s="137"/>
      <c r="H37" s="137"/>
      <c r="I37" s="138"/>
      <c r="J37" s="97"/>
    </row>
    <row r="38" spans="1:10" x14ac:dyDescent="0.25">
      <c r="A38" s="99"/>
      <c r="B38" s="98"/>
      <c r="C38" s="100"/>
      <c r="D38" s="139"/>
      <c r="E38" s="139"/>
      <c r="F38" s="139"/>
      <c r="G38" s="139"/>
      <c r="H38" s="139"/>
      <c r="I38" s="139"/>
      <c r="J38" s="101"/>
    </row>
    <row r="39" spans="1:10" x14ac:dyDescent="0.25">
      <c r="A39" s="133"/>
      <c r="B39" s="134"/>
      <c r="C39" s="134"/>
      <c r="D39" s="135"/>
      <c r="E39" s="136"/>
      <c r="F39" s="137"/>
      <c r="G39" s="137"/>
      <c r="H39" s="137"/>
      <c r="I39" s="138"/>
      <c r="J39" s="58"/>
    </row>
    <row r="40" spans="1:10" x14ac:dyDescent="0.25">
      <c r="A40" s="99"/>
      <c r="B40" s="98"/>
      <c r="C40" s="100"/>
      <c r="D40" s="102"/>
      <c r="E40" s="139"/>
      <c r="F40" s="139"/>
      <c r="G40" s="139"/>
      <c r="H40" s="139"/>
      <c r="I40" s="103"/>
      <c r="J40" s="101"/>
    </row>
    <row r="41" spans="1:10" x14ac:dyDescent="0.25">
      <c r="A41" s="133"/>
      <c r="B41" s="134"/>
      <c r="C41" s="134"/>
      <c r="D41" s="135"/>
      <c r="E41" s="136"/>
      <c r="F41" s="137"/>
      <c r="G41" s="137"/>
      <c r="H41" s="137"/>
      <c r="I41" s="138"/>
      <c r="J41" s="58"/>
    </row>
    <row r="42" spans="1:10" x14ac:dyDescent="0.25">
      <c r="A42" s="99"/>
      <c r="B42" s="98"/>
      <c r="C42" s="100"/>
      <c r="D42" s="102"/>
      <c r="E42" s="139"/>
      <c r="F42" s="139"/>
      <c r="G42" s="139"/>
      <c r="H42" s="139"/>
      <c r="I42" s="103"/>
      <c r="J42" s="101"/>
    </row>
    <row r="43" spans="1:10" x14ac:dyDescent="0.25">
      <c r="A43" s="133"/>
      <c r="B43" s="134"/>
      <c r="C43" s="134"/>
      <c r="D43" s="135"/>
      <c r="E43" s="136"/>
      <c r="F43" s="137"/>
      <c r="G43" s="137"/>
      <c r="H43" s="137"/>
      <c r="I43" s="138"/>
      <c r="J43" s="58"/>
    </row>
    <row r="44" spans="1:10" x14ac:dyDescent="0.25">
      <c r="A44" s="104"/>
      <c r="B44" s="100"/>
      <c r="C44" s="132"/>
      <c r="D44" s="132"/>
      <c r="E44" s="131"/>
      <c r="F44" s="131"/>
      <c r="G44" s="132"/>
      <c r="H44" s="132"/>
      <c r="I44" s="132"/>
      <c r="J44" s="101"/>
    </row>
    <row r="45" spans="1:10" x14ac:dyDescent="0.25">
      <c r="A45" s="133"/>
      <c r="B45" s="134"/>
      <c r="C45" s="134"/>
      <c r="D45" s="135"/>
      <c r="E45" s="136"/>
      <c r="F45" s="137"/>
      <c r="G45" s="137"/>
      <c r="H45" s="137"/>
      <c r="I45" s="138"/>
      <c r="J45" s="58"/>
    </row>
    <row r="46" spans="1:10" x14ac:dyDescent="0.25">
      <c r="A46" s="104"/>
      <c r="B46" s="100"/>
      <c r="C46" s="100"/>
      <c r="D46" s="98"/>
      <c r="E46" s="131"/>
      <c r="F46" s="131"/>
      <c r="G46" s="132"/>
      <c r="H46" s="132"/>
      <c r="I46" s="98"/>
      <c r="J46" s="101"/>
    </row>
    <row r="47" spans="1:10" x14ac:dyDescent="0.25">
      <c r="A47" s="133"/>
      <c r="B47" s="134"/>
      <c r="C47" s="134"/>
      <c r="D47" s="135"/>
      <c r="E47" s="136"/>
      <c r="F47" s="137"/>
      <c r="G47" s="137"/>
      <c r="H47" s="137"/>
      <c r="I47" s="138"/>
      <c r="J47" s="58"/>
    </row>
    <row r="48" spans="1:10" x14ac:dyDescent="0.25">
      <c r="A48" s="69"/>
      <c r="B48" s="57"/>
      <c r="C48" s="57"/>
      <c r="D48" s="50"/>
      <c r="E48" s="115"/>
      <c r="F48" s="115"/>
      <c r="G48" s="121"/>
      <c r="H48" s="121"/>
      <c r="I48" s="50"/>
      <c r="J48" s="70" t="s">
        <v>340</v>
      </c>
    </row>
    <row r="49" spans="1:10" x14ac:dyDescent="0.25">
      <c r="A49" s="69"/>
      <c r="B49" s="57"/>
      <c r="C49" s="57"/>
      <c r="D49" s="50"/>
      <c r="E49" s="115"/>
      <c r="F49" s="115"/>
      <c r="G49" s="121"/>
      <c r="H49" s="121"/>
      <c r="I49" s="50"/>
      <c r="J49" s="70" t="s">
        <v>341</v>
      </c>
    </row>
    <row r="50" spans="1:10" ht="14.45" customHeight="1" x14ac:dyDescent="0.25">
      <c r="A50" s="106" t="s">
        <v>317</v>
      </c>
      <c r="B50" s="107"/>
      <c r="C50" s="127" t="s">
        <v>341</v>
      </c>
      <c r="D50" s="128"/>
      <c r="E50" s="129" t="s">
        <v>342</v>
      </c>
      <c r="F50" s="130"/>
      <c r="G50" s="123"/>
      <c r="H50" s="124"/>
      <c r="I50" s="124"/>
      <c r="J50" s="125"/>
    </row>
    <row r="51" spans="1:10" x14ac:dyDescent="0.25">
      <c r="A51" s="69"/>
      <c r="B51" s="57"/>
      <c r="C51" s="121"/>
      <c r="D51" s="121"/>
      <c r="E51" s="115"/>
      <c r="F51" s="115"/>
      <c r="G51" s="122" t="s">
        <v>343</v>
      </c>
      <c r="H51" s="122"/>
      <c r="I51" s="122"/>
      <c r="J51" s="39"/>
    </row>
    <row r="52" spans="1:10" ht="13.9" customHeight="1" x14ac:dyDescent="0.25">
      <c r="A52" s="106" t="s">
        <v>318</v>
      </c>
      <c r="B52" s="107"/>
      <c r="C52" s="123" t="s">
        <v>463</v>
      </c>
      <c r="D52" s="124"/>
      <c r="E52" s="124"/>
      <c r="F52" s="124"/>
      <c r="G52" s="124"/>
      <c r="H52" s="124"/>
      <c r="I52" s="124"/>
      <c r="J52" s="125"/>
    </row>
    <row r="53" spans="1:10" x14ac:dyDescent="0.25">
      <c r="A53" s="49"/>
      <c r="B53" s="50"/>
      <c r="C53" s="126" t="s">
        <v>319</v>
      </c>
      <c r="D53" s="126"/>
      <c r="E53" s="126"/>
      <c r="F53" s="126"/>
      <c r="G53" s="126"/>
      <c r="H53" s="126"/>
      <c r="I53" s="126"/>
      <c r="J53" s="52"/>
    </row>
    <row r="54" spans="1:10" x14ac:dyDescent="0.25">
      <c r="A54" s="106" t="s">
        <v>320</v>
      </c>
      <c r="B54" s="107"/>
      <c r="C54" s="116" t="s">
        <v>464</v>
      </c>
      <c r="D54" s="117"/>
      <c r="E54" s="118"/>
      <c r="F54" s="115"/>
      <c r="G54" s="115"/>
      <c r="H54" s="119"/>
      <c r="I54" s="119"/>
      <c r="J54" s="120"/>
    </row>
    <row r="55" spans="1:10" x14ac:dyDescent="0.25">
      <c r="A55" s="49"/>
      <c r="B55" s="50"/>
      <c r="C55" s="57"/>
      <c r="D55" s="50"/>
      <c r="E55" s="115"/>
      <c r="F55" s="115"/>
      <c r="G55" s="115"/>
      <c r="H55" s="115"/>
      <c r="I55" s="50"/>
      <c r="J55" s="52"/>
    </row>
    <row r="56" spans="1:10" ht="14.45" customHeight="1" x14ac:dyDescent="0.25">
      <c r="A56" s="106" t="s">
        <v>312</v>
      </c>
      <c r="B56" s="107"/>
      <c r="C56" s="112" t="s">
        <v>465</v>
      </c>
      <c r="D56" s="113"/>
      <c r="E56" s="113"/>
      <c r="F56" s="113"/>
      <c r="G56" s="113"/>
      <c r="H56" s="113"/>
      <c r="I56" s="113"/>
      <c r="J56" s="114"/>
    </row>
    <row r="57" spans="1:10" x14ac:dyDescent="0.25">
      <c r="A57" s="49"/>
      <c r="B57" s="50"/>
      <c r="C57" s="50"/>
      <c r="D57" s="50"/>
      <c r="E57" s="115"/>
      <c r="F57" s="115"/>
      <c r="G57" s="115"/>
      <c r="H57" s="115"/>
      <c r="I57" s="50"/>
      <c r="J57" s="52"/>
    </row>
    <row r="58" spans="1:10" x14ac:dyDescent="0.25">
      <c r="A58" s="106" t="s">
        <v>344</v>
      </c>
      <c r="B58" s="107"/>
      <c r="C58" s="108"/>
      <c r="D58" s="109"/>
      <c r="E58" s="109"/>
      <c r="F58" s="109"/>
      <c r="G58" s="109"/>
      <c r="H58" s="109"/>
      <c r="I58" s="109"/>
      <c r="J58" s="110"/>
    </row>
    <row r="59" spans="1:10" ht="14.45" customHeight="1" x14ac:dyDescent="0.25">
      <c r="A59" s="49"/>
      <c r="B59" s="50"/>
      <c r="C59" s="105" t="s">
        <v>345</v>
      </c>
      <c r="D59" s="105"/>
      <c r="E59" s="105"/>
      <c r="F59" s="105"/>
      <c r="G59" s="50"/>
      <c r="H59" s="50"/>
      <c r="I59" s="50"/>
      <c r="J59" s="52"/>
    </row>
    <row r="60" spans="1:10" x14ac:dyDescent="0.25">
      <c r="A60" s="106" t="s">
        <v>346</v>
      </c>
      <c r="B60" s="107"/>
      <c r="C60" s="108"/>
      <c r="D60" s="109"/>
      <c r="E60" s="109"/>
      <c r="F60" s="109"/>
      <c r="G60" s="109"/>
      <c r="H60" s="109"/>
      <c r="I60" s="109"/>
      <c r="J60" s="110"/>
    </row>
    <row r="61" spans="1:10" ht="14.45" customHeight="1" x14ac:dyDescent="0.25">
      <c r="A61" s="71"/>
      <c r="B61" s="72"/>
      <c r="C61" s="111" t="s">
        <v>347</v>
      </c>
      <c r="D61" s="111"/>
      <c r="E61" s="111"/>
      <c r="F61" s="111"/>
      <c r="G61" s="111"/>
      <c r="H61" s="72"/>
      <c r="I61" s="72"/>
      <c r="J61" s="73"/>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130" zoomScaleNormal="130" zoomScaleSheetLayoutView="130" workbookViewId="0">
      <selection activeCell="L97" sqref="L97"/>
    </sheetView>
  </sheetViews>
  <sheetFormatPr defaultColWidth="8.85546875" defaultRowHeight="12.75" x14ac:dyDescent="0.2"/>
  <cols>
    <col min="8" max="9" width="16.7109375" style="8" customWidth="1"/>
    <col min="10" max="10" width="10.28515625" bestFit="1" customWidth="1"/>
  </cols>
  <sheetData>
    <row r="1" spans="1:9" x14ac:dyDescent="0.2">
      <c r="A1" s="182" t="s">
        <v>1</v>
      </c>
      <c r="B1" s="183"/>
      <c r="C1" s="183"/>
      <c r="D1" s="183"/>
      <c r="E1" s="183"/>
      <c r="F1" s="183"/>
      <c r="G1" s="183"/>
      <c r="H1" s="183"/>
      <c r="I1" s="183"/>
    </row>
    <row r="2" spans="1:9" x14ac:dyDescent="0.2">
      <c r="A2" s="184" t="s">
        <v>461</v>
      </c>
      <c r="B2" s="185"/>
      <c r="C2" s="185"/>
      <c r="D2" s="185"/>
      <c r="E2" s="185"/>
      <c r="F2" s="185"/>
      <c r="G2" s="185"/>
      <c r="H2" s="185"/>
      <c r="I2" s="185"/>
    </row>
    <row r="3" spans="1:9" x14ac:dyDescent="0.2">
      <c r="A3" s="186" t="s">
        <v>447</v>
      </c>
      <c r="B3" s="186"/>
      <c r="C3" s="186"/>
      <c r="D3" s="186"/>
      <c r="E3" s="186"/>
      <c r="F3" s="186"/>
      <c r="G3" s="186"/>
      <c r="H3" s="186"/>
      <c r="I3" s="186"/>
    </row>
    <row r="4" spans="1:9" x14ac:dyDescent="0.2">
      <c r="A4" s="187" t="s">
        <v>459</v>
      </c>
      <c r="B4" s="188"/>
      <c r="C4" s="188"/>
      <c r="D4" s="188"/>
      <c r="E4" s="188"/>
      <c r="F4" s="188"/>
      <c r="G4" s="188"/>
      <c r="H4" s="188"/>
      <c r="I4" s="189"/>
    </row>
    <row r="5" spans="1:9" ht="33.75" x14ac:dyDescent="0.2">
      <c r="A5" s="192" t="s">
        <v>2</v>
      </c>
      <c r="B5" s="193"/>
      <c r="C5" s="193"/>
      <c r="D5" s="193"/>
      <c r="E5" s="193"/>
      <c r="F5" s="193"/>
      <c r="G5" s="9" t="s">
        <v>104</v>
      </c>
      <c r="H5" s="10" t="s">
        <v>295</v>
      </c>
      <c r="I5" s="10" t="s">
        <v>300</v>
      </c>
    </row>
    <row r="6" spans="1:9" x14ac:dyDescent="0.2">
      <c r="A6" s="190">
        <v>1</v>
      </c>
      <c r="B6" s="191"/>
      <c r="C6" s="191"/>
      <c r="D6" s="191"/>
      <c r="E6" s="191"/>
      <c r="F6" s="191"/>
      <c r="G6" s="11">
        <v>2</v>
      </c>
      <c r="H6" s="10">
        <v>3</v>
      </c>
      <c r="I6" s="10">
        <v>4</v>
      </c>
    </row>
    <row r="7" spans="1:9" x14ac:dyDescent="0.2">
      <c r="A7" s="194"/>
      <c r="B7" s="194"/>
      <c r="C7" s="194"/>
      <c r="D7" s="194"/>
      <c r="E7" s="194"/>
      <c r="F7" s="194"/>
      <c r="G7" s="194"/>
      <c r="H7" s="194"/>
      <c r="I7" s="194"/>
    </row>
    <row r="8" spans="1:9" ht="12.75" customHeight="1" x14ac:dyDescent="0.2">
      <c r="A8" s="195" t="s">
        <v>4</v>
      </c>
      <c r="B8" s="195"/>
      <c r="C8" s="195"/>
      <c r="D8" s="195"/>
      <c r="E8" s="195"/>
      <c r="F8" s="195"/>
      <c r="G8" s="12">
        <v>1</v>
      </c>
      <c r="H8" s="13">
        <v>0</v>
      </c>
      <c r="I8" s="13">
        <v>0</v>
      </c>
    </row>
    <row r="9" spans="1:9" ht="12.75" customHeight="1" x14ac:dyDescent="0.2">
      <c r="A9" s="179" t="s">
        <v>5</v>
      </c>
      <c r="B9" s="179"/>
      <c r="C9" s="179"/>
      <c r="D9" s="179"/>
      <c r="E9" s="179"/>
      <c r="F9" s="179"/>
      <c r="G9" s="14">
        <v>2</v>
      </c>
      <c r="H9" s="76">
        <f>H10+H17+H27+H38+H43</f>
        <v>36707025</v>
      </c>
      <c r="I9" s="76">
        <f>I10+I17+I27+I38+I43</f>
        <v>36713555</v>
      </c>
    </row>
    <row r="10" spans="1:9" ht="12.75" customHeight="1" x14ac:dyDescent="0.2">
      <c r="A10" s="178" t="s">
        <v>6</v>
      </c>
      <c r="B10" s="178"/>
      <c r="C10" s="178"/>
      <c r="D10" s="178"/>
      <c r="E10" s="178"/>
      <c r="F10" s="178"/>
      <c r="G10" s="14">
        <v>3</v>
      </c>
      <c r="H10" s="76">
        <f>H11+H12+H13+H14+H15+H16</f>
        <v>2295037</v>
      </c>
      <c r="I10" s="76">
        <f>I11+I12+I13+I14+I15+I16</f>
        <v>2248547</v>
      </c>
    </row>
    <row r="11" spans="1:9" ht="12.75" customHeight="1" x14ac:dyDescent="0.2">
      <c r="A11" s="176" t="s">
        <v>7</v>
      </c>
      <c r="B11" s="176"/>
      <c r="C11" s="176"/>
      <c r="D11" s="176"/>
      <c r="E11" s="176"/>
      <c r="F11" s="176"/>
      <c r="G11" s="12">
        <v>4</v>
      </c>
      <c r="H11" s="13">
        <v>0</v>
      </c>
      <c r="I11" s="13">
        <v>0</v>
      </c>
    </row>
    <row r="12" spans="1:9" ht="23.45" customHeight="1" x14ac:dyDescent="0.2">
      <c r="A12" s="176" t="s">
        <v>8</v>
      </c>
      <c r="B12" s="176"/>
      <c r="C12" s="176"/>
      <c r="D12" s="176"/>
      <c r="E12" s="176"/>
      <c r="F12" s="176"/>
      <c r="G12" s="12">
        <v>5</v>
      </c>
      <c r="H12" s="13">
        <v>672505</v>
      </c>
      <c r="I12" s="13">
        <v>626015</v>
      </c>
    </row>
    <row r="13" spans="1:9" ht="12.75" customHeight="1" x14ac:dyDescent="0.2">
      <c r="A13" s="176" t="s">
        <v>9</v>
      </c>
      <c r="B13" s="176"/>
      <c r="C13" s="176"/>
      <c r="D13" s="176"/>
      <c r="E13" s="176"/>
      <c r="F13" s="176"/>
      <c r="G13" s="12">
        <v>6</v>
      </c>
      <c r="H13" s="13">
        <v>0</v>
      </c>
      <c r="I13" s="13">
        <v>0</v>
      </c>
    </row>
    <row r="14" spans="1:9" ht="12.75" customHeight="1" x14ac:dyDescent="0.2">
      <c r="A14" s="176" t="s">
        <v>10</v>
      </c>
      <c r="B14" s="176"/>
      <c r="C14" s="176"/>
      <c r="D14" s="176"/>
      <c r="E14" s="176"/>
      <c r="F14" s="176"/>
      <c r="G14" s="12">
        <v>7</v>
      </c>
      <c r="H14" s="13">
        <v>0</v>
      </c>
      <c r="I14" s="13">
        <v>0</v>
      </c>
    </row>
    <row r="15" spans="1:9" ht="12.75" customHeight="1" x14ac:dyDescent="0.2">
      <c r="A15" s="176" t="s">
        <v>11</v>
      </c>
      <c r="B15" s="176"/>
      <c r="C15" s="176"/>
      <c r="D15" s="176"/>
      <c r="E15" s="176"/>
      <c r="F15" s="176"/>
      <c r="G15" s="12">
        <v>8</v>
      </c>
      <c r="H15" s="13">
        <v>1622532</v>
      </c>
      <c r="I15" s="13">
        <v>1622532</v>
      </c>
    </row>
    <row r="16" spans="1:9" ht="12.75" customHeight="1" x14ac:dyDescent="0.2">
      <c r="A16" s="176" t="s">
        <v>12</v>
      </c>
      <c r="B16" s="176"/>
      <c r="C16" s="176"/>
      <c r="D16" s="176"/>
      <c r="E16" s="176"/>
      <c r="F16" s="176"/>
      <c r="G16" s="12">
        <v>9</v>
      </c>
      <c r="H16" s="13">
        <v>0</v>
      </c>
      <c r="I16" s="13">
        <v>0</v>
      </c>
    </row>
    <row r="17" spans="1:9" ht="12.75" customHeight="1" x14ac:dyDescent="0.2">
      <c r="A17" s="178" t="s">
        <v>13</v>
      </c>
      <c r="B17" s="178"/>
      <c r="C17" s="178"/>
      <c r="D17" s="178"/>
      <c r="E17" s="178"/>
      <c r="F17" s="178"/>
      <c r="G17" s="14">
        <v>10</v>
      </c>
      <c r="H17" s="76">
        <f>H18+H19+H20+H21+H22+H23+H24+H25+H26</f>
        <v>601165</v>
      </c>
      <c r="I17" s="76">
        <f>I18+I19+I20+I21+I22+I23+I24+I25+I26</f>
        <v>506072</v>
      </c>
    </row>
    <row r="18" spans="1:9" ht="12.75" customHeight="1" x14ac:dyDescent="0.2">
      <c r="A18" s="176" t="s">
        <v>14</v>
      </c>
      <c r="B18" s="176"/>
      <c r="C18" s="176"/>
      <c r="D18" s="176"/>
      <c r="E18" s="176"/>
      <c r="F18" s="176"/>
      <c r="G18" s="12">
        <v>11</v>
      </c>
      <c r="H18" s="13">
        <v>0</v>
      </c>
      <c r="I18" s="13">
        <v>0</v>
      </c>
    </row>
    <row r="19" spans="1:9" ht="12.75" customHeight="1" x14ac:dyDescent="0.2">
      <c r="A19" s="176" t="s">
        <v>15</v>
      </c>
      <c r="B19" s="176"/>
      <c r="C19" s="176"/>
      <c r="D19" s="176"/>
      <c r="E19" s="176"/>
      <c r="F19" s="176"/>
      <c r="G19" s="12">
        <v>12</v>
      </c>
      <c r="H19" s="13">
        <v>0</v>
      </c>
      <c r="I19" s="13">
        <v>0</v>
      </c>
    </row>
    <row r="20" spans="1:9" ht="12.75" customHeight="1" x14ac:dyDescent="0.2">
      <c r="A20" s="176" t="s">
        <v>16</v>
      </c>
      <c r="B20" s="176"/>
      <c r="C20" s="176"/>
      <c r="D20" s="176"/>
      <c r="E20" s="176"/>
      <c r="F20" s="176"/>
      <c r="G20" s="12">
        <v>13</v>
      </c>
      <c r="H20" s="13">
        <v>445221</v>
      </c>
      <c r="I20" s="13">
        <v>368694</v>
      </c>
    </row>
    <row r="21" spans="1:9" ht="12.75" customHeight="1" x14ac:dyDescent="0.2">
      <c r="A21" s="176" t="s">
        <v>17</v>
      </c>
      <c r="B21" s="176"/>
      <c r="C21" s="176"/>
      <c r="D21" s="176"/>
      <c r="E21" s="176"/>
      <c r="F21" s="176"/>
      <c r="G21" s="12">
        <v>14</v>
      </c>
      <c r="H21" s="13">
        <v>142966</v>
      </c>
      <c r="I21" s="13">
        <v>127557</v>
      </c>
    </row>
    <row r="22" spans="1:9" ht="12.75" customHeight="1" x14ac:dyDescent="0.2">
      <c r="A22" s="176" t="s">
        <v>18</v>
      </c>
      <c r="B22" s="176"/>
      <c r="C22" s="176"/>
      <c r="D22" s="176"/>
      <c r="E22" s="176"/>
      <c r="F22" s="176"/>
      <c r="G22" s="12">
        <v>15</v>
      </c>
      <c r="H22" s="13">
        <v>0</v>
      </c>
      <c r="I22" s="13">
        <v>0</v>
      </c>
    </row>
    <row r="23" spans="1:9" ht="12.75" customHeight="1" x14ac:dyDescent="0.2">
      <c r="A23" s="176" t="s">
        <v>19</v>
      </c>
      <c r="B23" s="176"/>
      <c r="C23" s="176"/>
      <c r="D23" s="176"/>
      <c r="E23" s="176"/>
      <c r="F23" s="176"/>
      <c r="G23" s="12">
        <v>16</v>
      </c>
      <c r="H23" s="13">
        <v>0</v>
      </c>
      <c r="I23" s="13">
        <v>0</v>
      </c>
    </row>
    <row r="24" spans="1:9" ht="12.75" customHeight="1" x14ac:dyDescent="0.2">
      <c r="A24" s="176" t="s">
        <v>20</v>
      </c>
      <c r="B24" s="176"/>
      <c r="C24" s="176"/>
      <c r="D24" s="176"/>
      <c r="E24" s="176"/>
      <c r="F24" s="176"/>
      <c r="G24" s="12">
        <v>17</v>
      </c>
      <c r="H24" s="13">
        <v>0</v>
      </c>
      <c r="I24" s="13">
        <v>0</v>
      </c>
    </row>
    <row r="25" spans="1:9" ht="12.75" customHeight="1" x14ac:dyDescent="0.2">
      <c r="A25" s="176" t="s">
        <v>21</v>
      </c>
      <c r="B25" s="176"/>
      <c r="C25" s="176"/>
      <c r="D25" s="176"/>
      <c r="E25" s="176"/>
      <c r="F25" s="176"/>
      <c r="G25" s="12">
        <v>18</v>
      </c>
      <c r="H25" s="13">
        <v>12978</v>
      </c>
      <c r="I25" s="13">
        <v>9821</v>
      </c>
    </row>
    <row r="26" spans="1:9" ht="12.75" customHeight="1" x14ac:dyDescent="0.2">
      <c r="A26" s="176" t="s">
        <v>22</v>
      </c>
      <c r="B26" s="176"/>
      <c r="C26" s="176"/>
      <c r="D26" s="176"/>
      <c r="E26" s="176"/>
      <c r="F26" s="176"/>
      <c r="G26" s="12">
        <v>19</v>
      </c>
      <c r="H26" s="13">
        <v>0</v>
      </c>
      <c r="I26" s="13">
        <v>0</v>
      </c>
    </row>
    <row r="27" spans="1:9" ht="12.75" customHeight="1" x14ac:dyDescent="0.2">
      <c r="A27" s="178" t="s">
        <v>23</v>
      </c>
      <c r="B27" s="178"/>
      <c r="C27" s="178"/>
      <c r="D27" s="178"/>
      <c r="E27" s="178"/>
      <c r="F27" s="178"/>
      <c r="G27" s="14">
        <v>20</v>
      </c>
      <c r="H27" s="76">
        <f>SUM(H28:H37)</f>
        <v>33793936</v>
      </c>
      <c r="I27" s="76">
        <f>SUM(I28:I37)</f>
        <v>33958936</v>
      </c>
    </row>
    <row r="28" spans="1:9" ht="12.75" customHeight="1" x14ac:dyDescent="0.2">
      <c r="A28" s="176" t="s">
        <v>24</v>
      </c>
      <c r="B28" s="176"/>
      <c r="C28" s="176"/>
      <c r="D28" s="176"/>
      <c r="E28" s="176"/>
      <c r="F28" s="176"/>
      <c r="G28" s="12">
        <v>21</v>
      </c>
      <c r="H28" s="13">
        <v>26355939</v>
      </c>
      <c r="I28" s="13">
        <v>26605939</v>
      </c>
    </row>
    <row r="29" spans="1:9" ht="12.75" customHeight="1" x14ac:dyDescent="0.2">
      <c r="A29" s="176" t="s">
        <v>25</v>
      </c>
      <c r="B29" s="176"/>
      <c r="C29" s="176"/>
      <c r="D29" s="176"/>
      <c r="E29" s="176"/>
      <c r="F29" s="176"/>
      <c r="G29" s="12">
        <v>22</v>
      </c>
      <c r="H29" s="13">
        <v>0</v>
      </c>
      <c r="I29" s="13">
        <v>0</v>
      </c>
    </row>
    <row r="30" spans="1:9" ht="12.75" customHeight="1" x14ac:dyDescent="0.2">
      <c r="A30" s="176" t="s">
        <v>26</v>
      </c>
      <c r="B30" s="176"/>
      <c r="C30" s="176"/>
      <c r="D30" s="176"/>
      <c r="E30" s="176"/>
      <c r="F30" s="176"/>
      <c r="G30" s="12">
        <v>23</v>
      </c>
      <c r="H30" s="13">
        <v>0</v>
      </c>
      <c r="I30" s="13">
        <v>0</v>
      </c>
    </row>
    <row r="31" spans="1:9" ht="24.6" customHeight="1" x14ac:dyDescent="0.2">
      <c r="A31" s="176" t="s">
        <v>27</v>
      </c>
      <c r="B31" s="176"/>
      <c r="C31" s="176"/>
      <c r="D31" s="176"/>
      <c r="E31" s="176"/>
      <c r="F31" s="176"/>
      <c r="G31" s="12">
        <v>24</v>
      </c>
      <c r="H31" s="13">
        <v>5507997</v>
      </c>
      <c r="I31" s="13">
        <v>5507997</v>
      </c>
    </row>
    <row r="32" spans="1:9" ht="24" customHeight="1" x14ac:dyDescent="0.2">
      <c r="A32" s="176" t="s">
        <v>28</v>
      </c>
      <c r="B32" s="176"/>
      <c r="C32" s="176"/>
      <c r="D32" s="176"/>
      <c r="E32" s="176"/>
      <c r="F32" s="176"/>
      <c r="G32" s="12">
        <v>25</v>
      </c>
      <c r="H32" s="13">
        <v>0</v>
      </c>
      <c r="I32" s="13">
        <v>0</v>
      </c>
    </row>
    <row r="33" spans="1:9" ht="26.45" customHeight="1" x14ac:dyDescent="0.2">
      <c r="A33" s="176" t="s">
        <v>29</v>
      </c>
      <c r="B33" s="176"/>
      <c r="C33" s="176"/>
      <c r="D33" s="176"/>
      <c r="E33" s="176"/>
      <c r="F33" s="176"/>
      <c r="G33" s="12">
        <v>26</v>
      </c>
      <c r="H33" s="13">
        <v>1930000</v>
      </c>
      <c r="I33" s="13">
        <v>1845000</v>
      </c>
    </row>
    <row r="34" spans="1:9" ht="12.75" customHeight="1" x14ac:dyDescent="0.2">
      <c r="A34" s="176" t="s">
        <v>30</v>
      </c>
      <c r="B34" s="176"/>
      <c r="C34" s="176"/>
      <c r="D34" s="176"/>
      <c r="E34" s="176"/>
      <c r="F34" s="176"/>
      <c r="G34" s="12">
        <v>27</v>
      </c>
      <c r="H34" s="13">
        <v>0</v>
      </c>
      <c r="I34" s="13">
        <v>0</v>
      </c>
    </row>
    <row r="35" spans="1:9" ht="12.75" customHeight="1" x14ac:dyDescent="0.2">
      <c r="A35" s="176" t="s">
        <v>31</v>
      </c>
      <c r="B35" s="176"/>
      <c r="C35" s="176"/>
      <c r="D35" s="176"/>
      <c r="E35" s="176"/>
      <c r="F35" s="176"/>
      <c r="G35" s="12">
        <v>28</v>
      </c>
      <c r="H35" s="13">
        <v>0</v>
      </c>
      <c r="I35" s="13">
        <v>0</v>
      </c>
    </row>
    <row r="36" spans="1:9" ht="12.75" customHeight="1" x14ac:dyDescent="0.2">
      <c r="A36" s="176" t="s">
        <v>32</v>
      </c>
      <c r="B36" s="176"/>
      <c r="C36" s="176"/>
      <c r="D36" s="176"/>
      <c r="E36" s="176"/>
      <c r="F36" s="176"/>
      <c r="G36" s="12">
        <v>29</v>
      </c>
      <c r="H36" s="13">
        <v>0</v>
      </c>
      <c r="I36" s="13">
        <v>0</v>
      </c>
    </row>
    <row r="37" spans="1:9" ht="12.75" customHeight="1" x14ac:dyDescent="0.2">
      <c r="A37" s="176" t="s">
        <v>33</v>
      </c>
      <c r="B37" s="176"/>
      <c r="C37" s="176"/>
      <c r="D37" s="176"/>
      <c r="E37" s="176"/>
      <c r="F37" s="176"/>
      <c r="G37" s="12">
        <v>30</v>
      </c>
      <c r="H37" s="13">
        <v>0</v>
      </c>
      <c r="I37" s="13">
        <v>0</v>
      </c>
    </row>
    <row r="38" spans="1:9" ht="12.75" customHeight="1" x14ac:dyDescent="0.2">
      <c r="A38" s="178" t="s">
        <v>34</v>
      </c>
      <c r="B38" s="178"/>
      <c r="C38" s="178"/>
      <c r="D38" s="178"/>
      <c r="E38" s="178"/>
      <c r="F38" s="178"/>
      <c r="G38" s="14">
        <v>31</v>
      </c>
      <c r="H38" s="76">
        <f>H39+H40+H41+H42</f>
        <v>16887</v>
      </c>
      <c r="I38" s="76">
        <f>I39+I40+I41+I42</f>
        <v>0</v>
      </c>
    </row>
    <row r="39" spans="1:9" ht="12.75" customHeight="1" x14ac:dyDescent="0.2">
      <c r="A39" s="176" t="s">
        <v>35</v>
      </c>
      <c r="B39" s="176"/>
      <c r="C39" s="176"/>
      <c r="D39" s="176"/>
      <c r="E39" s="176"/>
      <c r="F39" s="176"/>
      <c r="G39" s="12">
        <v>32</v>
      </c>
      <c r="H39" s="13">
        <v>0</v>
      </c>
      <c r="I39" s="13">
        <v>0</v>
      </c>
    </row>
    <row r="40" spans="1:9" ht="12.75" customHeight="1" x14ac:dyDescent="0.2">
      <c r="A40" s="176" t="s">
        <v>36</v>
      </c>
      <c r="B40" s="176"/>
      <c r="C40" s="176"/>
      <c r="D40" s="176"/>
      <c r="E40" s="176"/>
      <c r="F40" s="176"/>
      <c r="G40" s="12">
        <v>33</v>
      </c>
      <c r="H40" s="13">
        <v>0</v>
      </c>
      <c r="I40" s="13">
        <v>0</v>
      </c>
    </row>
    <row r="41" spans="1:9" ht="12.75" customHeight="1" x14ac:dyDescent="0.2">
      <c r="A41" s="176" t="s">
        <v>37</v>
      </c>
      <c r="B41" s="176"/>
      <c r="C41" s="176"/>
      <c r="D41" s="176"/>
      <c r="E41" s="176"/>
      <c r="F41" s="176"/>
      <c r="G41" s="12">
        <v>34</v>
      </c>
      <c r="H41" s="13">
        <v>0</v>
      </c>
      <c r="I41" s="13">
        <v>0</v>
      </c>
    </row>
    <row r="42" spans="1:9" ht="12.75" customHeight="1" x14ac:dyDescent="0.2">
      <c r="A42" s="176" t="s">
        <v>38</v>
      </c>
      <c r="B42" s="176"/>
      <c r="C42" s="176"/>
      <c r="D42" s="176"/>
      <c r="E42" s="176"/>
      <c r="F42" s="176"/>
      <c r="G42" s="12">
        <v>35</v>
      </c>
      <c r="H42" s="13">
        <v>16887</v>
      </c>
      <c r="I42" s="13">
        <v>0</v>
      </c>
    </row>
    <row r="43" spans="1:9" ht="12.75" customHeight="1" x14ac:dyDescent="0.2">
      <c r="A43" s="180" t="s">
        <v>39</v>
      </c>
      <c r="B43" s="180"/>
      <c r="C43" s="180"/>
      <c r="D43" s="180"/>
      <c r="E43" s="180"/>
      <c r="F43" s="180"/>
      <c r="G43" s="12">
        <v>36</v>
      </c>
      <c r="H43" s="13">
        <v>0</v>
      </c>
      <c r="I43" s="13">
        <v>0</v>
      </c>
    </row>
    <row r="44" spans="1:9" ht="12.75" customHeight="1" x14ac:dyDescent="0.2">
      <c r="A44" s="179" t="s">
        <v>40</v>
      </c>
      <c r="B44" s="179"/>
      <c r="C44" s="179"/>
      <c r="D44" s="179"/>
      <c r="E44" s="179"/>
      <c r="F44" s="179"/>
      <c r="G44" s="14">
        <v>37</v>
      </c>
      <c r="H44" s="76">
        <f>H45+H53+H60+H70</f>
        <v>104916026</v>
      </c>
      <c r="I44" s="76">
        <f>I45+I53+I60+I70</f>
        <v>94398887</v>
      </c>
    </row>
    <row r="45" spans="1:9" ht="12.75" customHeight="1" x14ac:dyDescent="0.2">
      <c r="A45" s="178" t="s">
        <v>41</v>
      </c>
      <c r="B45" s="178"/>
      <c r="C45" s="178"/>
      <c r="D45" s="178"/>
      <c r="E45" s="178"/>
      <c r="F45" s="178"/>
      <c r="G45" s="14">
        <v>38</v>
      </c>
      <c r="H45" s="76">
        <f>SUM(H46:H52)</f>
        <v>35874085</v>
      </c>
      <c r="I45" s="76">
        <f>SUM(I46:I52)</f>
        <v>30007176</v>
      </c>
    </row>
    <row r="46" spans="1:9" ht="12.75" customHeight="1" x14ac:dyDescent="0.2">
      <c r="A46" s="176" t="s">
        <v>42</v>
      </c>
      <c r="B46" s="176"/>
      <c r="C46" s="176"/>
      <c r="D46" s="176"/>
      <c r="E46" s="176"/>
      <c r="F46" s="176"/>
      <c r="G46" s="12">
        <v>39</v>
      </c>
      <c r="H46" s="13">
        <v>952887</v>
      </c>
      <c r="I46" s="13">
        <v>746874</v>
      </c>
    </row>
    <row r="47" spans="1:9" ht="12.75" customHeight="1" x14ac:dyDescent="0.2">
      <c r="A47" s="176" t="s">
        <v>43</v>
      </c>
      <c r="B47" s="176"/>
      <c r="C47" s="176"/>
      <c r="D47" s="176"/>
      <c r="E47" s="176"/>
      <c r="F47" s="176"/>
      <c r="G47" s="12">
        <v>40</v>
      </c>
      <c r="H47" s="13">
        <v>4237</v>
      </c>
      <c r="I47" s="13">
        <v>6092</v>
      </c>
    </row>
    <row r="48" spans="1:9" ht="12.75" customHeight="1" x14ac:dyDescent="0.2">
      <c r="A48" s="176" t="s">
        <v>44</v>
      </c>
      <c r="B48" s="176"/>
      <c r="C48" s="176"/>
      <c r="D48" s="176"/>
      <c r="E48" s="176"/>
      <c r="F48" s="176"/>
      <c r="G48" s="12">
        <v>41</v>
      </c>
      <c r="H48" s="13">
        <v>61369</v>
      </c>
      <c r="I48" s="13">
        <v>25221</v>
      </c>
    </row>
    <row r="49" spans="1:9" ht="12.75" customHeight="1" x14ac:dyDescent="0.2">
      <c r="A49" s="176" t="s">
        <v>45</v>
      </c>
      <c r="B49" s="176"/>
      <c r="C49" s="176"/>
      <c r="D49" s="176"/>
      <c r="E49" s="176"/>
      <c r="F49" s="176"/>
      <c r="G49" s="12">
        <v>42</v>
      </c>
      <c r="H49" s="13">
        <v>34855592</v>
      </c>
      <c r="I49" s="13">
        <v>29228989</v>
      </c>
    </row>
    <row r="50" spans="1:9" ht="12.75" customHeight="1" x14ac:dyDescent="0.2">
      <c r="A50" s="176" t="s">
        <v>46</v>
      </c>
      <c r="B50" s="176"/>
      <c r="C50" s="176"/>
      <c r="D50" s="176"/>
      <c r="E50" s="176"/>
      <c r="F50" s="176"/>
      <c r="G50" s="12">
        <v>43</v>
      </c>
      <c r="H50" s="13">
        <v>0</v>
      </c>
      <c r="I50" s="13">
        <v>0</v>
      </c>
    </row>
    <row r="51" spans="1:9" ht="12.75" customHeight="1" x14ac:dyDescent="0.2">
      <c r="A51" s="176" t="s">
        <v>47</v>
      </c>
      <c r="B51" s="176"/>
      <c r="C51" s="176"/>
      <c r="D51" s="176"/>
      <c r="E51" s="176"/>
      <c r="F51" s="176"/>
      <c r="G51" s="12">
        <v>44</v>
      </c>
      <c r="H51" s="13">
        <v>0</v>
      </c>
      <c r="I51" s="13">
        <v>0</v>
      </c>
    </row>
    <row r="52" spans="1:9" ht="12.75" customHeight="1" x14ac:dyDescent="0.2">
      <c r="A52" s="176" t="s">
        <v>48</v>
      </c>
      <c r="B52" s="176"/>
      <c r="C52" s="176"/>
      <c r="D52" s="176"/>
      <c r="E52" s="176"/>
      <c r="F52" s="176"/>
      <c r="G52" s="12">
        <v>45</v>
      </c>
      <c r="H52" s="13">
        <v>0</v>
      </c>
      <c r="I52" s="13">
        <v>0</v>
      </c>
    </row>
    <row r="53" spans="1:9" ht="12.75" customHeight="1" x14ac:dyDescent="0.2">
      <c r="A53" s="178" t="s">
        <v>49</v>
      </c>
      <c r="B53" s="178"/>
      <c r="C53" s="178"/>
      <c r="D53" s="178"/>
      <c r="E53" s="178"/>
      <c r="F53" s="178"/>
      <c r="G53" s="14">
        <v>46</v>
      </c>
      <c r="H53" s="76">
        <f>SUM(H54:H59)</f>
        <v>57640212</v>
      </c>
      <c r="I53" s="76">
        <f>SUM(I54:I59)</f>
        <v>58765553</v>
      </c>
    </row>
    <row r="54" spans="1:9" ht="12.75" customHeight="1" x14ac:dyDescent="0.2">
      <c r="A54" s="176" t="s">
        <v>50</v>
      </c>
      <c r="B54" s="176"/>
      <c r="C54" s="176"/>
      <c r="D54" s="176"/>
      <c r="E54" s="176"/>
      <c r="F54" s="176"/>
      <c r="G54" s="12">
        <v>47</v>
      </c>
      <c r="H54" s="13">
        <v>20066541</v>
      </c>
      <c r="I54" s="13">
        <v>18224876</v>
      </c>
    </row>
    <row r="55" spans="1:9" ht="12.75" customHeight="1" x14ac:dyDescent="0.2">
      <c r="A55" s="176" t="s">
        <v>51</v>
      </c>
      <c r="B55" s="176"/>
      <c r="C55" s="176"/>
      <c r="D55" s="176"/>
      <c r="E55" s="176"/>
      <c r="F55" s="176"/>
      <c r="G55" s="12">
        <v>48</v>
      </c>
      <c r="H55" s="13">
        <v>0</v>
      </c>
      <c r="I55" s="13">
        <v>0</v>
      </c>
    </row>
    <row r="56" spans="1:9" ht="12.75" customHeight="1" x14ac:dyDescent="0.2">
      <c r="A56" s="176" t="s">
        <v>52</v>
      </c>
      <c r="B56" s="176"/>
      <c r="C56" s="176"/>
      <c r="D56" s="176"/>
      <c r="E56" s="176"/>
      <c r="F56" s="176"/>
      <c r="G56" s="12">
        <v>49</v>
      </c>
      <c r="H56" s="13">
        <v>32949582</v>
      </c>
      <c r="I56" s="13">
        <v>38450769</v>
      </c>
    </row>
    <row r="57" spans="1:9" ht="12.75" customHeight="1" x14ac:dyDescent="0.2">
      <c r="A57" s="176" t="s">
        <v>53</v>
      </c>
      <c r="B57" s="176"/>
      <c r="C57" s="176"/>
      <c r="D57" s="176"/>
      <c r="E57" s="176"/>
      <c r="F57" s="176"/>
      <c r="G57" s="12">
        <v>50</v>
      </c>
      <c r="H57" s="13">
        <v>10617</v>
      </c>
      <c r="I57" s="13">
        <v>8890</v>
      </c>
    </row>
    <row r="58" spans="1:9" ht="12.75" customHeight="1" x14ac:dyDescent="0.2">
      <c r="A58" s="176" t="s">
        <v>54</v>
      </c>
      <c r="B58" s="176"/>
      <c r="C58" s="176"/>
      <c r="D58" s="176"/>
      <c r="E58" s="176"/>
      <c r="F58" s="176"/>
      <c r="G58" s="12">
        <v>51</v>
      </c>
      <c r="H58" s="13">
        <v>176481</v>
      </c>
      <c r="I58" s="13">
        <v>351708</v>
      </c>
    </row>
    <row r="59" spans="1:9" ht="12.75" customHeight="1" x14ac:dyDescent="0.2">
      <c r="A59" s="176" t="s">
        <v>55</v>
      </c>
      <c r="B59" s="176"/>
      <c r="C59" s="176"/>
      <c r="D59" s="176"/>
      <c r="E59" s="176"/>
      <c r="F59" s="176"/>
      <c r="G59" s="12">
        <v>52</v>
      </c>
      <c r="H59" s="13">
        <v>4436991</v>
      </c>
      <c r="I59" s="13">
        <v>1729310</v>
      </c>
    </row>
    <row r="60" spans="1:9" ht="12.75" customHeight="1" x14ac:dyDescent="0.2">
      <c r="A60" s="178" t="s">
        <v>56</v>
      </c>
      <c r="B60" s="178"/>
      <c r="C60" s="178"/>
      <c r="D60" s="178"/>
      <c r="E60" s="178"/>
      <c r="F60" s="178"/>
      <c r="G60" s="14">
        <v>53</v>
      </c>
      <c r="H60" s="76">
        <f>SUM(H61:H69)</f>
        <v>2400672</v>
      </c>
      <c r="I60" s="76">
        <f>SUM(I61:I69)</f>
        <v>2893853</v>
      </c>
    </row>
    <row r="61" spans="1:9" ht="12.75" customHeight="1" x14ac:dyDescent="0.2">
      <c r="A61" s="176" t="s">
        <v>24</v>
      </c>
      <c r="B61" s="176"/>
      <c r="C61" s="176"/>
      <c r="D61" s="176"/>
      <c r="E61" s="176"/>
      <c r="F61" s="176"/>
      <c r="G61" s="12">
        <v>54</v>
      </c>
      <c r="H61" s="13">
        <v>0</v>
      </c>
      <c r="I61" s="13">
        <v>0</v>
      </c>
    </row>
    <row r="62" spans="1:9" ht="12.75" customHeight="1" x14ac:dyDescent="0.2">
      <c r="A62" s="176" t="s">
        <v>25</v>
      </c>
      <c r="B62" s="176"/>
      <c r="C62" s="176"/>
      <c r="D62" s="176"/>
      <c r="E62" s="176"/>
      <c r="F62" s="176"/>
      <c r="G62" s="12">
        <v>55</v>
      </c>
      <c r="H62" s="13">
        <v>0</v>
      </c>
      <c r="I62" s="13">
        <v>0</v>
      </c>
    </row>
    <row r="63" spans="1:9" ht="12.75" customHeight="1" x14ac:dyDescent="0.2">
      <c r="A63" s="176" t="s">
        <v>26</v>
      </c>
      <c r="B63" s="176"/>
      <c r="C63" s="176"/>
      <c r="D63" s="176"/>
      <c r="E63" s="176"/>
      <c r="F63" s="176"/>
      <c r="G63" s="12">
        <v>56</v>
      </c>
      <c r="H63" s="13">
        <v>0</v>
      </c>
      <c r="I63" s="13">
        <v>0</v>
      </c>
    </row>
    <row r="64" spans="1:9" ht="23.45" customHeight="1" x14ac:dyDescent="0.2">
      <c r="A64" s="176" t="s">
        <v>57</v>
      </c>
      <c r="B64" s="176"/>
      <c r="C64" s="176"/>
      <c r="D64" s="176"/>
      <c r="E64" s="176"/>
      <c r="F64" s="176"/>
      <c r="G64" s="12">
        <v>57</v>
      </c>
      <c r="H64" s="13">
        <v>0</v>
      </c>
      <c r="I64" s="13">
        <v>0</v>
      </c>
    </row>
    <row r="65" spans="1:9" ht="21" customHeight="1" x14ac:dyDescent="0.2">
      <c r="A65" s="176" t="s">
        <v>28</v>
      </c>
      <c r="B65" s="176"/>
      <c r="C65" s="176"/>
      <c r="D65" s="176"/>
      <c r="E65" s="176"/>
      <c r="F65" s="176"/>
      <c r="G65" s="12">
        <v>58</v>
      </c>
      <c r="H65" s="13">
        <v>0</v>
      </c>
      <c r="I65" s="13">
        <v>0</v>
      </c>
    </row>
    <row r="66" spans="1:9" ht="22.9" customHeight="1" x14ac:dyDescent="0.2">
      <c r="A66" s="176" t="s">
        <v>29</v>
      </c>
      <c r="B66" s="176"/>
      <c r="C66" s="176"/>
      <c r="D66" s="176"/>
      <c r="E66" s="176"/>
      <c r="F66" s="176"/>
      <c r="G66" s="12">
        <v>59</v>
      </c>
      <c r="H66" s="13">
        <v>0</v>
      </c>
      <c r="I66" s="13">
        <v>0</v>
      </c>
    </row>
    <row r="67" spans="1:9" ht="12.75" customHeight="1" x14ac:dyDescent="0.2">
      <c r="A67" s="176" t="s">
        <v>30</v>
      </c>
      <c r="B67" s="176"/>
      <c r="C67" s="176"/>
      <c r="D67" s="176"/>
      <c r="E67" s="176"/>
      <c r="F67" s="176"/>
      <c r="G67" s="12">
        <v>60</v>
      </c>
      <c r="H67" s="13">
        <v>42818</v>
      </c>
      <c r="I67" s="13">
        <v>0</v>
      </c>
    </row>
    <row r="68" spans="1:9" ht="12.75" customHeight="1" x14ac:dyDescent="0.2">
      <c r="A68" s="176" t="s">
        <v>31</v>
      </c>
      <c r="B68" s="176"/>
      <c r="C68" s="176"/>
      <c r="D68" s="176"/>
      <c r="E68" s="176"/>
      <c r="F68" s="176"/>
      <c r="G68" s="12">
        <v>61</v>
      </c>
      <c r="H68" s="13">
        <v>2357854</v>
      </c>
      <c r="I68" s="13">
        <v>2893853</v>
      </c>
    </row>
    <row r="69" spans="1:9" ht="12.75" customHeight="1" x14ac:dyDescent="0.2">
      <c r="A69" s="176" t="s">
        <v>58</v>
      </c>
      <c r="B69" s="176"/>
      <c r="C69" s="176"/>
      <c r="D69" s="176"/>
      <c r="E69" s="176"/>
      <c r="F69" s="176"/>
      <c r="G69" s="12">
        <v>62</v>
      </c>
      <c r="H69" s="13">
        <v>0</v>
      </c>
      <c r="I69" s="13">
        <v>0</v>
      </c>
    </row>
    <row r="70" spans="1:9" ht="12.75" customHeight="1" x14ac:dyDescent="0.2">
      <c r="A70" s="180" t="s">
        <v>59</v>
      </c>
      <c r="B70" s="180"/>
      <c r="C70" s="180"/>
      <c r="D70" s="180"/>
      <c r="E70" s="180"/>
      <c r="F70" s="180"/>
      <c r="G70" s="12">
        <v>63</v>
      </c>
      <c r="H70" s="13">
        <v>9001057</v>
      </c>
      <c r="I70" s="13">
        <v>2732305</v>
      </c>
    </row>
    <row r="71" spans="1:9" ht="12.75" customHeight="1" x14ac:dyDescent="0.2">
      <c r="A71" s="195" t="s">
        <v>60</v>
      </c>
      <c r="B71" s="195"/>
      <c r="C71" s="195"/>
      <c r="D71" s="195"/>
      <c r="E71" s="195"/>
      <c r="F71" s="195"/>
      <c r="G71" s="12">
        <v>64</v>
      </c>
      <c r="H71" s="13">
        <v>1093162</v>
      </c>
      <c r="I71" s="13">
        <v>2964128</v>
      </c>
    </row>
    <row r="72" spans="1:9" ht="12.75" customHeight="1" x14ac:dyDescent="0.2">
      <c r="A72" s="179" t="s">
        <v>61</v>
      </c>
      <c r="B72" s="179"/>
      <c r="C72" s="179"/>
      <c r="D72" s="179"/>
      <c r="E72" s="179"/>
      <c r="F72" s="179"/>
      <c r="G72" s="14">
        <v>65</v>
      </c>
      <c r="H72" s="76">
        <f>H8+H9+H44+H71</f>
        <v>142716213</v>
      </c>
      <c r="I72" s="76">
        <f>I8+I9+I44+I71</f>
        <v>134076570</v>
      </c>
    </row>
    <row r="73" spans="1:9" ht="12.75" customHeight="1" x14ac:dyDescent="0.2">
      <c r="A73" s="195" t="s">
        <v>62</v>
      </c>
      <c r="B73" s="195"/>
      <c r="C73" s="195"/>
      <c r="D73" s="195"/>
      <c r="E73" s="195"/>
      <c r="F73" s="195"/>
      <c r="G73" s="12">
        <v>66</v>
      </c>
      <c r="H73" s="13">
        <v>0</v>
      </c>
      <c r="I73" s="13">
        <v>0</v>
      </c>
    </row>
    <row r="74" spans="1:9" x14ac:dyDescent="0.2">
      <c r="A74" s="196" t="s">
        <v>63</v>
      </c>
      <c r="B74" s="197"/>
      <c r="C74" s="197"/>
      <c r="D74" s="197"/>
      <c r="E74" s="197"/>
      <c r="F74" s="197"/>
      <c r="G74" s="197"/>
      <c r="H74" s="197"/>
      <c r="I74" s="197"/>
    </row>
    <row r="75" spans="1:9" ht="12.75" customHeight="1" x14ac:dyDescent="0.2">
      <c r="A75" s="179" t="s">
        <v>350</v>
      </c>
      <c r="B75" s="179"/>
      <c r="C75" s="179"/>
      <c r="D75" s="179"/>
      <c r="E75" s="179"/>
      <c r="F75" s="179"/>
      <c r="G75" s="14">
        <v>67</v>
      </c>
      <c r="H75" s="76">
        <f>H76+H77+H78+H84+H85+H91+H94+H97</f>
        <v>20705425</v>
      </c>
      <c r="I75" s="76">
        <f>I76+I77+I78+I84+I85+I91+I94+I97</f>
        <v>21860105</v>
      </c>
    </row>
    <row r="76" spans="1:9" ht="12.75" customHeight="1" x14ac:dyDescent="0.2">
      <c r="A76" s="180" t="s">
        <v>64</v>
      </c>
      <c r="B76" s="180"/>
      <c r="C76" s="180"/>
      <c r="D76" s="180"/>
      <c r="E76" s="180"/>
      <c r="F76" s="180"/>
      <c r="G76" s="12">
        <v>68</v>
      </c>
      <c r="H76" s="13">
        <v>14493025</v>
      </c>
      <c r="I76" s="13">
        <v>14493025</v>
      </c>
    </row>
    <row r="77" spans="1:9" ht="12.75" customHeight="1" x14ac:dyDescent="0.2">
      <c r="A77" s="180" t="s">
        <v>65</v>
      </c>
      <c r="B77" s="180"/>
      <c r="C77" s="180"/>
      <c r="D77" s="180"/>
      <c r="E77" s="180"/>
      <c r="F77" s="180"/>
      <c r="G77" s="12">
        <v>69</v>
      </c>
      <c r="H77" s="13">
        <v>0</v>
      </c>
      <c r="I77" s="13">
        <v>0</v>
      </c>
    </row>
    <row r="78" spans="1:9" ht="12.75" customHeight="1" x14ac:dyDescent="0.2">
      <c r="A78" s="178" t="s">
        <v>66</v>
      </c>
      <c r="B78" s="178"/>
      <c r="C78" s="178"/>
      <c r="D78" s="178"/>
      <c r="E78" s="178"/>
      <c r="F78" s="178"/>
      <c r="G78" s="14">
        <v>70</v>
      </c>
      <c r="H78" s="76">
        <f>SUM(H79:H83)</f>
        <v>2143102</v>
      </c>
      <c r="I78" s="76">
        <f>SUM(I79:I83)</f>
        <v>2143102</v>
      </c>
    </row>
    <row r="79" spans="1:9" ht="12.75" customHeight="1" x14ac:dyDescent="0.2">
      <c r="A79" s="176" t="s">
        <v>67</v>
      </c>
      <c r="B79" s="176"/>
      <c r="C79" s="176"/>
      <c r="D79" s="176"/>
      <c r="E79" s="176"/>
      <c r="F79" s="176"/>
      <c r="G79" s="12">
        <v>71</v>
      </c>
      <c r="H79" s="13">
        <v>2143102</v>
      </c>
      <c r="I79" s="13">
        <v>2143102</v>
      </c>
    </row>
    <row r="80" spans="1:9" ht="12.75" customHeight="1" x14ac:dyDescent="0.2">
      <c r="A80" s="176" t="s">
        <v>68</v>
      </c>
      <c r="B80" s="176"/>
      <c r="C80" s="176"/>
      <c r="D80" s="176"/>
      <c r="E80" s="176"/>
      <c r="F80" s="176"/>
      <c r="G80" s="12">
        <v>72</v>
      </c>
      <c r="H80" s="13">
        <v>0</v>
      </c>
      <c r="I80" s="13">
        <v>0</v>
      </c>
    </row>
    <row r="81" spans="1:9" ht="12.75" customHeight="1" x14ac:dyDescent="0.2">
      <c r="A81" s="176" t="s">
        <v>69</v>
      </c>
      <c r="B81" s="176"/>
      <c r="C81" s="176"/>
      <c r="D81" s="176"/>
      <c r="E81" s="176"/>
      <c r="F81" s="176"/>
      <c r="G81" s="12">
        <v>73</v>
      </c>
      <c r="H81" s="13">
        <v>0</v>
      </c>
      <c r="I81" s="13">
        <v>0</v>
      </c>
    </row>
    <row r="82" spans="1:9" ht="12.75" customHeight="1" x14ac:dyDescent="0.2">
      <c r="A82" s="176" t="s">
        <v>70</v>
      </c>
      <c r="B82" s="176"/>
      <c r="C82" s="176"/>
      <c r="D82" s="176"/>
      <c r="E82" s="176"/>
      <c r="F82" s="176"/>
      <c r="G82" s="12">
        <v>74</v>
      </c>
      <c r="H82" s="13">
        <v>0</v>
      </c>
      <c r="I82" s="13">
        <v>0</v>
      </c>
    </row>
    <row r="83" spans="1:9" ht="12.75" customHeight="1" x14ac:dyDescent="0.2">
      <c r="A83" s="176" t="s">
        <v>71</v>
      </c>
      <c r="B83" s="176"/>
      <c r="C83" s="176"/>
      <c r="D83" s="176"/>
      <c r="E83" s="176"/>
      <c r="F83" s="176"/>
      <c r="G83" s="12">
        <v>75</v>
      </c>
      <c r="H83" s="13">
        <v>0</v>
      </c>
      <c r="I83" s="13">
        <v>0</v>
      </c>
    </row>
    <row r="84" spans="1:9" ht="12.75" customHeight="1" x14ac:dyDescent="0.2">
      <c r="A84" s="180" t="s">
        <v>72</v>
      </c>
      <c r="B84" s="180"/>
      <c r="C84" s="180"/>
      <c r="D84" s="180"/>
      <c r="E84" s="180"/>
      <c r="F84" s="180"/>
      <c r="G84" s="12">
        <v>76</v>
      </c>
      <c r="H84" s="13">
        <v>0</v>
      </c>
      <c r="I84" s="13">
        <v>0</v>
      </c>
    </row>
    <row r="85" spans="1:9" ht="12.75" customHeight="1" x14ac:dyDescent="0.2">
      <c r="A85" s="180" t="s">
        <v>446</v>
      </c>
      <c r="B85" s="180"/>
      <c r="C85" s="180"/>
      <c r="D85" s="180"/>
      <c r="E85" s="180"/>
      <c r="F85" s="180"/>
      <c r="G85" s="14">
        <v>77</v>
      </c>
      <c r="H85" s="76">
        <f>H86+H87+H88+H89+H90</f>
        <v>0</v>
      </c>
      <c r="I85" s="76">
        <v>0</v>
      </c>
    </row>
    <row r="86" spans="1:9" ht="24.75" customHeight="1" x14ac:dyDescent="0.2">
      <c r="A86" s="176" t="s">
        <v>445</v>
      </c>
      <c r="B86" s="176"/>
      <c r="C86" s="176"/>
      <c r="D86" s="176"/>
      <c r="E86" s="176"/>
      <c r="F86" s="176"/>
      <c r="G86" s="79">
        <v>78</v>
      </c>
      <c r="H86" s="13">
        <v>0</v>
      </c>
      <c r="I86" s="13">
        <v>0</v>
      </c>
    </row>
    <row r="87" spans="1:9" ht="12.75" customHeight="1" x14ac:dyDescent="0.2">
      <c r="A87" s="176" t="s">
        <v>73</v>
      </c>
      <c r="B87" s="176"/>
      <c r="C87" s="176"/>
      <c r="D87" s="176"/>
      <c r="E87" s="176"/>
      <c r="F87" s="176"/>
      <c r="G87" s="12">
        <v>79</v>
      </c>
      <c r="H87" s="13">
        <v>0</v>
      </c>
      <c r="I87" s="13">
        <v>0</v>
      </c>
    </row>
    <row r="88" spans="1:9" ht="12.75" customHeight="1" x14ac:dyDescent="0.2">
      <c r="A88" s="177" t="s">
        <v>74</v>
      </c>
      <c r="B88" s="177"/>
      <c r="C88" s="177"/>
      <c r="D88" s="177"/>
      <c r="E88" s="177"/>
      <c r="F88" s="177"/>
      <c r="G88" s="12">
        <v>80</v>
      </c>
      <c r="H88" s="13">
        <v>0</v>
      </c>
      <c r="I88" s="13">
        <v>0</v>
      </c>
    </row>
    <row r="89" spans="1:9" ht="12.75" customHeight="1" x14ac:dyDescent="0.2">
      <c r="A89" s="176" t="s">
        <v>348</v>
      </c>
      <c r="B89" s="176"/>
      <c r="C89" s="176"/>
      <c r="D89" s="176"/>
      <c r="E89" s="176"/>
      <c r="F89" s="176"/>
      <c r="G89" s="12">
        <v>81</v>
      </c>
      <c r="H89" s="13">
        <v>0</v>
      </c>
      <c r="I89" s="13">
        <v>0</v>
      </c>
    </row>
    <row r="90" spans="1:9" ht="12.75" customHeight="1" x14ac:dyDescent="0.2">
      <c r="A90" s="181" t="s">
        <v>349</v>
      </c>
      <c r="B90" s="181"/>
      <c r="C90" s="181"/>
      <c r="D90" s="181"/>
      <c r="E90" s="181"/>
      <c r="F90" s="181"/>
      <c r="G90" s="6">
        <v>82</v>
      </c>
      <c r="H90" s="13">
        <v>0</v>
      </c>
      <c r="I90" s="13">
        <v>0</v>
      </c>
    </row>
    <row r="91" spans="1:9" ht="12.75" customHeight="1" x14ac:dyDescent="0.2">
      <c r="A91" s="178" t="s">
        <v>351</v>
      </c>
      <c r="B91" s="178"/>
      <c r="C91" s="178"/>
      <c r="D91" s="178"/>
      <c r="E91" s="178"/>
      <c r="F91" s="178"/>
      <c r="G91" s="14">
        <v>83</v>
      </c>
      <c r="H91" s="76">
        <f>H92-H93</f>
        <v>2797134</v>
      </c>
      <c r="I91" s="76">
        <f>I92-I93</f>
        <v>4069298</v>
      </c>
    </row>
    <row r="92" spans="1:9" ht="12.75" customHeight="1" x14ac:dyDescent="0.2">
      <c r="A92" s="176" t="s">
        <v>75</v>
      </c>
      <c r="B92" s="176"/>
      <c r="C92" s="176"/>
      <c r="D92" s="176"/>
      <c r="E92" s="176"/>
      <c r="F92" s="176"/>
      <c r="G92" s="12">
        <v>84</v>
      </c>
      <c r="H92" s="13">
        <v>2797134</v>
      </c>
      <c r="I92" s="13">
        <v>4069298</v>
      </c>
    </row>
    <row r="93" spans="1:9" ht="12.75" customHeight="1" x14ac:dyDescent="0.2">
      <c r="A93" s="176" t="s">
        <v>76</v>
      </c>
      <c r="B93" s="176"/>
      <c r="C93" s="176"/>
      <c r="D93" s="176"/>
      <c r="E93" s="176"/>
      <c r="F93" s="176"/>
      <c r="G93" s="12">
        <v>85</v>
      </c>
      <c r="H93" s="13">
        <v>0</v>
      </c>
      <c r="I93" s="13">
        <v>0</v>
      </c>
    </row>
    <row r="94" spans="1:9" ht="12.75" customHeight="1" x14ac:dyDescent="0.2">
      <c r="A94" s="178" t="s">
        <v>352</v>
      </c>
      <c r="B94" s="178"/>
      <c r="C94" s="178"/>
      <c r="D94" s="178"/>
      <c r="E94" s="178"/>
      <c r="F94" s="178"/>
      <c r="G94" s="14">
        <v>86</v>
      </c>
      <c r="H94" s="76">
        <f>H95-H96</f>
        <v>1272164</v>
      </c>
      <c r="I94" s="76">
        <f>I95-I96</f>
        <v>1154680</v>
      </c>
    </row>
    <row r="95" spans="1:9" ht="12.75" customHeight="1" x14ac:dyDescent="0.2">
      <c r="A95" s="176" t="s">
        <v>77</v>
      </c>
      <c r="B95" s="176"/>
      <c r="C95" s="176"/>
      <c r="D95" s="176"/>
      <c r="E95" s="176"/>
      <c r="F95" s="176"/>
      <c r="G95" s="12">
        <v>87</v>
      </c>
      <c r="H95" s="13">
        <v>1272164</v>
      </c>
      <c r="I95" s="13">
        <v>1154680</v>
      </c>
    </row>
    <row r="96" spans="1:9" ht="12.75" customHeight="1" x14ac:dyDescent="0.2">
      <c r="A96" s="176" t="s">
        <v>78</v>
      </c>
      <c r="B96" s="176"/>
      <c r="C96" s="176"/>
      <c r="D96" s="176"/>
      <c r="E96" s="176"/>
      <c r="F96" s="176"/>
      <c r="G96" s="12">
        <v>88</v>
      </c>
      <c r="H96" s="13">
        <v>0</v>
      </c>
      <c r="I96" s="13">
        <v>0</v>
      </c>
    </row>
    <row r="97" spans="1:9" ht="12.75" customHeight="1" x14ac:dyDescent="0.2">
      <c r="A97" s="180" t="s">
        <v>79</v>
      </c>
      <c r="B97" s="180"/>
      <c r="C97" s="180"/>
      <c r="D97" s="180"/>
      <c r="E97" s="180"/>
      <c r="F97" s="180"/>
      <c r="G97" s="12">
        <v>89</v>
      </c>
      <c r="H97" s="13">
        <v>0</v>
      </c>
      <c r="I97" s="13">
        <v>0</v>
      </c>
    </row>
    <row r="98" spans="1:9" ht="12.75" customHeight="1" x14ac:dyDescent="0.2">
      <c r="A98" s="179" t="s">
        <v>353</v>
      </c>
      <c r="B98" s="179"/>
      <c r="C98" s="179"/>
      <c r="D98" s="179"/>
      <c r="E98" s="179"/>
      <c r="F98" s="179"/>
      <c r="G98" s="14">
        <v>90</v>
      </c>
      <c r="H98" s="76">
        <f>SUM(H99:H104)</f>
        <v>733788</v>
      </c>
      <c r="I98" s="76">
        <f>SUM(I99:I104)</f>
        <v>1018120</v>
      </c>
    </row>
    <row r="99" spans="1:9" ht="12.75" customHeight="1" x14ac:dyDescent="0.2">
      <c r="A99" s="176" t="s">
        <v>80</v>
      </c>
      <c r="B99" s="176"/>
      <c r="C99" s="176"/>
      <c r="D99" s="176"/>
      <c r="E99" s="176"/>
      <c r="F99" s="176"/>
      <c r="G99" s="12">
        <v>91</v>
      </c>
      <c r="H99" s="13">
        <v>0</v>
      </c>
      <c r="I99" s="13">
        <v>0</v>
      </c>
    </row>
    <row r="100" spans="1:9" ht="12.75" customHeight="1" x14ac:dyDescent="0.2">
      <c r="A100" s="176" t="s">
        <v>81</v>
      </c>
      <c r="B100" s="176"/>
      <c r="C100" s="176"/>
      <c r="D100" s="176"/>
      <c r="E100" s="176"/>
      <c r="F100" s="176"/>
      <c r="G100" s="12">
        <v>92</v>
      </c>
      <c r="H100" s="13">
        <v>0</v>
      </c>
      <c r="I100" s="13">
        <v>0</v>
      </c>
    </row>
    <row r="101" spans="1:9" ht="12.75" customHeight="1" x14ac:dyDescent="0.2">
      <c r="A101" s="176" t="s">
        <v>82</v>
      </c>
      <c r="B101" s="176"/>
      <c r="C101" s="176"/>
      <c r="D101" s="176"/>
      <c r="E101" s="176"/>
      <c r="F101" s="176"/>
      <c r="G101" s="12">
        <v>93</v>
      </c>
      <c r="H101" s="13">
        <v>0</v>
      </c>
      <c r="I101" s="13">
        <v>0</v>
      </c>
    </row>
    <row r="102" spans="1:9" ht="12.75" customHeight="1" x14ac:dyDescent="0.2">
      <c r="A102" s="176" t="s">
        <v>83</v>
      </c>
      <c r="B102" s="176"/>
      <c r="C102" s="176"/>
      <c r="D102" s="176"/>
      <c r="E102" s="176"/>
      <c r="F102" s="176"/>
      <c r="G102" s="12">
        <v>94</v>
      </c>
      <c r="H102" s="13">
        <v>0</v>
      </c>
      <c r="I102" s="13">
        <v>0</v>
      </c>
    </row>
    <row r="103" spans="1:9" ht="12.75" customHeight="1" x14ac:dyDescent="0.2">
      <c r="A103" s="176" t="s">
        <v>84</v>
      </c>
      <c r="B103" s="176"/>
      <c r="C103" s="176"/>
      <c r="D103" s="176"/>
      <c r="E103" s="176"/>
      <c r="F103" s="176"/>
      <c r="G103" s="12">
        <v>95</v>
      </c>
      <c r="H103" s="13">
        <v>649978</v>
      </c>
      <c r="I103" s="13">
        <v>649978</v>
      </c>
    </row>
    <row r="104" spans="1:9" ht="12.75" customHeight="1" x14ac:dyDescent="0.2">
      <c r="A104" s="176" t="s">
        <v>85</v>
      </c>
      <c r="B104" s="176"/>
      <c r="C104" s="176"/>
      <c r="D104" s="176"/>
      <c r="E104" s="176"/>
      <c r="F104" s="176"/>
      <c r="G104" s="12">
        <v>96</v>
      </c>
      <c r="H104" s="13">
        <v>83810</v>
      </c>
      <c r="I104" s="13">
        <v>368142</v>
      </c>
    </row>
    <row r="105" spans="1:9" ht="12.75" customHeight="1" x14ac:dyDescent="0.2">
      <c r="A105" s="179" t="s">
        <v>354</v>
      </c>
      <c r="B105" s="179"/>
      <c r="C105" s="179"/>
      <c r="D105" s="179"/>
      <c r="E105" s="179"/>
      <c r="F105" s="179"/>
      <c r="G105" s="14">
        <v>97</v>
      </c>
      <c r="H105" s="76">
        <f>SUM(H106:H116)</f>
        <v>18893703</v>
      </c>
      <c r="I105" s="76">
        <f>SUM(I106:I116)</f>
        <v>18941379</v>
      </c>
    </row>
    <row r="106" spans="1:9" ht="12.75" customHeight="1" x14ac:dyDescent="0.2">
      <c r="A106" s="176" t="s">
        <v>86</v>
      </c>
      <c r="B106" s="176"/>
      <c r="C106" s="176"/>
      <c r="D106" s="176"/>
      <c r="E106" s="176"/>
      <c r="F106" s="176"/>
      <c r="G106" s="12">
        <v>98</v>
      </c>
      <c r="H106" s="13">
        <v>0</v>
      </c>
      <c r="I106" s="13">
        <v>0</v>
      </c>
    </row>
    <row r="107" spans="1:9" ht="12.75" customHeight="1" x14ac:dyDescent="0.2">
      <c r="A107" s="176" t="s">
        <v>87</v>
      </c>
      <c r="B107" s="176"/>
      <c r="C107" s="176"/>
      <c r="D107" s="176"/>
      <c r="E107" s="176"/>
      <c r="F107" s="176"/>
      <c r="G107" s="12">
        <v>99</v>
      </c>
      <c r="H107" s="13">
        <v>0</v>
      </c>
      <c r="I107" s="13">
        <v>0</v>
      </c>
    </row>
    <row r="108" spans="1:9" ht="12.75" customHeight="1" x14ac:dyDescent="0.2">
      <c r="A108" s="176" t="s">
        <v>88</v>
      </c>
      <c r="B108" s="176"/>
      <c r="C108" s="176"/>
      <c r="D108" s="176"/>
      <c r="E108" s="176"/>
      <c r="F108" s="176"/>
      <c r="G108" s="12">
        <v>100</v>
      </c>
      <c r="H108" s="13">
        <v>0</v>
      </c>
      <c r="I108" s="13">
        <v>0</v>
      </c>
    </row>
    <row r="109" spans="1:9" ht="22.15" customHeight="1" x14ac:dyDescent="0.2">
      <c r="A109" s="176" t="s">
        <v>89</v>
      </c>
      <c r="B109" s="176"/>
      <c r="C109" s="176"/>
      <c r="D109" s="176"/>
      <c r="E109" s="176"/>
      <c r="F109" s="176"/>
      <c r="G109" s="12">
        <v>101</v>
      </c>
      <c r="H109" s="13">
        <v>0</v>
      </c>
      <c r="I109" s="13">
        <v>0</v>
      </c>
    </row>
    <row r="110" spans="1:9" ht="12.75" customHeight="1" x14ac:dyDescent="0.2">
      <c r="A110" s="176" t="s">
        <v>90</v>
      </c>
      <c r="B110" s="176"/>
      <c r="C110" s="176"/>
      <c r="D110" s="176"/>
      <c r="E110" s="176"/>
      <c r="F110" s="176"/>
      <c r="G110" s="12">
        <v>102</v>
      </c>
      <c r="H110" s="13">
        <v>0</v>
      </c>
      <c r="I110" s="13">
        <v>0</v>
      </c>
    </row>
    <row r="111" spans="1:9" ht="12.75" customHeight="1" x14ac:dyDescent="0.2">
      <c r="A111" s="176" t="s">
        <v>91</v>
      </c>
      <c r="B111" s="176"/>
      <c r="C111" s="176"/>
      <c r="D111" s="176"/>
      <c r="E111" s="176"/>
      <c r="F111" s="176"/>
      <c r="G111" s="12">
        <v>103</v>
      </c>
      <c r="H111" s="13">
        <v>1914401</v>
      </c>
      <c r="I111" s="13">
        <v>1914401</v>
      </c>
    </row>
    <row r="112" spans="1:9" ht="12.75" customHeight="1" x14ac:dyDescent="0.2">
      <c r="A112" s="176" t="s">
        <v>92</v>
      </c>
      <c r="B112" s="176"/>
      <c r="C112" s="176"/>
      <c r="D112" s="176"/>
      <c r="E112" s="176"/>
      <c r="F112" s="176"/>
      <c r="G112" s="12">
        <v>104</v>
      </c>
      <c r="H112" s="13">
        <v>0</v>
      </c>
      <c r="I112" s="13">
        <v>0</v>
      </c>
    </row>
    <row r="113" spans="1:9" ht="12.75" customHeight="1" x14ac:dyDescent="0.2">
      <c r="A113" s="176" t="s">
        <v>93</v>
      </c>
      <c r="B113" s="176"/>
      <c r="C113" s="176"/>
      <c r="D113" s="176"/>
      <c r="E113" s="176"/>
      <c r="F113" s="176"/>
      <c r="G113" s="12">
        <v>105</v>
      </c>
      <c r="H113" s="13">
        <v>0</v>
      </c>
      <c r="I113" s="13">
        <v>0</v>
      </c>
    </row>
    <row r="114" spans="1:9" ht="12.75" customHeight="1" x14ac:dyDescent="0.2">
      <c r="A114" s="176" t="s">
        <v>94</v>
      </c>
      <c r="B114" s="176"/>
      <c r="C114" s="176"/>
      <c r="D114" s="176"/>
      <c r="E114" s="176"/>
      <c r="F114" s="176"/>
      <c r="G114" s="12">
        <v>106</v>
      </c>
      <c r="H114" s="13">
        <v>15926737</v>
      </c>
      <c r="I114" s="13">
        <v>15926737</v>
      </c>
    </row>
    <row r="115" spans="1:9" ht="12.75" customHeight="1" x14ac:dyDescent="0.2">
      <c r="A115" s="176" t="s">
        <v>95</v>
      </c>
      <c r="B115" s="176"/>
      <c r="C115" s="176"/>
      <c r="D115" s="176"/>
      <c r="E115" s="176"/>
      <c r="F115" s="176"/>
      <c r="G115" s="12">
        <v>107</v>
      </c>
      <c r="H115" s="13">
        <v>1052565</v>
      </c>
      <c r="I115" s="13">
        <v>1100241</v>
      </c>
    </row>
    <row r="116" spans="1:9" ht="12.75" customHeight="1" x14ac:dyDescent="0.2">
      <c r="A116" s="176" t="s">
        <v>96</v>
      </c>
      <c r="B116" s="176"/>
      <c r="C116" s="176"/>
      <c r="D116" s="176"/>
      <c r="E116" s="176"/>
      <c r="F116" s="176"/>
      <c r="G116" s="12">
        <v>108</v>
      </c>
      <c r="H116" s="13">
        <v>0</v>
      </c>
      <c r="I116" s="13">
        <v>0</v>
      </c>
    </row>
    <row r="117" spans="1:9" ht="12.75" customHeight="1" x14ac:dyDescent="0.2">
      <c r="A117" s="179" t="s">
        <v>355</v>
      </c>
      <c r="B117" s="179"/>
      <c r="C117" s="179"/>
      <c r="D117" s="179"/>
      <c r="E117" s="179"/>
      <c r="F117" s="179"/>
      <c r="G117" s="14">
        <v>109</v>
      </c>
      <c r="H117" s="76">
        <f>SUM(H118:H131)</f>
        <v>101220576</v>
      </c>
      <c r="I117" s="76">
        <f>SUM(I118:I131)</f>
        <v>91359373</v>
      </c>
    </row>
    <row r="118" spans="1:9" ht="12.75" customHeight="1" x14ac:dyDescent="0.2">
      <c r="A118" s="176" t="s">
        <v>86</v>
      </c>
      <c r="B118" s="176"/>
      <c r="C118" s="176"/>
      <c r="D118" s="176"/>
      <c r="E118" s="176"/>
      <c r="F118" s="176"/>
      <c r="G118" s="12">
        <v>110</v>
      </c>
      <c r="H118" s="13">
        <v>210608</v>
      </c>
      <c r="I118" s="13">
        <v>331953</v>
      </c>
    </row>
    <row r="119" spans="1:9" ht="12.75" customHeight="1" x14ac:dyDescent="0.2">
      <c r="A119" s="176" t="s">
        <v>87</v>
      </c>
      <c r="B119" s="176"/>
      <c r="C119" s="176"/>
      <c r="D119" s="176"/>
      <c r="E119" s="176"/>
      <c r="F119" s="176"/>
      <c r="G119" s="12">
        <v>111</v>
      </c>
      <c r="H119" s="13">
        <v>0</v>
      </c>
      <c r="I119" s="13">
        <v>0</v>
      </c>
    </row>
    <row r="120" spans="1:9" ht="12.75" customHeight="1" x14ac:dyDescent="0.2">
      <c r="A120" s="176" t="s">
        <v>88</v>
      </c>
      <c r="B120" s="176"/>
      <c r="C120" s="176"/>
      <c r="D120" s="176"/>
      <c r="E120" s="176"/>
      <c r="F120" s="176"/>
      <c r="G120" s="12">
        <v>112</v>
      </c>
      <c r="H120" s="13">
        <v>0</v>
      </c>
      <c r="I120" s="13">
        <v>0</v>
      </c>
    </row>
    <row r="121" spans="1:9" ht="25.9" customHeight="1" x14ac:dyDescent="0.2">
      <c r="A121" s="176" t="s">
        <v>89</v>
      </c>
      <c r="B121" s="176"/>
      <c r="C121" s="176"/>
      <c r="D121" s="176"/>
      <c r="E121" s="176"/>
      <c r="F121" s="176"/>
      <c r="G121" s="12">
        <v>113</v>
      </c>
      <c r="H121" s="13">
        <v>0</v>
      </c>
      <c r="I121" s="13">
        <v>0</v>
      </c>
    </row>
    <row r="122" spans="1:9" ht="12.75" customHeight="1" x14ac:dyDescent="0.2">
      <c r="A122" s="176" t="s">
        <v>90</v>
      </c>
      <c r="B122" s="176"/>
      <c r="C122" s="176"/>
      <c r="D122" s="176"/>
      <c r="E122" s="176"/>
      <c r="F122" s="176"/>
      <c r="G122" s="12">
        <v>114</v>
      </c>
      <c r="H122" s="13">
        <v>0</v>
      </c>
      <c r="I122" s="13">
        <v>0</v>
      </c>
    </row>
    <row r="123" spans="1:9" ht="12.75" customHeight="1" x14ac:dyDescent="0.2">
      <c r="A123" s="176" t="s">
        <v>91</v>
      </c>
      <c r="B123" s="176"/>
      <c r="C123" s="176"/>
      <c r="D123" s="176"/>
      <c r="E123" s="176"/>
      <c r="F123" s="176"/>
      <c r="G123" s="12">
        <v>115</v>
      </c>
      <c r="H123" s="13">
        <v>12909013</v>
      </c>
      <c r="I123" s="13">
        <v>22372846</v>
      </c>
    </row>
    <row r="124" spans="1:9" ht="12.75" customHeight="1" x14ac:dyDescent="0.2">
      <c r="A124" s="176" t="s">
        <v>92</v>
      </c>
      <c r="B124" s="176"/>
      <c r="C124" s="176"/>
      <c r="D124" s="176"/>
      <c r="E124" s="176"/>
      <c r="F124" s="176"/>
      <c r="G124" s="12">
        <v>116</v>
      </c>
      <c r="H124" s="13">
        <v>1450172</v>
      </c>
      <c r="I124" s="13">
        <v>251463</v>
      </c>
    </row>
    <row r="125" spans="1:9" ht="12.75" customHeight="1" x14ac:dyDescent="0.2">
      <c r="A125" s="176" t="s">
        <v>93</v>
      </c>
      <c r="B125" s="176"/>
      <c r="C125" s="176"/>
      <c r="D125" s="176"/>
      <c r="E125" s="176"/>
      <c r="F125" s="176"/>
      <c r="G125" s="12">
        <v>117</v>
      </c>
      <c r="H125" s="13">
        <v>71490928</v>
      </c>
      <c r="I125" s="13">
        <v>54462192</v>
      </c>
    </row>
    <row r="126" spans="1:9" x14ac:dyDescent="0.2">
      <c r="A126" s="176" t="s">
        <v>94</v>
      </c>
      <c r="B126" s="176"/>
      <c r="C126" s="176"/>
      <c r="D126" s="176"/>
      <c r="E126" s="176"/>
      <c r="F126" s="176"/>
      <c r="G126" s="12">
        <v>118</v>
      </c>
      <c r="H126" s="13">
        <v>2654456</v>
      </c>
      <c r="I126" s="13">
        <v>1327228</v>
      </c>
    </row>
    <row r="127" spans="1:9" x14ac:dyDescent="0.2">
      <c r="A127" s="176" t="s">
        <v>97</v>
      </c>
      <c r="B127" s="176"/>
      <c r="C127" s="176"/>
      <c r="D127" s="176"/>
      <c r="E127" s="176"/>
      <c r="F127" s="176"/>
      <c r="G127" s="12">
        <v>119</v>
      </c>
      <c r="H127" s="13">
        <v>476754</v>
      </c>
      <c r="I127" s="13">
        <v>565083</v>
      </c>
    </row>
    <row r="128" spans="1:9" x14ac:dyDescent="0.2">
      <c r="A128" s="176" t="s">
        <v>98</v>
      </c>
      <c r="B128" s="176"/>
      <c r="C128" s="176"/>
      <c r="D128" s="176"/>
      <c r="E128" s="176"/>
      <c r="F128" s="176"/>
      <c r="G128" s="12">
        <v>120</v>
      </c>
      <c r="H128" s="13">
        <v>3827545</v>
      </c>
      <c r="I128" s="13">
        <v>3170646</v>
      </c>
    </row>
    <row r="129" spans="1:9" x14ac:dyDescent="0.2">
      <c r="A129" s="176" t="s">
        <v>99</v>
      </c>
      <c r="B129" s="176"/>
      <c r="C129" s="176"/>
      <c r="D129" s="176"/>
      <c r="E129" s="176"/>
      <c r="F129" s="176"/>
      <c r="G129" s="12">
        <v>121</v>
      </c>
      <c r="H129" s="13">
        <v>0</v>
      </c>
      <c r="I129" s="13">
        <v>0</v>
      </c>
    </row>
    <row r="130" spans="1:9" x14ac:dyDescent="0.2">
      <c r="A130" s="176" t="s">
        <v>100</v>
      </c>
      <c r="B130" s="176"/>
      <c r="C130" s="176"/>
      <c r="D130" s="176"/>
      <c r="E130" s="176"/>
      <c r="F130" s="176"/>
      <c r="G130" s="12">
        <v>122</v>
      </c>
      <c r="H130" s="13">
        <v>0</v>
      </c>
      <c r="I130" s="13">
        <v>0</v>
      </c>
    </row>
    <row r="131" spans="1:9" x14ac:dyDescent="0.2">
      <c r="A131" s="176" t="s">
        <v>101</v>
      </c>
      <c r="B131" s="176"/>
      <c r="C131" s="176"/>
      <c r="D131" s="176"/>
      <c r="E131" s="176"/>
      <c r="F131" s="176"/>
      <c r="G131" s="12">
        <v>123</v>
      </c>
      <c r="H131" s="13">
        <v>8201100</v>
      </c>
      <c r="I131" s="13">
        <v>8877962</v>
      </c>
    </row>
    <row r="132" spans="1:9" ht="22.15" customHeight="1" x14ac:dyDescent="0.2">
      <c r="A132" s="195" t="s">
        <v>102</v>
      </c>
      <c r="B132" s="195"/>
      <c r="C132" s="195"/>
      <c r="D132" s="195"/>
      <c r="E132" s="195"/>
      <c r="F132" s="195"/>
      <c r="G132" s="12">
        <v>124</v>
      </c>
      <c r="H132" s="13">
        <v>1162721</v>
      </c>
      <c r="I132" s="13">
        <v>897593</v>
      </c>
    </row>
    <row r="133" spans="1:9" ht="12.75" customHeight="1" x14ac:dyDescent="0.2">
      <c r="A133" s="179" t="s">
        <v>356</v>
      </c>
      <c r="B133" s="179"/>
      <c r="C133" s="179"/>
      <c r="D133" s="179"/>
      <c r="E133" s="179"/>
      <c r="F133" s="179"/>
      <c r="G133" s="14">
        <v>125</v>
      </c>
      <c r="H133" s="76">
        <f>H75+H98+H105+H117+H132</f>
        <v>142716213</v>
      </c>
      <c r="I133" s="76">
        <f>I75+I98+I105+I117+I132</f>
        <v>134076570</v>
      </c>
    </row>
    <row r="134" spans="1:9" x14ac:dyDescent="0.2">
      <c r="A134" s="195" t="s">
        <v>103</v>
      </c>
      <c r="B134" s="195"/>
      <c r="C134" s="195"/>
      <c r="D134" s="195"/>
      <c r="E134" s="195"/>
      <c r="F134" s="195"/>
      <c r="G134" s="12">
        <v>126</v>
      </c>
      <c r="H134" s="13">
        <v>0</v>
      </c>
      <c r="I134" s="13">
        <v>0</v>
      </c>
    </row>
  </sheetData>
  <sheetProtection algorithmName="SHA-512" hashValue="b6huTH+rRi0CPpDK+wf01obFToOXAarNCt8JNDq00q9l4oNSZ41xnHdmUkvsXjfyH94qh8yEt06gBqBsbO1yBw==" saltValue="So2nDR4Xmmvwn+eEGj8Hug=="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5:I96 H92:I93 H98:I134 H71:I73 I69:I70 H68:H70 I66 H8:I64 H67:I67 H65:H6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topLeftCell="A34" zoomScale="160" zoomScaleNormal="160" workbookViewId="0">
      <selection activeCell="J42" sqref="J42:J43"/>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2" t="s">
        <v>105</v>
      </c>
      <c r="B1" s="183"/>
      <c r="C1" s="183"/>
      <c r="D1" s="183"/>
      <c r="E1" s="183"/>
      <c r="F1" s="183"/>
      <c r="G1" s="183"/>
      <c r="H1" s="183"/>
      <c r="I1" s="183"/>
    </row>
    <row r="2" spans="1:9" x14ac:dyDescent="0.2">
      <c r="A2" s="201" t="s">
        <v>462</v>
      </c>
      <c r="B2" s="185"/>
      <c r="C2" s="185"/>
      <c r="D2" s="185"/>
      <c r="E2" s="185"/>
      <c r="F2" s="185"/>
      <c r="G2" s="185"/>
      <c r="H2" s="185"/>
      <c r="I2" s="185"/>
    </row>
    <row r="3" spans="1:9" x14ac:dyDescent="0.2">
      <c r="A3" s="210" t="s">
        <v>447</v>
      </c>
      <c r="B3" s="211"/>
      <c r="C3" s="211"/>
      <c r="D3" s="211"/>
      <c r="E3" s="211"/>
      <c r="F3" s="211"/>
      <c r="G3" s="211"/>
      <c r="H3" s="211"/>
      <c r="I3" s="211"/>
    </row>
    <row r="4" spans="1:9" ht="12.75" customHeight="1" x14ac:dyDescent="0.2">
      <c r="A4" s="187" t="s">
        <v>459</v>
      </c>
      <c r="B4" s="188"/>
      <c r="C4" s="188"/>
      <c r="D4" s="188"/>
      <c r="E4" s="188"/>
      <c r="F4" s="188"/>
      <c r="G4" s="188"/>
      <c r="H4" s="188"/>
      <c r="I4" s="189"/>
    </row>
    <row r="5" spans="1:9" ht="23.25" x14ac:dyDescent="0.2">
      <c r="A5" s="199" t="s">
        <v>2</v>
      </c>
      <c r="B5" s="193"/>
      <c r="C5" s="193"/>
      <c r="D5" s="193"/>
      <c r="E5" s="193"/>
      <c r="F5" s="193"/>
      <c r="G5" s="16" t="s">
        <v>106</v>
      </c>
      <c r="H5" s="17" t="s">
        <v>296</v>
      </c>
      <c r="I5" s="17" t="s">
        <v>280</v>
      </c>
    </row>
    <row r="6" spans="1:9" x14ac:dyDescent="0.2">
      <c r="A6" s="200">
        <v>1</v>
      </c>
      <c r="B6" s="191"/>
      <c r="C6" s="191"/>
      <c r="D6" s="191"/>
      <c r="E6" s="191"/>
      <c r="F6" s="191"/>
      <c r="G6" s="78">
        <v>2</v>
      </c>
      <c r="H6" s="17">
        <v>3</v>
      </c>
      <c r="I6" s="17">
        <v>4</v>
      </c>
    </row>
    <row r="7" spans="1:9" ht="12.75" customHeight="1" x14ac:dyDescent="0.2">
      <c r="A7" s="179" t="s">
        <v>357</v>
      </c>
      <c r="B7" s="179"/>
      <c r="C7" s="179"/>
      <c r="D7" s="179"/>
      <c r="E7" s="179"/>
      <c r="F7" s="179"/>
      <c r="G7" s="14">
        <v>1</v>
      </c>
      <c r="H7" s="76">
        <f>SUM(H8:H12)</f>
        <v>159813467</v>
      </c>
      <c r="I7" s="76">
        <f>SUM(I8:I12)</f>
        <v>160796481</v>
      </c>
    </row>
    <row r="8" spans="1:9" ht="12.75" customHeight="1" x14ac:dyDescent="0.2">
      <c r="A8" s="176" t="s">
        <v>118</v>
      </c>
      <c r="B8" s="176"/>
      <c r="C8" s="176"/>
      <c r="D8" s="176"/>
      <c r="E8" s="176"/>
      <c r="F8" s="176"/>
      <c r="G8" s="12">
        <v>2</v>
      </c>
      <c r="H8" s="13">
        <v>0</v>
      </c>
      <c r="I8" s="13">
        <v>0</v>
      </c>
    </row>
    <row r="9" spans="1:9" ht="12.75" customHeight="1" x14ac:dyDescent="0.2">
      <c r="A9" s="176" t="s">
        <v>119</v>
      </c>
      <c r="B9" s="176"/>
      <c r="C9" s="176"/>
      <c r="D9" s="176"/>
      <c r="E9" s="176"/>
      <c r="F9" s="176"/>
      <c r="G9" s="12">
        <v>3</v>
      </c>
      <c r="H9" s="13">
        <v>159313994</v>
      </c>
      <c r="I9" s="13">
        <v>160247779</v>
      </c>
    </row>
    <row r="10" spans="1:9" ht="12.75" customHeight="1" x14ac:dyDescent="0.2">
      <c r="A10" s="176" t="s">
        <v>120</v>
      </c>
      <c r="B10" s="176"/>
      <c r="C10" s="176"/>
      <c r="D10" s="176"/>
      <c r="E10" s="176"/>
      <c r="F10" s="176"/>
      <c r="G10" s="12">
        <v>4</v>
      </c>
      <c r="H10" s="13">
        <v>0</v>
      </c>
      <c r="I10" s="13">
        <v>0</v>
      </c>
    </row>
    <row r="11" spans="1:9" ht="12.75" customHeight="1" x14ac:dyDescent="0.2">
      <c r="A11" s="176" t="s">
        <v>121</v>
      </c>
      <c r="B11" s="176"/>
      <c r="C11" s="176"/>
      <c r="D11" s="176"/>
      <c r="E11" s="176"/>
      <c r="F11" s="176"/>
      <c r="G11" s="12">
        <v>5</v>
      </c>
      <c r="H11" s="13">
        <v>0</v>
      </c>
      <c r="I11" s="13">
        <v>0</v>
      </c>
    </row>
    <row r="12" spans="1:9" ht="12.75" customHeight="1" x14ac:dyDescent="0.2">
      <c r="A12" s="176" t="s">
        <v>122</v>
      </c>
      <c r="B12" s="176"/>
      <c r="C12" s="176"/>
      <c r="D12" s="176"/>
      <c r="E12" s="176"/>
      <c r="F12" s="176"/>
      <c r="G12" s="12">
        <v>6</v>
      </c>
      <c r="H12" s="13">
        <v>499473</v>
      </c>
      <c r="I12" s="13">
        <v>548702</v>
      </c>
    </row>
    <row r="13" spans="1:9" ht="12.75" customHeight="1" x14ac:dyDescent="0.2">
      <c r="A13" s="179" t="s">
        <v>358</v>
      </c>
      <c r="B13" s="179"/>
      <c r="C13" s="179"/>
      <c r="D13" s="179"/>
      <c r="E13" s="179"/>
      <c r="F13" s="179"/>
      <c r="G13" s="14">
        <v>7</v>
      </c>
      <c r="H13" s="76">
        <f>H14+H15+H19+H23+H24+H25+H28+H35</f>
        <v>157708927</v>
      </c>
      <c r="I13" s="76">
        <f>I14+I15+I19+I23+I24+I25+I28+I35</f>
        <v>158645835</v>
      </c>
    </row>
    <row r="14" spans="1:9" ht="12.75" customHeight="1" x14ac:dyDescent="0.2">
      <c r="A14" s="176" t="s">
        <v>107</v>
      </c>
      <c r="B14" s="176"/>
      <c r="C14" s="176"/>
      <c r="D14" s="176"/>
      <c r="E14" s="176"/>
      <c r="F14" s="176"/>
      <c r="G14" s="12">
        <v>8</v>
      </c>
      <c r="H14" s="13">
        <v>-2513</v>
      </c>
      <c r="I14" s="13">
        <v>33327</v>
      </c>
    </row>
    <row r="15" spans="1:9" ht="12.75" customHeight="1" x14ac:dyDescent="0.2">
      <c r="A15" s="209" t="s">
        <v>439</v>
      </c>
      <c r="B15" s="209"/>
      <c r="C15" s="209"/>
      <c r="D15" s="209"/>
      <c r="E15" s="209"/>
      <c r="F15" s="209"/>
      <c r="G15" s="14">
        <v>9</v>
      </c>
      <c r="H15" s="76">
        <f>SUM(H16:H18)</f>
        <v>152274904</v>
      </c>
      <c r="I15" s="76">
        <f>SUM(I16:I18)</f>
        <v>152127373</v>
      </c>
    </row>
    <row r="16" spans="1:9" ht="12.75" customHeight="1" x14ac:dyDescent="0.2">
      <c r="A16" s="203" t="s">
        <v>123</v>
      </c>
      <c r="B16" s="203"/>
      <c r="C16" s="203"/>
      <c r="D16" s="203"/>
      <c r="E16" s="203"/>
      <c r="F16" s="203"/>
      <c r="G16" s="12">
        <v>10</v>
      </c>
      <c r="H16" s="13">
        <v>1274846</v>
      </c>
      <c r="I16" s="13">
        <v>766260</v>
      </c>
    </row>
    <row r="17" spans="1:9" ht="12.75" customHeight="1" x14ac:dyDescent="0.2">
      <c r="A17" s="203" t="s">
        <v>124</v>
      </c>
      <c r="B17" s="203"/>
      <c r="C17" s="203"/>
      <c r="D17" s="203"/>
      <c r="E17" s="203"/>
      <c r="F17" s="203"/>
      <c r="G17" s="12">
        <v>11</v>
      </c>
      <c r="H17" s="13">
        <v>142526133</v>
      </c>
      <c r="I17" s="13">
        <v>140414406</v>
      </c>
    </row>
    <row r="18" spans="1:9" ht="12.75" customHeight="1" x14ac:dyDescent="0.2">
      <c r="A18" s="203" t="s">
        <v>125</v>
      </c>
      <c r="B18" s="203"/>
      <c r="C18" s="203"/>
      <c r="D18" s="203"/>
      <c r="E18" s="203"/>
      <c r="F18" s="203"/>
      <c r="G18" s="12">
        <v>12</v>
      </c>
      <c r="H18" s="13">
        <v>8473925</v>
      </c>
      <c r="I18" s="13">
        <v>10946707</v>
      </c>
    </row>
    <row r="19" spans="1:9" ht="12.75" customHeight="1" x14ac:dyDescent="0.2">
      <c r="A19" s="209" t="s">
        <v>440</v>
      </c>
      <c r="B19" s="209"/>
      <c r="C19" s="209"/>
      <c r="D19" s="209"/>
      <c r="E19" s="209"/>
      <c r="F19" s="209"/>
      <c r="G19" s="14">
        <v>13</v>
      </c>
      <c r="H19" s="76">
        <f>SUM(H20:H22)</f>
        <v>4083499</v>
      </c>
      <c r="I19" s="76">
        <f>SUM(I20:I22)</f>
        <v>4931190</v>
      </c>
    </row>
    <row r="20" spans="1:9" ht="12.75" customHeight="1" x14ac:dyDescent="0.2">
      <c r="A20" s="203" t="s">
        <v>108</v>
      </c>
      <c r="B20" s="203"/>
      <c r="C20" s="203"/>
      <c r="D20" s="203"/>
      <c r="E20" s="203"/>
      <c r="F20" s="203"/>
      <c r="G20" s="12">
        <v>14</v>
      </c>
      <c r="H20" s="13">
        <v>2432265</v>
      </c>
      <c r="I20" s="13">
        <v>2924024</v>
      </c>
    </row>
    <row r="21" spans="1:9" ht="12.75" customHeight="1" x14ac:dyDescent="0.2">
      <c r="A21" s="203" t="s">
        <v>109</v>
      </c>
      <c r="B21" s="203"/>
      <c r="C21" s="203"/>
      <c r="D21" s="203"/>
      <c r="E21" s="203"/>
      <c r="F21" s="203"/>
      <c r="G21" s="12">
        <v>15</v>
      </c>
      <c r="H21" s="13">
        <v>1155146</v>
      </c>
      <c r="I21" s="13">
        <v>1392267</v>
      </c>
    </row>
    <row r="22" spans="1:9" ht="12.75" customHeight="1" x14ac:dyDescent="0.2">
      <c r="A22" s="203" t="s">
        <v>110</v>
      </c>
      <c r="B22" s="203"/>
      <c r="C22" s="203"/>
      <c r="D22" s="203"/>
      <c r="E22" s="203"/>
      <c r="F22" s="203"/>
      <c r="G22" s="12">
        <v>16</v>
      </c>
      <c r="H22" s="13">
        <v>496088</v>
      </c>
      <c r="I22" s="13">
        <v>614899</v>
      </c>
    </row>
    <row r="23" spans="1:9" ht="12.75" customHeight="1" x14ac:dyDescent="0.2">
      <c r="A23" s="176" t="s">
        <v>111</v>
      </c>
      <c r="B23" s="176"/>
      <c r="C23" s="176"/>
      <c r="D23" s="176"/>
      <c r="E23" s="176"/>
      <c r="F23" s="176"/>
      <c r="G23" s="12">
        <v>17</v>
      </c>
      <c r="H23" s="13">
        <v>486857</v>
      </c>
      <c r="I23" s="13">
        <v>497710</v>
      </c>
    </row>
    <row r="24" spans="1:9" ht="12.75" customHeight="1" x14ac:dyDescent="0.2">
      <c r="A24" s="176" t="s">
        <v>112</v>
      </c>
      <c r="B24" s="176"/>
      <c r="C24" s="176"/>
      <c r="D24" s="176"/>
      <c r="E24" s="176"/>
      <c r="F24" s="176"/>
      <c r="G24" s="12">
        <v>18</v>
      </c>
      <c r="H24" s="13">
        <v>816284</v>
      </c>
      <c r="I24" s="13">
        <v>1001784</v>
      </c>
    </row>
    <row r="25" spans="1:9" ht="12.75" customHeight="1" x14ac:dyDescent="0.2">
      <c r="A25" s="209" t="s">
        <v>441</v>
      </c>
      <c r="B25" s="209"/>
      <c r="C25" s="209"/>
      <c r="D25" s="209"/>
      <c r="E25" s="209"/>
      <c r="F25" s="209"/>
      <c r="G25" s="14">
        <v>19</v>
      </c>
      <c r="H25" s="76">
        <f>H26+H27</f>
        <v>0</v>
      </c>
      <c r="I25" s="76">
        <f>I26+I27</f>
        <v>0</v>
      </c>
    </row>
    <row r="26" spans="1:9" ht="12.75" customHeight="1" x14ac:dyDescent="0.2">
      <c r="A26" s="203" t="s">
        <v>126</v>
      </c>
      <c r="B26" s="203"/>
      <c r="C26" s="203"/>
      <c r="D26" s="203"/>
      <c r="E26" s="203"/>
      <c r="F26" s="203"/>
      <c r="G26" s="12">
        <v>20</v>
      </c>
      <c r="H26" s="13">
        <v>0</v>
      </c>
      <c r="I26" s="13">
        <v>0</v>
      </c>
    </row>
    <row r="27" spans="1:9" ht="12.75" customHeight="1" x14ac:dyDescent="0.2">
      <c r="A27" s="203" t="s">
        <v>127</v>
      </c>
      <c r="B27" s="203"/>
      <c r="C27" s="203"/>
      <c r="D27" s="203"/>
      <c r="E27" s="203"/>
      <c r="F27" s="203"/>
      <c r="G27" s="12">
        <v>21</v>
      </c>
      <c r="H27" s="13">
        <v>0</v>
      </c>
      <c r="I27" s="13">
        <v>0</v>
      </c>
    </row>
    <row r="28" spans="1:9" ht="12.75" customHeight="1" x14ac:dyDescent="0.2">
      <c r="A28" s="209" t="s">
        <v>442</v>
      </c>
      <c r="B28" s="209"/>
      <c r="C28" s="209"/>
      <c r="D28" s="209"/>
      <c r="E28" s="209"/>
      <c r="F28" s="209"/>
      <c r="G28" s="14">
        <v>22</v>
      </c>
      <c r="H28" s="76">
        <f>SUM(H29:H34)</f>
        <v>0</v>
      </c>
      <c r="I28" s="76">
        <f>SUM(I29:I34)</f>
        <v>0</v>
      </c>
    </row>
    <row r="29" spans="1:9" ht="12.75" customHeight="1" x14ac:dyDescent="0.2">
      <c r="A29" s="203" t="s">
        <v>128</v>
      </c>
      <c r="B29" s="203"/>
      <c r="C29" s="203"/>
      <c r="D29" s="203"/>
      <c r="E29" s="203"/>
      <c r="F29" s="203"/>
      <c r="G29" s="12">
        <v>23</v>
      </c>
      <c r="H29" s="13">
        <v>0</v>
      </c>
      <c r="I29" s="13">
        <v>0</v>
      </c>
    </row>
    <row r="30" spans="1:9" ht="12.75" customHeight="1" x14ac:dyDescent="0.2">
      <c r="A30" s="203" t="s">
        <v>129</v>
      </c>
      <c r="B30" s="203"/>
      <c r="C30" s="203"/>
      <c r="D30" s="203"/>
      <c r="E30" s="203"/>
      <c r="F30" s="203"/>
      <c r="G30" s="12">
        <v>24</v>
      </c>
      <c r="H30" s="13">
        <v>0</v>
      </c>
      <c r="I30" s="13">
        <v>0</v>
      </c>
    </row>
    <row r="31" spans="1:9" ht="12.75" customHeight="1" x14ac:dyDescent="0.2">
      <c r="A31" s="203" t="s">
        <v>130</v>
      </c>
      <c r="B31" s="203"/>
      <c r="C31" s="203"/>
      <c r="D31" s="203"/>
      <c r="E31" s="203"/>
      <c r="F31" s="203"/>
      <c r="G31" s="12">
        <v>25</v>
      </c>
      <c r="H31" s="13">
        <v>0</v>
      </c>
      <c r="I31" s="13">
        <v>0</v>
      </c>
    </row>
    <row r="32" spans="1:9" ht="12.75" customHeight="1" x14ac:dyDescent="0.2">
      <c r="A32" s="203" t="s">
        <v>131</v>
      </c>
      <c r="B32" s="203"/>
      <c r="C32" s="203"/>
      <c r="D32" s="203"/>
      <c r="E32" s="203"/>
      <c r="F32" s="203"/>
      <c r="G32" s="12">
        <v>26</v>
      </c>
      <c r="H32" s="13">
        <v>0</v>
      </c>
      <c r="I32" s="13">
        <v>0</v>
      </c>
    </row>
    <row r="33" spans="1:9" ht="12.75" customHeight="1" x14ac:dyDescent="0.2">
      <c r="A33" s="203" t="s">
        <v>132</v>
      </c>
      <c r="B33" s="203"/>
      <c r="C33" s="203"/>
      <c r="D33" s="203"/>
      <c r="E33" s="203"/>
      <c r="F33" s="203"/>
      <c r="G33" s="12">
        <v>27</v>
      </c>
      <c r="H33" s="13">
        <v>0</v>
      </c>
      <c r="I33" s="13">
        <v>0</v>
      </c>
    </row>
    <row r="34" spans="1:9" ht="12.75" customHeight="1" x14ac:dyDescent="0.2">
      <c r="A34" s="203" t="s">
        <v>133</v>
      </c>
      <c r="B34" s="203"/>
      <c r="C34" s="203"/>
      <c r="D34" s="203"/>
      <c r="E34" s="203"/>
      <c r="F34" s="203"/>
      <c r="G34" s="12">
        <v>28</v>
      </c>
      <c r="H34" s="13">
        <v>0</v>
      </c>
      <c r="I34" s="13">
        <v>0</v>
      </c>
    </row>
    <row r="35" spans="1:9" ht="12.75" customHeight="1" x14ac:dyDescent="0.2">
      <c r="A35" s="176" t="s">
        <v>113</v>
      </c>
      <c r="B35" s="176"/>
      <c r="C35" s="176"/>
      <c r="D35" s="176"/>
      <c r="E35" s="176"/>
      <c r="F35" s="176"/>
      <c r="G35" s="12">
        <v>29</v>
      </c>
      <c r="H35" s="13">
        <v>49896</v>
      </c>
      <c r="I35" s="13">
        <v>54451</v>
      </c>
    </row>
    <row r="36" spans="1:9" ht="12.75" customHeight="1" x14ac:dyDescent="0.2">
      <c r="A36" s="179" t="s">
        <v>359</v>
      </c>
      <c r="B36" s="179"/>
      <c r="C36" s="179"/>
      <c r="D36" s="179"/>
      <c r="E36" s="179"/>
      <c r="F36" s="179"/>
      <c r="G36" s="14">
        <v>30</v>
      </c>
      <c r="H36" s="76">
        <f>SUM(H37:H46)</f>
        <v>578450</v>
      </c>
      <c r="I36" s="76">
        <f>SUM(I37:I46)</f>
        <v>2611915</v>
      </c>
    </row>
    <row r="37" spans="1:9" ht="12.75" customHeight="1" x14ac:dyDescent="0.2">
      <c r="A37" s="176" t="s">
        <v>134</v>
      </c>
      <c r="B37" s="176"/>
      <c r="C37" s="176"/>
      <c r="D37" s="176"/>
      <c r="E37" s="176"/>
      <c r="F37" s="176"/>
      <c r="G37" s="12">
        <v>31</v>
      </c>
      <c r="H37" s="13">
        <v>0</v>
      </c>
      <c r="I37" s="13">
        <v>0</v>
      </c>
    </row>
    <row r="38" spans="1:9" ht="25.15" customHeight="1" x14ac:dyDescent="0.2">
      <c r="A38" s="176" t="s">
        <v>135</v>
      </c>
      <c r="B38" s="176"/>
      <c r="C38" s="176"/>
      <c r="D38" s="176"/>
      <c r="E38" s="176"/>
      <c r="F38" s="176"/>
      <c r="G38" s="12">
        <v>32</v>
      </c>
      <c r="H38" s="13">
        <v>0</v>
      </c>
      <c r="I38" s="13">
        <v>0</v>
      </c>
    </row>
    <row r="39" spans="1:9" ht="28.15" customHeight="1" x14ac:dyDescent="0.2">
      <c r="A39" s="176" t="s">
        <v>136</v>
      </c>
      <c r="B39" s="176"/>
      <c r="C39" s="176"/>
      <c r="D39" s="176"/>
      <c r="E39" s="176"/>
      <c r="F39" s="176"/>
      <c r="G39" s="12">
        <v>33</v>
      </c>
      <c r="H39" s="13">
        <v>0</v>
      </c>
      <c r="I39" s="13">
        <v>0</v>
      </c>
    </row>
    <row r="40" spans="1:9" ht="28.15" customHeight="1" x14ac:dyDescent="0.2">
      <c r="A40" s="176" t="s">
        <v>137</v>
      </c>
      <c r="B40" s="176"/>
      <c r="C40" s="176"/>
      <c r="D40" s="176"/>
      <c r="E40" s="176"/>
      <c r="F40" s="176"/>
      <c r="G40" s="12">
        <v>34</v>
      </c>
      <c r="H40" s="13">
        <v>0</v>
      </c>
      <c r="I40" s="13">
        <v>0</v>
      </c>
    </row>
    <row r="41" spans="1:9" ht="22.9" customHeight="1" x14ac:dyDescent="0.2">
      <c r="A41" s="176" t="s">
        <v>138</v>
      </c>
      <c r="B41" s="176"/>
      <c r="C41" s="176"/>
      <c r="D41" s="176"/>
      <c r="E41" s="176"/>
      <c r="F41" s="176"/>
      <c r="G41" s="12">
        <v>35</v>
      </c>
      <c r="H41" s="13">
        <v>0</v>
      </c>
      <c r="I41" s="13">
        <v>0</v>
      </c>
    </row>
    <row r="42" spans="1:9" ht="12.75" customHeight="1" x14ac:dyDescent="0.2">
      <c r="A42" s="176" t="s">
        <v>139</v>
      </c>
      <c r="B42" s="176"/>
      <c r="C42" s="176"/>
      <c r="D42" s="176"/>
      <c r="E42" s="176"/>
      <c r="F42" s="176"/>
      <c r="G42" s="12">
        <v>36</v>
      </c>
      <c r="H42" s="13">
        <v>0</v>
      </c>
      <c r="I42" s="13">
        <v>0</v>
      </c>
    </row>
    <row r="43" spans="1:9" ht="12.75" customHeight="1" x14ac:dyDescent="0.2">
      <c r="A43" s="176" t="s">
        <v>140</v>
      </c>
      <c r="B43" s="176"/>
      <c r="C43" s="176"/>
      <c r="D43" s="176"/>
      <c r="E43" s="176"/>
      <c r="F43" s="176"/>
      <c r="G43" s="12">
        <v>37</v>
      </c>
      <c r="H43" s="13">
        <v>97863</v>
      </c>
      <c r="I43" s="13">
        <v>130052</v>
      </c>
    </row>
    <row r="44" spans="1:9" ht="12.75" customHeight="1" x14ac:dyDescent="0.2">
      <c r="A44" s="176" t="s">
        <v>141</v>
      </c>
      <c r="B44" s="176"/>
      <c r="C44" s="176"/>
      <c r="D44" s="176"/>
      <c r="E44" s="176"/>
      <c r="F44" s="176"/>
      <c r="G44" s="12">
        <v>38</v>
      </c>
      <c r="H44" s="13">
        <v>478824</v>
      </c>
      <c r="I44" s="13">
        <v>2481256</v>
      </c>
    </row>
    <row r="45" spans="1:9" ht="12.75" customHeight="1" x14ac:dyDescent="0.2">
      <c r="A45" s="176" t="s">
        <v>142</v>
      </c>
      <c r="B45" s="176"/>
      <c r="C45" s="176"/>
      <c r="D45" s="176"/>
      <c r="E45" s="176"/>
      <c r="F45" s="176"/>
      <c r="G45" s="12">
        <v>39</v>
      </c>
      <c r="H45" s="13">
        <v>0</v>
      </c>
      <c r="I45" s="13">
        <v>0</v>
      </c>
    </row>
    <row r="46" spans="1:9" ht="12.75" customHeight="1" x14ac:dyDescent="0.2">
      <c r="A46" s="176" t="s">
        <v>143</v>
      </c>
      <c r="B46" s="176"/>
      <c r="C46" s="176"/>
      <c r="D46" s="176"/>
      <c r="E46" s="176"/>
      <c r="F46" s="176"/>
      <c r="G46" s="12">
        <v>40</v>
      </c>
      <c r="H46" s="13">
        <v>1763</v>
      </c>
      <c r="I46" s="13">
        <v>607</v>
      </c>
    </row>
    <row r="47" spans="1:9" ht="12.75" customHeight="1" x14ac:dyDescent="0.2">
      <c r="A47" s="179" t="s">
        <v>360</v>
      </c>
      <c r="B47" s="179"/>
      <c r="C47" s="179"/>
      <c r="D47" s="179"/>
      <c r="E47" s="179"/>
      <c r="F47" s="179"/>
      <c r="G47" s="14">
        <v>41</v>
      </c>
      <c r="H47" s="76">
        <f>SUM(H48:H54)</f>
        <v>2276169</v>
      </c>
      <c r="I47" s="76">
        <f>SUM(I48:I54)</f>
        <v>3607881</v>
      </c>
    </row>
    <row r="48" spans="1:9" ht="23.45" customHeight="1" x14ac:dyDescent="0.2">
      <c r="A48" s="176" t="s">
        <v>144</v>
      </c>
      <c r="B48" s="176"/>
      <c r="C48" s="176"/>
      <c r="D48" s="176"/>
      <c r="E48" s="176"/>
      <c r="F48" s="176"/>
      <c r="G48" s="12">
        <v>42</v>
      </c>
      <c r="H48" s="13">
        <v>0</v>
      </c>
      <c r="I48" s="13">
        <v>0</v>
      </c>
    </row>
    <row r="49" spans="1:12" ht="12.75" customHeight="1" x14ac:dyDescent="0.2">
      <c r="A49" s="198" t="s">
        <v>145</v>
      </c>
      <c r="B49" s="198"/>
      <c r="C49" s="198"/>
      <c r="D49" s="198"/>
      <c r="E49" s="198"/>
      <c r="F49" s="198"/>
      <c r="G49" s="12">
        <v>43</v>
      </c>
      <c r="H49" s="13">
        <v>0</v>
      </c>
      <c r="I49" s="13">
        <v>0</v>
      </c>
    </row>
    <row r="50" spans="1:12" ht="12.75" customHeight="1" x14ac:dyDescent="0.2">
      <c r="A50" s="198" t="s">
        <v>146</v>
      </c>
      <c r="B50" s="198"/>
      <c r="C50" s="198"/>
      <c r="D50" s="198"/>
      <c r="E50" s="198"/>
      <c r="F50" s="198"/>
      <c r="G50" s="12">
        <v>44</v>
      </c>
      <c r="H50" s="13">
        <v>1402416</v>
      </c>
      <c r="I50" s="13">
        <v>1097464</v>
      </c>
    </row>
    <row r="51" spans="1:12" ht="12.75" customHeight="1" x14ac:dyDescent="0.2">
      <c r="A51" s="198" t="s">
        <v>147</v>
      </c>
      <c r="B51" s="198"/>
      <c r="C51" s="198"/>
      <c r="D51" s="198"/>
      <c r="E51" s="198"/>
      <c r="F51" s="198"/>
      <c r="G51" s="12">
        <v>45</v>
      </c>
      <c r="H51" s="13">
        <v>639350</v>
      </c>
      <c r="I51" s="13">
        <v>2240105</v>
      </c>
    </row>
    <row r="52" spans="1:12" ht="12.75" customHeight="1" x14ac:dyDescent="0.2">
      <c r="A52" s="198" t="s">
        <v>148</v>
      </c>
      <c r="B52" s="198"/>
      <c r="C52" s="198"/>
      <c r="D52" s="198"/>
      <c r="E52" s="198"/>
      <c r="F52" s="198"/>
      <c r="G52" s="12">
        <v>46</v>
      </c>
      <c r="H52" s="13">
        <v>0</v>
      </c>
      <c r="I52" s="13">
        <v>0</v>
      </c>
    </row>
    <row r="53" spans="1:12" ht="12.75" customHeight="1" x14ac:dyDescent="0.2">
      <c r="A53" s="198" t="s">
        <v>149</v>
      </c>
      <c r="B53" s="198"/>
      <c r="C53" s="198"/>
      <c r="D53" s="198"/>
      <c r="E53" s="198"/>
      <c r="F53" s="198"/>
      <c r="G53" s="12">
        <v>47</v>
      </c>
      <c r="H53" s="13">
        <v>0</v>
      </c>
      <c r="I53" s="13">
        <v>0</v>
      </c>
    </row>
    <row r="54" spans="1:12" ht="12.75" customHeight="1" x14ac:dyDescent="0.2">
      <c r="A54" s="198" t="s">
        <v>150</v>
      </c>
      <c r="B54" s="198"/>
      <c r="C54" s="198"/>
      <c r="D54" s="198"/>
      <c r="E54" s="198"/>
      <c r="F54" s="198"/>
      <c r="G54" s="12">
        <v>48</v>
      </c>
      <c r="H54" s="13">
        <v>234403</v>
      </c>
      <c r="I54" s="13">
        <v>270312</v>
      </c>
    </row>
    <row r="55" spans="1:12" ht="30.6" customHeight="1" x14ac:dyDescent="0.2">
      <c r="A55" s="195" t="s">
        <v>151</v>
      </c>
      <c r="B55" s="195"/>
      <c r="C55" s="195"/>
      <c r="D55" s="195"/>
      <c r="E55" s="195"/>
      <c r="F55" s="195"/>
      <c r="G55" s="12">
        <v>49</v>
      </c>
      <c r="H55" s="13">
        <v>0</v>
      </c>
      <c r="I55" s="13">
        <v>0</v>
      </c>
    </row>
    <row r="56" spans="1:12" ht="12.75" customHeight="1" x14ac:dyDescent="0.2">
      <c r="A56" s="195" t="s">
        <v>152</v>
      </c>
      <c r="B56" s="195"/>
      <c r="C56" s="195"/>
      <c r="D56" s="195"/>
      <c r="E56" s="195"/>
      <c r="F56" s="195"/>
      <c r="G56" s="12">
        <v>50</v>
      </c>
      <c r="H56" s="13">
        <v>0</v>
      </c>
      <c r="I56" s="13">
        <v>0</v>
      </c>
    </row>
    <row r="57" spans="1:12" ht="28.9" customHeight="1" x14ac:dyDescent="0.2">
      <c r="A57" s="195" t="s">
        <v>153</v>
      </c>
      <c r="B57" s="195"/>
      <c r="C57" s="195"/>
      <c r="D57" s="195"/>
      <c r="E57" s="195"/>
      <c r="F57" s="195"/>
      <c r="G57" s="12">
        <v>51</v>
      </c>
      <c r="H57" s="13">
        <v>0</v>
      </c>
      <c r="I57" s="13">
        <v>0</v>
      </c>
    </row>
    <row r="58" spans="1:12" ht="12.75" customHeight="1" x14ac:dyDescent="0.2">
      <c r="A58" s="195" t="s">
        <v>154</v>
      </c>
      <c r="B58" s="195"/>
      <c r="C58" s="195"/>
      <c r="D58" s="195"/>
      <c r="E58" s="195"/>
      <c r="F58" s="195"/>
      <c r="G58" s="12">
        <v>52</v>
      </c>
      <c r="H58" s="13">
        <v>0</v>
      </c>
      <c r="I58" s="13">
        <v>0</v>
      </c>
    </row>
    <row r="59" spans="1:12" ht="12.75" customHeight="1" x14ac:dyDescent="0.2">
      <c r="A59" s="179" t="s">
        <v>361</v>
      </c>
      <c r="B59" s="179"/>
      <c r="C59" s="179"/>
      <c r="D59" s="179"/>
      <c r="E59" s="179"/>
      <c r="F59" s="179"/>
      <c r="G59" s="14">
        <v>53</v>
      </c>
      <c r="H59" s="76">
        <f>H7+H36+H55+H56</f>
        <v>160391917</v>
      </c>
      <c r="I59" s="76">
        <f>I7+I36+I55+I56</f>
        <v>163408396</v>
      </c>
    </row>
    <row r="60" spans="1:12" ht="12.75" customHeight="1" x14ac:dyDescent="0.2">
      <c r="A60" s="179" t="s">
        <v>362</v>
      </c>
      <c r="B60" s="179"/>
      <c r="C60" s="179"/>
      <c r="D60" s="179"/>
      <c r="E60" s="179"/>
      <c r="F60" s="179"/>
      <c r="G60" s="14">
        <v>54</v>
      </c>
      <c r="H60" s="76">
        <f>H13+H47+H57+H58</f>
        <v>159985096</v>
      </c>
      <c r="I60" s="76">
        <f>I13+I47+I57+I58</f>
        <v>162253716</v>
      </c>
    </row>
    <row r="61" spans="1:12" ht="12.75" customHeight="1" x14ac:dyDescent="0.2">
      <c r="A61" s="179" t="s">
        <v>363</v>
      </c>
      <c r="B61" s="179"/>
      <c r="C61" s="179"/>
      <c r="D61" s="179"/>
      <c r="E61" s="179"/>
      <c r="F61" s="179"/>
      <c r="G61" s="14">
        <v>55</v>
      </c>
      <c r="H61" s="76">
        <f>H59-H60</f>
        <v>406821</v>
      </c>
      <c r="I61" s="76">
        <f>I59-I60</f>
        <v>1154680</v>
      </c>
    </row>
    <row r="62" spans="1:12" ht="12.75" customHeight="1" x14ac:dyDescent="0.2">
      <c r="A62" s="204" t="s">
        <v>364</v>
      </c>
      <c r="B62" s="204"/>
      <c r="C62" s="204"/>
      <c r="D62" s="204"/>
      <c r="E62" s="204"/>
      <c r="F62" s="204"/>
      <c r="G62" s="14">
        <v>56</v>
      </c>
      <c r="H62" s="76">
        <f>+IF((H59-H60)&gt;0,(H59-H60),0)</f>
        <v>406821</v>
      </c>
      <c r="I62" s="76">
        <f>+IF((I59-I60)&gt;0,(I59-I60),0)</f>
        <v>1154680</v>
      </c>
      <c r="L62" s="80"/>
    </row>
    <row r="63" spans="1:12" ht="12.75" customHeight="1" x14ac:dyDescent="0.2">
      <c r="A63" s="204" t="s">
        <v>365</v>
      </c>
      <c r="B63" s="204"/>
      <c r="C63" s="204"/>
      <c r="D63" s="204"/>
      <c r="E63" s="204"/>
      <c r="F63" s="204"/>
      <c r="G63" s="14">
        <v>57</v>
      </c>
      <c r="H63" s="76">
        <f>+IF((H59-H60)&lt;0,(H59-H60),0)</f>
        <v>0</v>
      </c>
      <c r="I63" s="76">
        <f>+IF((I59-I60)&lt;0,(I59-I60),0)</f>
        <v>0</v>
      </c>
    </row>
    <row r="64" spans="1:12" ht="12.75" customHeight="1" x14ac:dyDescent="0.2">
      <c r="A64" s="195" t="s">
        <v>114</v>
      </c>
      <c r="B64" s="195"/>
      <c r="C64" s="195"/>
      <c r="D64" s="195"/>
      <c r="E64" s="195"/>
      <c r="F64" s="195"/>
      <c r="G64" s="12">
        <v>58</v>
      </c>
      <c r="H64" s="13">
        <v>0</v>
      </c>
      <c r="I64" s="13">
        <v>0</v>
      </c>
      <c r="L64" s="80"/>
    </row>
    <row r="65" spans="1:12" ht="12.75" customHeight="1" x14ac:dyDescent="0.2">
      <c r="A65" s="179" t="s">
        <v>366</v>
      </c>
      <c r="B65" s="179"/>
      <c r="C65" s="179"/>
      <c r="D65" s="179"/>
      <c r="E65" s="179"/>
      <c r="F65" s="179"/>
      <c r="G65" s="14">
        <v>59</v>
      </c>
      <c r="H65" s="76">
        <f>H61-H64</f>
        <v>406821</v>
      </c>
      <c r="I65" s="76">
        <f>I61-I64</f>
        <v>1154680</v>
      </c>
    </row>
    <row r="66" spans="1:12" ht="12.75" customHeight="1" x14ac:dyDescent="0.2">
      <c r="A66" s="204" t="s">
        <v>367</v>
      </c>
      <c r="B66" s="204"/>
      <c r="C66" s="204"/>
      <c r="D66" s="204"/>
      <c r="E66" s="204"/>
      <c r="F66" s="204"/>
      <c r="G66" s="14">
        <v>60</v>
      </c>
      <c r="H66" s="76">
        <f>+IF((H61-H64)&gt;0,(H61-H64),0)</f>
        <v>406821</v>
      </c>
      <c r="I66" s="76">
        <f>+IF((I61-I64)&gt;0,(I61-I64),0)</f>
        <v>1154680</v>
      </c>
      <c r="L66" s="80"/>
    </row>
    <row r="67" spans="1:12" ht="12.75" customHeight="1" x14ac:dyDescent="0.2">
      <c r="A67" s="204" t="s">
        <v>368</v>
      </c>
      <c r="B67" s="204"/>
      <c r="C67" s="204"/>
      <c r="D67" s="204"/>
      <c r="E67" s="204"/>
      <c r="F67" s="204"/>
      <c r="G67" s="14">
        <v>61</v>
      </c>
      <c r="H67" s="76">
        <f>+IF((H61-H64)&lt;0,(H61-H64),0)</f>
        <v>0</v>
      </c>
      <c r="I67" s="76">
        <f>+IF((I61-I64)&lt;0,(I61-I64),0)</f>
        <v>0</v>
      </c>
    </row>
    <row r="68" spans="1:12" x14ac:dyDescent="0.2">
      <c r="A68" s="196" t="s">
        <v>155</v>
      </c>
      <c r="B68" s="196"/>
      <c r="C68" s="196"/>
      <c r="D68" s="196"/>
      <c r="E68" s="196"/>
      <c r="F68" s="196"/>
      <c r="G68" s="205"/>
      <c r="H68" s="205"/>
      <c r="I68" s="205"/>
    </row>
    <row r="69" spans="1:12" ht="25.9" customHeight="1" x14ac:dyDescent="0.2">
      <c r="A69" s="179" t="s">
        <v>369</v>
      </c>
      <c r="B69" s="179"/>
      <c r="C69" s="179"/>
      <c r="D69" s="179"/>
      <c r="E69" s="179"/>
      <c r="F69" s="179"/>
      <c r="G69" s="14">
        <v>62</v>
      </c>
      <c r="H69" s="76">
        <f>H70-H71</f>
        <v>0</v>
      </c>
      <c r="I69" s="76">
        <f>I70-I71</f>
        <v>0</v>
      </c>
    </row>
    <row r="70" spans="1:12" ht="12.75" customHeight="1" x14ac:dyDescent="0.2">
      <c r="A70" s="198" t="s">
        <v>156</v>
      </c>
      <c r="B70" s="198"/>
      <c r="C70" s="198"/>
      <c r="D70" s="198"/>
      <c r="E70" s="198"/>
      <c r="F70" s="198"/>
      <c r="G70" s="12">
        <v>63</v>
      </c>
      <c r="H70" s="13">
        <v>0</v>
      </c>
      <c r="I70" s="13">
        <v>0</v>
      </c>
    </row>
    <row r="71" spans="1:12" ht="12.75" customHeight="1" x14ac:dyDescent="0.2">
      <c r="A71" s="198" t="s">
        <v>157</v>
      </c>
      <c r="B71" s="198"/>
      <c r="C71" s="198"/>
      <c r="D71" s="198"/>
      <c r="E71" s="198"/>
      <c r="F71" s="198"/>
      <c r="G71" s="12">
        <v>64</v>
      </c>
      <c r="H71" s="13">
        <v>0</v>
      </c>
      <c r="I71" s="13">
        <v>0</v>
      </c>
    </row>
    <row r="72" spans="1:12" ht="12.75" customHeight="1" x14ac:dyDescent="0.2">
      <c r="A72" s="195" t="s">
        <v>158</v>
      </c>
      <c r="B72" s="195"/>
      <c r="C72" s="195"/>
      <c r="D72" s="195"/>
      <c r="E72" s="195"/>
      <c r="F72" s="195"/>
      <c r="G72" s="12">
        <v>65</v>
      </c>
      <c r="H72" s="13">
        <v>0</v>
      </c>
      <c r="I72" s="13">
        <v>0</v>
      </c>
    </row>
    <row r="73" spans="1:12" ht="12.75" customHeight="1" x14ac:dyDescent="0.2">
      <c r="A73" s="204" t="s">
        <v>370</v>
      </c>
      <c r="B73" s="204"/>
      <c r="C73" s="204"/>
      <c r="D73" s="204"/>
      <c r="E73" s="204"/>
      <c r="F73" s="204"/>
      <c r="G73" s="14">
        <v>66</v>
      </c>
      <c r="H73" s="76">
        <v>0</v>
      </c>
      <c r="I73" s="76">
        <v>0</v>
      </c>
    </row>
    <row r="74" spans="1:12" ht="12.75" customHeight="1" x14ac:dyDescent="0.2">
      <c r="A74" s="204" t="s">
        <v>371</v>
      </c>
      <c r="B74" s="204"/>
      <c r="C74" s="204"/>
      <c r="D74" s="204"/>
      <c r="E74" s="204"/>
      <c r="F74" s="204"/>
      <c r="G74" s="14">
        <v>67</v>
      </c>
      <c r="H74" s="76">
        <v>0</v>
      </c>
      <c r="I74" s="76">
        <v>0</v>
      </c>
    </row>
    <row r="75" spans="1:12" x14ac:dyDescent="0.2">
      <c r="A75" s="196" t="s">
        <v>159</v>
      </c>
      <c r="B75" s="196"/>
      <c r="C75" s="196"/>
      <c r="D75" s="196"/>
      <c r="E75" s="196"/>
      <c r="F75" s="196"/>
      <c r="G75" s="205"/>
      <c r="H75" s="205"/>
      <c r="I75" s="205"/>
    </row>
    <row r="76" spans="1:12" ht="12.75" customHeight="1" x14ac:dyDescent="0.2">
      <c r="A76" s="179" t="s">
        <v>372</v>
      </c>
      <c r="B76" s="179"/>
      <c r="C76" s="179"/>
      <c r="D76" s="179"/>
      <c r="E76" s="179"/>
      <c r="F76" s="179"/>
      <c r="G76" s="14">
        <v>68</v>
      </c>
      <c r="H76" s="76">
        <v>0</v>
      </c>
      <c r="I76" s="76">
        <v>0</v>
      </c>
    </row>
    <row r="77" spans="1:12" ht="12.75" customHeight="1" x14ac:dyDescent="0.2">
      <c r="A77" s="216" t="s">
        <v>373</v>
      </c>
      <c r="B77" s="216"/>
      <c r="C77" s="216"/>
      <c r="D77" s="216"/>
      <c r="E77" s="216"/>
      <c r="F77" s="216"/>
      <c r="G77" s="18">
        <v>69</v>
      </c>
      <c r="H77" s="19">
        <v>0</v>
      </c>
      <c r="I77" s="19">
        <v>0</v>
      </c>
    </row>
    <row r="78" spans="1:12" ht="12.75" customHeight="1" x14ac:dyDescent="0.2">
      <c r="A78" s="216" t="s">
        <v>374</v>
      </c>
      <c r="B78" s="216"/>
      <c r="C78" s="216"/>
      <c r="D78" s="216"/>
      <c r="E78" s="216"/>
      <c r="F78" s="216"/>
      <c r="G78" s="18">
        <v>70</v>
      </c>
      <c r="H78" s="19">
        <v>0</v>
      </c>
      <c r="I78" s="19">
        <v>0</v>
      </c>
    </row>
    <row r="79" spans="1:12" ht="12.75" customHeight="1" x14ac:dyDescent="0.2">
      <c r="A79" s="179" t="s">
        <v>375</v>
      </c>
      <c r="B79" s="179"/>
      <c r="C79" s="179"/>
      <c r="D79" s="179"/>
      <c r="E79" s="179"/>
      <c r="F79" s="179"/>
      <c r="G79" s="14">
        <v>71</v>
      </c>
      <c r="H79" s="76">
        <v>0</v>
      </c>
      <c r="I79" s="76">
        <v>0</v>
      </c>
    </row>
    <row r="80" spans="1:12" ht="12.75" customHeight="1" x14ac:dyDescent="0.2">
      <c r="A80" s="179" t="s">
        <v>376</v>
      </c>
      <c r="B80" s="179"/>
      <c r="C80" s="179"/>
      <c r="D80" s="179"/>
      <c r="E80" s="179"/>
      <c r="F80" s="179"/>
      <c r="G80" s="14">
        <v>72</v>
      </c>
      <c r="H80" s="76">
        <v>0</v>
      </c>
      <c r="I80" s="76">
        <v>0</v>
      </c>
    </row>
    <row r="81" spans="1:9" ht="12.75" customHeight="1" x14ac:dyDescent="0.2">
      <c r="A81" s="204" t="s">
        <v>377</v>
      </c>
      <c r="B81" s="204"/>
      <c r="C81" s="204"/>
      <c r="D81" s="204"/>
      <c r="E81" s="204"/>
      <c r="F81" s="204"/>
      <c r="G81" s="14">
        <v>73</v>
      </c>
      <c r="H81" s="76">
        <v>0</v>
      </c>
      <c r="I81" s="76">
        <v>0</v>
      </c>
    </row>
    <row r="82" spans="1:9" ht="12.75" customHeight="1" x14ac:dyDescent="0.2">
      <c r="A82" s="204" t="s">
        <v>378</v>
      </c>
      <c r="B82" s="204"/>
      <c r="C82" s="204"/>
      <c r="D82" s="204"/>
      <c r="E82" s="204"/>
      <c r="F82" s="204"/>
      <c r="G82" s="14">
        <v>74</v>
      </c>
      <c r="H82" s="76">
        <v>0</v>
      </c>
      <c r="I82" s="76">
        <v>0</v>
      </c>
    </row>
    <row r="83" spans="1:9" x14ac:dyDescent="0.2">
      <c r="A83" s="196" t="s">
        <v>115</v>
      </c>
      <c r="B83" s="196"/>
      <c r="C83" s="196"/>
      <c r="D83" s="196"/>
      <c r="E83" s="196"/>
      <c r="F83" s="196"/>
      <c r="G83" s="205"/>
      <c r="H83" s="205"/>
      <c r="I83" s="205"/>
    </row>
    <row r="84" spans="1:9" ht="12.75" customHeight="1" x14ac:dyDescent="0.2">
      <c r="A84" s="206" t="s">
        <v>379</v>
      </c>
      <c r="B84" s="206"/>
      <c r="C84" s="206"/>
      <c r="D84" s="206"/>
      <c r="E84" s="206"/>
      <c r="F84" s="206"/>
      <c r="G84" s="14">
        <v>75</v>
      </c>
      <c r="H84" s="95">
        <f>H85+H86</f>
        <v>0</v>
      </c>
      <c r="I84" s="95">
        <f>I85+I86</f>
        <v>0</v>
      </c>
    </row>
    <row r="85" spans="1:9" ht="12.75" customHeight="1" x14ac:dyDescent="0.2">
      <c r="A85" s="207" t="s">
        <v>160</v>
      </c>
      <c r="B85" s="207"/>
      <c r="C85" s="207"/>
      <c r="D85" s="207"/>
      <c r="E85" s="207"/>
      <c r="F85" s="207"/>
      <c r="G85" s="12">
        <v>76</v>
      </c>
      <c r="H85" s="21">
        <v>0</v>
      </c>
      <c r="I85" s="21">
        <v>0</v>
      </c>
    </row>
    <row r="86" spans="1:9" ht="12.75" customHeight="1" x14ac:dyDescent="0.2">
      <c r="A86" s="207" t="s">
        <v>161</v>
      </c>
      <c r="B86" s="207"/>
      <c r="C86" s="207"/>
      <c r="D86" s="207"/>
      <c r="E86" s="207"/>
      <c r="F86" s="207"/>
      <c r="G86" s="12">
        <v>77</v>
      </c>
      <c r="H86" s="21">
        <v>0</v>
      </c>
      <c r="I86" s="21">
        <v>0</v>
      </c>
    </row>
    <row r="87" spans="1:9" x14ac:dyDescent="0.2">
      <c r="A87" s="213" t="s">
        <v>117</v>
      </c>
      <c r="B87" s="213"/>
      <c r="C87" s="213"/>
      <c r="D87" s="213"/>
      <c r="E87" s="213"/>
      <c r="F87" s="213"/>
      <c r="G87" s="214"/>
      <c r="H87" s="214"/>
      <c r="I87" s="214"/>
    </row>
    <row r="88" spans="1:9" ht="12.75" customHeight="1" x14ac:dyDescent="0.2">
      <c r="A88" s="215" t="s">
        <v>162</v>
      </c>
      <c r="B88" s="215"/>
      <c r="C88" s="215"/>
      <c r="D88" s="215"/>
      <c r="E88" s="215"/>
      <c r="F88" s="215"/>
      <c r="G88" s="12">
        <v>78</v>
      </c>
      <c r="H88" s="21">
        <v>406821</v>
      </c>
      <c r="I88" s="21">
        <f>+I65</f>
        <v>1154680</v>
      </c>
    </row>
    <row r="89" spans="1:9" ht="24.6" customHeight="1" x14ac:dyDescent="0.2">
      <c r="A89" s="212" t="s">
        <v>435</v>
      </c>
      <c r="B89" s="212"/>
      <c r="C89" s="212"/>
      <c r="D89" s="212"/>
      <c r="E89" s="212"/>
      <c r="F89" s="212"/>
      <c r="G89" s="14">
        <v>79</v>
      </c>
      <c r="H89" s="95">
        <f>H90+H97</f>
        <v>0</v>
      </c>
      <c r="I89" s="95">
        <f>I90+I97</f>
        <v>0</v>
      </c>
    </row>
    <row r="90" spans="1:9" ht="24.6" customHeight="1" x14ac:dyDescent="0.2">
      <c r="A90" s="208" t="s">
        <v>444</v>
      </c>
      <c r="B90" s="208"/>
      <c r="C90" s="208"/>
      <c r="D90" s="208"/>
      <c r="E90" s="208"/>
      <c r="F90" s="208"/>
      <c r="G90" s="14">
        <v>80</v>
      </c>
      <c r="H90" s="95">
        <f>SUM(H91:H95)</f>
        <v>0</v>
      </c>
      <c r="I90" s="95">
        <f>SUM(I91:I95)</f>
        <v>0</v>
      </c>
    </row>
    <row r="91" spans="1:9" ht="25.5" customHeight="1" x14ac:dyDescent="0.2">
      <c r="A91" s="198" t="s">
        <v>380</v>
      </c>
      <c r="B91" s="198"/>
      <c r="C91" s="198"/>
      <c r="D91" s="198"/>
      <c r="E91" s="198"/>
      <c r="F91" s="198"/>
      <c r="G91" s="14">
        <v>81</v>
      </c>
      <c r="H91" s="21">
        <v>0</v>
      </c>
      <c r="I91" s="21">
        <v>0</v>
      </c>
    </row>
    <row r="92" spans="1:9" ht="39.75" customHeight="1" x14ac:dyDescent="0.2">
      <c r="A92" s="198" t="s">
        <v>381</v>
      </c>
      <c r="B92" s="198"/>
      <c r="C92" s="198"/>
      <c r="D92" s="198"/>
      <c r="E92" s="198"/>
      <c r="F92" s="198"/>
      <c r="G92" s="14">
        <v>82</v>
      </c>
      <c r="H92" s="21">
        <v>0</v>
      </c>
      <c r="I92" s="21">
        <v>0</v>
      </c>
    </row>
    <row r="93" spans="1:9" ht="40.5" customHeight="1" x14ac:dyDescent="0.2">
      <c r="A93" s="198" t="s">
        <v>382</v>
      </c>
      <c r="B93" s="198"/>
      <c r="C93" s="198"/>
      <c r="D93" s="198"/>
      <c r="E93" s="198"/>
      <c r="F93" s="198"/>
      <c r="G93" s="14">
        <v>83</v>
      </c>
      <c r="H93" s="21">
        <v>0</v>
      </c>
      <c r="I93" s="21">
        <v>0</v>
      </c>
    </row>
    <row r="94" spans="1:9" x14ac:dyDescent="0.2">
      <c r="A94" s="198" t="s">
        <v>383</v>
      </c>
      <c r="B94" s="198"/>
      <c r="C94" s="198"/>
      <c r="D94" s="198"/>
      <c r="E94" s="198"/>
      <c r="F94" s="198"/>
      <c r="G94" s="14">
        <v>84</v>
      </c>
      <c r="H94" s="21">
        <v>0</v>
      </c>
      <c r="I94" s="21">
        <v>0</v>
      </c>
    </row>
    <row r="95" spans="1:9" x14ac:dyDescent="0.2">
      <c r="A95" s="198" t="s">
        <v>384</v>
      </c>
      <c r="B95" s="198"/>
      <c r="C95" s="198"/>
      <c r="D95" s="198"/>
      <c r="E95" s="198"/>
      <c r="F95" s="198"/>
      <c r="G95" s="14">
        <v>85</v>
      </c>
      <c r="H95" s="21">
        <v>0</v>
      </c>
      <c r="I95" s="21">
        <v>0</v>
      </c>
    </row>
    <row r="96" spans="1:9" x14ac:dyDescent="0.2">
      <c r="A96" s="198" t="s">
        <v>385</v>
      </c>
      <c r="B96" s="198"/>
      <c r="C96" s="198"/>
      <c r="D96" s="198"/>
      <c r="E96" s="198"/>
      <c r="F96" s="198"/>
      <c r="G96" s="14">
        <v>86</v>
      </c>
      <c r="H96" s="21">
        <v>0</v>
      </c>
      <c r="I96" s="21">
        <v>0</v>
      </c>
    </row>
    <row r="97" spans="1:9" ht="25.5" customHeight="1" x14ac:dyDescent="0.2">
      <c r="A97" s="208" t="s">
        <v>436</v>
      </c>
      <c r="B97" s="208"/>
      <c r="C97" s="208"/>
      <c r="D97" s="208"/>
      <c r="E97" s="208"/>
      <c r="F97" s="208"/>
      <c r="G97" s="14">
        <v>87</v>
      </c>
      <c r="H97" s="95">
        <f>SUM(H98:H105)</f>
        <v>0</v>
      </c>
      <c r="I97" s="95">
        <f>SUM(I98:I105)</f>
        <v>0</v>
      </c>
    </row>
    <row r="98" spans="1:9" ht="14.25" customHeight="1" x14ac:dyDescent="0.2">
      <c r="A98" s="198" t="s">
        <v>163</v>
      </c>
      <c r="B98" s="198"/>
      <c r="C98" s="198"/>
      <c r="D98" s="198"/>
      <c r="E98" s="198"/>
      <c r="F98" s="198"/>
      <c r="G98" s="12">
        <v>88</v>
      </c>
      <c r="H98" s="21">
        <v>0</v>
      </c>
      <c r="I98" s="21">
        <v>0</v>
      </c>
    </row>
    <row r="99" spans="1:9" ht="40.5" customHeight="1" x14ac:dyDescent="0.2">
      <c r="A99" s="198" t="s">
        <v>386</v>
      </c>
      <c r="B99" s="198"/>
      <c r="C99" s="198"/>
      <c r="D99" s="198"/>
      <c r="E99" s="198"/>
      <c r="F99" s="198"/>
      <c r="G99" s="12">
        <v>89</v>
      </c>
      <c r="H99" s="21">
        <v>0</v>
      </c>
      <c r="I99" s="21">
        <v>0</v>
      </c>
    </row>
    <row r="100" spans="1:9" ht="12.75" customHeight="1" x14ac:dyDescent="0.2">
      <c r="A100" s="198" t="s">
        <v>164</v>
      </c>
      <c r="B100" s="198"/>
      <c r="C100" s="198"/>
      <c r="D100" s="198"/>
      <c r="E100" s="198"/>
      <c r="F100" s="198"/>
      <c r="G100" s="12">
        <v>90</v>
      </c>
      <c r="H100" s="21">
        <v>0</v>
      </c>
      <c r="I100" s="21">
        <v>0</v>
      </c>
    </row>
    <row r="101" spans="1:9" ht="24" customHeight="1" x14ac:dyDescent="0.2">
      <c r="A101" s="198" t="s">
        <v>165</v>
      </c>
      <c r="B101" s="198"/>
      <c r="C101" s="198"/>
      <c r="D101" s="198"/>
      <c r="E101" s="198"/>
      <c r="F101" s="198"/>
      <c r="G101" s="12">
        <v>91</v>
      </c>
      <c r="H101" s="21">
        <v>0</v>
      </c>
      <c r="I101" s="21">
        <v>0</v>
      </c>
    </row>
    <row r="102" spans="1:9" ht="25.5" customHeight="1" x14ac:dyDescent="0.2">
      <c r="A102" s="198" t="s">
        <v>166</v>
      </c>
      <c r="B102" s="198"/>
      <c r="C102" s="198"/>
      <c r="D102" s="198"/>
      <c r="E102" s="198"/>
      <c r="F102" s="198"/>
      <c r="G102" s="12">
        <v>92</v>
      </c>
      <c r="H102" s="21">
        <v>0</v>
      </c>
      <c r="I102" s="21">
        <v>0</v>
      </c>
    </row>
    <row r="103" spans="1:9" ht="12.75" customHeight="1" x14ac:dyDescent="0.2">
      <c r="A103" s="198" t="s">
        <v>387</v>
      </c>
      <c r="B103" s="198"/>
      <c r="C103" s="198"/>
      <c r="D103" s="198"/>
      <c r="E103" s="198"/>
      <c r="F103" s="198"/>
      <c r="G103" s="12">
        <v>93</v>
      </c>
      <c r="H103" s="21">
        <v>0</v>
      </c>
      <c r="I103" s="21">
        <v>0</v>
      </c>
    </row>
    <row r="104" spans="1:9" ht="24.75" customHeight="1" x14ac:dyDescent="0.2">
      <c r="A104" s="198" t="s">
        <v>388</v>
      </c>
      <c r="B104" s="198"/>
      <c r="C104" s="198"/>
      <c r="D104" s="198"/>
      <c r="E104" s="198"/>
      <c r="F104" s="198"/>
      <c r="G104" s="12">
        <v>94</v>
      </c>
      <c r="H104" s="21">
        <v>0</v>
      </c>
      <c r="I104" s="21">
        <v>0</v>
      </c>
    </row>
    <row r="105" spans="1:9" x14ac:dyDescent="0.2">
      <c r="A105" s="198" t="s">
        <v>389</v>
      </c>
      <c r="B105" s="198"/>
      <c r="C105" s="198"/>
      <c r="D105" s="198"/>
      <c r="E105" s="198"/>
      <c r="F105" s="198"/>
      <c r="G105" s="12">
        <v>95</v>
      </c>
      <c r="H105" s="21">
        <v>0</v>
      </c>
      <c r="I105" s="21">
        <v>0</v>
      </c>
    </row>
    <row r="106" spans="1:9" ht="22.5" customHeight="1" x14ac:dyDescent="0.2">
      <c r="A106" s="198" t="s">
        <v>390</v>
      </c>
      <c r="B106" s="198"/>
      <c r="C106" s="198"/>
      <c r="D106" s="198"/>
      <c r="E106" s="198"/>
      <c r="F106" s="198"/>
      <c r="G106" s="12">
        <v>96</v>
      </c>
      <c r="H106" s="21">
        <v>0</v>
      </c>
      <c r="I106" s="21">
        <v>0</v>
      </c>
    </row>
    <row r="107" spans="1:9" ht="27" customHeight="1" x14ac:dyDescent="0.2">
      <c r="A107" s="212" t="s">
        <v>437</v>
      </c>
      <c r="B107" s="212"/>
      <c r="C107" s="212"/>
      <c r="D107" s="212"/>
      <c r="E107" s="212"/>
      <c r="F107" s="212"/>
      <c r="G107" s="14">
        <v>97</v>
      </c>
      <c r="H107" s="95">
        <f>H90+H97-H106-H96</f>
        <v>0</v>
      </c>
      <c r="I107" s="95">
        <f>I90+I97-I106-I96</f>
        <v>0</v>
      </c>
    </row>
    <row r="108" spans="1:9" ht="12.75" customHeight="1" x14ac:dyDescent="0.2">
      <c r="A108" s="209" t="s">
        <v>438</v>
      </c>
      <c r="B108" s="209"/>
      <c r="C108" s="209"/>
      <c r="D108" s="209"/>
      <c r="E108" s="209"/>
      <c r="F108" s="209"/>
      <c r="G108" s="14">
        <v>98</v>
      </c>
      <c r="H108" s="95">
        <f>H88+H107</f>
        <v>406821</v>
      </c>
      <c r="I108" s="95">
        <f>I88+I107</f>
        <v>1154680</v>
      </c>
    </row>
    <row r="109" spans="1:9" x14ac:dyDescent="0.2">
      <c r="A109" s="196" t="s">
        <v>167</v>
      </c>
      <c r="B109" s="196"/>
      <c r="C109" s="196"/>
      <c r="D109" s="196"/>
      <c r="E109" s="196"/>
      <c r="F109" s="196"/>
      <c r="G109" s="205"/>
      <c r="H109" s="205"/>
      <c r="I109" s="205"/>
    </row>
    <row r="110" spans="1:9" ht="12.75" customHeight="1" x14ac:dyDescent="0.2">
      <c r="A110" s="206" t="s">
        <v>391</v>
      </c>
      <c r="B110" s="206"/>
      <c r="C110" s="206"/>
      <c r="D110" s="206"/>
      <c r="E110" s="206"/>
      <c r="F110" s="206"/>
      <c r="G110" s="14">
        <v>99</v>
      </c>
      <c r="H110" s="95">
        <f>H111+H112</f>
        <v>0</v>
      </c>
      <c r="I110" s="95">
        <f>I111+I112</f>
        <v>0</v>
      </c>
    </row>
    <row r="111" spans="1:9" ht="12.75" customHeight="1" x14ac:dyDescent="0.2">
      <c r="A111" s="207" t="s">
        <v>116</v>
      </c>
      <c r="B111" s="207"/>
      <c r="C111" s="207"/>
      <c r="D111" s="207"/>
      <c r="E111" s="207"/>
      <c r="F111" s="207"/>
      <c r="G111" s="12">
        <v>100</v>
      </c>
      <c r="H111" s="21">
        <v>0</v>
      </c>
      <c r="I111" s="21">
        <v>0</v>
      </c>
    </row>
    <row r="112" spans="1:9" ht="12.75" customHeight="1" x14ac:dyDescent="0.2">
      <c r="A112" s="207" t="s">
        <v>168</v>
      </c>
      <c r="B112" s="207"/>
      <c r="C112" s="207"/>
      <c r="D112" s="207"/>
      <c r="E112" s="207"/>
      <c r="F112" s="207"/>
      <c r="G112" s="12">
        <v>101</v>
      </c>
      <c r="H112" s="21">
        <v>0</v>
      </c>
      <c r="I112" s="21">
        <v>0</v>
      </c>
    </row>
  </sheetData>
  <sheetProtection algorithmName="SHA-512" hashValue="NZAD+2qXxOy0OpV9YotPFMpRdWif1/1P/OqRtatzRUbwX1MKrxHDVsAjJqzJxzGvGt+XIoYvTbYCWq4KMrLeNA==" saltValue="20D0Q0X9u04XDfVcjBYDY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6" zoomScale="130" zoomScaleNormal="130" workbookViewId="0">
      <selection activeCell="L15" sqref="L15"/>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02" t="s">
        <v>169</v>
      </c>
      <c r="B1" s="217"/>
      <c r="C1" s="217"/>
      <c r="D1" s="217"/>
      <c r="E1" s="217"/>
      <c r="F1" s="217"/>
      <c r="G1" s="217"/>
      <c r="H1" s="217"/>
      <c r="I1" s="217"/>
    </row>
    <row r="2" spans="1:9" x14ac:dyDescent="0.2">
      <c r="A2" s="201" t="s">
        <v>462</v>
      </c>
      <c r="B2" s="185"/>
      <c r="C2" s="185"/>
      <c r="D2" s="185"/>
      <c r="E2" s="185"/>
      <c r="F2" s="185"/>
      <c r="G2" s="185"/>
      <c r="H2" s="185"/>
      <c r="I2" s="185"/>
    </row>
    <row r="3" spans="1:9" x14ac:dyDescent="0.2">
      <c r="A3" s="210" t="s">
        <v>447</v>
      </c>
      <c r="B3" s="219"/>
      <c r="C3" s="219"/>
      <c r="D3" s="219"/>
      <c r="E3" s="219"/>
      <c r="F3" s="219"/>
      <c r="G3" s="219"/>
      <c r="H3" s="219"/>
      <c r="I3" s="219"/>
    </row>
    <row r="4" spans="1:9" ht="12.75" customHeight="1" x14ac:dyDescent="0.2">
      <c r="A4" s="187" t="s">
        <v>459</v>
      </c>
      <c r="B4" s="188"/>
      <c r="C4" s="188"/>
      <c r="D4" s="188"/>
      <c r="E4" s="188"/>
      <c r="F4" s="188"/>
      <c r="G4" s="188"/>
      <c r="H4" s="188"/>
      <c r="I4" s="189"/>
    </row>
    <row r="5" spans="1:9" ht="22.5" x14ac:dyDescent="0.2">
      <c r="A5" s="199" t="s">
        <v>2</v>
      </c>
      <c r="B5" s="193"/>
      <c r="C5" s="193"/>
      <c r="D5" s="193"/>
      <c r="E5" s="193"/>
      <c r="F5" s="193"/>
      <c r="G5" s="81" t="s">
        <v>106</v>
      </c>
      <c r="H5" s="17" t="s">
        <v>296</v>
      </c>
      <c r="I5" s="17" t="s">
        <v>280</v>
      </c>
    </row>
    <row r="6" spans="1:9" x14ac:dyDescent="0.2">
      <c r="A6" s="220">
        <v>1</v>
      </c>
      <c r="B6" s="193"/>
      <c r="C6" s="193"/>
      <c r="D6" s="193"/>
      <c r="E6" s="193"/>
      <c r="F6" s="193"/>
      <c r="G6" s="17">
        <v>2</v>
      </c>
      <c r="H6" s="17" t="s">
        <v>170</v>
      </c>
      <c r="I6" s="17" t="s">
        <v>171</v>
      </c>
    </row>
    <row r="7" spans="1:9" x14ac:dyDescent="0.2">
      <c r="A7" s="221" t="s">
        <v>172</v>
      </c>
      <c r="B7" s="221"/>
      <c r="C7" s="221"/>
      <c r="D7" s="221"/>
      <c r="E7" s="221"/>
      <c r="F7" s="221"/>
      <c r="G7" s="221"/>
      <c r="H7" s="221"/>
      <c r="I7" s="221"/>
    </row>
    <row r="8" spans="1:9" ht="12.75" customHeight="1" x14ac:dyDescent="0.2">
      <c r="A8" s="198" t="s">
        <v>173</v>
      </c>
      <c r="B8" s="198"/>
      <c r="C8" s="198"/>
      <c r="D8" s="198"/>
      <c r="E8" s="198"/>
      <c r="F8" s="198"/>
      <c r="G8" s="18">
        <v>1</v>
      </c>
      <c r="H8" s="82">
        <v>406821</v>
      </c>
      <c r="I8" s="82">
        <v>1154680</v>
      </c>
    </row>
    <row r="9" spans="1:9" ht="12.75" customHeight="1" x14ac:dyDescent="0.2">
      <c r="A9" s="204" t="s">
        <v>174</v>
      </c>
      <c r="B9" s="204"/>
      <c r="C9" s="204"/>
      <c r="D9" s="204"/>
      <c r="E9" s="204"/>
      <c r="F9" s="204"/>
      <c r="G9" s="14">
        <v>2</v>
      </c>
      <c r="H9" s="96">
        <f>H10+H11+H12+H13+H14+H15+H16+H17</f>
        <v>1791181</v>
      </c>
      <c r="I9" s="96">
        <f>I10+I11+I12+I13+I14+I15+I16+I17</f>
        <v>1471069</v>
      </c>
    </row>
    <row r="10" spans="1:9" ht="12.75" customHeight="1" x14ac:dyDescent="0.2">
      <c r="A10" s="218" t="s">
        <v>175</v>
      </c>
      <c r="B10" s="218"/>
      <c r="C10" s="218"/>
      <c r="D10" s="218"/>
      <c r="E10" s="218"/>
      <c r="F10" s="218"/>
      <c r="G10" s="18">
        <v>3</v>
      </c>
      <c r="H10" s="82">
        <v>486857</v>
      </c>
      <c r="I10" s="82">
        <v>497710</v>
      </c>
    </row>
    <row r="11" spans="1:9" ht="31.15" customHeight="1" x14ac:dyDescent="0.2">
      <c r="A11" s="218" t="s">
        <v>301</v>
      </c>
      <c r="B11" s="218"/>
      <c r="C11" s="218"/>
      <c r="D11" s="218"/>
      <c r="E11" s="218"/>
      <c r="F11" s="218"/>
      <c r="G11" s="18">
        <v>4</v>
      </c>
      <c r="H11" s="82">
        <v>7180</v>
      </c>
      <c r="I11" s="82">
        <v>0</v>
      </c>
    </row>
    <row r="12" spans="1:9" ht="28.15" customHeight="1" x14ac:dyDescent="0.2">
      <c r="A12" s="218" t="s">
        <v>302</v>
      </c>
      <c r="B12" s="218"/>
      <c r="C12" s="218"/>
      <c r="D12" s="218"/>
      <c r="E12" s="218"/>
      <c r="F12" s="218"/>
      <c r="G12" s="18">
        <v>5</v>
      </c>
      <c r="H12" s="82">
        <v>0</v>
      </c>
      <c r="I12" s="82">
        <v>2985</v>
      </c>
    </row>
    <row r="13" spans="1:9" ht="12.75" customHeight="1" x14ac:dyDescent="0.2">
      <c r="A13" s="218" t="s">
        <v>176</v>
      </c>
      <c r="B13" s="218"/>
      <c r="C13" s="218"/>
      <c r="D13" s="218"/>
      <c r="E13" s="218"/>
      <c r="F13" s="218"/>
      <c r="G13" s="18">
        <v>6</v>
      </c>
      <c r="H13" s="82">
        <v>-97863</v>
      </c>
      <c r="I13" s="82">
        <v>-130052</v>
      </c>
    </row>
    <row r="14" spans="1:9" ht="12.75" customHeight="1" x14ac:dyDescent="0.2">
      <c r="A14" s="218" t="s">
        <v>177</v>
      </c>
      <c r="B14" s="218"/>
      <c r="C14" s="218"/>
      <c r="D14" s="218"/>
      <c r="E14" s="218"/>
      <c r="F14" s="218"/>
      <c r="G14" s="18">
        <v>7</v>
      </c>
      <c r="H14" s="82">
        <v>1402416</v>
      </c>
      <c r="I14" s="82">
        <v>1097464</v>
      </c>
    </row>
    <row r="15" spans="1:9" ht="12.75" customHeight="1" x14ac:dyDescent="0.2">
      <c r="A15" s="218" t="s">
        <v>178</v>
      </c>
      <c r="B15" s="218"/>
      <c r="C15" s="218"/>
      <c r="D15" s="218"/>
      <c r="E15" s="218"/>
      <c r="F15" s="218"/>
      <c r="G15" s="18">
        <v>8</v>
      </c>
      <c r="H15" s="82">
        <v>0</v>
      </c>
      <c r="I15" s="82">
        <v>0</v>
      </c>
    </row>
    <row r="16" spans="1:9" ht="12.75" customHeight="1" x14ac:dyDescent="0.2">
      <c r="A16" s="218" t="s">
        <v>179</v>
      </c>
      <c r="B16" s="218"/>
      <c r="C16" s="218"/>
      <c r="D16" s="218"/>
      <c r="E16" s="218"/>
      <c r="F16" s="218"/>
      <c r="G16" s="18">
        <v>9</v>
      </c>
      <c r="H16" s="82">
        <v>0</v>
      </c>
      <c r="I16" s="82">
        <v>0</v>
      </c>
    </row>
    <row r="17" spans="1:9" ht="27.6" customHeight="1" x14ac:dyDescent="0.2">
      <c r="A17" s="218" t="s">
        <v>180</v>
      </c>
      <c r="B17" s="218"/>
      <c r="C17" s="218"/>
      <c r="D17" s="218"/>
      <c r="E17" s="218"/>
      <c r="F17" s="218"/>
      <c r="G17" s="18">
        <v>10</v>
      </c>
      <c r="H17" s="82">
        <v>-7409</v>
      </c>
      <c r="I17" s="82">
        <v>2962</v>
      </c>
    </row>
    <row r="18" spans="1:9" ht="29.45" customHeight="1" x14ac:dyDescent="0.2">
      <c r="A18" s="212" t="s">
        <v>304</v>
      </c>
      <c r="B18" s="212"/>
      <c r="C18" s="212"/>
      <c r="D18" s="212"/>
      <c r="E18" s="212"/>
      <c r="F18" s="212"/>
      <c r="G18" s="14">
        <v>11</v>
      </c>
      <c r="H18" s="96">
        <f>H8+H9</f>
        <v>2198002</v>
      </c>
      <c r="I18" s="96">
        <f>I8+I9</f>
        <v>2625749</v>
      </c>
    </row>
    <row r="19" spans="1:9" ht="12.75" customHeight="1" x14ac:dyDescent="0.2">
      <c r="A19" s="204" t="s">
        <v>181</v>
      </c>
      <c r="B19" s="204"/>
      <c r="C19" s="204"/>
      <c r="D19" s="204"/>
      <c r="E19" s="204"/>
      <c r="F19" s="204"/>
      <c r="G19" s="14">
        <v>12</v>
      </c>
      <c r="H19" s="96">
        <f>H20+H21+H22+H23</f>
        <v>-17353706</v>
      </c>
      <c r="I19" s="96">
        <f>I20+I21+I22+I23</f>
        <v>-15795082</v>
      </c>
    </row>
    <row r="20" spans="1:9" ht="12.75" customHeight="1" x14ac:dyDescent="0.2">
      <c r="A20" s="218" t="s">
        <v>182</v>
      </c>
      <c r="B20" s="218"/>
      <c r="C20" s="218"/>
      <c r="D20" s="218"/>
      <c r="E20" s="218"/>
      <c r="F20" s="218"/>
      <c r="G20" s="18">
        <v>13</v>
      </c>
      <c r="H20" s="82">
        <v>18551254</v>
      </c>
      <c r="I20" s="82">
        <v>-20666176</v>
      </c>
    </row>
    <row r="21" spans="1:9" ht="12.75" customHeight="1" x14ac:dyDescent="0.2">
      <c r="A21" s="218" t="s">
        <v>183</v>
      </c>
      <c r="B21" s="218"/>
      <c r="C21" s="218"/>
      <c r="D21" s="218"/>
      <c r="E21" s="218"/>
      <c r="F21" s="218"/>
      <c r="G21" s="18">
        <v>14</v>
      </c>
      <c r="H21" s="82">
        <v>-6101299</v>
      </c>
      <c r="I21" s="82">
        <v>-4728026</v>
      </c>
    </row>
    <row r="22" spans="1:9" ht="12.75" customHeight="1" x14ac:dyDescent="0.2">
      <c r="A22" s="218" t="s">
        <v>184</v>
      </c>
      <c r="B22" s="218"/>
      <c r="C22" s="218"/>
      <c r="D22" s="218"/>
      <c r="E22" s="218"/>
      <c r="F22" s="218"/>
      <c r="G22" s="18">
        <v>15</v>
      </c>
      <c r="H22" s="82">
        <v>-23908817</v>
      </c>
      <c r="I22" s="82">
        <v>5866909</v>
      </c>
    </row>
    <row r="23" spans="1:9" ht="12.75" customHeight="1" x14ac:dyDescent="0.2">
      <c r="A23" s="218" t="s">
        <v>185</v>
      </c>
      <c r="B23" s="218"/>
      <c r="C23" s="218"/>
      <c r="D23" s="218"/>
      <c r="E23" s="218"/>
      <c r="F23" s="218"/>
      <c r="G23" s="18">
        <v>16</v>
      </c>
      <c r="H23" s="82">
        <v>-5894844</v>
      </c>
      <c r="I23" s="82">
        <v>3732211</v>
      </c>
    </row>
    <row r="24" spans="1:9" ht="12.75" customHeight="1" x14ac:dyDescent="0.2">
      <c r="A24" s="212" t="s">
        <v>186</v>
      </c>
      <c r="B24" s="212"/>
      <c r="C24" s="212"/>
      <c r="D24" s="212"/>
      <c r="E24" s="212"/>
      <c r="F24" s="212"/>
      <c r="G24" s="14">
        <v>17</v>
      </c>
      <c r="H24" s="96">
        <f>H18+H19</f>
        <v>-15155704</v>
      </c>
      <c r="I24" s="96">
        <f>I18+I19</f>
        <v>-13169333</v>
      </c>
    </row>
    <row r="25" spans="1:9" ht="12.75" customHeight="1" x14ac:dyDescent="0.2">
      <c r="A25" s="198" t="s">
        <v>187</v>
      </c>
      <c r="B25" s="198"/>
      <c r="C25" s="198"/>
      <c r="D25" s="198"/>
      <c r="E25" s="198"/>
      <c r="F25" s="198"/>
      <c r="G25" s="18">
        <v>18</v>
      </c>
      <c r="H25" s="82">
        <v>-727087</v>
      </c>
      <c r="I25" s="82">
        <v>-586404</v>
      </c>
    </row>
    <row r="26" spans="1:9" ht="12.75" customHeight="1" x14ac:dyDescent="0.2">
      <c r="A26" s="198" t="s">
        <v>188</v>
      </c>
      <c r="B26" s="198"/>
      <c r="C26" s="198"/>
      <c r="D26" s="198"/>
      <c r="E26" s="198"/>
      <c r="F26" s="198"/>
      <c r="G26" s="18">
        <v>19</v>
      </c>
      <c r="H26" s="82">
        <v>0</v>
      </c>
      <c r="I26" s="82">
        <v>-59574</v>
      </c>
    </row>
    <row r="27" spans="1:9" ht="28.9" customHeight="1" x14ac:dyDescent="0.2">
      <c r="A27" s="206" t="s">
        <v>189</v>
      </c>
      <c r="B27" s="206"/>
      <c r="C27" s="206"/>
      <c r="D27" s="206"/>
      <c r="E27" s="206"/>
      <c r="F27" s="206"/>
      <c r="G27" s="14">
        <v>20</v>
      </c>
      <c r="H27" s="96">
        <f>H24+H25+H26</f>
        <v>-15882791</v>
      </c>
      <c r="I27" s="96">
        <f>I24+I25+I26</f>
        <v>-13815311</v>
      </c>
    </row>
    <row r="28" spans="1:9" x14ac:dyDescent="0.2">
      <c r="A28" s="221" t="s">
        <v>190</v>
      </c>
      <c r="B28" s="221"/>
      <c r="C28" s="221"/>
      <c r="D28" s="221"/>
      <c r="E28" s="221"/>
      <c r="F28" s="221"/>
      <c r="G28" s="221"/>
      <c r="H28" s="221"/>
      <c r="I28" s="221"/>
    </row>
    <row r="29" spans="1:9" ht="23.45" customHeight="1" x14ac:dyDescent="0.2">
      <c r="A29" s="198" t="s">
        <v>191</v>
      </c>
      <c r="B29" s="198"/>
      <c r="C29" s="198"/>
      <c r="D29" s="198"/>
      <c r="E29" s="198"/>
      <c r="F29" s="198"/>
      <c r="G29" s="18">
        <v>21</v>
      </c>
      <c r="H29" s="21">
        <v>0</v>
      </c>
      <c r="I29" s="21">
        <v>0</v>
      </c>
    </row>
    <row r="30" spans="1:9" ht="12.75" customHeight="1" x14ac:dyDescent="0.2">
      <c r="A30" s="198" t="s">
        <v>192</v>
      </c>
      <c r="B30" s="198"/>
      <c r="C30" s="198"/>
      <c r="D30" s="198"/>
      <c r="E30" s="198"/>
      <c r="F30" s="198"/>
      <c r="G30" s="18">
        <v>22</v>
      </c>
      <c r="H30" s="21">
        <v>0</v>
      </c>
      <c r="I30" s="21">
        <v>181177</v>
      </c>
    </row>
    <row r="31" spans="1:9" ht="12.75" customHeight="1" x14ac:dyDescent="0.2">
      <c r="A31" s="198" t="s">
        <v>193</v>
      </c>
      <c r="B31" s="198"/>
      <c r="C31" s="198"/>
      <c r="D31" s="198"/>
      <c r="E31" s="198"/>
      <c r="F31" s="198"/>
      <c r="G31" s="18">
        <v>23</v>
      </c>
      <c r="H31" s="21">
        <v>131646</v>
      </c>
      <c r="I31" s="21">
        <v>41851</v>
      </c>
    </row>
    <row r="32" spans="1:9" ht="12.75" customHeight="1" x14ac:dyDescent="0.2">
      <c r="A32" s="198" t="s">
        <v>194</v>
      </c>
      <c r="B32" s="198"/>
      <c r="C32" s="198"/>
      <c r="D32" s="198"/>
      <c r="E32" s="198"/>
      <c r="F32" s="198"/>
      <c r="G32" s="18">
        <v>24</v>
      </c>
      <c r="H32" s="21">
        <v>0</v>
      </c>
      <c r="I32" s="21">
        <v>0</v>
      </c>
    </row>
    <row r="33" spans="1:9" ht="12.75" customHeight="1" x14ac:dyDescent="0.2">
      <c r="A33" s="198" t="s">
        <v>195</v>
      </c>
      <c r="B33" s="198"/>
      <c r="C33" s="198"/>
      <c r="D33" s="198"/>
      <c r="E33" s="198"/>
      <c r="F33" s="198"/>
      <c r="G33" s="18">
        <v>25</v>
      </c>
      <c r="H33" s="21">
        <v>3266627</v>
      </c>
      <c r="I33" s="21">
        <v>385000</v>
      </c>
    </row>
    <row r="34" spans="1:9" ht="12.75" customHeight="1" x14ac:dyDescent="0.2">
      <c r="A34" s="198" t="s">
        <v>196</v>
      </c>
      <c r="B34" s="198"/>
      <c r="C34" s="198"/>
      <c r="D34" s="198"/>
      <c r="E34" s="198"/>
      <c r="F34" s="198"/>
      <c r="G34" s="18">
        <v>26</v>
      </c>
      <c r="H34" s="21">
        <v>21654</v>
      </c>
      <c r="I34" s="21">
        <v>0</v>
      </c>
    </row>
    <row r="35" spans="1:9" ht="27.6" customHeight="1" x14ac:dyDescent="0.2">
      <c r="A35" s="212" t="s">
        <v>197</v>
      </c>
      <c r="B35" s="212"/>
      <c r="C35" s="212"/>
      <c r="D35" s="212"/>
      <c r="E35" s="212"/>
      <c r="F35" s="212"/>
      <c r="G35" s="14">
        <v>27</v>
      </c>
      <c r="H35" s="20">
        <f>H29+H30+H31+H32+H33+H34</f>
        <v>3419927</v>
      </c>
      <c r="I35" s="20">
        <f>I29+I30+I31+I32+I33+I34</f>
        <v>608028</v>
      </c>
    </row>
    <row r="36" spans="1:9" ht="26.45" customHeight="1" x14ac:dyDescent="0.2">
      <c r="A36" s="198" t="s">
        <v>198</v>
      </c>
      <c r="B36" s="198"/>
      <c r="C36" s="198"/>
      <c r="D36" s="198"/>
      <c r="E36" s="198"/>
      <c r="F36" s="198"/>
      <c r="G36" s="18">
        <v>28</v>
      </c>
      <c r="H36" s="21">
        <v>-323743</v>
      </c>
      <c r="I36" s="21">
        <v>-359113</v>
      </c>
    </row>
    <row r="37" spans="1:9" ht="12.75" customHeight="1" x14ac:dyDescent="0.2">
      <c r="A37" s="198" t="s">
        <v>199</v>
      </c>
      <c r="B37" s="198"/>
      <c r="C37" s="198"/>
      <c r="D37" s="198"/>
      <c r="E37" s="198"/>
      <c r="F37" s="198"/>
      <c r="G37" s="18">
        <v>29</v>
      </c>
      <c r="H37" s="21">
        <v>0</v>
      </c>
      <c r="I37" s="21">
        <v>0</v>
      </c>
    </row>
    <row r="38" spans="1:9" ht="12.75" customHeight="1" x14ac:dyDescent="0.2">
      <c r="A38" s="198" t="s">
        <v>200</v>
      </c>
      <c r="B38" s="198"/>
      <c r="C38" s="198"/>
      <c r="D38" s="198"/>
      <c r="E38" s="198"/>
      <c r="F38" s="198"/>
      <c r="G38" s="18">
        <v>30</v>
      </c>
      <c r="H38" s="21">
        <v>-6407900</v>
      </c>
      <c r="I38" s="21">
        <v>-836000</v>
      </c>
    </row>
    <row r="39" spans="1:9" ht="12.75" customHeight="1" x14ac:dyDescent="0.2">
      <c r="A39" s="198" t="s">
        <v>201</v>
      </c>
      <c r="B39" s="198"/>
      <c r="C39" s="198"/>
      <c r="D39" s="198"/>
      <c r="E39" s="198"/>
      <c r="F39" s="198"/>
      <c r="G39" s="18">
        <v>31</v>
      </c>
      <c r="H39" s="21">
        <v>0</v>
      </c>
      <c r="I39" s="21">
        <v>0</v>
      </c>
    </row>
    <row r="40" spans="1:9" ht="12.75" customHeight="1" x14ac:dyDescent="0.2">
      <c r="A40" s="198" t="s">
        <v>202</v>
      </c>
      <c r="B40" s="198"/>
      <c r="C40" s="198"/>
      <c r="D40" s="198"/>
      <c r="E40" s="198"/>
      <c r="F40" s="198"/>
      <c r="G40" s="18">
        <v>32</v>
      </c>
      <c r="H40" s="21">
        <v>0</v>
      </c>
      <c r="I40" s="21">
        <v>0</v>
      </c>
    </row>
    <row r="41" spans="1:9" ht="22.9" customHeight="1" x14ac:dyDescent="0.2">
      <c r="A41" s="212" t="s">
        <v>203</v>
      </c>
      <c r="B41" s="212"/>
      <c r="C41" s="212"/>
      <c r="D41" s="212"/>
      <c r="E41" s="212"/>
      <c r="F41" s="212"/>
      <c r="G41" s="14">
        <v>33</v>
      </c>
      <c r="H41" s="20">
        <f>H36+H37+H38+H39+H40</f>
        <v>-6731643</v>
      </c>
      <c r="I41" s="20">
        <f>I36+I37+I38+I39+I40</f>
        <v>-1195113</v>
      </c>
    </row>
    <row r="42" spans="1:9" ht="30.6" customHeight="1" x14ac:dyDescent="0.2">
      <c r="A42" s="206" t="s">
        <v>204</v>
      </c>
      <c r="B42" s="206"/>
      <c r="C42" s="206"/>
      <c r="D42" s="206"/>
      <c r="E42" s="206"/>
      <c r="F42" s="206"/>
      <c r="G42" s="14">
        <v>34</v>
      </c>
      <c r="H42" s="20">
        <f>H35+H41</f>
        <v>-3311716</v>
      </c>
      <c r="I42" s="20">
        <f>I35+I41</f>
        <v>-587085</v>
      </c>
    </row>
    <row r="43" spans="1:9" x14ac:dyDescent="0.2">
      <c r="A43" s="221" t="s">
        <v>205</v>
      </c>
      <c r="B43" s="221"/>
      <c r="C43" s="221"/>
      <c r="D43" s="221"/>
      <c r="E43" s="221"/>
      <c r="F43" s="221"/>
      <c r="G43" s="221"/>
      <c r="H43" s="221"/>
      <c r="I43" s="221"/>
    </row>
    <row r="44" spans="1:9" ht="12.75" customHeight="1" x14ac:dyDescent="0.2">
      <c r="A44" s="198" t="s">
        <v>206</v>
      </c>
      <c r="B44" s="198"/>
      <c r="C44" s="198"/>
      <c r="D44" s="198"/>
      <c r="E44" s="198"/>
      <c r="F44" s="198"/>
      <c r="G44" s="18">
        <v>35</v>
      </c>
      <c r="H44" s="21">
        <v>0</v>
      </c>
      <c r="I44" s="21">
        <v>0</v>
      </c>
    </row>
    <row r="45" spans="1:9" ht="27.6" customHeight="1" x14ac:dyDescent="0.2">
      <c r="A45" s="198" t="s">
        <v>207</v>
      </c>
      <c r="B45" s="198"/>
      <c r="C45" s="198"/>
      <c r="D45" s="198"/>
      <c r="E45" s="198"/>
      <c r="F45" s="198"/>
      <c r="G45" s="18">
        <v>36</v>
      </c>
      <c r="H45" s="21">
        <v>0</v>
      </c>
      <c r="I45" s="21">
        <v>0</v>
      </c>
    </row>
    <row r="46" spans="1:9" ht="12.75" customHeight="1" x14ac:dyDescent="0.2">
      <c r="A46" s="198" t="s">
        <v>208</v>
      </c>
      <c r="B46" s="198"/>
      <c r="C46" s="198"/>
      <c r="D46" s="198"/>
      <c r="E46" s="198"/>
      <c r="F46" s="198"/>
      <c r="G46" s="18">
        <v>37</v>
      </c>
      <c r="H46" s="21">
        <v>42176230</v>
      </c>
      <c r="I46" s="21">
        <v>29305000</v>
      </c>
    </row>
    <row r="47" spans="1:9" ht="12.75" customHeight="1" x14ac:dyDescent="0.2">
      <c r="A47" s="198" t="s">
        <v>209</v>
      </c>
      <c r="B47" s="198"/>
      <c r="C47" s="198"/>
      <c r="D47" s="198"/>
      <c r="E47" s="198"/>
      <c r="F47" s="198"/>
      <c r="G47" s="18">
        <v>38</v>
      </c>
      <c r="H47" s="21">
        <v>0</v>
      </c>
      <c r="I47" s="21">
        <v>0</v>
      </c>
    </row>
    <row r="48" spans="1:9" ht="25.9" customHeight="1" x14ac:dyDescent="0.2">
      <c r="A48" s="212" t="s">
        <v>210</v>
      </c>
      <c r="B48" s="212"/>
      <c r="C48" s="212"/>
      <c r="D48" s="212"/>
      <c r="E48" s="212"/>
      <c r="F48" s="212"/>
      <c r="G48" s="14">
        <v>39</v>
      </c>
      <c r="H48" s="20">
        <f>H44+H45+H46+H47</f>
        <v>42176230</v>
      </c>
      <c r="I48" s="20">
        <f>I44+I45+I46+I47</f>
        <v>29305000</v>
      </c>
    </row>
    <row r="49" spans="1:9" ht="24.6" customHeight="1" x14ac:dyDescent="0.2">
      <c r="A49" s="198" t="s">
        <v>303</v>
      </c>
      <c r="B49" s="198"/>
      <c r="C49" s="198"/>
      <c r="D49" s="198"/>
      <c r="E49" s="198"/>
      <c r="F49" s="198"/>
      <c r="G49" s="18">
        <v>40</v>
      </c>
      <c r="H49" s="21">
        <v>-35011663</v>
      </c>
      <c r="I49" s="21">
        <v>-19841166</v>
      </c>
    </row>
    <row r="50" spans="1:9" ht="12.75" customHeight="1" x14ac:dyDescent="0.2">
      <c r="A50" s="198" t="s">
        <v>211</v>
      </c>
      <c r="B50" s="198"/>
      <c r="C50" s="198"/>
      <c r="D50" s="198"/>
      <c r="E50" s="198"/>
      <c r="F50" s="198"/>
      <c r="G50" s="18">
        <v>41</v>
      </c>
      <c r="H50" s="21">
        <v>0</v>
      </c>
      <c r="I50" s="21">
        <v>0</v>
      </c>
    </row>
    <row r="51" spans="1:9" ht="12.75" customHeight="1" x14ac:dyDescent="0.2">
      <c r="A51" s="198" t="s">
        <v>212</v>
      </c>
      <c r="B51" s="198"/>
      <c r="C51" s="198"/>
      <c r="D51" s="198"/>
      <c r="E51" s="198"/>
      <c r="F51" s="198"/>
      <c r="G51" s="18">
        <v>42</v>
      </c>
      <c r="H51" s="21">
        <v>-14695</v>
      </c>
      <c r="I51" s="21">
        <v>-2962</v>
      </c>
    </row>
    <row r="52" spans="1:9" ht="26.45" customHeight="1" x14ac:dyDescent="0.2">
      <c r="A52" s="198" t="s">
        <v>213</v>
      </c>
      <c r="B52" s="198"/>
      <c r="C52" s="198"/>
      <c r="D52" s="198"/>
      <c r="E52" s="198"/>
      <c r="F52" s="198"/>
      <c r="G52" s="18">
        <v>43</v>
      </c>
      <c r="H52" s="21">
        <v>0</v>
      </c>
      <c r="I52" s="21">
        <v>0</v>
      </c>
    </row>
    <row r="53" spans="1:9" ht="12.75" customHeight="1" x14ac:dyDescent="0.2">
      <c r="A53" s="198" t="s">
        <v>214</v>
      </c>
      <c r="B53" s="198"/>
      <c r="C53" s="198"/>
      <c r="D53" s="198"/>
      <c r="E53" s="198"/>
      <c r="F53" s="198"/>
      <c r="G53" s="18">
        <v>44</v>
      </c>
      <c r="H53" s="21">
        <v>0</v>
      </c>
      <c r="I53" s="21">
        <v>-1327228</v>
      </c>
    </row>
    <row r="54" spans="1:9" ht="27.6" customHeight="1" x14ac:dyDescent="0.2">
      <c r="A54" s="212" t="s">
        <v>215</v>
      </c>
      <c r="B54" s="212"/>
      <c r="C54" s="212"/>
      <c r="D54" s="212"/>
      <c r="E54" s="212"/>
      <c r="F54" s="212"/>
      <c r="G54" s="14">
        <v>45</v>
      </c>
      <c r="H54" s="20">
        <f>H49+H50+H51+H52+H53</f>
        <v>-35026358</v>
      </c>
      <c r="I54" s="20">
        <f>I49+I50+I51+I52+I53</f>
        <v>-21171356</v>
      </c>
    </row>
    <row r="55" spans="1:9" ht="27.6" customHeight="1" x14ac:dyDescent="0.2">
      <c r="A55" s="206" t="s">
        <v>216</v>
      </c>
      <c r="B55" s="206"/>
      <c r="C55" s="206"/>
      <c r="D55" s="206"/>
      <c r="E55" s="206"/>
      <c r="F55" s="206"/>
      <c r="G55" s="14">
        <v>46</v>
      </c>
      <c r="H55" s="20">
        <f>H48+H54</f>
        <v>7149872</v>
      </c>
      <c r="I55" s="20">
        <f>I48+I54</f>
        <v>8133644</v>
      </c>
    </row>
    <row r="56" spans="1:9" x14ac:dyDescent="0.2">
      <c r="A56" s="176" t="s">
        <v>217</v>
      </c>
      <c r="B56" s="176"/>
      <c r="C56" s="176"/>
      <c r="D56" s="176"/>
      <c r="E56" s="176"/>
      <c r="F56" s="176"/>
      <c r="G56" s="18">
        <v>47</v>
      </c>
      <c r="H56" s="21">
        <v>0</v>
      </c>
      <c r="I56" s="21">
        <v>0</v>
      </c>
    </row>
    <row r="57" spans="1:9" ht="27" customHeight="1" x14ac:dyDescent="0.2">
      <c r="A57" s="206" t="s">
        <v>218</v>
      </c>
      <c r="B57" s="206"/>
      <c r="C57" s="206"/>
      <c r="D57" s="206"/>
      <c r="E57" s="206"/>
      <c r="F57" s="206"/>
      <c r="G57" s="14">
        <v>48</v>
      </c>
      <c r="H57" s="20">
        <f>H27+H42+H55+H56</f>
        <v>-12044635</v>
      </c>
      <c r="I57" s="20">
        <f>I27+I42+I55+I56</f>
        <v>-6268752</v>
      </c>
    </row>
    <row r="58" spans="1:9" ht="15.6" customHeight="1" x14ac:dyDescent="0.2">
      <c r="A58" s="222" t="s">
        <v>219</v>
      </c>
      <c r="B58" s="222"/>
      <c r="C58" s="222"/>
      <c r="D58" s="222"/>
      <c r="E58" s="222"/>
      <c r="F58" s="222"/>
      <c r="G58" s="18">
        <v>49</v>
      </c>
      <c r="H58" s="21">
        <v>16302068</v>
      </c>
      <c r="I58" s="21">
        <v>9001057</v>
      </c>
    </row>
    <row r="59" spans="1:9" ht="28.9" customHeight="1" x14ac:dyDescent="0.2">
      <c r="A59" s="206" t="s">
        <v>220</v>
      </c>
      <c r="B59" s="206"/>
      <c r="C59" s="206"/>
      <c r="D59" s="206"/>
      <c r="E59" s="206"/>
      <c r="F59" s="206"/>
      <c r="G59" s="14">
        <v>50</v>
      </c>
      <c r="H59" s="20">
        <f>H57+H58</f>
        <v>4257433</v>
      </c>
      <c r="I59" s="20">
        <f>I57+I58</f>
        <v>2732305</v>
      </c>
    </row>
  </sheetData>
  <sheetProtection algorithmName="SHA-512" hashValue="naLzfhaDpLnw8wy1TJhfxbkEVmMU8orX7Nn96/oE1qJ9o4iHqtCIcVLEZ55G2B8DtDT9PBnBbBQ/bbvQ9+bK9w==" saltValue="Knbasj8tla6EFX+EinmT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8:I27">
    <cfRule type="cellIs" dxfId="5" priority="1" stopIfTrue="1" operator="notEqual">
      <formula>ROUND(H8,0)</formula>
    </cfRule>
  </conditionalFormatting>
  <conditionalFormatting sqref="H29:I35 H44:I48 H58:I59 H10:I10 H14:I14">
    <cfRule type="cellIs" dxfId="4" priority="9" stopIfTrue="1" operator="lessThan">
      <formula>0</formula>
    </cfRule>
  </conditionalFormatting>
  <conditionalFormatting sqref="H29:I42 H44:I59">
    <cfRule type="cellIs" dxfId="3" priority="7" stopIfTrue="1" operator="notEqual">
      <formula>ROUND(H29,0)</formula>
    </cfRule>
  </conditionalFormatting>
  <conditionalFormatting sqref="H36:I38 H40:I41 H49:I54 H13:I13 H25:I25">
    <cfRule type="cellIs" dxfId="2" priority="11"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activeCell="K14" sqref="K14"/>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2" t="s">
        <v>221</v>
      </c>
      <c r="B1" s="217"/>
      <c r="C1" s="217"/>
      <c r="D1" s="217"/>
      <c r="E1" s="217"/>
      <c r="F1" s="217"/>
      <c r="G1" s="217"/>
      <c r="H1" s="217"/>
      <c r="I1" s="217"/>
    </row>
    <row r="2" spans="1:9" ht="12.75" customHeight="1" x14ac:dyDescent="0.2">
      <c r="A2" s="201" t="s">
        <v>326</v>
      </c>
      <c r="B2" s="185"/>
      <c r="C2" s="185"/>
      <c r="D2" s="185"/>
      <c r="E2" s="185"/>
      <c r="F2" s="185"/>
      <c r="G2" s="185"/>
      <c r="H2" s="185"/>
      <c r="I2" s="185"/>
    </row>
    <row r="3" spans="1:9" x14ac:dyDescent="0.2">
      <c r="A3" s="210" t="s">
        <v>447</v>
      </c>
      <c r="B3" s="225"/>
      <c r="C3" s="225"/>
      <c r="D3" s="225"/>
      <c r="E3" s="225"/>
      <c r="F3" s="225"/>
      <c r="G3" s="225"/>
      <c r="H3" s="225"/>
      <c r="I3" s="225"/>
    </row>
    <row r="4" spans="1:9" x14ac:dyDescent="0.2">
      <c r="A4" s="224" t="s">
        <v>327</v>
      </c>
      <c r="B4" s="188"/>
      <c r="C4" s="188"/>
      <c r="D4" s="188"/>
      <c r="E4" s="188"/>
      <c r="F4" s="188"/>
      <c r="G4" s="188"/>
      <c r="H4" s="188"/>
      <c r="I4" s="189"/>
    </row>
    <row r="5" spans="1:9" ht="23.25" x14ac:dyDescent="0.2">
      <c r="A5" s="199" t="s">
        <v>2</v>
      </c>
      <c r="B5" s="193"/>
      <c r="C5" s="193"/>
      <c r="D5" s="193"/>
      <c r="E5" s="193"/>
      <c r="F5" s="193"/>
      <c r="G5" s="16" t="s">
        <v>106</v>
      </c>
      <c r="H5" s="17" t="s">
        <v>296</v>
      </c>
      <c r="I5" s="17" t="s">
        <v>280</v>
      </c>
    </row>
    <row r="6" spans="1:9" x14ac:dyDescent="0.2">
      <c r="A6" s="220">
        <v>1</v>
      </c>
      <c r="B6" s="193"/>
      <c r="C6" s="193"/>
      <c r="D6" s="193"/>
      <c r="E6" s="193"/>
      <c r="F6" s="193"/>
      <c r="G6" s="78">
        <v>2</v>
      </c>
      <c r="H6" s="17" t="s">
        <v>170</v>
      </c>
      <c r="I6" s="17" t="s">
        <v>171</v>
      </c>
    </row>
    <row r="7" spans="1:9" x14ac:dyDescent="0.2">
      <c r="A7" s="221" t="s">
        <v>172</v>
      </c>
      <c r="B7" s="223"/>
      <c r="C7" s="223"/>
      <c r="D7" s="223"/>
      <c r="E7" s="223"/>
      <c r="F7" s="223"/>
      <c r="G7" s="223"/>
      <c r="H7" s="223"/>
      <c r="I7" s="223"/>
    </row>
    <row r="8" spans="1:9" x14ac:dyDescent="0.2">
      <c r="A8" s="198" t="s">
        <v>222</v>
      </c>
      <c r="B8" s="198"/>
      <c r="C8" s="198"/>
      <c r="D8" s="198"/>
      <c r="E8" s="198"/>
      <c r="F8" s="198"/>
      <c r="G8" s="12">
        <v>1</v>
      </c>
      <c r="H8" s="21">
        <v>0</v>
      </c>
      <c r="I8" s="21">
        <v>0</v>
      </c>
    </row>
    <row r="9" spans="1:9" x14ac:dyDescent="0.2">
      <c r="A9" s="198" t="s">
        <v>223</v>
      </c>
      <c r="B9" s="198"/>
      <c r="C9" s="198"/>
      <c r="D9" s="198"/>
      <c r="E9" s="198"/>
      <c r="F9" s="198"/>
      <c r="G9" s="12">
        <v>2</v>
      </c>
      <c r="H9" s="21">
        <v>0</v>
      </c>
      <c r="I9" s="21">
        <v>0</v>
      </c>
    </row>
    <row r="10" spans="1:9" x14ac:dyDescent="0.2">
      <c r="A10" s="198" t="s">
        <v>224</v>
      </c>
      <c r="B10" s="198"/>
      <c r="C10" s="198"/>
      <c r="D10" s="198"/>
      <c r="E10" s="198"/>
      <c r="F10" s="198"/>
      <c r="G10" s="12">
        <v>3</v>
      </c>
      <c r="H10" s="21">
        <v>0</v>
      </c>
      <c r="I10" s="21">
        <v>0</v>
      </c>
    </row>
    <row r="11" spans="1:9" x14ac:dyDescent="0.2">
      <c r="A11" s="198" t="s">
        <v>225</v>
      </c>
      <c r="B11" s="198"/>
      <c r="C11" s="198"/>
      <c r="D11" s="198"/>
      <c r="E11" s="198"/>
      <c r="F11" s="198"/>
      <c r="G11" s="12">
        <v>4</v>
      </c>
      <c r="H11" s="21">
        <v>0</v>
      </c>
      <c r="I11" s="21">
        <v>0</v>
      </c>
    </row>
    <row r="12" spans="1:9" x14ac:dyDescent="0.2">
      <c r="A12" s="198" t="s">
        <v>392</v>
      </c>
      <c r="B12" s="198"/>
      <c r="C12" s="198"/>
      <c r="D12" s="198"/>
      <c r="E12" s="198"/>
      <c r="F12" s="198"/>
      <c r="G12" s="12">
        <v>5</v>
      </c>
      <c r="H12" s="21">
        <v>0</v>
      </c>
      <c r="I12" s="21">
        <v>0</v>
      </c>
    </row>
    <row r="13" spans="1:9" ht="24.75" customHeight="1" x14ac:dyDescent="0.2">
      <c r="A13" s="208" t="s">
        <v>393</v>
      </c>
      <c r="B13" s="208"/>
      <c r="C13" s="208"/>
      <c r="D13" s="208"/>
      <c r="E13" s="208"/>
      <c r="F13" s="208"/>
      <c r="G13" s="14">
        <v>6</v>
      </c>
      <c r="H13" s="83">
        <f>SUM(H8:H12)</f>
        <v>0</v>
      </c>
      <c r="I13" s="83">
        <f>SUM(I8:I12)</f>
        <v>0</v>
      </c>
    </row>
    <row r="14" spans="1:9" ht="12.75" customHeight="1" x14ac:dyDescent="0.2">
      <c r="A14" s="198" t="s">
        <v>394</v>
      </c>
      <c r="B14" s="198"/>
      <c r="C14" s="198"/>
      <c r="D14" s="198"/>
      <c r="E14" s="198"/>
      <c r="F14" s="198"/>
      <c r="G14" s="12">
        <v>7</v>
      </c>
      <c r="H14" s="21">
        <v>0</v>
      </c>
      <c r="I14" s="21">
        <v>0</v>
      </c>
    </row>
    <row r="15" spans="1:9" ht="12.75" customHeight="1" x14ac:dyDescent="0.2">
      <c r="A15" s="198" t="s">
        <v>395</v>
      </c>
      <c r="B15" s="198"/>
      <c r="C15" s="198"/>
      <c r="D15" s="198"/>
      <c r="E15" s="198"/>
      <c r="F15" s="198"/>
      <c r="G15" s="12">
        <v>8</v>
      </c>
      <c r="H15" s="21">
        <v>0</v>
      </c>
      <c r="I15" s="21">
        <v>0</v>
      </c>
    </row>
    <row r="16" spans="1:9" ht="12.75" customHeight="1" x14ac:dyDescent="0.2">
      <c r="A16" s="198" t="s">
        <v>396</v>
      </c>
      <c r="B16" s="198"/>
      <c r="C16" s="198"/>
      <c r="D16" s="198"/>
      <c r="E16" s="198"/>
      <c r="F16" s="198"/>
      <c r="G16" s="12">
        <v>9</v>
      </c>
      <c r="H16" s="21">
        <v>0</v>
      </c>
      <c r="I16" s="21">
        <v>0</v>
      </c>
    </row>
    <row r="17" spans="1:9" ht="12.75" customHeight="1" x14ac:dyDescent="0.2">
      <c r="A17" s="198" t="s">
        <v>397</v>
      </c>
      <c r="B17" s="198"/>
      <c r="C17" s="198"/>
      <c r="D17" s="198"/>
      <c r="E17" s="198"/>
      <c r="F17" s="198"/>
      <c r="G17" s="12">
        <v>10</v>
      </c>
      <c r="H17" s="21">
        <v>0</v>
      </c>
      <c r="I17" s="21">
        <v>0</v>
      </c>
    </row>
    <row r="18" spans="1:9" ht="12.75" customHeight="1" x14ac:dyDescent="0.2">
      <c r="A18" s="198" t="s">
        <v>398</v>
      </c>
      <c r="B18" s="198"/>
      <c r="C18" s="198"/>
      <c r="D18" s="198"/>
      <c r="E18" s="198"/>
      <c r="F18" s="198"/>
      <c r="G18" s="12">
        <v>11</v>
      </c>
      <c r="H18" s="21">
        <v>0</v>
      </c>
      <c r="I18" s="21">
        <v>0</v>
      </c>
    </row>
    <row r="19" spans="1:9" ht="12.75" customHeight="1" x14ac:dyDescent="0.2">
      <c r="A19" s="198" t="s">
        <v>399</v>
      </c>
      <c r="B19" s="198"/>
      <c r="C19" s="198"/>
      <c r="D19" s="198"/>
      <c r="E19" s="198"/>
      <c r="F19" s="198"/>
      <c r="G19" s="12">
        <v>12</v>
      </c>
      <c r="H19" s="21">
        <v>0</v>
      </c>
      <c r="I19" s="21">
        <v>0</v>
      </c>
    </row>
    <row r="20" spans="1:9" ht="26.25" customHeight="1" x14ac:dyDescent="0.2">
      <c r="A20" s="208" t="s">
        <v>400</v>
      </c>
      <c r="B20" s="208"/>
      <c r="C20" s="208"/>
      <c r="D20" s="208"/>
      <c r="E20" s="208"/>
      <c r="F20" s="208"/>
      <c r="G20" s="14">
        <v>13</v>
      </c>
      <c r="H20" s="83">
        <f>SUM(H14:H19)</f>
        <v>0</v>
      </c>
      <c r="I20" s="83">
        <f>SUM(I14:I19)</f>
        <v>0</v>
      </c>
    </row>
    <row r="21" spans="1:9" ht="25.9" customHeight="1" x14ac:dyDescent="0.2">
      <c r="A21" s="206" t="s">
        <v>401</v>
      </c>
      <c r="B21" s="206"/>
      <c r="C21" s="206"/>
      <c r="D21" s="206"/>
      <c r="E21" s="206"/>
      <c r="F21" s="206"/>
      <c r="G21" s="14">
        <v>14</v>
      </c>
      <c r="H21" s="20">
        <f>H13+H20</f>
        <v>0</v>
      </c>
      <c r="I21" s="20">
        <f>I13+I20</f>
        <v>0</v>
      </c>
    </row>
    <row r="22" spans="1:9" x14ac:dyDescent="0.2">
      <c r="A22" s="221" t="s">
        <v>190</v>
      </c>
      <c r="B22" s="223"/>
      <c r="C22" s="223"/>
      <c r="D22" s="223"/>
      <c r="E22" s="223"/>
      <c r="F22" s="223"/>
      <c r="G22" s="223"/>
      <c r="H22" s="223"/>
      <c r="I22" s="223"/>
    </row>
    <row r="23" spans="1:9" ht="26.45" customHeight="1" x14ac:dyDescent="0.2">
      <c r="A23" s="198" t="s">
        <v>226</v>
      </c>
      <c r="B23" s="198"/>
      <c r="C23" s="198"/>
      <c r="D23" s="198"/>
      <c r="E23" s="198"/>
      <c r="F23" s="198"/>
      <c r="G23" s="12">
        <v>15</v>
      </c>
      <c r="H23" s="21">
        <v>0</v>
      </c>
      <c r="I23" s="21">
        <v>0</v>
      </c>
    </row>
    <row r="24" spans="1:9" ht="12.75" customHeight="1" x14ac:dyDescent="0.2">
      <c r="A24" s="198" t="s">
        <v>227</v>
      </c>
      <c r="B24" s="198"/>
      <c r="C24" s="198"/>
      <c r="D24" s="198"/>
      <c r="E24" s="198"/>
      <c r="F24" s="198"/>
      <c r="G24" s="12">
        <v>16</v>
      </c>
      <c r="H24" s="21">
        <v>0</v>
      </c>
      <c r="I24" s="21">
        <v>0</v>
      </c>
    </row>
    <row r="25" spans="1:9" ht="12.75" customHeight="1" x14ac:dyDescent="0.2">
      <c r="A25" s="198" t="s">
        <v>228</v>
      </c>
      <c r="B25" s="198"/>
      <c r="C25" s="198"/>
      <c r="D25" s="198"/>
      <c r="E25" s="198"/>
      <c r="F25" s="198"/>
      <c r="G25" s="12">
        <v>17</v>
      </c>
      <c r="H25" s="21">
        <v>0</v>
      </c>
      <c r="I25" s="21">
        <v>0</v>
      </c>
    </row>
    <row r="26" spans="1:9" ht="12.75" customHeight="1" x14ac:dyDescent="0.2">
      <c r="A26" s="198" t="s">
        <v>229</v>
      </c>
      <c r="B26" s="198"/>
      <c r="C26" s="198"/>
      <c r="D26" s="198"/>
      <c r="E26" s="198"/>
      <c r="F26" s="198"/>
      <c r="G26" s="12">
        <v>18</v>
      </c>
      <c r="H26" s="21">
        <v>0</v>
      </c>
      <c r="I26" s="21">
        <v>0</v>
      </c>
    </row>
    <row r="27" spans="1:9" ht="12.75" customHeight="1" x14ac:dyDescent="0.2">
      <c r="A27" s="198" t="s">
        <v>230</v>
      </c>
      <c r="B27" s="198"/>
      <c r="C27" s="198"/>
      <c r="D27" s="198"/>
      <c r="E27" s="198"/>
      <c r="F27" s="198"/>
      <c r="G27" s="12">
        <v>19</v>
      </c>
      <c r="H27" s="21">
        <v>0</v>
      </c>
      <c r="I27" s="21">
        <v>0</v>
      </c>
    </row>
    <row r="28" spans="1:9" ht="12.75" customHeight="1" x14ac:dyDescent="0.2">
      <c r="A28" s="198" t="s">
        <v>231</v>
      </c>
      <c r="B28" s="198"/>
      <c r="C28" s="198"/>
      <c r="D28" s="198"/>
      <c r="E28" s="198"/>
      <c r="F28" s="198"/>
      <c r="G28" s="12">
        <v>20</v>
      </c>
      <c r="H28" s="21">
        <v>0</v>
      </c>
      <c r="I28" s="21">
        <v>0</v>
      </c>
    </row>
    <row r="29" spans="1:9" ht="25.15" customHeight="1" x14ac:dyDescent="0.2">
      <c r="A29" s="212" t="s">
        <v>402</v>
      </c>
      <c r="B29" s="212"/>
      <c r="C29" s="212"/>
      <c r="D29" s="212"/>
      <c r="E29" s="212"/>
      <c r="F29" s="212"/>
      <c r="G29" s="14">
        <v>21</v>
      </c>
      <c r="H29" s="20">
        <f>SUM(H23:H28)</f>
        <v>0</v>
      </c>
      <c r="I29" s="20">
        <f>SUM(I23:I28)</f>
        <v>0</v>
      </c>
    </row>
    <row r="30" spans="1:9" ht="21" customHeight="1" x14ac:dyDescent="0.2">
      <c r="A30" s="198" t="s">
        <v>232</v>
      </c>
      <c r="B30" s="198"/>
      <c r="C30" s="198"/>
      <c r="D30" s="198"/>
      <c r="E30" s="198"/>
      <c r="F30" s="198"/>
      <c r="G30" s="12">
        <v>22</v>
      </c>
      <c r="H30" s="21">
        <v>0</v>
      </c>
      <c r="I30" s="21">
        <v>0</v>
      </c>
    </row>
    <row r="31" spans="1:9" ht="12.75" customHeight="1" x14ac:dyDescent="0.2">
      <c r="A31" s="198" t="s">
        <v>233</v>
      </c>
      <c r="B31" s="198"/>
      <c r="C31" s="198"/>
      <c r="D31" s="198"/>
      <c r="E31" s="198"/>
      <c r="F31" s="198"/>
      <c r="G31" s="12">
        <v>23</v>
      </c>
      <c r="H31" s="21">
        <v>0</v>
      </c>
      <c r="I31" s="21">
        <v>0</v>
      </c>
    </row>
    <row r="32" spans="1:9" ht="12.75" customHeight="1" x14ac:dyDescent="0.2">
      <c r="A32" s="198" t="s">
        <v>403</v>
      </c>
      <c r="B32" s="198"/>
      <c r="C32" s="198"/>
      <c r="D32" s="198"/>
      <c r="E32" s="198"/>
      <c r="F32" s="198"/>
      <c r="G32" s="12">
        <v>24</v>
      </c>
      <c r="H32" s="21">
        <v>0</v>
      </c>
      <c r="I32" s="21">
        <v>0</v>
      </c>
    </row>
    <row r="33" spans="1:9" ht="12.75" customHeight="1" x14ac:dyDescent="0.2">
      <c r="A33" s="198" t="s">
        <v>234</v>
      </c>
      <c r="B33" s="198"/>
      <c r="C33" s="198"/>
      <c r="D33" s="198"/>
      <c r="E33" s="198"/>
      <c r="F33" s="198"/>
      <c r="G33" s="12">
        <v>25</v>
      </c>
      <c r="H33" s="21">
        <v>0</v>
      </c>
      <c r="I33" s="21">
        <v>0</v>
      </c>
    </row>
    <row r="34" spans="1:9" ht="12.75" customHeight="1" x14ac:dyDescent="0.2">
      <c r="A34" s="198" t="s">
        <v>235</v>
      </c>
      <c r="B34" s="198"/>
      <c r="C34" s="198"/>
      <c r="D34" s="198"/>
      <c r="E34" s="198"/>
      <c r="F34" s="198"/>
      <c r="G34" s="12">
        <v>26</v>
      </c>
      <c r="H34" s="21">
        <v>0</v>
      </c>
      <c r="I34" s="21">
        <v>0</v>
      </c>
    </row>
    <row r="35" spans="1:9" ht="28.9" customHeight="1" x14ac:dyDescent="0.2">
      <c r="A35" s="212" t="s">
        <v>404</v>
      </c>
      <c r="B35" s="212"/>
      <c r="C35" s="212"/>
      <c r="D35" s="212"/>
      <c r="E35" s="212"/>
      <c r="F35" s="212"/>
      <c r="G35" s="14">
        <v>27</v>
      </c>
      <c r="H35" s="20">
        <f>SUM(H30:H34)</f>
        <v>0</v>
      </c>
      <c r="I35" s="20">
        <f>SUM(I30:I34)</f>
        <v>0</v>
      </c>
    </row>
    <row r="36" spans="1:9" ht="26.45" customHeight="1" x14ac:dyDescent="0.2">
      <c r="A36" s="206" t="s">
        <v>405</v>
      </c>
      <c r="B36" s="206"/>
      <c r="C36" s="206"/>
      <c r="D36" s="206"/>
      <c r="E36" s="206"/>
      <c r="F36" s="206"/>
      <c r="G36" s="14">
        <v>28</v>
      </c>
      <c r="H36" s="20">
        <f>H29+H35</f>
        <v>0</v>
      </c>
      <c r="I36" s="20">
        <f>I29+I35</f>
        <v>0</v>
      </c>
    </row>
    <row r="37" spans="1:9" x14ac:dyDescent="0.2">
      <c r="A37" s="221" t="s">
        <v>205</v>
      </c>
      <c r="B37" s="223"/>
      <c r="C37" s="223"/>
      <c r="D37" s="223"/>
      <c r="E37" s="223"/>
      <c r="F37" s="223"/>
      <c r="G37" s="223">
        <v>0</v>
      </c>
      <c r="H37" s="223"/>
      <c r="I37" s="223"/>
    </row>
    <row r="38" spans="1:9" ht="12.75" customHeight="1" x14ac:dyDescent="0.2">
      <c r="A38" s="176" t="s">
        <v>236</v>
      </c>
      <c r="B38" s="176"/>
      <c r="C38" s="176"/>
      <c r="D38" s="176"/>
      <c r="E38" s="176"/>
      <c r="F38" s="176"/>
      <c r="G38" s="12">
        <v>29</v>
      </c>
      <c r="H38" s="21">
        <v>0</v>
      </c>
      <c r="I38" s="21">
        <v>0</v>
      </c>
    </row>
    <row r="39" spans="1:9" ht="21.6" customHeight="1" x14ac:dyDescent="0.2">
      <c r="A39" s="176" t="s">
        <v>237</v>
      </c>
      <c r="B39" s="176"/>
      <c r="C39" s="176"/>
      <c r="D39" s="176"/>
      <c r="E39" s="176"/>
      <c r="F39" s="176"/>
      <c r="G39" s="12">
        <v>30</v>
      </c>
      <c r="H39" s="21">
        <v>0</v>
      </c>
      <c r="I39" s="21">
        <v>0</v>
      </c>
    </row>
    <row r="40" spans="1:9" ht="12.75" customHeight="1" x14ac:dyDescent="0.2">
      <c r="A40" s="176" t="s">
        <v>238</v>
      </c>
      <c r="B40" s="176"/>
      <c r="C40" s="176"/>
      <c r="D40" s="176"/>
      <c r="E40" s="176"/>
      <c r="F40" s="176"/>
      <c r="G40" s="12">
        <v>31</v>
      </c>
      <c r="H40" s="21">
        <v>0</v>
      </c>
      <c r="I40" s="21">
        <v>0</v>
      </c>
    </row>
    <row r="41" spans="1:9" ht="12.75" customHeight="1" x14ac:dyDescent="0.2">
      <c r="A41" s="176" t="s">
        <v>239</v>
      </c>
      <c r="B41" s="176"/>
      <c r="C41" s="176"/>
      <c r="D41" s="176"/>
      <c r="E41" s="176"/>
      <c r="F41" s="176"/>
      <c r="G41" s="12">
        <v>32</v>
      </c>
      <c r="H41" s="21">
        <v>0</v>
      </c>
      <c r="I41" s="21">
        <v>0</v>
      </c>
    </row>
    <row r="42" spans="1:9" ht="26.45" customHeight="1" x14ac:dyDescent="0.2">
      <c r="A42" s="212" t="s">
        <v>406</v>
      </c>
      <c r="B42" s="212"/>
      <c r="C42" s="212"/>
      <c r="D42" s="212"/>
      <c r="E42" s="212"/>
      <c r="F42" s="212"/>
      <c r="G42" s="14">
        <v>33</v>
      </c>
      <c r="H42" s="20">
        <f>H41+H40+H39+H38</f>
        <v>0</v>
      </c>
      <c r="I42" s="20">
        <f>I41+I40+I39+I38</f>
        <v>0</v>
      </c>
    </row>
    <row r="43" spans="1:9" ht="22.9" customHeight="1" x14ac:dyDescent="0.2">
      <c r="A43" s="176" t="s">
        <v>240</v>
      </c>
      <c r="B43" s="176"/>
      <c r="C43" s="176"/>
      <c r="D43" s="176"/>
      <c r="E43" s="176"/>
      <c r="F43" s="176"/>
      <c r="G43" s="12">
        <v>34</v>
      </c>
      <c r="H43" s="21">
        <v>0</v>
      </c>
      <c r="I43" s="21">
        <v>0</v>
      </c>
    </row>
    <row r="44" spans="1:9" ht="12.75" customHeight="1" x14ac:dyDescent="0.2">
      <c r="A44" s="176" t="s">
        <v>241</v>
      </c>
      <c r="B44" s="176"/>
      <c r="C44" s="176"/>
      <c r="D44" s="176"/>
      <c r="E44" s="176"/>
      <c r="F44" s="176"/>
      <c r="G44" s="12">
        <v>35</v>
      </c>
      <c r="H44" s="21">
        <v>0</v>
      </c>
      <c r="I44" s="21">
        <v>0</v>
      </c>
    </row>
    <row r="45" spans="1:9" ht="12.75" customHeight="1" x14ac:dyDescent="0.2">
      <c r="A45" s="176" t="s">
        <v>242</v>
      </c>
      <c r="B45" s="176"/>
      <c r="C45" s="176"/>
      <c r="D45" s="176"/>
      <c r="E45" s="176"/>
      <c r="F45" s="176"/>
      <c r="G45" s="12">
        <v>36</v>
      </c>
      <c r="H45" s="21">
        <v>0</v>
      </c>
      <c r="I45" s="21">
        <v>0</v>
      </c>
    </row>
    <row r="46" spans="1:9" ht="25.15" customHeight="1" x14ac:dyDescent="0.2">
      <c r="A46" s="176" t="s">
        <v>243</v>
      </c>
      <c r="B46" s="176"/>
      <c r="C46" s="176"/>
      <c r="D46" s="176"/>
      <c r="E46" s="176"/>
      <c r="F46" s="176"/>
      <c r="G46" s="12">
        <v>37</v>
      </c>
      <c r="H46" s="21">
        <v>0</v>
      </c>
      <c r="I46" s="21">
        <v>0</v>
      </c>
    </row>
    <row r="47" spans="1:9" ht="12.75" customHeight="1" x14ac:dyDescent="0.2">
      <c r="A47" s="176" t="s">
        <v>244</v>
      </c>
      <c r="B47" s="176"/>
      <c r="C47" s="176"/>
      <c r="D47" s="176"/>
      <c r="E47" s="176"/>
      <c r="F47" s="176"/>
      <c r="G47" s="12">
        <v>38</v>
      </c>
      <c r="H47" s="21">
        <v>0</v>
      </c>
      <c r="I47" s="21">
        <v>0</v>
      </c>
    </row>
    <row r="48" spans="1:9" ht="25.15" customHeight="1" x14ac:dyDescent="0.2">
      <c r="A48" s="212" t="s">
        <v>407</v>
      </c>
      <c r="B48" s="212"/>
      <c r="C48" s="212"/>
      <c r="D48" s="212"/>
      <c r="E48" s="212"/>
      <c r="F48" s="212"/>
      <c r="G48" s="14">
        <v>39</v>
      </c>
      <c r="H48" s="20">
        <f>H47+H46+H45+H44+H43</f>
        <v>0</v>
      </c>
      <c r="I48" s="20">
        <f>I47+I46+I45+I44+I43</f>
        <v>0</v>
      </c>
    </row>
    <row r="49" spans="1:9" ht="28.15" customHeight="1" x14ac:dyDescent="0.2">
      <c r="A49" s="206" t="s">
        <v>443</v>
      </c>
      <c r="B49" s="206"/>
      <c r="C49" s="206"/>
      <c r="D49" s="206"/>
      <c r="E49" s="206"/>
      <c r="F49" s="206"/>
      <c r="G49" s="14">
        <v>40</v>
      </c>
      <c r="H49" s="20">
        <f>H48+H42</f>
        <v>0</v>
      </c>
      <c r="I49" s="20">
        <f>I48+I42</f>
        <v>0</v>
      </c>
    </row>
    <row r="50" spans="1:9" ht="12.75" customHeight="1" x14ac:dyDescent="0.2">
      <c r="A50" s="198" t="s">
        <v>245</v>
      </c>
      <c r="B50" s="198"/>
      <c r="C50" s="198"/>
      <c r="D50" s="198"/>
      <c r="E50" s="198"/>
      <c r="F50" s="198"/>
      <c r="G50" s="12">
        <v>41</v>
      </c>
      <c r="H50" s="21">
        <v>0</v>
      </c>
      <c r="I50" s="21">
        <v>0</v>
      </c>
    </row>
    <row r="51" spans="1:9" ht="24.6" customHeight="1" x14ac:dyDescent="0.2">
      <c r="A51" s="206" t="s">
        <v>408</v>
      </c>
      <c r="B51" s="206"/>
      <c r="C51" s="206"/>
      <c r="D51" s="206"/>
      <c r="E51" s="206"/>
      <c r="F51" s="206"/>
      <c r="G51" s="14">
        <v>42</v>
      </c>
      <c r="H51" s="20">
        <f>H21+H36+H49+H50</f>
        <v>0</v>
      </c>
      <c r="I51" s="20">
        <f>I21+I36+I49+I50</f>
        <v>0</v>
      </c>
    </row>
    <row r="52" spans="1:9" ht="12.75" customHeight="1" x14ac:dyDescent="0.2">
      <c r="A52" s="222" t="s">
        <v>219</v>
      </c>
      <c r="B52" s="222"/>
      <c r="C52" s="222"/>
      <c r="D52" s="222"/>
      <c r="E52" s="222"/>
      <c r="F52" s="222"/>
      <c r="G52" s="12">
        <v>43</v>
      </c>
      <c r="H52" s="21">
        <v>0</v>
      </c>
      <c r="I52" s="21">
        <v>0</v>
      </c>
    </row>
    <row r="53" spans="1:9" ht="28.9" customHeight="1" x14ac:dyDescent="0.2">
      <c r="A53" s="222" t="s">
        <v>409</v>
      </c>
      <c r="B53" s="222"/>
      <c r="C53" s="222"/>
      <c r="D53" s="222"/>
      <c r="E53" s="222"/>
      <c r="F53" s="222"/>
      <c r="G53" s="12">
        <v>44</v>
      </c>
      <c r="H53" s="84">
        <f>H52+H51</f>
        <v>0</v>
      </c>
      <c r="I53" s="84">
        <f>I52+I51</f>
        <v>0</v>
      </c>
    </row>
  </sheetData>
  <sheetProtection algorithmName="SHA-512" hashValue="F5mUkRDAKuxOyfTxyNaJmSFoN712jzb7CglEthnxF8i2IfbSIAm+CzkRanf1xvZX+f22kmdBVEYeYk47omo0jw==" saltValue="98mpVMt8zSPZL16bd90s7A=="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G43" zoomScaleNormal="100" workbookViewId="0">
      <selection activeCell="V11" sqref="V11"/>
    </sheetView>
  </sheetViews>
  <sheetFormatPr defaultRowHeight="12.75" x14ac:dyDescent="0.2"/>
  <cols>
    <col min="1" max="4" width="9.140625" style="2"/>
    <col min="5" max="5" width="10.140625" style="2" bestFit="1" customWidth="1"/>
    <col min="6" max="6" width="9.140625" style="2"/>
    <col min="7" max="7" width="10.28515625" style="2" bestFit="1" customWidth="1"/>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6" t="s">
        <v>246</v>
      </c>
      <c r="B1" s="227"/>
      <c r="C1" s="227"/>
      <c r="D1" s="227"/>
      <c r="E1" s="227"/>
      <c r="F1" s="227"/>
      <c r="G1" s="227"/>
      <c r="H1" s="227"/>
      <c r="I1" s="227"/>
      <c r="J1" s="227"/>
      <c r="K1" s="23"/>
    </row>
    <row r="2" spans="1:25" ht="15.75" x14ac:dyDescent="0.2">
      <c r="A2" s="3"/>
      <c r="B2" s="4"/>
      <c r="C2" s="228" t="s">
        <v>247</v>
      </c>
      <c r="D2" s="228"/>
      <c r="E2" s="22">
        <v>45658</v>
      </c>
      <c r="F2" s="5" t="s">
        <v>0</v>
      </c>
      <c r="G2" s="22">
        <v>45838</v>
      </c>
      <c r="H2" s="24"/>
      <c r="I2" s="24"/>
      <c r="J2" s="24"/>
      <c r="K2" s="23"/>
      <c r="X2" s="25" t="s">
        <v>447</v>
      </c>
    </row>
    <row r="3" spans="1:25" ht="13.5" customHeight="1" x14ac:dyDescent="0.2">
      <c r="A3" s="231" t="s">
        <v>248</v>
      </c>
      <c r="B3" s="232"/>
      <c r="C3" s="232"/>
      <c r="D3" s="232"/>
      <c r="E3" s="232"/>
      <c r="F3" s="232"/>
      <c r="G3" s="231" t="s">
        <v>3</v>
      </c>
      <c r="H3" s="234" t="s">
        <v>249</v>
      </c>
      <c r="I3" s="234"/>
      <c r="J3" s="234"/>
      <c r="K3" s="234"/>
      <c r="L3" s="234"/>
      <c r="M3" s="234"/>
      <c r="N3" s="234"/>
      <c r="O3" s="234"/>
      <c r="P3" s="234"/>
      <c r="Q3" s="234"/>
      <c r="R3" s="234"/>
      <c r="S3" s="234"/>
      <c r="T3" s="234"/>
      <c r="U3" s="234"/>
      <c r="V3" s="234"/>
      <c r="W3" s="234"/>
      <c r="X3" s="234" t="s">
        <v>250</v>
      </c>
      <c r="Y3" s="234" t="s">
        <v>251</v>
      </c>
    </row>
    <row r="4" spans="1:25" ht="90" x14ac:dyDescent="0.2">
      <c r="A4" s="232"/>
      <c r="B4" s="232"/>
      <c r="C4" s="232"/>
      <c r="D4" s="232"/>
      <c r="E4" s="232"/>
      <c r="F4" s="232"/>
      <c r="G4" s="233"/>
      <c r="H4" s="85" t="s">
        <v>252</v>
      </c>
      <c r="I4" s="85" t="s">
        <v>253</v>
      </c>
      <c r="J4" s="85" t="s">
        <v>254</v>
      </c>
      <c r="K4" s="85" t="s">
        <v>255</v>
      </c>
      <c r="L4" s="85" t="s">
        <v>256</v>
      </c>
      <c r="M4" s="85" t="s">
        <v>257</v>
      </c>
      <c r="N4" s="85" t="s">
        <v>258</v>
      </c>
      <c r="O4" s="85" t="s">
        <v>259</v>
      </c>
      <c r="P4" s="94" t="s">
        <v>410</v>
      </c>
      <c r="Q4" s="85" t="s">
        <v>260</v>
      </c>
      <c r="R4" s="85" t="s">
        <v>261</v>
      </c>
      <c r="S4" s="94" t="s">
        <v>411</v>
      </c>
      <c r="T4" s="94" t="s">
        <v>412</v>
      </c>
      <c r="U4" s="85" t="s">
        <v>262</v>
      </c>
      <c r="V4" s="85" t="s">
        <v>263</v>
      </c>
      <c r="W4" s="85" t="s">
        <v>264</v>
      </c>
      <c r="X4" s="235"/>
      <c r="Y4" s="235"/>
    </row>
    <row r="5" spans="1:25" ht="22.5" x14ac:dyDescent="0.2">
      <c r="A5" s="236">
        <v>1</v>
      </c>
      <c r="B5" s="236"/>
      <c r="C5" s="236"/>
      <c r="D5" s="236"/>
      <c r="E5" s="236"/>
      <c r="F5" s="236"/>
      <c r="G5" s="86">
        <v>2</v>
      </c>
      <c r="H5" s="85" t="s">
        <v>170</v>
      </c>
      <c r="I5" s="87" t="s">
        <v>171</v>
      </c>
      <c r="J5" s="85" t="s">
        <v>283</v>
      </c>
      <c r="K5" s="87" t="s">
        <v>284</v>
      </c>
      <c r="L5" s="85" t="s">
        <v>285</v>
      </c>
      <c r="M5" s="87" t="s">
        <v>286</v>
      </c>
      <c r="N5" s="85" t="s">
        <v>287</v>
      </c>
      <c r="O5" s="87" t="s">
        <v>288</v>
      </c>
      <c r="P5" s="85" t="s">
        <v>289</v>
      </c>
      <c r="Q5" s="87" t="s">
        <v>290</v>
      </c>
      <c r="R5" s="85" t="s">
        <v>291</v>
      </c>
      <c r="S5" s="85" t="s">
        <v>292</v>
      </c>
      <c r="T5" s="85" t="s">
        <v>293</v>
      </c>
      <c r="U5" s="85" t="s">
        <v>413</v>
      </c>
      <c r="V5" s="85" t="s">
        <v>294</v>
      </c>
      <c r="W5" s="85" t="s">
        <v>414</v>
      </c>
      <c r="X5" s="85">
        <v>19</v>
      </c>
      <c r="Y5" s="87" t="s">
        <v>415</v>
      </c>
    </row>
    <row r="6" spans="1:25" x14ac:dyDescent="0.2">
      <c r="A6" s="237" t="s">
        <v>265</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297</v>
      </c>
      <c r="B7" s="240"/>
      <c r="C7" s="240"/>
      <c r="D7" s="240"/>
      <c r="E7" s="240"/>
      <c r="F7" s="240"/>
      <c r="G7" s="88">
        <v>1</v>
      </c>
      <c r="H7" s="89">
        <v>14493025</v>
      </c>
      <c r="I7" s="89">
        <v>0</v>
      </c>
      <c r="J7" s="89">
        <v>2143102</v>
      </c>
      <c r="K7" s="89">
        <v>0</v>
      </c>
      <c r="L7" s="89">
        <v>0</v>
      </c>
      <c r="M7" s="89">
        <v>0</v>
      </c>
      <c r="N7" s="89">
        <v>0</v>
      </c>
      <c r="O7" s="89">
        <v>0</v>
      </c>
      <c r="P7" s="89">
        <v>0</v>
      </c>
      <c r="Q7" s="89">
        <v>0</v>
      </c>
      <c r="R7" s="89">
        <v>0</v>
      </c>
      <c r="S7" s="89">
        <v>0</v>
      </c>
      <c r="T7" s="89">
        <v>0</v>
      </c>
      <c r="U7" s="89">
        <v>1414212</v>
      </c>
      <c r="V7" s="89">
        <v>1382922</v>
      </c>
      <c r="W7" s="90">
        <f>H7+I7+J7+K7-L7+M7+N7+O7+P7+Q7+R7+U7+V7+S7+T7</f>
        <v>19433261</v>
      </c>
      <c r="X7" s="89">
        <v>0</v>
      </c>
      <c r="Y7" s="90">
        <f>W7+X7</f>
        <v>19433261</v>
      </c>
    </row>
    <row r="8" spans="1:25" x14ac:dyDescent="0.2">
      <c r="A8" s="229" t="s">
        <v>266</v>
      </c>
      <c r="B8" s="229"/>
      <c r="C8" s="229"/>
      <c r="D8" s="229"/>
      <c r="E8" s="229"/>
      <c r="F8" s="229"/>
      <c r="G8" s="88">
        <v>2</v>
      </c>
      <c r="H8" s="89">
        <v>0</v>
      </c>
      <c r="I8" s="89">
        <v>0</v>
      </c>
      <c r="J8" s="89">
        <v>0</v>
      </c>
      <c r="K8" s="89">
        <v>0</v>
      </c>
      <c r="L8" s="89">
        <v>0</v>
      </c>
      <c r="M8" s="89">
        <v>0</v>
      </c>
      <c r="N8" s="89">
        <v>0</v>
      </c>
      <c r="O8" s="89">
        <v>0</v>
      </c>
      <c r="P8" s="89">
        <v>0</v>
      </c>
      <c r="Q8" s="89">
        <v>0</v>
      </c>
      <c r="R8" s="89">
        <v>0</v>
      </c>
      <c r="S8" s="89">
        <v>0</v>
      </c>
      <c r="T8" s="89">
        <v>0</v>
      </c>
      <c r="U8" s="89">
        <v>0</v>
      </c>
      <c r="V8" s="89">
        <v>0</v>
      </c>
      <c r="W8" s="90">
        <f>H8+I8+J8+K8-L8+M8+N8+O8+P8+Q8+R8+U8+V8+S8+T8</f>
        <v>0</v>
      </c>
      <c r="X8" s="89">
        <v>0</v>
      </c>
      <c r="Y8" s="90">
        <f>W8+X8</f>
        <v>0</v>
      </c>
    </row>
    <row r="9" spans="1:25" x14ac:dyDescent="0.2">
      <c r="A9" s="229" t="s">
        <v>267</v>
      </c>
      <c r="B9" s="229"/>
      <c r="C9" s="229"/>
      <c r="D9" s="229"/>
      <c r="E9" s="229"/>
      <c r="F9" s="229"/>
      <c r="G9" s="88">
        <v>3</v>
      </c>
      <c r="H9" s="89">
        <v>0</v>
      </c>
      <c r="I9" s="89">
        <v>0</v>
      </c>
      <c r="J9" s="89">
        <v>0</v>
      </c>
      <c r="K9" s="89">
        <v>0</v>
      </c>
      <c r="L9" s="89">
        <v>0</v>
      </c>
      <c r="M9" s="89">
        <v>0</v>
      </c>
      <c r="N9" s="89">
        <v>0</v>
      </c>
      <c r="O9" s="89">
        <v>0</v>
      </c>
      <c r="P9" s="89">
        <v>0</v>
      </c>
      <c r="Q9" s="89">
        <v>0</v>
      </c>
      <c r="R9" s="89">
        <v>0</v>
      </c>
      <c r="S9" s="89">
        <v>0</v>
      </c>
      <c r="T9" s="89">
        <v>0</v>
      </c>
      <c r="U9" s="89">
        <v>0</v>
      </c>
      <c r="V9" s="89">
        <v>0</v>
      </c>
      <c r="W9" s="90">
        <f>H9+I9+J9+K9-L9+M9+N9+O9+P9+Q9+R9+U9+V9+S9+T9</f>
        <v>0</v>
      </c>
      <c r="X9" s="89">
        <v>0</v>
      </c>
      <c r="Y9" s="90">
        <f>W9+X9</f>
        <v>0</v>
      </c>
    </row>
    <row r="10" spans="1:25" ht="22.5" customHeight="1" x14ac:dyDescent="0.2">
      <c r="A10" s="230" t="s">
        <v>298</v>
      </c>
      <c r="B10" s="230"/>
      <c r="C10" s="230"/>
      <c r="D10" s="230"/>
      <c r="E10" s="230"/>
      <c r="F10" s="230"/>
      <c r="G10" s="91">
        <v>4</v>
      </c>
      <c r="H10" s="92">
        <f>H7+H8+H9</f>
        <v>14493025</v>
      </c>
      <c r="I10" s="92">
        <f t="shared" ref="I10:Y10" si="0">I7+I8+I9</f>
        <v>0</v>
      </c>
      <c r="J10" s="92">
        <f t="shared" si="0"/>
        <v>2143102</v>
      </c>
      <c r="K10" s="92">
        <f t="shared" si="0"/>
        <v>0</v>
      </c>
      <c r="L10" s="92">
        <f t="shared" si="0"/>
        <v>0</v>
      </c>
      <c r="M10" s="92">
        <f t="shared" si="0"/>
        <v>0</v>
      </c>
      <c r="N10" s="92">
        <f t="shared" si="0"/>
        <v>0</v>
      </c>
      <c r="O10" s="92">
        <f t="shared" si="0"/>
        <v>0</v>
      </c>
      <c r="P10" s="92">
        <f t="shared" si="0"/>
        <v>0</v>
      </c>
      <c r="Q10" s="92">
        <f t="shared" si="0"/>
        <v>0</v>
      </c>
      <c r="R10" s="92">
        <f t="shared" si="0"/>
        <v>0</v>
      </c>
      <c r="S10" s="92">
        <f t="shared" si="0"/>
        <v>0</v>
      </c>
      <c r="T10" s="92">
        <f t="shared" si="0"/>
        <v>0</v>
      </c>
      <c r="U10" s="92">
        <f t="shared" si="0"/>
        <v>1414212</v>
      </c>
      <c r="V10" s="92">
        <f t="shared" si="0"/>
        <v>1382922</v>
      </c>
      <c r="W10" s="92">
        <f t="shared" si="0"/>
        <v>19433261</v>
      </c>
      <c r="X10" s="92">
        <f t="shared" si="0"/>
        <v>0</v>
      </c>
      <c r="Y10" s="92">
        <f t="shared" si="0"/>
        <v>19433261</v>
      </c>
    </row>
    <row r="11" spans="1:25" x14ac:dyDescent="0.2">
      <c r="A11" s="229" t="s">
        <v>268</v>
      </c>
      <c r="B11" s="229"/>
      <c r="C11" s="229"/>
      <c r="D11" s="229"/>
      <c r="E11" s="229"/>
      <c r="F11" s="229"/>
      <c r="G11" s="88">
        <v>5</v>
      </c>
      <c r="H11" s="93">
        <v>0</v>
      </c>
      <c r="I11" s="93">
        <v>0</v>
      </c>
      <c r="J11" s="93">
        <v>0</v>
      </c>
      <c r="K11" s="93">
        <v>0</v>
      </c>
      <c r="L11" s="93">
        <v>0</v>
      </c>
      <c r="M11" s="93">
        <v>0</v>
      </c>
      <c r="N11" s="93">
        <v>0</v>
      </c>
      <c r="O11" s="93">
        <v>0</v>
      </c>
      <c r="P11" s="93">
        <v>0</v>
      </c>
      <c r="Q11" s="93">
        <v>0</v>
      </c>
      <c r="R11" s="93">
        <v>0</v>
      </c>
      <c r="S11" s="89">
        <v>0</v>
      </c>
      <c r="T11" s="89">
        <v>0</v>
      </c>
      <c r="U11" s="93">
        <v>0</v>
      </c>
      <c r="V11" s="89">
        <v>1272164</v>
      </c>
      <c r="W11" s="90">
        <f t="shared" ref="W11:W29" si="1">H11+I11+J11+K11-L11+M11+N11+O11+P11+Q11+R11+U11+V11+S11+T11</f>
        <v>1272164</v>
      </c>
      <c r="X11" s="89">
        <v>0</v>
      </c>
      <c r="Y11" s="90">
        <f t="shared" ref="Y11:Y29" si="2">W11+X11</f>
        <v>1272164</v>
      </c>
    </row>
    <row r="12" spans="1:25" x14ac:dyDescent="0.2">
      <c r="A12" s="229" t="s">
        <v>269</v>
      </c>
      <c r="B12" s="229"/>
      <c r="C12" s="229"/>
      <c r="D12" s="229"/>
      <c r="E12" s="229"/>
      <c r="F12" s="229"/>
      <c r="G12" s="88">
        <v>6</v>
      </c>
      <c r="H12" s="93">
        <v>0</v>
      </c>
      <c r="I12" s="93">
        <v>0</v>
      </c>
      <c r="J12" s="93">
        <v>0</v>
      </c>
      <c r="K12" s="93">
        <v>0</v>
      </c>
      <c r="L12" s="93">
        <v>0</v>
      </c>
      <c r="M12" s="93">
        <v>0</v>
      </c>
      <c r="N12" s="89">
        <v>0</v>
      </c>
      <c r="O12" s="93">
        <v>0</v>
      </c>
      <c r="P12" s="93">
        <v>0</v>
      </c>
      <c r="Q12" s="93">
        <v>0</v>
      </c>
      <c r="R12" s="93">
        <v>0</v>
      </c>
      <c r="S12" s="89">
        <v>0</v>
      </c>
      <c r="T12" s="89">
        <v>0</v>
      </c>
      <c r="U12" s="93">
        <v>0</v>
      </c>
      <c r="V12" s="93">
        <v>0</v>
      </c>
      <c r="W12" s="90">
        <f t="shared" si="1"/>
        <v>0</v>
      </c>
      <c r="X12" s="89">
        <v>0</v>
      </c>
      <c r="Y12" s="90">
        <f t="shared" si="2"/>
        <v>0</v>
      </c>
    </row>
    <row r="13" spans="1:25" ht="26.25" customHeight="1" x14ac:dyDescent="0.2">
      <c r="A13" s="229" t="s">
        <v>270</v>
      </c>
      <c r="B13" s="229"/>
      <c r="C13" s="229"/>
      <c r="D13" s="229"/>
      <c r="E13" s="229"/>
      <c r="F13" s="229"/>
      <c r="G13" s="88">
        <v>7</v>
      </c>
      <c r="H13" s="93">
        <v>0</v>
      </c>
      <c r="I13" s="93">
        <v>0</v>
      </c>
      <c r="J13" s="93">
        <v>0</v>
      </c>
      <c r="K13" s="93">
        <v>0</v>
      </c>
      <c r="L13" s="93">
        <v>0</v>
      </c>
      <c r="M13" s="93">
        <v>0</v>
      </c>
      <c r="N13" s="93">
        <v>0</v>
      </c>
      <c r="O13" s="89">
        <v>0</v>
      </c>
      <c r="P13" s="93">
        <v>0</v>
      </c>
      <c r="Q13" s="93">
        <v>0</v>
      </c>
      <c r="R13" s="93">
        <v>0</v>
      </c>
      <c r="S13" s="89">
        <v>0</v>
      </c>
      <c r="T13" s="89">
        <v>0</v>
      </c>
      <c r="U13" s="89">
        <v>0</v>
      </c>
      <c r="V13" s="89">
        <v>0</v>
      </c>
      <c r="W13" s="90">
        <f t="shared" si="1"/>
        <v>0</v>
      </c>
      <c r="X13" s="89">
        <v>0</v>
      </c>
      <c r="Y13" s="90">
        <f t="shared" si="2"/>
        <v>0</v>
      </c>
    </row>
    <row r="14" spans="1:25" ht="29.25" customHeight="1" x14ac:dyDescent="0.2">
      <c r="A14" s="229" t="s">
        <v>416</v>
      </c>
      <c r="B14" s="229"/>
      <c r="C14" s="229"/>
      <c r="D14" s="229"/>
      <c r="E14" s="229"/>
      <c r="F14" s="229"/>
      <c r="G14" s="88">
        <v>8</v>
      </c>
      <c r="H14" s="93">
        <v>0</v>
      </c>
      <c r="I14" s="93">
        <v>0</v>
      </c>
      <c r="J14" s="93">
        <v>0</v>
      </c>
      <c r="K14" s="93">
        <v>0</v>
      </c>
      <c r="L14" s="93">
        <v>0</v>
      </c>
      <c r="M14" s="93">
        <v>0</v>
      </c>
      <c r="N14" s="93">
        <v>0</v>
      </c>
      <c r="O14" s="93">
        <v>0</v>
      </c>
      <c r="P14" s="89">
        <v>0</v>
      </c>
      <c r="Q14" s="93">
        <v>0</v>
      </c>
      <c r="R14" s="93">
        <v>0</v>
      </c>
      <c r="S14" s="89">
        <v>0</v>
      </c>
      <c r="T14" s="89">
        <v>0</v>
      </c>
      <c r="U14" s="89">
        <v>0</v>
      </c>
      <c r="V14" s="89">
        <v>0</v>
      </c>
      <c r="W14" s="90">
        <f t="shared" si="1"/>
        <v>0</v>
      </c>
      <c r="X14" s="89">
        <v>0</v>
      </c>
      <c r="Y14" s="90">
        <f t="shared" si="2"/>
        <v>0</v>
      </c>
    </row>
    <row r="15" spans="1:25" x14ac:dyDescent="0.2">
      <c r="A15" s="229" t="s">
        <v>271</v>
      </c>
      <c r="B15" s="229"/>
      <c r="C15" s="229"/>
      <c r="D15" s="229"/>
      <c r="E15" s="229"/>
      <c r="F15" s="229"/>
      <c r="G15" s="88">
        <v>9</v>
      </c>
      <c r="H15" s="93">
        <v>0</v>
      </c>
      <c r="I15" s="93">
        <v>0</v>
      </c>
      <c r="J15" s="93">
        <v>0</v>
      </c>
      <c r="K15" s="93">
        <v>0</v>
      </c>
      <c r="L15" s="93">
        <v>0</v>
      </c>
      <c r="M15" s="93">
        <v>0</v>
      </c>
      <c r="N15" s="93">
        <v>0</v>
      </c>
      <c r="O15" s="93">
        <v>0</v>
      </c>
      <c r="P15" s="93">
        <v>0</v>
      </c>
      <c r="Q15" s="89">
        <v>0</v>
      </c>
      <c r="R15" s="93">
        <v>0</v>
      </c>
      <c r="S15" s="89">
        <v>0</v>
      </c>
      <c r="T15" s="89">
        <v>0</v>
      </c>
      <c r="U15" s="89">
        <v>0</v>
      </c>
      <c r="V15" s="89">
        <v>0</v>
      </c>
      <c r="W15" s="90">
        <f t="shared" si="1"/>
        <v>0</v>
      </c>
      <c r="X15" s="89">
        <v>0</v>
      </c>
      <c r="Y15" s="90">
        <f t="shared" si="2"/>
        <v>0</v>
      </c>
    </row>
    <row r="16" spans="1:25" ht="28.5" customHeight="1" x14ac:dyDescent="0.2">
      <c r="A16" s="229" t="s">
        <v>272</v>
      </c>
      <c r="B16" s="229"/>
      <c r="C16" s="229"/>
      <c r="D16" s="229"/>
      <c r="E16" s="229"/>
      <c r="F16" s="229"/>
      <c r="G16" s="88">
        <v>10</v>
      </c>
      <c r="H16" s="93">
        <v>0</v>
      </c>
      <c r="I16" s="93">
        <v>0</v>
      </c>
      <c r="J16" s="93">
        <v>0</v>
      </c>
      <c r="K16" s="93">
        <v>0</v>
      </c>
      <c r="L16" s="93">
        <v>0</v>
      </c>
      <c r="M16" s="93">
        <v>0</v>
      </c>
      <c r="N16" s="93">
        <v>0</v>
      </c>
      <c r="O16" s="93">
        <v>0</v>
      </c>
      <c r="P16" s="93">
        <v>0</v>
      </c>
      <c r="Q16" s="93">
        <v>0</v>
      </c>
      <c r="R16" s="89">
        <v>0</v>
      </c>
      <c r="S16" s="89">
        <v>0</v>
      </c>
      <c r="T16" s="89">
        <v>0</v>
      </c>
      <c r="U16" s="89">
        <v>0</v>
      </c>
      <c r="V16" s="89">
        <v>0</v>
      </c>
      <c r="W16" s="90">
        <f t="shared" si="1"/>
        <v>0</v>
      </c>
      <c r="X16" s="89">
        <v>0</v>
      </c>
      <c r="Y16" s="90">
        <f t="shared" si="2"/>
        <v>0</v>
      </c>
    </row>
    <row r="17" spans="1:25" ht="23.25" customHeight="1" x14ac:dyDescent="0.2">
      <c r="A17" s="229" t="s">
        <v>273</v>
      </c>
      <c r="B17" s="229"/>
      <c r="C17" s="229"/>
      <c r="D17" s="229"/>
      <c r="E17" s="229"/>
      <c r="F17" s="229"/>
      <c r="G17" s="88">
        <v>11</v>
      </c>
      <c r="H17" s="93">
        <v>0</v>
      </c>
      <c r="I17" s="93">
        <v>0</v>
      </c>
      <c r="J17" s="93">
        <v>0</v>
      </c>
      <c r="K17" s="93">
        <v>0</v>
      </c>
      <c r="L17" s="93">
        <v>0</v>
      </c>
      <c r="M17" s="93">
        <v>0</v>
      </c>
      <c r="N17" s="89">
        <v>0</v>
      </c>
      <c r="O17" s="89">
        <v>0</v>
      </c>
      <c r="P17" s="89">
        <v>0</v>
      </c>
      <c r="Q17" s="89">
        <v>0</v>
      </c>
      <c r="R17" s="89">
        <v>0</v>
      </c>
      <c r="S17" s="89">
        <v>0</v>
      </c>
      <c r="T17" s="89">
        <v>0</v>
      </c>
      <c r="U17" s="89">
        <v>0</v>
      </c>
      <c r="V17" s="89">
        <v>0</v>
      </c>
      <c r="W17" s="90">
        <f t="shared" si="1"/>
        <v>0</v>
      </c>
      <c r="X17" s="89">
        <v>0</v>
      </c>
      <c r="Y17" s="90">
        <f t="shared" si="2"/>
        <v>0</v>
      </c>
    </row>
    <row r="18" spans="1:25" x14ac:dyDescent="0.2">
      <c r="A18" s="229" t="s">
        <v>274</v>
      </c>
      <c r="B18" s="229"/>
      <c r="C18" s="229"/>
      <c r="D18" s="229"/>
      <c r="E18" s="229"/>
      <c r="F18" s="229"/>
      <c r="G18" s="88">
        <v>12</v>
      </c>
      <c r="H18" s="93">
        <v>0</v>
      </c>
      <c r="I18" s="93">
        <v>0</v>
      </c>
      <c r="J18" s="93">
        <v>0</v>
      </c>
      <c r="K18" s="93">
        <v>0</v>
      </c>
      <c r="L18" s="93">
        <v>0</v>
      </c>
      <c r="M18" s="93">
        <v>0</v>
      </c>
      <c r="N18" s="89">
        <v>0</v>
      </c>
      <c r="O18" s="89">
        <v>0</v>
      </c>
      <c r="P18" s="89">
        <v>0</v>
      </c>
      <c r="Q18" s="89">
        <v>0</v>
      </c>
      <c r="R18" s="89">
        <v>0</v>
      </c>
      <c r="S18" s="89">
        <v>0</v>
      </c>
      <c r="T18" s="89">
        <v>0</v>
      </c>
      <c r="U18" s="89">
        <v>0</v>
      </c>
      <c r="V18" s="89">
        <v>0</v>
      </c>
      <c r="W18" s="90">
        <f t="shared" si="1"/>
        <v>0</v>
      </c>
      <c r="X18" s="89">
        <v>0</v>
      </c>
      <c r="Y18" s="90">
        <f t="shared" si="2"/>
        <v>0</v>
      </c>
    </row>
    <row r="19" spans="1:25" x14ac:dyDescent="0.2">
      <c r="A19" s="229" t="s">
        <v>275</v>
      </c>
      <c r="B19" s="229"/>
      <c r="C19" s="229"/>
      <c r="D19" s="229"/>
      <c r="E19" s="229"/>
      <c r="F19" s="229"/>
      <c r="G19" s="88">
        <v>13</v>
      </c>
      <c r="H19" s="89">
        <v>0</v>
      </c>
      <c r="I19" s="89">
        <v>0</v>
      </c>
      <c r="J19" s="89">
        <v>0</v>
      </c>
      <c r="K19" s="89">
        <v>0</v>
      </c>
      <c r="L19" s="89">
        <v>0</v>
      </c>
      <c r="M19" s="89">
        <v>0</v>
      </c>
      <c r="N19" s="89">
        <v>0</v>
      </c>
      <c r="O19" s="89">
        <v>0</v>
      </c>
      <c r="P19" s="89">
        <v>0</v>
      </c>
      <c r="Q19" s="89">
        <v>0</v>
      </c>
      <c r="R19" s="89">
        <v>0</v>
      </c>
      <c r="S19" s="89">
        <v>0</v>
      </c>
      <c r="T19" s="89">
        <v>0</v>
      </c>
      <c r="U19" s="89">
        <v>0</v>
      </c>
      <c r="V19" s="89">
        <v>0</v>
      </c>
      <c r="W19" s="90">
        <f t="shared" si="1"/>
        <v>0</v>
      </c>
      <c r="X19" s="89">
        <v>0</v>
      </c>
      <c r="Y19" s="90">
        <f t="shared" si="2"/>
        <v>0</v>
      </c>
    </row>
    <row r="20" spans="1:25" x14ac:dyDescent="0.2">
      <c r="A20" s="229" t="s">
        <v>276</v>
      </c>
      <c r="B20" s="229"/>
      <c r="C20" s="229"/>
      <c r="D20" s="229"/>
      <c r="E20" s="229"/>
      <c r="F20" s="229"/>
      <c r="G20" s="88">
        <v>14</v>
      </c>
      <c r="H20" s="93">
        <v>0</v>
      </c>
      <c r="I20" s="93">
        <v>0</v>
      </c>
      <c r="J20" s="93">
        <v>0</v>
      </c>
      <c r="K20" s="93">
        <v>0</v>
      </c>
      <c r="L20" s="93">
        <v>0</v>
      </c>
      <c r="M20" s="93">
        <v>0</v>
      </c>
      <c r="N20" s="89">
        <v>0</v>
      </c>
      <c r="O20" s="89">
        <v>0</v>
      </c>
      <c r="P20" s="89">
        <v>0</v>
      </c>
      <c r="Q20" s="89">
        <v>0</v>
      </c>
      <c r="R20" s="89">
        <v>0</v>
      </c>
      <c r="S20" s="89">
        <v>0</v>
      </c>
      <c r="T20" s="89">
        <v>0</v>
      </c>
      <c r="U20" s="89">
        <v>0</v>
      </c>
      <c r="V20" s="89">
        <v>0</v>
      </c>
      <c r="W20" s="90">
        <f t="shared" si="1"/>
        <v>0</v>
      </c>
      <c r="X20" s="89">
        <v>0</v>
      </c>
      <c r="Y20" s="90">
        <f t="shared" si="2"/>
        <v>0</v>
      </c>
    </row>
    <row r="21" spans="1:25" ht="30.75" customHeight="1" x14ac:dyDescent="0.2">
      <c r="A21" s="229" t="s">
        <v>417</v>
      </c>
      <c r="B21" s="229"/>
      <c r="C21" s="229"/>
      <c r="D21" s="229"/>
      <c r="E21" s="229"/>
      <c r="F21" s="229"/>
      <c r="G21" s="88">
        <v>15</v>
      </c>
      <c r="H21" s="89">
        <v>0</v>
      </c>
      <c r="I21" s="89">
        <v>0</v>
      </c>
      <c r="J21" s="89">
        <v>0</v>
      </c>
      <c r="K21" s="89">
        <v>0</v>
      </c>
      <c r="L21" s="89">
        <v>0</v>
      </c>
      <c r="M21" s="89">
        <v>0</v>
      </c>
      <c r="N21" s="89">
        <v>0</v>
      </c>
      <c r="O21" s="89">
        <v>0</v>
      </c>
      <c r="P21" s="89">
        <v>0</v>
      </c>
      <c r="Q21" s="89">
        <v>0</v>
      </c>
      <c r="R21" s="89">
        <v>0</v>
      </c>
      <c r="S21" s="89">
        <v>0</v>
      </c>
      <c r="T21" s="89">
        <v>0</v>
      </c>
      <c r="U21" s="89">
        <v>0</v>
      </c>
      <c r="V21" s="89">
        <v>0</v>
      </c>
      <c r="W21" s="90">
        <f t="shared" si="1"/>
        <v>0</v>
      </c>
      <c r="X21" s="89">
        <v>0</v>
      </c>
      <c r="Y21" s="90">
        <f t="shared" si="2"/>
        <v>0</v>
      </c>
    </row>
    <row r="22" spans="1:25" ht="28.5" customHeight="1" x14ac:dyDescent="0.2">
      <c r="A22" s="229" t="s">
        <v>418</v>
      </c>
      <c r="B22" s="229"/>
      <c r="C22" s="229"/>
      <c r="D22" s="229"/>
      <c r="E22" s="229"/>
      <c r="F22" s="229"/>
      <c r="G22" s="88">
        <v>16</v>
      </c>
      <c r="H22" s="89">
        <v>0</v>
      </c>
      <c r="I22" s="89">
        <v>0</v>
      </c>
      <c r="J22" s="89">
        <v>0</v>
      </c>
      <c r="K22" s="89">
        <v>0</v>
      </c>
      <c r="L22" s="89">
        <v>0</v>
      </c>
      <c r="M22" s="89">
        <v>0</v>
      </c>
      <c r="N22" s="89">
        <v>0</v>
      </c>
      <c r="O22" s="89">
        <v>0</v>
      </c>
      <c r="P22" s="89">
        <v>0</v>
      </c>
      <c r="Q22" s="89">
        <v>0</v>
      </c>
      <c r="R22" s="89">
        <v>0</v>
      </c>
      <c r="S22" s="89">
        <v>0</v>
      </c>
      <c r="T22" s="89">
        <v>0</v>
      </c>
      <c r="U22" s="89">
        <v>0</v>
      </c>
      <c r="V22" s="89">
        <v>0</v>
      </c>
      <c r="W22" s="90">
        <f t="shared" si="1"/>
        <v>0</v>
      </c>
      <c r="X22" s="89">
        <v>0</v>
      </c>
      <c r="Y22" s="90">
        <f t="shared" si="2"/>
        <v>0</v>
      </c>
    </row>
    <row r="23" spans="1:25" ht="26.25" customHeight="1" x14ac:dyDescent="0.2">
      <c r="A23" s="229" t="s">
        <v>419</v>
      </c>
      <c r="B23" s="229"/>
      <c r="C23" s="229"/>
      <c r="D23" s="229"/>
      <c r="E23" s="229"/>
      <c r="F23" s="229"/>
      <c r="G23" s="88">
        <v>17</v>
      </c>
      <c r="H23" s="89">
        <v>0</v>
      </c>
      <c r="I23" s="89">
        <v>0</v>
      </c>
      <c r="J23" s="89">
        <v>0</v>
      </c>
      <c r="K23" s="89">
        <v>0</v>
      </c>
      <c r="L23" s="89">
        <v>0</v>
      </c>
      <c r="M23" s="89">
        <v>0</v>
      </c>
      <c r="N23" s="89">
        <v>0</v>
      </c>
      <c r="O23" s="89">
        <v>0</v>
      </c>
      <c r="P23" s="89">
        <v>0</v>
      </c>
      <c r="Q23" s="89">
        <v>0</v>
      </c>
      <c r="R23" s="89">
        <v>0</v>
      </c>
      <c r="S23" s="89">
        <v>0</v>
      </c>
      <c r="T23" s="89">
        <v>0</v>
      </c>
      <c r="U23" s="89">
        <v>0</v>
      </c>
      <c r="V23" s="89">
        <v>0</v>
      </c>
      <c r="W23" s="90">
        <f t="shared" si="1"/>
        <v>0</v>
      </c>
      <c r="X23" s="89">
        <v>0</v>
      </c>
      <c r="Y23" s="90">
        <f t="shared" si="2"/>
        <v>0</v>
      </c>
    </row>
    <row r="24" spans="1:25" x14ac:dyDescent="0.2">
      <c r="A24" s="229" t="s">
        <v>277</v>
      </c>
      <c r="B24" s="229"/>
      <c r="C24" s="229"/>
      <c r="D24" s="229"/>
      <c r="E24" s="229"/>
      <c r="F24" s="229"/>
      <c r="G24" s="88">
        <v>18</v>
      </c>
      <c r="H24" s="89">
        <v>0</v>
      </c>
      <c r="I24" s="89">
        <v>0</v>
      </c>
      <c r="J24" s="89">
        <v>0</v>
      </c>
      <c r="K24" s="89">
        <v>0</v>
      </c>
      <c r="L24" s="89">
        <v>0</v>
      </c>
      <c r="M24" s="89">
        <v>0</v>
      </c>
      <c r="N24" s="89">
        <v>0</v>
      </c>
      <c r="O24" s="89">
        <v>0</v>
      </c>
      <c r="P24" s="89">
        <v>0</v>
      </c>
      <c r="Q24" s="89">
        <v>0</v>
      </c>
      <c r="R24" s="89">
        <v>0</v>
      </c>
      <c r="S24" s="89">
        <v>0</v>
      </c>
      <c r="T24" s="89">
        <v>0</v>
      </c>
      <c r="U24" s="89">
        <v>0</v>
      </c>
      <c r="V24" s="89">
        <v>0</v>
      </c>
      <c r="W24" s="90">
        <f t="shared" si="1"/>
        <v>0</v>
      </c>
      <c r="X24" s="89">
        <v>0</v>
      </c>
      <c r="Y24" s="90">
        <f t="shared" si="2"/>
        <v>0</v>
      </c>
    </row>
    <row r="25" spans="1:25" x14ac:dyDescent="0.2">
      <c r="A25" s="229" t="s">
        <v>420</v>
      </c>
      <c r="B25" s="229"/>
      <c r="C25" s="229"/>
      <c r="D25" s="229"/>
      <c r="E25" s="229"/>
      <c r="F25" s="229"/>
      <c r="G25" s="88">
        <v>19</v>
      </c>
      <c r="H25" s="89">
        <v>0</v>
      </c>
      <c r="I25" s="89">
        <v>0</v>
      </c>
      <c r="J25" s="89">
        <v>0</v>
      </c>
      <c r="K25" s="89">
        <v>0</v>
      </c>
      <c r="L25" s="89">
        <v>0</v>
      </c>
      <c r="M25" s="89">
        <v>0</v>
      </c>
      <c r="N25" s="89">
        <v>0</v>
      </c>
      <c r="O25" s="89">
        <v>0</v>
      </c>
      <c r="P25" s="89">
        <v>0</v>
      </c>
      <c r="Q25" s="89">
        <v>0</v>
      </c>
      <c r="R25" s="89">
        <v>0</v>
      </c>
      <c r="S25" s="89">
        <v>0</v>
      </c>
      <c r="T25" s="89">
        <v>0</v>
      </c>
      <c r="U25" s="89">
        <v>0</v>
      </c>
      <c r="V25" s="89">
        <v>0</v>
      </c>
      <c r="W25" s="90">
        <f t="shared" si="1"/>
        <v>0</v>
      </c>
      <c r="X25" s="89">
        <v>0</v>
      </c>
      <c r="Y25" s="90">
        <f t="shared" si="2"/>
        <v>0</v>
      </c>
    </row>
    <row r="26" spans="1:25" ht="12.75" customHeight="1" x14ac:dyDescent="0.2">
      <c r="A26" s="229" t="s">
        <v>421</v>
      </c>
      <c r="B26" s="229"/>
      <c r="C26" s="229"/>
      <c r="D26" s="229"/>
      <c r="E26" s="229"/>
      <c r="F26" s="229"/>
      <c r="G26" s="88">
        <v>20</v>
      </c>
      <c r="H26" s="89">
        <v>0</v>
      </c>
      <c r="I26" s="89">
        <v>0</v>
      </c>
      <c r="J26" s="89">
        <v>0</v>
      </c>
      <c r="K26" s="89">
        <v>0</v>
      </c>
      <c r="L26" s="89">
        <v>0</v>
      </c>
      <c r="M26" s="89">
        <v>0</v>
      </c>
      <c r="N26" s="89">
        <v>0</v>
      </c>
      <c r="O26" s="89">
        <v>0</v>
      </c>
      <c r="P26" s="89">
        <v>0</v>
      </c>
      <c r="Q26" s="89">
        <v>0</v>
      </c>
      <c r="R26" s="89">
        <v>0</v>
      </c>
      <c r="S26" s="89">
        <v>0</v>
      </c>
      <c r="T26" s="89">
        <v>0</v>
      </c>
      <c r="U26" s="89">
        <v>0</v>
      </c>
      <c r="V26" s="89">
        <v>0</v>
      </c>
      <c r="W26" s="90">
        <f t="shared" si="1"/>
        <v>0</v>
      </c>
      <c r="X26" s="89">
        <v>0</v>
      </c>
      <c r="Y26" s="90">
        <f t="shared" si="2"/>
        <v>0</v>
      </c>
    </row>
    <row r="27" spans="1:25" ht="12.75" customHeight="1" x14ac:dyDescent="0.2">
      <c r="A27" s="229" t="s">
        <v>422</v>
      </c>
      <c r="B27" s="229"/>
      <c r="C27" s="229"/>
      <c r="D27" s="229"/>
      <c r="E27" s="229"/>
      <c r="F27" s="229"/>
      <c r="G27" s="88">
        <v>21</v>
      </c>
      <c r="H27" s="89">
        <v>0</v>
      </c>
      <c r="I27" s="89">
        <v>0</v>
      </c>
      <c r="J27" s="89">
        <v>0</v>
      </c>
      <c r="K27" s="89">
        <v>0</v>
      </c>
      <c r="L27" s="89">
        <v>0</v>
      </c>
      <c r="M27" s="89">
        <v>0</v>
      </c>
      <c r="N27" s="89">
        <v>0</v>
      </c>
      <c r="O27" s="89">
        <v>0</v>
      </c>
      <c r="P27" s="89">
        <v>0</v>
      </c>
      <c r="Q27" s="89">
        <v>0</v>
      </c>
      <c r="R27" s="89">
        <v>0</v>
      </c>
      <c r="S27" s="89">
        <v>0</v>
      </c>
      <c r="T27" s="89">
        <v>0</v>
      </c>
      <c r="U27" s="89">
        <v>0</v>
      </c>
      <c r="V27" s="89">
        <v>0</v>
      </c>
      <c r="W27" s="90">
        <f t="shared" si="1"/>
        <v>0</v>
      </c>
      <c r="X27" s="89">
        <v>0</v>
      </c>
      <c r="Y27" s="90">
        <f t="shared" si="2"/>
        <v>0</v>
      </c>
    </row>
    <row r="28" spans="1:25" ht="12.75" customHeight="1" x14ac:dyDescent="0.2">
      <c r="A28" s="229" t="s">
        <v>423</v>
      </c>
      <c r="B28" s="229"/>
      <c r="C28" s="229"/>
      <c r="D28" s="229"/>
      <c r="E28" s="229"/>
      <c r="F28" s="229"/>
      <c r="G28" s="88">
        <v>22</v>
      </c>
      <c r="H28" s="89">
        <v>0</v>
      </c>
      <c r="I28" s="89">
        <v>0</v>
      </c>
      <c r="J28" s="89">
        <v>0</v>
      </c>
      <c r="K28" s="89">
        <v>0</v>
      </c>
      <c r="L28" s="89">
        <v>0</v>
      </c>
      <c r="M28" s="89">
        <v>0</v>
      </c>
      <c r="N28" s="89">
        <v>0</v>
      </c>
      <c r="O28" s="89">
        <v>0</v>
      </c>
      <c r="P28" s="89">
        <v>0</v>
      </c>
      <c r="Q28" s="89">
        <v>0</v>
      </c>
      <c r="R28" s="89">
        <v>0</v>
      </c>
      <c r="S28" s="89">
        <v>0</v>
      </c>
      <c r="T28" s="89">
        <v>0</v>
      </c>
      <c r="U28" s="89">
        <v>1382922</v>
      </c>
      <c r="V28" s="89">
        <v>-1382922</v>
      </c>
      <c r="W28" s="90">
        <f t="shared" si="1"/>
        <v>0</v>
      </c>
      <c r="X28" s="89">
        <v>0</v>
      </c>
      <c r="Y28" s="90">
        <f t="shared" si="2"/>
        <v>0</v>
      </c>
    </row>
    <row r="29" spans="1:25" ht="12.75" customHeight="1" x14ac:dyDescent="0.2">
      <c r="A29" s="229" t="s">
        <v>424</v>
      </c>
      <c r="B29" s="229"/>
      <c r="C29" s="229"/>
      <c r="D29" s="229"/>
      <c r="E29" s="229"/>
      <c r="F29" s="229"/>
      <c r="G29" s="88">
        <v>23</v>
      </c>
      <c r="H29" s="89">
        <v>0</v>
      </c>
      <c r="I29" s="89">
        <v>0</v>
      </c>
      <c r="J29" s="89">
        <v>0</v>
      </c>
      <c r="K29" s="89">
        <v>0</v>
      </c>
      <c r="L29" s="89">
        <v>0</v>
      </c>
      <c r="M29" s="89">
        <v>0</v>
      </c>
      <c r="N29" s="89">
        <v>0</v>
      </c>
      <c r="O29" s="89">
        <v>0</v>
      </c>
      <c r="P29" s="89">
        <v>0</v>
      </c>
      <c r="Q29" s="89">
        <v>0</v>
      </c>
      <c r="R29" s="89">
        <v>0</v>
      </c>
      <c r="S29" s="89">
        <v>0</v>
      </c>
      <c r="T29" s="89">
        <v>0</v>
      </c>
      <c r="U29" s="89">
        <v>0</v>
      </c>
      <c r="V29" s="89">
        <v>0</v>
      </c>
      <c r="W29" s="90">
        <f t="shared" si="1"/>
        <v>0</v>
      </c>
      <c r="X29" s="89">
        <v>0</v>
      </c>
      <c r="Y29" s="90">
        <f t="shared" si="2"/>
        <v>0</v>
      </c>
    </row>
    <row r="30" spans="1:25" ht="27.75" customHeight="1" x14ac:dyDescent="0.2">
      <c r="A30" s="230" t="s">
        <v>425</v>
      </c>
      <c r="B30" s="230"/>
      <c r="C30" s="230"/>
      <c r="D30" s="230"/>
      <c r="E30" s="230"/>
      <c r="F30" s="230"/>
      <c r="G30" s="91">
        <v>24</v>
      </c>
      <c r="H30" s="92">
        <f>SUM(H10:H29)</f>
        <v>14493025</v>
      </c>
      <c r="I30" s="92">
        <f t="shared" ref="I30:Y30" si="3">SUM(I10:I29)</f>
        <v>0</v>
      </c>
      <c r="J30" s="92">
        <f t="shared" si="3"/>
        <v>2143102</v>
      </c>
      <c r="K30" s="92">
        <f t="shared" si="3"/>
        <v>0</v>
      </c>
      <c r="L30" s="92">
        <f t="shared" si="3"/>
        <v>0</v>
      </c>
      <c r="M30" s="92">
        <f t="shared" si="3"/>
        <v>0</v>
      </c>
      <c r="N30" s="92">
        <f t="shared" si="3"/>
        <v>0</v>
      </c>
      <c r="O30" s="92">
        <f t="shared" si="3"/>
        <v>0</v>
      </c>
      <c r="P30" s="92">
        <f t="shared" si="3"/>
        <v>0</v>
      </c>
      <c r="Q30" s="92">
        <f t="shared" si="3"/>
        <v>0</v>
      </c>
      <c r="R30" s="92">
        <f t="shared" si="3"/>
        <v>0</v>
      </c>
      <c r="S30" s="92">
        <f t="shared" si="3"/>
        <v>0</v>
      </c>
      <c r="T30" s="92">
        <f t="shared" si="3"/>
        <v>0</v>
      </c>
      <c r="U30" s="92">
        <f t="shared" si="3"/>
        <v>2797134</v>
      </c>
      <c r="V30" s="92">
        <f t="shared" si="3"/>
        <v>1272164</v>
      </c>
      <c r="W30" s="92">
        <f t="shared" si="3"/>
        <v>20705425</v>
      </c>
      <c r="X30" s="92">
        <f t="shared" si="3"/>
        <v>0</v>
      </c>
      <c r="Y30" s="92">
        <f t="shared" si="3"/>
        <v>20705425</v>
      </c>
    </row>
    <row r="31" spans="1:25" x14ac:dyDescent="0.2">
      <c r="A31" s="237" t="s">
        <v>278</v>
      </c>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row>
    <row r="32" spans="1:25" ht="36.75" customHeight="1" x14ac:dyDescent="0.2">
      <c r="A32" s="241" t="s">
        <v>279</v>
      </c>
      <c r="B32" s="241"/>
      <c r="C32" s="241"/>
      <c r="D32" s="241"/>
      <c r="E32" s="241"/>
      <c r="F32" s="241"/>
      <c r="G32" s="91">
        <v>25</v>
      </c>
      <c r="H32" s="92">
        <f>SUM(H12:H20)</f>
        <v>0</v>
      </c>
      <c r="I32" s="92">
        <f t="shared" ref="I32:Y32" si="4">SUM(I12:I20)</f>
        <v>0</v>
      </c>
      <c r="J32" s="92">
        <f t="shared" si="4"/>
        <v>0</v>
      </c>
      <c r="K32" s="92">
        <f t="shared" si="4"/>
        <v>0</v>
      </c>
      <c r="L32" s="92">
        <f t="shared" si="4"/>
        <v>0</v>
      </c>
      <c r="M32" s="92">
        <f t="shared" si="4"/>
        <v>0</v>
      </c>
      <c r="N32" s="92">
        <f t="shared" si="4"/>
        <v>0</v>
      </c>
      <c r="O32" s="92">
        <f t="shared" si="4"/>
        <v>0</v>
      </c>
      <c r="P32" s="92">
        <f t="shared" si="4"/>
        <v>0</v>
      </c>
      <c r="Q32" s="92">
        <f t="shared" si="4"/>
        <v>0</v>
      </c>
      <c r="R32" s="92">
        <f t="shared" si="4"/>
        <v>0</v>
      </c>
      <c r="S32" s="92">
        <f>SUM(S12:S20)</f>
        <v>0</v>
      </c>
      <c r="T32" s="92">
        <f>SUM(T12:T20)</f>
        <v>0</v>
      </c>
      <c r="U32" s="92">
        <f t="shared" si="4"/>
        <v>0</v>
      </c>
      <c r="V32" s="92">
        <f t="shared" si="4"/>
        <v>0</v>
      </c>
      <c r="W32" s="92">
        <f t="shared" si="4"/>
        <v>0</v>
      </c>
      <c r="X32" s="92">
        <f t="shared" si="4"/>
        <v>0</v>
      </c>
      <c r="Y32" s="92">
        <f t="shared" si="4"/>
        <v>0</v>
      </c>
    </row>
    <row r="33" spans="1:25" ht="31.5" customHeight="1" x14ac:dyDescent="0.2">
      <c r="A33" s="241" t="s">
        <v>426</v>
      </c>
      <c r="B33" s="241"/>
      <c r="C33" s="241"/>
      <c r="D33" s="241"/>
      <c r="E33" s="241"/>
      <c r="F33" s="241"/>
      <c r="G33" s="91">
        <v>26</v>
      </c>
      <c r="H33" s="92">
        <f>H11+H32</f>
        <v>0</v>
      </c>
      <c r="I33" s="92">
        <f t="shared" ref="I33:Y33" si="5">I11+I32</f>
        <v>0</v>
      </c>
      <c r="J33" s="92">
        <f t="shared" si="5"/>
        <v>0</v>
      </c>
      <c r="K33" s="92">
        <f t="shared" si="5"/>
        <v>0</v>
      </c>
      <c r="L33" s="92">
        <f t="shared" si="5"/>
        <v>0</v>
      </c>
      <c r="M33" s="92">
        <f t="shared" si="5"/>
        <v>0</v>
      </c>
      <c r="N33" s="92">
        <f t="shared" si="5"/>
        <v>0</v>
      </c>
      <c r="O33" s="92">
        <f t="shared" si="5"/>
        <v>0</v>
      </c>
      <c r="P33" s="92">
        <f t="shared" si="5"/>
        <v>0</v>
      </c>
      <c r="Q33" s="92">
        <f t="shared" si="5"/>
        <v>0</v>
      </c>
      <c r="R33" s="92">
        <f t="shared" si="5"/>
        <v>0</v>
      </c>
      <c r="S33" s="92">
        <f>S11+S32</f>
        <v>0</v>
      </c>
      <c r="T33" s="92">
        <f>T11+T32</f>
        <v>0</v>
      </c>
      <c r="U33" s="92">
        <f t="shared" si="5"/>
        <v>0</v>
      </c>
      <c r="V33" s="92">
        <f t="shared" si="5"/>
        <v>1272164</v>
      </c>
      <c r="W33" s="92">
        <f t="shared" si="5"/>
        <v>1272164</v>
      </c>
      <c r="X33" s="92">
        <f t="shared" si="5"/>
        <v>0</v>
      </c>
      <c r="Y33" s="92">
        <f t="shared" si="5"/>
        <v>1272164</v>
      </c>
    </row>
    <row r="34" spans="1:25" ht="30.75" customHeight="1" x14ac:dyDescent="0.2">
      <c r="A34" s="241" t="s">
        <v>427</v>
      </c>
      <c r="B34" s="241"/>
      <c r="C34" s="241"/>
      <c r="D34" s="241"/>
      <c r="E34" s="241"/>
      <c r="F34" s="241"/>
      <c r="G34" s="91">
        <v>27</v>
      </c>
      <c r="H34" s="92">
        <f>SUM(H21:H29)</f>
        <v>0</v>
      </c>
      <c r="I34" s="92">
        <f t="shared" ref="I34:Y34" si="6">SUM(I21:I29)</f>
        <v>0</v>
      </c>
      <c r="J34" s="92">
        <f t="shared" si="6"/>
        <v>0</v>
      </c>
      <c r="K34" s="92">
        <f t="shared" si="6"/>
        <v>0</v>
      </c>
      <c r="L34" s="92">
        <f t="shared" si="6"/>
        <v>0</v>
      </c>
      <c r="M34" s="92">
        <f t="shared" si="6"/>
        <v>0</v>
      </c>
      <c r="N34" s="92">
        <f t="shared" si="6"/>
        <v>0</v>
      </c>
      <c r="O34" s="92">
        <f t="shared" si="6"/>
        <v>0</v>
      </c>
      <c r="P34" s="92">
        <f t="shared" si="6"/>
        <v>0</v>
      </c>
      <c r="Q34" s="92">
        <f t="shared" si="6"/>
        <v>0</v>
      </c>
      <c r="R34" s="92">
        <f t="shared" si="6"/>
        <v>0</v>
      </c>
      <c r="S34" s="92">
        <f>SUM(S21:S29)</f>
        <v>0</v>
      </c>
      <c r="T34" s="92">
        <f>SUM(T21:T29)</f>
        <v>0</v>
      </c>
      <c r="U34" s="92">
        <f t="shared" si="6"/>
        <v>1382922</v>
      </c>
      <c r="V34" s="92">
        <f t="shared" si="6"/>
        <v>-1382922</v>
      </c>
      <c r="W34" s="92">
        <f t="shared" si="6"/>
        <v>0</v>
      </c>
      <c r="X34" s="92">
        <f t="shared" si="6"/>
        <v>0</v>
      </c>
      <c r="Y34" s="92">
        <f t="shared" si="6"/>
        <v>0</v>
      </c>
    </row>
    <row r="35" spans="1:25" x14ac:dyDescent="0.2">
      <c r="A35" s="237" t="s">
        <v>280</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row>
    <row r="36" spans="1:25" ht="12.75" customHeight="1" x14ac:dyDescent="0.2">
      <c r="A36" s="240" t="s">
        <v>299</v>
      </c>
      <c r="B36" s="240"/>
      <c r="C36" s="240"/>
      <c r="D36" s="240"/>
      <c r="E36" s="240"/>
      <c r="F36" s="240"/>
      <c r="G36" s="88">
        <v>28</v>
      </c>
      <c r="H36" s="89">
        <f>+H30</f>
        <v>14493025</v>
      </c>
      <c r="I36" s="89">
        <v>0</v>
      </c>
      <c r="J36" s="89">
        <f>+J30</f>
        <v>2143102</v>
      </c>
      <c r="K36" s="89">
        <v>0</v>
      </c>
      <c r="L36" s="89">
        <v>0</v>
      </c>
      <c r="M36" s="89">
        <v>0</v>
      </c>
      <c r="N36" s="89">
        <v>0</v>
      </c>
      <c r="O36" s="89">
        <v>0</v>
      </c>
      <c r="P36" s="89">
        <v>0</v>
      </c>
      <c r="Q36" s="89">
        <v>0</v>
      </c>
      <c r="R36" s="89">
        <v>0</v>
      </c>
      <c r="S36" s="89">
        <v>0</v>
      </c>
      <c r="T36" s="89">
        <v>0</v>
      </c>
      <c r="U36" s="89">
        <f>+U30</f>
        <v>2797134</v>
      </c>
      <c r="V36" s="89">
        <f>+V30</f>
        <v>1272164</v>
      </c>
      <c r="W36" s="90">
        <f>H36+I36+J36+K36-L36+M36+N36+O36+P36+Q36+R36+U36+V36+S36+T36</f>
        <v>20705425</v>
      </c>
      <c r="X36" s="89">
        <v>0</v>
      </c>
      <c r="Y36" s="90">
        <f>W36+X36</f>
        <v>20705425</v>
      </c>
    </row>
    <row r="37" spans="1:25" ht="12.75" customHeight="1" x14ac:dyDescent="0.2">
      <c r="A37" s="229" t="s">
        <v>266</v>
      </c>
      <c r="B37" s="229"/>
      <c r="C37" s="229"/>
      <c r="D37" s="229"/>
      <c r="E37" s="229"/>
      <c r="F37" s="229"/>
      <c r="G37" s="88">
        <v>29</v>
      </c>
      <c r="H37" s="89">
        <v>0</v>
      </c>
      <c r="I37" s="89">
        <v>0</v>
      </c>
      <c r="J37" s="89">
        <v>0</v>
      </c>
      <c r="K37" s="89">
        <v>0</v>
      </c>
      <c r="L37" s="89">
        <v>0</v>
      </c>
      <c r="M37" s="89">
        <v>0</v>
      </c>
      <c r="N37" s="89">
        <v>0</v>
      </c>
      <c r="O37" s="89">
        <v>0</v>
      </c>
      <c r="P37" s="89">
        <v>0</v>
      </c>
      <c r="Q37" s="89">
        <v>0</v>
      </c>
      <c r="R37" s="89">
        <v>0</v>
      </c>
      <c r="S37" s="89">
        <v>0</v>
      </c>
      <c r="T37" s="89">
        <v>0</v>
      </c>
      <c r="U37" s="89">
        <v>0</v>
      </c>
      <c r="V37" s="89">
        <v>0</v>
      </c>
      <c r="W37" s="90">
        <f>H37+I37+J37+K37-L37+M37+N37+O37+P37+Q37+R37+U37+V37+S37+T37</f>
        <v>0</v>
      </c>
      <c r="X37" s="89">
        <v>0</v>
      </c>
      <c r="Y37" s="90">
        <f>W37+X37</f>
        <v>0</v>
      </c>
    </row>
    <row r="38" spans="1:25" ht="12.75" customHeight="1" x14ac:dyDescent="0.2">
      <c r="A38" s="229" t="s">
        <v>267</v>
      </c>
      <c r="B38" s="229"/>
      <c r="C38" s="229"/>
      <c r="D38" s="229"/>
      <c r="E38" s="229"/>
      <c r="F38" s="229"/>
      <c r="G38" s="88">
        <v>30</v>
      </c>
      <c r="H38" s="89">
        <v>0</v>
      </c>
      <c r="I38" s="89">
        <v>0</v>
      </c>
      <c r="J38" s="89">
        <v>0</v>
      </c>
      <c r="K38" s="89">
        <v>0</v>
      </c>
      <c r="L38" s="89">
        <v>0</v>
      </c>
      <c r="M38" s="89">
        <v>0</v>
      </c>
      <c r="N38" s="89">
        <v>0</v>
      </c>
      <c r="O38" s="89">
        <v>0</v>
      </c>
      <c r="P38" s="89">
        <v>0</v>
      </c>
      <c r="Q38" s="89">
        <v>0</v>
      </c>
      <c r="R38" s="89">
        <v>0</v>
      </c>
      <c r="S38" s="89">
        <v>0</v>
      </c>
      <c r="T38" s="89">
        <v>0</v>
      </c>
      <c r="U38" s="89">
        <v>0</v>
      </c>
      <c r="V38" s="89">
        <v>0</v>
      </c>
      <c r="W38" s="90">
        <f>H38+I38+J38+K38-L38+M38+N38+O38+P38+Q38+R38+U38+V38+S38+T38</f>
        <v>0</v>
      </c>
      <c r="X38" s="89">
        <v>0</v>
      </c>
      <c r="Y38" s="90">
        <f>W38+X38</f>
        <v>0</v>
      </c>
    </row>
    <row r="39" spans="1:25" ht="25.5" customHeight="1" x14ac:dyDescent="0.2">
      <c r="A39" s="230" t="s">
        <v>428</v>
      </c>
      <c r="B39" s="230"/>
      <c r="C39" s="230"/>
      <c r="D39" s="230"/>
      <c r="E39" s="230"/>
      <c r="F39" s="230"/>
      <c r="G39" s="91">
        <v>31</v>
      </c>
      <c r="H39" s="92">
        <f>H36+H37+H38</f>
        <v>14493025</v>
      </c>
      <c r="I39" s="92">
        <f t="shared" ref="I39:Y39" si="7">I36+I37+I38</f>
        <v>0</v>
      </c>
      <c r="J39" s="92">
        <f t="shared" si="7"/>
        <v>2143102</v>
      </c>
      <c r="K39" s="92">
        <f t="shared" si="7"/>
        <v>0</v>
      </c>
      <c r="L39" s="92">
        <f t="shared" si="7"/>
        <v>0</v>
      </c>
      <c r="M39" s="92">
        <f t="shared" si="7"/>
        <v>0</v>
      </c>
      <c r="N39" s="92">
        <f t="shared" si="7"/>
        <v>0</v>
      </c>
      <c r="O39" s="92">
        <f t="shared" si="7"/>
        <v>0</v>
      </c>
      <c r="P39" s="92">
        <f t="shared" si="7"/>
        <v>0</v>
      </c>
      <c r="Q39" s="92">
        <f t="shared" si="7"/>
        <v>0</v>
      </c>
      <c r="R39" s="92">
        <f t="shared" si="7"/>
        <v>0</v>
      </c>
      <c r="S39" s="92">
        <f t="shared" si="7"/>
        <v>0</v>
      </c>
      <c r="T39" s="92">
        <f t="shared" si="7"/>
        <v>0</v>
      </c>
      <c r="U39" s="92">
        <f t="shared" si="7"/>
        <v>2797134</v>
      </c>
      <c r="V39" s="92">
        <f t="shared" si="7"/>
        <v>1272164</v>
      </c>
      <c r="W39" s="92">
        <f t="shared" si="7"/>
        <v>20705425</v>
      </c>
      <c r="X39" s="92">
        <f t="shared" si="7"/>
        <v>0</v>
      </c>
      <c r="Y39" s="92">
        <f t="shared" si="7"/>
        <v>20705425</v>
      </c>
    </row>
    <row r="40" spans="1:25" ht="12.75" customHeight="1" x14ac:dyDescent="0.2">
      <c r="A40" s="229" t="s">
        <v>268</v>
      </c>
      <c r="B40" s="229"/>
      <c r="C40" s="229"/>
      <c r="D40" s="229"/>
      <c r="E40" s="229"/>
      <c r="F40" s="229"/>
      <c r="G40" s="88">
        <v>32</v>
      </c>
      <c r="H40" s="93">
        <v>0</v>
      </c>
      <c r="I40" s="93">
        <v>0</v>
      </c>
      <c r="J40" s="93">
        <v>0</v>
      </c>
      <c r="K40" s="93">
        <v>0</v>
      </c>
      <c r="L40" s="93">
        <v>0</v>
      </c>
      <c r="M40" s="93">
        <v>0</v>
      </c>
      <c r="N40" s="93">
        <v>0</v>
      </c>
      <c r="O40" s="93">
        <v>0</v>
      </c>
      <c r="P40" s="93">
        <v>0</v>
      </c>
      <c r="Q40" s="93">
        <v>0</v>
      </c>
      <c r="R40" s="93">
        <v>0</v>
      </c>
      <c r="S40" s="89">
        <v>0</v>
      </c>
      <c r="T40" s="89">
        <v>0</v>
      </c>
      <c r="U40" s="93">
        <v>0</v>
      </c>
      <c r="V40" s="89">
        <v>1154680</v>
      </c>
      <c r="W40" s="90">
        <f t="shared" ref="W40:W58" si="8">H40+I40+J40+K40-L40+M40+N40+O40+P40+Q40+R40+U40+V40+S40+T40</f>
        <v>1154680</v>
      </c>
      <c r="X40" s="89">
        <v>0</v>
      </c>
      <c r="Y40" s="90">
        <f t="shared" ref="Y40:Y58" si="9">W40+X40</f>
        <v>1154680</v>
      </c>
    </row>
    <row r="41" spans="1:25" ht="12.75" customHeight="1" x14ac:dyDescent="0.2">
      <c r="A41" s="229" t="s">
        <v>269</v>
      </c>
      <c r="B41" s="229"/>
      <c r="C41" s="229"/>
      <c r="D41" s="229"/>
      <c r="E41" s="229"/>
      <c r="F41" s="229"/>
      <c r="G41" s="88">
        <v>33</v>
      </c>
      <c r="H41" s="93">
        <v>0</v>
      </c>
      <c r="I41" s="93">
        <v>0</v>
      </c>
      <c r="J41" s="93">
        <v>0</v>
      </c>
      <c r="K41" s="93">
        <v>0</v>
      </c>
      <c r="L41" s="93">
        <v>0</v>
      </c>
      <c r="M41" s="93">
        <v>0</v>
      </c>
      <c r="N41" s="89">
        <v>0</v>
      </c>
      <c r="O41" s="93">
        <v>0</v>
      </c>
      <c r="P41" s="93">
        <v>0</v>
      </c>
      <c r="Q41" s="93">
        <v>0</v>
      </c>
      <c r="R41" s="93">
        <v>0</v>
      </c>
      <c r="S41" s="89">
        <v>0</v>
      </c>
      <c r="T41" s="89">
        <v>0</v>
      </c>
      <c r="U41" s="93">
        <v>0</v>
      </c>
      <c r="V41" s="93">
        <v>0</v>
      </c>
      <c r="W41" s="90">
        <f t="shared" si="8"/>
        <v>0</v>
      </c>
      <c r="X41" s="89">
        <v>0</v>
      </c>
      <c r="Y41" s="90">
        <f t="shared" si="9"/>
        <v>0</v>
      </c>
    </row>
    <row r="42" spans="1:25" ht="27" customHeight="1" x14ac:dyDescent="0.2">
      <c r="A42" s="229" t="s">
        <v>281</v>
      </c>
      <c r="B42" s="229"/>
      <c r="C42" s="229"/>
      <c r="D42" s="229"/>
      <c r="E42" s="229"/>
      <c r="F42" s="229"/>
      <c r="G42" s="88">
        <v>34</v>
      </c>
      <c r="H42" s="93">
        <v>0</v>
      </c>
      <c r="I42" s="93">
        <v>0</v>
      </c>
      <c r="J42" s="93">
        <v>0</v>
      </c>
      <c r="K42" s="93">
        <v>0</v>
      </c>
      <c r="L42" s="93">
        <v>0</v>
      </c>
      <c r="M42" s="93">
        <v>0</v>
      </c>
      <c r="N42" s="93">
        <v>0</v>
      </c>
      <c r="O42" s="89">
        <v>0</v>
      </c>
      <c r="P42" s="93">
        <v>0</v>
      </c>
      <c r="Q42" s="93">
        <v>0</v>
      </c>
      <c r="R42" s="93">
        <v>0</v>
      </c>
      <c r="S42" s="89">
        <v>0</v>
      </c>
      <c r="T42" s="89">
        <v>0</v>
      </c>
      <c r="U42" s="89">
        <v>0</v>
      </c>
      <c r="V42" s="89">
        <v>0</v>
      </c>
      <c r="W42" s="90">
        <f t="shared" si="8"/>
        <v>0</v>
      </c>
      <c r="X42" s="89">
        <v>0</v>
      </c>
      <c r="Y42" s="90">
        <f t="shared" si="9"/>
        <v>0</v>
      </c>
    </row>
    <row r="43" spans="1:25" ht="20.25" customHeight="1" x14ac:dyDescent="0.2">
      <c r="A43" s="229" t="s">
        <v>416</v>
      </c>
      <c r="B43" s="229"/>
      <c r="C43" s="229"/>
      <c r="D43" s="229"/>
      <c r="E43" s="229"/>
      <c r="F43" s="229"/>
      <c r="G43" s="88">
        <v>35</v>
      </c>
      <c r="H43" s="93">
        <v>0</v>
      </c>
      <c r="I43" s="93">
        <v>0</v>
      </c>
      <c r="J43" s="93">
        <v>0</v>
      </c>
      <c r="K43" s="93">
        <v>0</v>
      </c>
      <c r="L43" s="93">
        <v>0</v>
      </c>
      <c r="M43" s="93">
        <v>0</v>
      </c>
      <c r="N43" s="93">
        <v>0</v>
      </c>
      <c r="O43" s="93">
        <v>0</v>
      </c>
      <c r="P43" s="89">
        <v>0</v>
      </c>
      <c r="Q43" s="93">
        <v>0</v>
      </c>
      <c r="R43" s="93">
        <v>0</v>
      </c>
      <c r="S43" s="89">
        <v>0</v>
      </c>
      <c r="T43" s="89">
        <v>0</v>
      </c>
      <c r="U43" s="89">
        <v>0</v>
      </c>
      <c r="V43" s="89">
        <v>0</v>
      </c>
      <c r="W43" s="90">
        <f t="shared" si="8"/>
        <v>0</v>
      </c>
      <c r="X43" s="89">
        <v>0</v>
      </c>
      <c r="Y43" s="90">
        <f t="shared" si="9"/>
        <v>0</v>
      </c>
    </row>
    <row r="44" spans="1:25" ht="21" customHeight="1" x14ac:dyDescent="0.2">
      <c r="A44" s="229" t="s">
        <v>271</v>
      </c>
      <c r="B44" s="229"/>
      <c r="C44" s="229"/>
      <c r="D44" s="229"/>
      <c r="E44" s="229"/>
      <c r="F44" s="229"/>
      <c r="G44" s="88">
        <v>36</v>
      </c>
      <c r="H44" s="93">
        <v>0</v>
      </c>
      <c r="I44" s="93">
        <v>0</v>
      </c>
      <c r="J44" s="93">
        <v>0</v>
      </c>
      <c r="K44" s="93">
        <v>0</v>
      </c>
      <c r="L44" s="93">
        <v>0</v>
      </c>
      <c r="M44" s="93">
        <v>0</v>
      </c>
      <c r="N44" s="93">
        <v>0</v>
      </c>
      <c r="O44" s="93">
        <v>0</v>
      </c>
      <c r="P44" s="93">
        <v>0</v>
      </c>
      <c r="Q44" s="89">
        <v>0</v>
      </c>
      <c r="R44" s="93">
        <v>0</v>
      </c>
      <c r="S44" s="89">
        <v>0</v>
      </c>
      <c r="T44" s="89">
        <v>0</v>
      </c>
      <c r="U44" s="89">
        <v>0</v>
      </c>
      <c r="V44" s="89">
        <v>0</v>
      </c>
      <c r="W44" s="90">
        <f t="shared" si="8"/>
        <v>0</v>
      </c>
      <c r="X44" s="89">
        <v>0</v>
      </c>
      <c r="Y44" s="90">
        <f t="shared" si="9"/>
        <v>0</v>
      </c>
    </row>
    <row r="45" spans="1:25" ht="29.25" customHeight="1" x14ac:dyDescent="0.2">
      <c r="A45" s="229" t="s">
        <v>272</v>
      </c>
      <c r="B45" s="229"/>
      <c r="C45" s="229"/>
      <c r="D45" s="229"/>
      <c r="E45" s="229"/>
      <c r="F45" s="229"/>
      <c r="G45" s="88">
        <v>37</v>
      </c>
      <c r="H45" s="93">
        <v>0</v>
      </c>
      <c r="I45" s="93">
        <v>0</v>
      </c>
      <c r="J45" s="93">
        <v>0</v>
      </c>
      <c r="K45" s="93">
        <v>0</v>
      </c>
      <c r="L45" s="93">
        <v>0</v>
      </c>
      <c r="M45" s="93">
        <v>0</v>
      </c>
      <c r="N45" s="93">
        <v>0</v>
      </c>
      <c r="O45" s="93">
        <v>0</v>
      </c>
      <c r="P45" s="93">
        <v>0</v>
      </c>
      <c r="Q45" s="93">
        <v>0</v>
      </c>
      <c r="R45" s="89">
        <v>0</v>
      </c>
      <c r="S45" s="89">
        <v>0</v>
      </c>
      <c r="T45" s="89">
        <v>0</v>
      </c>
      <c r="U45" s="89">
        <v>0</v>
      </c>
      <c r="V45" s="89">
        <v>0</v>
      </c>
      <c r="W45" s="90">
        <f t="shared" si="8"/>
        <v>0</v>
      </c>
      <c r="X45" s="89">
        <v>0</v>
      </c>
      <c r="Y45" s="90">
        <f t="shared" si="9"/>
        <v>0</v>
      </c>
    </row>
    <row r="46" spans="1:25" ht="21" customHeight="1" x14ac:dyDescent="0.2">
      <c r="A46" s="229" t="s">
        <v>282</v>
      </c>
      <c r="B46" s="229"/>
      <c r="C46" s="229"/>
      <c r="D46" s="229"/>
      <c r="E46" s="229"/>
      <c r="F46" s="229"/>
      <c r="G46" s="88">
        <v>38</v>
      </c>
      <c r="H46" s="93">
        <v>0</v>
      </c>
      <c r="I46" s="93">
        <v>0</v>
      </c>
      <c r="J46" s="93">
        <v>0</v>
      </c>
      <c r="K46" s="93">
        <v>0</v>
      </c>
      <c r="L46" s="93">
        <v>0</v>
      </c>
      <c r="M46" s="93">
        <v>0</v>
      </c>
      <c r="N46" s="89">
        <v>0</v>
      </c>
      <c r="O46" s="89">
        <v>0</v>
      </c>
      <c r="P46" s="89">
        <v>0</v>
      </c>
      <c r="Q46" s="89">
        <v>0</v>
      </c>
      <c r="R46" s="89">
        <v>0</v>
      </c>
      <c r="S46" s="89">
        <v>0</v>
      </c>
      <c r="T46" s="89">
        <v>0</v>
      </c>
      <c r="U46" s="89">
        <v>0</v>
      </c>
      <c r="V46" s="89">
        <v>0</v>
      </c>
      <c r="W46" s="90">
        <f t="shared" si="8"/>
        <v>0</v>
      </c>
      <c r="X46" s="89">
        <v>0</v>
      </c>
      <c r="Y46" s="90">
        <f t="shared" si="9"/>
        <v>0</v>
      </c>
    </row>
    <row r="47" spans="1:25" ht="12.75" customHeight="1" x14ac:dyDescent="0.2">
      <c r="A47" s="229" t="s">
        <v>274</v>
      </c>
      <c r="B47" s="229"/>
      <c r="C47" s="229"/>
      <c r="D47" s="229"/>
      <c r="E47" s="229"/>
      <c r="F47" s="229"/>
      <c r="G47" s="88">
        <v>39</v>
      </c>
      <c r="H47" s="93">
        <v>0</v>
      </c>
      <c r="I47" s="93">
        <v>0</v>
      </c>
      <c r="J47" s="93">
        <v>0</v>
      </c>
      <c r="K47" s="93">
        <v>0</v>
      </c>
      <c r="L47" s="93">
        <v>0</v>
      </c>
      <c r="M47" s="93">
        <v>0</v>
      </c>
      <c r="N47" s="89">
        <v>0</v>
      </c>
      <c r="O47" s="89">
        <v>0</v>
      </c>
      <c r="P47" s="89">
        <v>0</v>
      </c>
      <c r="Q47" s="89">
        <v>0</v>
      </c>
      <c r="R47" s="89">
        <v>0</v>
      </c>
      <c r="S47" s="89">
        <v>0</v>
      </c>
      <c r="T47" s="89">
        <v>0</v>
      </c>
      <c r="U47" s="89">
        <v>0</v>
      </c>
      <c r="V47" s="89">
        <v>0</v>
      </c>
      <c r="W47" s="90">
        <f t="shared" si="8"/>
        <v>0</v>
      </c>
      <c r="X47" s="89">
        <v>0</v>
      </c>
      <c r="Y47" s="90">
        <f t="shared" si="9"/>
        <v>0</v>
      </c>
    </row>
    <row r="48" spans="1:25" ht="12.75" customHeight="1" x14ac:dyDescent="0.2">
      <c r="A48" s="229" t="s">
        <v>275</v>
      </c>
      <c r="B48" s="229"/>
      <c r="C48" s="229"/>
      <c r="D48" s="229"/>
      <c r="E48" s="229"/>
      <c r="F48" s="229"/>
      <c r="G48" s="88">
        <v>40</v>
      </c>
      <c r="H48" s="89">
        <v>0</v>
      </c>
      <c r="I48" s="89">
        <v>0</v>
      </c>
      <c r="J48" s="89">
        <v>0</v>
      </c>
      <c r="K48" s="89">
        <v>0</v>
      </c>
      <c r="L48" s="89">
        <v>0</v>
      </c>
      <c r="M48" s="89">
        <v>0</v>
      </c>
      <c r="N48" s="89">
        <v>0</v>
      </c>
      <c r="O48" s="89">
        <v>0</v>
      </c>
      <c r="P48" s="89">
        <v>0</v>
      </c>
      <c r="Q48" s="89">
        <v>0</v>
      </c>
      <c r="R48" s="89">
        <v>0</v>
      </c>
      <c r="S48" s="89">
        <v>0</v>
      </c>
      <c r="T48" s="89">
        <v>0</v>
      </c>
      <c r="U48" s="89">
        <v>0</v>
      </c>
      <c r="V48" s="89">
        <v>0</v>
      </c>
      <c r="W48" s="90">
        <f t="shared" si="8"/>
        <v>0</v>
      </c>
      <c r="X48" s="89">
        <v>0</v>
      </c>
      <c r="Y48" s="90">
        <f t="shared" si="9"/>
        <v>0</v>
      </c>
    </row>
    <row r="49" spans="1:25" ht="12.75" customHeight="1" x14ac:dyDescent="0.2">
      <c r="A49" s="229" t="s">
        <v>276</v>
      </c>
      <c r="B49" s="229"/>
      <c r="C49" s="229"/>
      <c r="D49" s="229"/>
      <c r="E49" s="229"/>
      <c r="F49" s="229"/>
      <c r="G49" s="88">
        <v>41</v>
      </c>
      <c r="H49" s="93">
        <v>0</v>
      </c>
      <c r="I49" s="93">
        <v>0</v>
      </c>
      <c r="J49" s="93">
        <v>0</v>
      </c>
      <c r="K49" s="93">
        <v>0</v>
      </c>
      <c r="L49" s="93">
        <v>0</v>
      </c>
      <c r="M49" s="93">
        <v>0</v>
      </c>
      <c r="N49" s="89">
        <v>0</v>
      </c>
      <c r="O49" s="89">
        <v>0</v>
      </c>
      <c r="P49" s="89">
        <v>0</v>
      </c>
      <c r="Q49" s="89">
        <v>0</v>
      </c>
      <c r="R49" s="89">
        <v>0</v>
      </c>
      <c r="S49" s="89">
        <v>0</v>
      </c>
      <c r="T49" s="89">
        <v>0</v>
      </c>
      <c r="U49" s="89">
        <v>0</v>
      </c>
      <c r="V49" s="89">
        <v>0</v>
      </c>
      <c r="W49" s="90">
        <f t="shared" si="8"/>
        <v>0</v>
      </c>
      <c r="X49" s="89">
        <v>0</v>
      </c>
      <c r="Y49" s="90">
        <f t="shared" si="9"/>
        <v>0</v>
      </c>
    </row>
    <row r="50" spans="1:25" ht="24" customHeight="1" x14ac:dyDescent="0.2">
      <c r="A50" s="229" t="s">
        <v>417</v>
      </c>
      <c r="B50" s="229"/>
      <c r="C50" s="229"/>
      <c r="D50" s="229"/>
      <c r="E50" s="229"/>
      <c r="F50" s="229"/>
      <c r="G50" s="88">
        <v>42</v>
      </c>
      <c r="H50" s="89">
        <v>0</v>
      </c>
      <c r="I50" s="89">
        <v>0</v>
      </c>
      <c r="J50" s="89">
        <v>0</v>
      </c>
      <c r="K50" s="89">
        <v>0</v>
      </c>
      <c r="L50" s="89">
        <v>0</v>
      </c>
      <c r="M50" s="89">
        <v>0</v>
      </c>
      <c r="N50" s="89">
        <v>0</v>
      </c>
      <c r="O50" s="89">
        <v>0</v>
      </c>
      <c r="P50" s="89">
        <v>0</v>
      </c>
      <c r="Q50" s="89">
        <v>0</v>
      </c>
      <c r="R50" s="89">
        <v>0</v>
      </c>
      <c r="S50" s="89">
        <v>0</v>
      </c>
      <c r="T50" s="89">
        <v>0</v>
      </c>
      <c r="U50" s="89">
        <v>0</v>
      </c>
      <c r="V50" s="89">
        <v>0</v>
      </c>
      <c r="W50" s="90">
        <f t="shared" si="8"/>
        <v>0</v>
      </c>
      <c r="X50" s="89">
        <v>0</v>
      </c>
      <c r="Y50" s="90">
        <f t="shared" si="9"/>
        <v>0</v>
      </c>
    </row>
    <row r="51" spans="1:25" ht="26.25" customHeight="1" x14ac:dyDescent="0.2">
      <c r="A51" s="229" t="s">
        <v>418</v>
      </c>
      <c r="B51" s="229"/>
      <c r="C51" s="229"/>
      <c r="D51" s="229"/>
      <c r="E51" s="229"/>
      <c r="F51" s="229"/>
      <c r="G51" s="88">
        <v>43</v>
      </c>
      <c r="H51" s="89">
        <v>0</v>
      </c>
      <c r="I51" s="89">
        <v>0</v>
      </c>
      <c r="J51" s="89">
        <v>0</v>
      </c>
      <c r="K51" s="89">
        <v>0</v>
      </c>
      <c r="L51" s="89">
        <v>0</v>
      </c>
      <c r="M51" s="89">
        <v>0</v>
      </c>
      <c r="N51" s="89">
        <v>0</v>
      </c>
      <c r="O51" s="89">
        <v>0</v>
      </c>
      <c r="P51" s="89">
        <v>0</v>
      </c>
      <c r="Q51" s="89">
        <v>0</v>
      </c>
      <c r="R51" s="89">
        <v>0</v>
      </c>
      <c r="S51" s="89">
        <v>0</v>
      </c>
      <c r="T51" s="89">
        <v>0</v>
      </c>
      <c r="U51" s="89">
        <v>0</v>
      </c>
      <c r="V51" s="89">
        <v>0</v>
      </c>
      <c r="W51" s="90">
        <f t="shared" si="8"/>
        <v>0</v>
      </c>
      <c r="X51" s="89">
        <v>0</v>
      </c>
      <c r="Y51" s="90">
        <f t="shared" si="9"/>
        <v>0</v>
      </c>
    </row>
    <row r="52" spans="1:25" ht="22.5" customHeight="1" x14ac:dyDescent="0.2">
      <c r="A52" s="229" t="s">
        <v>419</v>
      </c>
      <c r="B52" s="229"/>
      <c r="C52" s="229"/>
      <c r="D52" s="229"/>
      <c r="E52" s="229"/>
      <c r="F52" s="229"/>
      <c r="G52" s="88">
        <v>44</v>
      </c>
      <c r="H52" s="89">
        <v>0</v>
      </c>
      <c r="I52" s="89">
        <v>0</v>
      </c>
      <c r="J52" s="89">
        <v>0</v>
      </c>
      <c r="K52" s="89">
        <v>0</v>
      </c>
      <c r="L52" s="89">
        <v>0</v>
      </c>
      <c r="M52" s="89">
        <v>0</v>
      </c>
      <c r="N52" s="89">
        <v>0</v>
      </c>
      <c r="O52" s="89">
        <v>0</v>
      </c>
      <c r="P52" s="89">
        <v>0</v>
      </c>
      <c r="Q52" s="89">
        <v>0</v>
      </c>
      <c r="R52" s="89">
        <v>0</v>
      </c>
      <c r="S52" s="89">
        <v>0</v>
      </c>
      <c r="T52" s="89">
        <v>0</v>
      </c>
      <c r="U52" s="89">
        <v>0</v>
      </c>
      <c r="V52" s="89">
        <v>0</v>
      </c>
      <c r="W52" s="90">
        <f t="shared" si="8"/>
        <v>0</v>
      </c>
      <c r="X52" s="89">
        <v>0</v>
      </c>
      <c r="Y52" s="90">
        <f t="shared" si="9"/>
        <v>0</v>
      </c>
    </row>
    <row r="53" spans="1:25" ht="12.75" customHeight="1" x14ac:dyDescent="0.2">
      <c r="A53" s="229" t="s">
        <v>277</v>
      </c>
      <c r="B53" s="229"/>
      <c r="C53" s="229"/>
      <c r="D53" s="229"/>
      <c r="E53" s="229"/>
      <c r="F53" s="229"/>
      <c r="G53" s="88">
        <v>45</v>
      </c>
      <c r="H53" s="89">
        <v>0</v>
      </c>
      <c r="I53" s="89">
        <v>0</v>
      </c>
      <c r="J53" s="89">
        <v>0</v>
      </c>
      <c r="K53" s="89">
        <v>0</v>
      </c>
      <c r="L53" s="89">
        <v>0</v>
      </c>
      <c r="M53" s="89">
        <v>0</v>
      </c>
      <c r="N53" s="89">
        <v>0</v>
      </c>
      <c r="O53" s="89">
        <v>0</v>
      </c>
      <c r="P53" s="89">
        <v>0</v>
      </c>
      <c r="Q53" s="89">
        <v>0</v>
      </c>
      <c r="R53" s="89">
        <v>0</v>
      </c>
      <c r="S53" s="89">
        <v>0</v>
      </c>
      <c r="T53" s="89">
        <v>0</v>
      </c>
      <c r="U53" s="89">
        <v>0</v>
      </c>
      <c r="V53" s="89">
        <v>0</v>
      </c>
      <c r="W53" s="90">
        <f t="shared" si="8"/>
        <v>0</v>
      </c>
      <c r="X53" s="89">
        <v>0</v>
      </c>
      <c r="Y53" s="90">
        <f t="shared" si="9"/>
        <v>0</v>
      </c>
    </row>
    <row r="54" spans="1:25" ht="12.75" customHeight="1" x14ac:dyDescent="0.2">
      <c r="A54" s="229" t="s">
        <v>420</v>
      </c>
      <c r="B54" s="229"/>
      <c r="C54" s="229"/>
      <c r="D54" s="229"/>
      <c r="E54" s="229"/>
      <c r="F54" s="229"/>
      <c r="G54" s="88">
        <v>46</v>
      </c>
      <c r="H54" s="89">
        <v>0</v>
      </c>
      <c r="I54" s="89">
        <v>0</v>
      </c>
      <c r="J54" s="89">
        <v>0</v>
      </c>
      <c r="K54" s="89">
        <v>0</v>
      </c>
      <c r="L54" s="89">
        <v>0</v>
      </c>
      <c r="M54" s="89">
        <v>0</v>
      </c>
      <c r="N54" s="89">
        <v>0</v>
      </c>
      <c r="O54" s="89">
        <v>0</v>
      </c>
      <c r="P54" s="89">
        <v>0</v>
      </c>
      <c r="Q54" s="89">
        <v>0</v>
      </c>
      <c r="R54" s="89">
        <v>0</v>
      </c>
      <c r="S54" s="89">
        <v>0</v>
      </c>
      <c r="T54" s="89">
        <v>0</v>
      </c>
      <c r="U54" s="89">
        <v>0</v>
      </c>
      <c r="V54" s="89">
        <v>0</v>
      </c>
      <c r="W54" s="90">
        <f t="shared" si="8"/>
        <v>0</v>
      </c>
      <c r="X54" s="89">
        <v>0</v>
      </c>
      <c r="Y54" s="90">
        <f t="shared" si="9"/>
        <v>0</v>
      </c>
    </row>
    <row r="55" spans="1:25" ht="12.75" customHeight="1" x14ac:dyDescent="0.2">
      <c r="A55" s="229" t="s">
        <v>429</v>
      </c>
      <c r="B55" s="229"/>
      <c r="C55" s="229"/>
      <c r="D55" s="229"/>
      <c r="E55" s="229"/>
      <c r="F55" s="229"/>
      <c r="G55" s="88">
        <v>47</v>
      </c>
      <c r="H55" s="89">
        <v>0</v>
      </c>
      <c r="I55" s="89">
        <v>0</v>
      </c>
      <c r="J55" s="89">
        <v>0</v>
      </c>
      <c r="K55" s="89">
        <v>0</v>
      </c>
      <c r="L55" s="89">
        <v>0</v>
      </c>
      <c r="M55" s="89">
        <v>0</v>
      </c>
      <c r="N55" s="89">
        <v>0</v>
      </c>
      <c r="O55" s="89">
        <v>0</v>
      </c>
      <c r="P55" s="89">
        <v>0</v>
      </c>
      <c r="Q55" s="89">
        <v>0</v>
      </c>
      <c r="R55" s="89">
        <v>0</v>
      </c>
      <c r="S55" s="89">
        <v>0</v>
      </c>
      <c r="T55" s="89">
        <v>0</v>
      </c>
      <c r="U55" s="89">
        <v>0</v>
      </c>
      <c r="V55" s="89">
        <v>0</v>
      </c>
      <c r="W55" s="90">
        <f t="shared" si="8"/>
        <v>0</v>
      </c>
      <c r="X55" s="89">
        <v>0</v>
      </c>
      <c r="Y55" s="90">
        <f t="shared" si="9"/>
        <v>0</v>
      </c>
    </row>
    <row r="56" spans="1:25" ht="12.75" customHeight="1" x14ac:dyDescent="0.2">
      <c r="A56" s="229" t="s">
        <v>422</v>
      </c>
      <c r="B56" s="229"/>
      <c r="C56" s="229"/>
      <c r="D56" s="229"/>
      <c r="E56" s="229"/>
      <c r="F56" s="229"/>
      <c r="G56" s="88">
        <v>48</v>
      </c>
      <c r="H56" s="89">
        <v>0</v>
      </c>
      <c r="I56" s="89">
        <v>0</v>
      </c>
      <c r="J56" s="89">
        <v>0</v>
      </c>
      <c r="K56" s="89">
        <v>0</v>
      </c>
      <c r="L56" s="89">
        <v>0</v>
      </c>
      <c r="M56" s="89">
        <v>0</v>
      </c>
      <c r="N56" s="89">
        <v>0</v>
      </c>
      <c r="O56" s="89">
        <v>0</v>
      </c>
      <c r="P56" s="89">
        <v>0</v>
      </c>
      <c r="Q56" s="89">
        <v>0</v>
      </c>
      <c r="R56" s="89">
        <v>0</v>
      </c>
      <c r="S56" s="89">
        <v>0</v>
      </c>
      <c r="T56" s="89">
        <v>0</v>
      </c>
      <c r="U56" s="89">
        <v>0</v>
      </c>
      <c r="V56" s="89">
        <v>0</v>
      </c>
      <c r="W56" s="90">
        <f t="shared" si="8"/>
        <v>0</v>
      </c>
      <c r="X56" s="89">
        <v>0</v>
      </c>
      <c r="Y56" s="90">
        <f t="shared" si="9"/>
        <v>0</v>
      </c>
    </row>
    <row r="57" spans="1:25" ht="12.75" customHeight="1" x14ac:dyDescent="0.2">
      <c r="A57" s="229" t="s">
        <v>430</v>
      </c>
      <c r="B57" s="229"/>
      <c r="C57" s="229"/>
      <c r="D57" s="229"/>
      <c r="E57" s="229"/>
      <c r="F57" s="229"/>
      <c r="G57" s="88">
        <v>49</v>
      </c>
      <c r="H57" s="89">
        <v>0</v>
      </c>
      <c r="I57" s="89">
        <v>0</v>
      </c>
      <c r="J57" s="89">
        <v>0</v>
      </c>
      <c r="K57" s="89">
        <v>0</v>
      </c>
      <c r="L57" s="89">
        <v>0</v>
      </c>
      <c r="M57" s="89">
        <v>0</v>
      </c>
      <c r="N57" s="89">
        <v>0</v>
      </c>
      <c r="O57" s="89">
        <v>0</v>
      </c>
      <c r="P57" s="89">
        <v>0</v>
      </c>
      <c r="Q57" s="89">
        <v>0</v>
      </c>
      <c r="R57" s="89">
        <v>0</v>
      </c>
      <c r="S57" s="89">
        <v>0</v>
      </c>
      <c r="T57" s="89">
        <v>0</v>
      </c>
      <c r="U57" s="89">
        <v>1272164</v>
      </c>
      <c r="V57" s="89">
        <v>-1272164</v>
      </c>
      <c r="W57" s="90">
        <f t="shared" si="8"/>
        <v>0</v>
      </c>
      <c r="X57" s="89">
        <v>0</v>
      </c>
      <c r="Y57" s="90">
        <f t="shared" si="9"/>
        <v>0</v>
      </c>
    </row>
    <row r="58" spans="1:25" ht="12.75" customHeight="1" x14ac:dyDescent="0.2">
      <c r="A58" s="229" t="s">
        <v>424</v>
      </c>
      <c r="B58" s="229"/>
      <c r="C58" s="229"/>
      <c r="D58" s="229"/>
      <c r="E58" s="229"/>
      <c r="F58" s="229"/>
      <c r="G58" s="88">
        <v>50</v>
      </c>
      <c r="H58" s="89">
        <v>0</v>
      </c>
      <c r="I58" s="89">
        <v>0</v>
      </c>
      <c r="J58" s="89">
        <v>0</v>
      </c>
      <c r="K58" s="89">
        <v>0</v>
      </c>
      <c r="L58" s="89">
        <v>0</v>
      </c>
      <c r="M58" s="89">
        <v>0</v>
      </c>
      <c r="N58" s="89">
        <v>0</v>
      </c>
      <c r="O58" s="89">
        <v>0</v>
      </c>
      <c r="P58" s="89">
        <v>0</v>
      </c>
      <c r="Q58" s="89">
        <v>0</v>
      </c>
      <c r="R58" s="89">
        <v>0</v>
      </c>
      <c r="S58" s="89">
        <v>0</v>
      </c>
      <c r="T58" s="89">
        <v>0</v>
      </c>
      <c r="U58" s="89">
        <v>0</v>
      </c>
      <c r="V58" s="89">
        <v>0</v>
      </c>
      <c r="W58" s="90">
        <f t="shared" si="8"/>
        <v>0</v>
      </c>
      <c r="X58" s="89">
        <v>0</v>
      </c>
      <c r="Y58" s="90">
        <f t="shared" si="9"/>
        <v>0</v>
      </c>
    </row>
    <row r="59" spans="1:25" ht="24" customHeight="1" x14ac:dyDescent="0.2">
      <c r="A59" s="230" t="s">
        <v>431</v>
      </c>
      <c r="B59" s="230"/>
      <c r="C59" s="230"/>
      <c r="D59" s="230"/>
      <c r="E59" s="230"/>
      <c r="F59" s="230"/>
      <c r="G59" s="91">
        <v>51</v>
      </c>
      <c r="H59" s="92">
        <f t="shared" ref="H59:R59" si="10">SUM(H39:H58)</f>
        <v>14493025</v>
      </c>
      <c r="I59" s="92">
        <f t="shared" si="10"/>
        <v>0</v>
      </c>
      <c r="J59" s="92">
        <f t="shared" si="10"/>
        <v>2143102</v>
      </c>
      <c r="K59" s="92">
        <f t="shared" si="10"/>
        <v>0</v>
      </c>
      <c r="L59" s="92">
        <f t="shared" si="10"/>
        <v>0</v>
      </c>
      <c r="M59" s="92">
        <f t="shared" si="10"/>
        <v>0</v>
      </c>
      <c r="N59" s="92">
        <f t="shared" si="10"/>
        <v>0</v>
      </c>
      <c r="O59" s="92">
        <f t="shared" si="10"/>
        <v>0</v>
      </c>
      <c r="P59" s="92">
        <f t="shared" si="10"/>
        <v>0</v>
      </c>
      <c r="Q59" s="92">
        <f t="shared" si="10"/>
        <v>0</v>
      </c>
      <c r="R59" s="92">
        <f t="shared" si="10"/>
        <v>0</v>
      </c>
      <c r="S59" s="92">
        <f t="shared" ref="S59:Y59" si="11">SUM(S39:S58)</f>
        <v>0</v>
      </c>
      <c r="T59" s="92">
        <f t="shared" si="11"/>
        <v>0</v>
      </c>
      <c r="U59" s="92">
        <f t="shared" si="11"/>
        <v>4069298</v>
      </c>
      <c r="V59" s="92">
        <f t="shared" si="11"/>
        <v>1154680</v>
      </c>
      <c r="W59" s="92">
        <f t="shared" si="11"/>
        <v>21860105</v>
      </c>
      <c r="X59" s="92">
        <f t="shared" si="11"/>
        <v>0</v>
      </c>
      <c r="Y59" s="92">
        <f t="shared" si="11"/>
        <v>21860105</v>
      </c>
    </row>
    <row r="60" spans="1:25" x14ac:dyDescent="0.2">
      <c r="A60" s="237" t="s">
        <v>278</v>
      </c>
      <c r="B60" s="239"/>
      <c r="C60" s="239"/>
      <c r="D60" s="239"/>
      <c r="E60" s="239"/>
      <c r="F60" s="239"/>
      <c r="G60" s="239"/>
      <c r="H60" s="239"/>
      <c r="I60" s="239"/>
      <c r="J60" s="239"/>
      <c r="K60" s="239"/>
      <c r="L60" s="239"/>
      <c r="M60" s="239"/>
      <c r="N60" s="239"/>
      <c r="O60" s="239"/>
      <c r="P60" s="239"/>
      <c r="Q60" s="239"/>
      <c r="R60" s="239"/>
      <c r="S60" s="239"/>
      <c r="T60" s="239"/>
      <c r="U60" s="239"/>
      <c r="V60" s="239"/>
      <c r="W60" s="239"/>
      <c r="X60" s="239"/>
      <c r="Y60" s="239"/>
    </row>
    <row r="61" spans="1:25" ht="31.5" customHeight="1" x14ac:dyDescent="0.2">
      <c r="A61" s="241" t="s">
        <v>432</v>
      </c>
      <c r="B61" s="241"/>
      <c r="C61" s="241"/>
      <c r="D61" s="241"/>
      <c r="E61" s="241"/>
      <c r="F61" s="241"/>
      <c r="G61" s="91">
        <v>52</v>
      </c>
      <c r="H61" s="92">
        <f t="shared" ref="H61:R61" si="12">SUM(H41:H49)</f>
        <v>0</v>
      </c>
      <c r="I61" s="92">
        <f t="shared" si="12"/>
        <v>0</v>
      </c>
      <c r="J61" s="92">
        <f t="shared" si="12"/>
        <v>0</v>
      </c>
      <c r="K61" s="92">
        <f t="shared" si="12"/>
        <v>0</v>
      </c>
      <c r="L61" s="92">
        <f t="shared" si="12"/>
        <v>0</v>
      </c>
      <c r="M61" s="92">
        <f t="shared" si="12"/>
        <v>0</v>
      </c>
      <c r="N61" s="92">
        <f t="shared" si="12"/>
        <v>0</v>
      </c>
      <c r="O61" s="92">
        <f t="shared" si="12"/>
        <v>0</v>
      </c>
      <c r="P61" s="92">
        <f t="shared" si="12"/>
        <v>0</v>
      </c>
      <c r="Q61" s="92">
        <f t="shared" si="12"/>
        <v>0</v>
      </c>
      <c r="R61" s="92">
        <f t="shared" si="12"/>
        <v>0</v>
      </c>
      <c r="S61" s="92">
        <f t="shared" ref="S61:Y61" si="13">SUM(S41:S49)</f>
        <v>0</v>
      </c>
      <c r="T61" s="92">
        <f t="shared" si="13"/>
        <v>0</v>
      </c>
      <c r="U61" s="92">
        <f t="shared" si="13"/>
        <v>0</v>
      </c>
      <c r="V61" s="92">
        <f t="shared" si="13"/>
        <v>0</v>
      </c>
      <c r="W61" s="92">
        <f t="shared" si="13"/>
        <v>0</v>
      </c>
      <c r="X61" s="92">
        <f t="shared" si="13"/>
        <v>0</v>
      </c>
      <c r="Y61" s="92">
        <f t="shared" si="13"/>
        <v>0</v>
      </c>
    </row>
    <row r="62" spans="1:25" ht="27.75" customHeight="1" x14ac:dyDescent="0.2">
      <c r="A62" s="241" t="s">
        <v>433</v>
      </c>
      <c r="B62" s="241"/>
      <c r="C62" s="241"/>
      <c r="D62" s="241"/>
      <c r="E62" s="241"/>
      <c r="F62" s="241"/>
      <c r="G62" s="91">
        <v>53</v>
      </c>
      <c r="H62" s="92">
        <f t="shared" ref="H62:R62" si="14">H40+H61</f>
        <v>0</v>
      </c>
      <c r="I62" s="92">
        <f t="shared" si="14"/>
        <v>0</v>
      </c>
      <c r="J62" s="92">
        <f t="shared" si="14"/>
        <v>0</v>
      </c>
      <c r="K62" s="92">
        <f t="shared" si="14"/>
        <v>0</v>
      </c>
      <c r="L62" s="92">
        <f t="shared" si="14"/>
        <v>0</v>
      </c>
      <c r="M62" s="92">
        <f t="shared" si="14"/>
        <v>0</v>
      </c>
      <c r="N62" s="92">
        <f t="shared" si="14"/>
        <v>0</v>
      </c>
      <c r="O62" s="92">
        <f t="shared" si="14"/>
        <v>0</v>
      </c>
      <c r="P62" s="92">
        <f t="shared" si="14"/>
        <v>0</v>
      </c>
      <c r="Q62" s="92">
        <f t="shared" si="14"/>
        <v>0</v>
      </c>
      <c r="R62" s="92">
        <f t="shared" si="14"/>
        <v>0</v>
      </c>
      <c r="S62" s="92">
        <f t="shared" ref="S62:Y62" si="15">S40+S61</f>
        <v>0</v>
      </c>
      <c r="T62" s="92">
        <f t="shared" si="15"/>
        <v>0</v>
      </c>
      <c r="U62" s="92">
        <f t="shared" si="15"/>
        <v>0</v>
      </c>
      <c r="V62" s="92">
        <f t="shared" si="15"/>
        <v>1154680</v>
      </c>
      <c r="W62" s="92">
        <f t="shared" si="15"/>
        <v>1154680</v>
      </c>
      <c r="X62" s="92">
        <f t="shared" si="15"/>
        <v>0</v>
      </c>
      <c r="Y62" s="92">
        <f t="shared" si="15"/>
        <v>1154680</v>
      </c>
    </row>
    <row r="63" spans="1:25" ht="29.25" customHeight="1" x14ac:dyDescent="0.2">
      <c r="A63" s="241" t="s">
        <v>434</v>
      </c>
      <c r="B63" s="241"/>
      <c r="C63" s="241"/>
      <c r="D63" s="241"/>
      <c r="E63" s="241"/>
      <c r="F63" s="241"/>
      <c r="G63" s="91">
        <v>54</v>
      </c>
      <c r="H63" s="92">
        <f t="shared" ref="H63:R63" si="16">SUM(H50:H58)</f>
        <v>0</v>
      </c>
      <c r="I63" s="92">
        <f t="shared" si="16"/>
        <v>0</v>
      </c>
      <c r="J63" s="92">
        <f t="shared" si="16"/>
        <v>0</v>
      </c>
      <c r="K63" s="92">
        <f t="shared" si="16"/>
        <v>0</v>
      </c>
      <c r="L63" s="92">
        <f t="shared" si="16"/>
        <v>0</v>
      </c>
      <c r="M63" s="92">
        <f t="shared" si="16"/>
        <v>0</v>
      </c>
      <c r="N63" s="92">
        <f t="shared" si="16"/>
        <v>0</v>
      </c>
      <c r="O63" s="92">
        <f t="shared" si="16"/>
        <v>0</v>
      </c>
      <c r="P63" s="92">
        <f t="shared" si="16"/>
        <v>0</v>
      </c>
      <c r="Q63" s="92">
        <f t="shared" si="16"/>
        <v>0</v>
      </c>
      <c r="R63" s="92">
        <f t="shared" si="16"/>
        <v>0</v>
      </c>
      <c r="S63" s="92">
        <f t="shared" ref="S63:Y63" si="17">SUM(S50:S58)</f>
        <v>0</v>
      </c>
      <c r="T63" s="92">
        <f t="shared" si="17"/>
        <v>0</v>
      </c>
      <c r="U63" s="92">
        <f t="shared" si="17"/>
        <v>1272164</v>
      </c>
      <c r="V63" s="92">
        <f t="shared" si="17"/>
        <v>-1272164</v>
      </c>
      <c r="W63" s="92">
        <f t="shared" si="17"/>
        <v>0</v>
      </c>
      <c r="X63" s="92">
        <f t="shared" si="17"/>
        <v>0</v>
      </c>
      <c r="Y63" s="92">
        <f t="shared" si="17"/>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8"/>
  <sheetViews>
    <sheetView zoomScale="130" zoomScaleNormal="130" workbookViewId="0">
      <selection activeCell="L19" sqref="L19"/>
    </sheetView>
  </sheetViews>
  <sheetFormatPr defaultRowHeight="12.75" x14ac:dyDescent="0.2"/>
  <cols>
    <col min="1" max="6" width="10.85546875" customWidth="1"/>
    <col min="7" max="7" width="76.5703125" customWidth="1"/>
  </cols>
  <sheetData>
    <row r="1" spans="1:7" ht="12.6" customHeight="1" x14ac:dyDescent="0.2">
      <c r="A1" s="242" t="s">
        <v>466</v>
      </c>
      <c r="B1" s="243"/>
      <c r="C1" s="243"/>
      <c r="D1" s="243"/>
      <c r="E1" s="243"/>
      <c r="F1" s="243"/>
      <c r="G1" s="244"/>
    </row>
    <row r="2" spans="1:7" x14ac:dyDescent="0.2">
      <c r="A2" s="245"/>
      <c r="B2" s="246"/>
      <c r="C2" s="246"/>
      <c r="D2" s="246"/>
      <c r="E2" s="246"/>
      <c r="F2" s="246"/>
      <c r="G2" s="247"/>
    </row>
    <row r="3" spans="1:7" x14ac:dyDescent="0.2">
      <c r="A3" s="245"/>
      <c r="B3" s="246"/>
      <c r="C3" s="246"/>
      <c r="D3" s="246"/>
      <c r="E3" s="246"/>
      <c r="F3" s="246"/>
      <c r="G3" s="247"/>
    </row>
    <row r="4" spans="1:7" x14ac:dyDescent="0.2">
      <c r="A4" s="245"/>
      <c r="B4" s="246"/>
      <c r="C4" s="246"/>
      <c r="D4" s="246"/>
      <c r="E4" s="246"/>
      <c r="F4" s="246"/>
      <c r="G4" s="247"/>
    </row>
    <row r="5" spans="1:7" x14ac:dyDescent="0.2">
      <c r="A5" s="245"/>
      <c r="B5" s="246"/>
      <c r="C5" s="246"/>
      <c r="D5" s="246"/>
      <c r="E5" s="246"/>
      <c r="F5" s="246"/>
      <c r="G5" s="247"/>
    </row>
    <row r="6" spans="1:7" x14ac:dyDescent="0.2">
      <c r="A6" s="245"/>
      <c r="B6" s="246"/>
      <c r="C6" s="246"/>
      <c r="D6" s="246"/>
      <c r="E6" s="246"/>
      <c r="F6" s="246"/>
      <c r="G6" s="247"/>
    </row>
    <row r="7" spans="1:7" x14ac:dyDescent="0.2">
      <c r="A7" s="245"/>
      <c r="B7" s="246"/>
      <c r="C7" s="246"/>
      <c r="D7" s="246"/>
      <c r="E7" s="246"/>
      <c r="F7" s="246"/>
      <c r="G7" s="247"/>
    </row>
    <row r="8" spans="1:7" x14ac:dyDescent="0.2">
      <c r="A8" s="245"/>
      <c r="B8" s="246"/>
      <c r="C8" s="246"/>
      <c r="D8" s="246"/>
      <c r="E8" s="246"/>
      <c r="F8" s="246"/>
      <c r="G8" s="247"/>
    </row>
    <row r="9" spans="1:7" x14ac:dyDescent="0.2">
      <c r="A9" s="245"/>
      <c r="B9" s="246"/>
      <c r="C9" s="246"/>
      <c r="D9" s="246"/>
      <c r="E9" s="246"/>
      <c r="F9" s="246"/>
      <c r="G9" s="247"/>
    </row>
    <row r="10" spans="1:7" x14ac:dyDescent="0.2">
      <c r="A10" s="245"/>
      <c r="B10" s="246"/>
      <c r="C10" s="246"/>
      <c r="D10" s="246"/>
      <c r="E10" s="246"/>
      <c r="F10" s="246"/>
      <c r="G10" s="247"/>
    </row>
    <row r="11" spans="1:7" x14ac:dyDescent="0.2">
      <c r="A11" s="245"/>
      <c r="B11" s="246"/>
      <c r="C11" s="246"/>
      <c r="D11" s="246"/>
      <c r="E11" s="246"/>
      <c r="F11" s="246"/>
      <c r="G11" s="247"/>
    </row>
    <row r="12" spans="1:7" x14ac:dyDescent="0.2">
      <c r="A12" s="245"/>
      <c r="B12" s="246"/>
      <c r="C12" s="246"/>
      <c r="D12" s="246"/>
      <c r="E12" s="246"/>
      <c r="F12" s="246"/>
      <c r="G12" s="247"/>
    </row>
    <row r="13" spans="1:7" x14ac:dyDescent="0.2">
      <c r="A13" s="245"/>
      <c r="B13" s="246"/>
      <c r="C13" s="246"/>
      <c r="D13" s="246"/>
      <c r="E13" s="246"/>
      <c r="F13" s="246"/>
      <c r="G13" s="247"/>
    </row>
    <row r="14" spans="1:7" x14ac:dyDescent="0.2">
      <c r="A14" s="245"/>
      <c r="B14" s="246"/>
      <c r="C14" s="246"/>
      <c r="D14" s="246"/>
      <c r="E14" s="246"/>
      <c r="F14" s="246"/>
      <c r="G14" s="247"/>
    </row>
    <row r="15" spans="1:7" x14ac:dyDescent="0.2">
      <c r="A15" s="245"/>
      <c r="B15" s="246"/>
      <c r="C15" s="246"/>
      <c r="D15" s="246"/>
      <c r="E15" s="246"/>
      <c r="F15" s="246"/>
      <c r="G15" s="247"/>
    </row>
    <row r="16" spans="1:7" x14ac:dyDescent="0.2">
      <c r="A16" s="245"/>
      <c r="B16" s="246"/>
      <c r="C16" s="246"/>
      <c r="D16" s="246"/>
      <c r="E16" s="246"/>
      <c r="F16" s="246"/>
      <c r="G16" s="247"/>
    </row>
    <row r="17" spans="1:7" x14ac:dyDescent="0.2">
      <c r="A17" s="245"/>
      <c r="B17" s="246"/>
      <c r="C17" s="246"/>
      <c r="D17" s="246"/>
      <c r="E17" s="246"/>
      <c r="F17" s="246"/>
      <c r="G17" s="247"/>
    </row>
    <row r="18" spans="1:7" x14ac:dyDescent="0.2">
      <c r="A18" s="245"/>
      <c r="B18" s="246"/>
      <c r="C18" s="246"/>
      <c r="D18" s="246"/>
      <c r="E18" s="246"/>
      <c r="F18" s="246"/>
      <c r="G18" s="247"/>
    </row>
    <row r="19" spans="1:7" x14ac:dyDescent="0.2">
      <c r="A19" s="245"/>
      <c r="B19" s="246"/>
      <c r="C19" s="246"/>
      <c r="D19" s="246"/>
      <c r="E19" s="246"/>
      <c r="F19" s="246"/>
      <c r="G19" s="247"/>
    </row>
    <row r="20" spans="1:7" x14ac:dyDescent="0.2">
      <c r="A20" s="245"/>
      <c r="B20" s="246"/>
      <c r="C20" s="246"/>
      <c r="D20" s="246"/>
      <c r="E20" s="246"/>
      <c r="F20" s="246"/>
      <c r="G20" s="247"/>
    </row>
    <row r="21" spans="1:7" x14ac:dyDescent="0.2">
      <c r="A21" s="245"/>
      <c r="B21" s="246"/>
      <c r="C21" s="246"/>
      <c r="D21" s="246"/>
      <c r="E21" s="246"/>
      <c r="F21" s="246"/>
      <c r="G21" s="247"/>
    </row>
    <row r="22" spans="1:7" x14ac:dyDescent="0.2">
      <c r="A22" s="245"/>
      <c r="B22" s="246"/>
      <c r="C22" s="246"/>
      <c r="D22" s="246"/>
      <c r="E22" s="246"/>
      <c r="F22" s="246"/>
      <c r="G22" s="247"/>
    </row>
    <row r="23" spans="1:7" x14ac:dyDescent="0.2">
      <c r="A23" s="245"/>
      <c r="B23" s="246"/>
      <c r="C23" s="246"/>
      <c r="D23" s="246"/>
      <c r="E23" s="246"/>
      <c r="F23" s="246"/>
      <c r="G23" s="247"/>
    </row>
    <row r="24" spans="1:7" x14ac:dyDescent="0.2">
      <c r="A24" s="245"/>
      <c r="B24" s="246"/>
      <c r="C24" s="246"/>
      <c r="D24" s="246"/>
      <c r="E24" s="246"/>
      <c r="F24" s="246"/>
      <c r="G24" s="247"/>
    </row>
    <row r="25" spans="1:7" x14ac:dyDescent="0.2">
      <c r="A25" s="245"/>
      <c r="B25" s="246"/>
      <c r="C25" s="246"/>
      <c r="D25" s="246"/>
      <c r="E25" s="246"/>
      <c r="F25" s="246"/>
      <c r="G25" s="247"/>
    </row>
    <row r="26" spans="1:7" x14ac:dyDescent="0.2">
      <c r="A26" s="245"/>
      <c r="B26" s="246"/>
      <c r="C26" s="246"/>
      <c r="D26" s="246"/>
      <c r="E26" s="246"/>
      <c r="F26" s="246"/>
      <c r="G26" s="247"/>
    </row>
    <row r="27" spans="1:7" x14ac:dyDescent="0.2">
      <c r="A27" s="245"/>
      <c r="B27" s="246"/>
      <c r="C27" s="246"/>
      <c r="D27" s="246"/>
      <c r="E27" s="246"/>
      <c r="F27" s="246"/>
      <c r="G27" s="247"/>
    </row>
    <row r="28" spans="1:7" x14ac:dyDescent="0.2">
      <c r="A28" s="248"/>
      <c r="B28" s="249"/>
      <c r="C28" s="249"/>
      <c r="D28" s="249"/>
      <c r="E28" s="249"/>
      <c r="F28" s="249"/>
      <c r="G28" s="250"/>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2025-09-12T12:02:15Z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