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aveExternalLinkValues="0" codeName="ThisWorkbook" defaultThemeVersion="124226"/>
  <mc:AlternateContent xmlns:mc="http://schemas.openxmlformats.org/markup-compatibility/2006">
    <mc:Choice Requires="x15">
      <x15ac:absPath xmlns:x15ac="http://schemas.microsoft.com/office/spreadsheetml/2010/11/ac" url="C:\Users\ana.babic\OneDrive - Meritus upravljanje d.o.o\Desktop\Objava 1H FI 2022\Konsolidirani 1H 2022\"/>
    </mc:Choice>
  </mc:AlternateContent>
  <xr:revisionPtr revIDLastSave="0" documentId="13_ncr:1_{0C076CDF-4428-44A9-8EC3-762382880549}"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22" l="1"/>
  <c r="Y37" i="22" s="1"/>
  <c r="W38" i="22"/>
  <c r="Y38"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H108" i="19" s="1"/>
  <c r="H109" i="19" s="1"/>
  <c r="J91" i="19"/>
  <c r="K91" i="19"/>
  <c r="I91" i="19"/>
  <c r="H91" i="19"/>
  <c r="I85" i="18"/>
  <c r="H85" i="18"/>
  <c r="H91" i="18"/>
  <c r="I91" i="18"/>
  <c r="W10" i="22" l="1"/>
  <c r="W30" i="22" s="1"/>
  <c r="Y7" i="22"/>
  <c r="Y10" i="22" s="1"/>
  <c r="Y39" i="22"/>
  <c r="W34" i="22"/>
  <c r="H90" i="19"/>
  <c r="I90" i="19"/>
  <c r="I108" i="19"/>
  <c r="I109" i="19" s="1"/>
  <c r="W39" i="22"/>
  <c r="K90" i="19"/>
  <c r="J90" i="19"/>
  <c r="J108" i="19"/>
  <c r="K108" i="19"/>
  <c r="W63" i="22"/>
  <c r="Y13" i="22"/>
  <c r="W61" i="22"/>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H111"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05" i="18"/>
  <c r="I98" i="18"/>
  <c r="I60" i="18"/>
  <c r="I53" i="18"/>
  <c r="I45" i="18"/>
  <c r="I38" i="18"/>
  <c r="I27" i="18"/>
  <c r="I17" i="18"/>
  <c r="I10" i="18"/>
  <c r="I55" i="20" l="1"/>
  <c r="H57" i="20"/>
  <c r="H59" i="20" s="1"/>
  <c r="I24" i="20"/>
  <c r="I27" i="20" s="1"/>
  <c r="H51" i="21"/>
  <c r="H53" i="21" s="1"/>
  <c r="Y63" i="22"/>
  <c r="Y32" i="22"/>
  <c r="Y33" i="22" s="1"/>
  <c r="I36" i="21"/>
  <c r="I51" i="21" s="1"/>
  <c r="I49" i="21"/>
  <c r="I44" i="18"/>
  <c r="H61" i="19"/>
  <c r="I14" i="19"/>
  <c r="I61" i="19" s="1"/>
  <c r="H72" i="18"/>
  <c r="H60" i="19"/>
  <c r="I9" i="18"/>
  <c r="I42" i="20"/>
  <c r="I57" i="20" l="1"/>
  <c r="I59" i="20" s="1"/>
  <c r="I53" i="21"/>
  <c r="H64" i="19"/>
  <c r="I72" i="18"/>
  <c r="I62" i="19"/>
  <c r="I63" i="19"/>
  <c r="I64" i="19"/>
  <c r="H62" i="19"/>
  <c r="H66" i="19" s="1"/>
  <c r="H63" i="19"/>
  <c r="H67" i="19" l="1"/>
  <c r="H68" i="19"/>
  <c r="I66" i="19"/>
  <c r="I68" i="19"/>
  <c r="I67" i="19"/>
  <c r="J14" i="19" l="1"/>
  <c r="K14" i="19" l="1"/>
  <c r="I117" i="18"/>
  <c r="J61" i="19" l="1"/>
  <c r="K61" i="19" l="1"/>
  <c r="J60" i="19"/>
  <c r="K60" i="19" l="1"/>
  <c r="J63" i="19"/>
  <c r="J62" i="19"/>
  <c r="J64" i="19"/>
  <c r="K64" i="19" l="1"/>
  <c r="K62" i="19"/>
  <c r="K63" i="19"/>
  <c r="J66" i="19"/>
  <c r="J67" i="19"/>
  <c r="J68" i="19"/>
  <c r="K67" i="19" l="1"/>
  <c r="K66" i="19"/>
  <c r="K68" i="19"/>
  <c r="J85" i="19" l="1"/>
  <c r="X59" i="22" l="1"/>
  <c r="X62" i="22"/>
  <c r="K85" i="19"/>
  <c r="J109" i="19" l="1"/>
  <c r="V59" i="22"/>
  <c r="W40" i="22"/>
  <c r="V62" i="22"/>
  <c r="I94" i="18"/>
  <c r="I75" i="18" s="1"/>
  <c r="I133" i="18" s="1"/>
  <c r="J111" i="19" l="1"/>
  <c r="W62" i="22"/>
  <c r="Y40" i="22"/>
  <c r="W59" i="22"/>
  <c r="K109" i="19"/>
  <c r="Y62" i="22" l="1"/>
  <c r="Y59" i="22"/>
  <c r="K111" i="19"/>
</calcChain>
</file>

<file path=xl/sharedStrings.xml><?xml version="1.0" encoding="utf-8"?>
<sst xmlns="http://schemas.openxmlformats.org/spreadsheetml/2006/main" count="653" uniqueCount="626">
  <si>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</si>
  <si>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</si>
  <si>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</si>
  <si>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</si>
  <si>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</si>
  <si>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</si>
  <si>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</si>
  <si>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</si>
  <si>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</si>
  <si>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</si>
  <si>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</si>
  <si>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</si>
  <si>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</si>
  <si>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</si>
  <si>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</si>
  <si>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</si>
  <si>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</si>
  <si>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</si>
  <si>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</si>
  <si>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</si>
  <si>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</si>
  <si>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</si>
  <si>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</si>
  <si>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</si>
  <si>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</si>
  <si>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</si>
  <si>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</si>
  <si>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</si>
  <si>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</si>
  <si>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</si>
  <si>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</si>
  <si>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</si>
  <si>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</si>
  <si>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</si>
  <si>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</si>
  <si>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</si>
  <si>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</si>
  <si>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</si>
  <si>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</si>
  <si>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</si>
  <si>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</si>
  <si>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</si>
  <si>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</si>
  <si>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</si>
  <si>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</si>
  <si>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</si>
  <si>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</si>
  <si>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</si>
  <si>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</si>
  <si>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</si>
  <si>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</si>
  <si>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</si>
  <si>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</si>
  <si>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</si>
  <si>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</si>
  <si>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</si>
  <si>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</si>
  <si>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</si>
  <si>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</si>
  <si>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</si>
  <si>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</si>
  <si>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</si>
  <si>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</si>
  <si>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</si>
  <si>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</si>
  <si>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</si>
  <si>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</si>
  <si>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</si>
  <si>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</si>
  <si>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</si>
  <si>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</si>
  <si>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</si>
  <si>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</si>
  <si>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</si>
  <si>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</si>
  <si>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</si>
  <si>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</si>
  <si>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</si>
  <si>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</si>
  <si>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</si>
  <si>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</si>
  <si>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</si>
  <si>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</si>
  <si>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</si>
  <si>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</si>
  <si>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</si>
  <si>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</si>
  <si>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</si>
  <si>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</si>
  <si>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</si>
  <si>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</si>
  <si>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</si>
  <si>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</si>
  <si>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</si>
  <si>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</si>
  <si>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</si>
  <si>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</si>
  <si>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</si>
  <si>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</si>
  <si>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</si>
  <si>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</si>
  <si>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</si>
  <si>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</si>
  <si>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</si>
  <si>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</si>
  <si>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</si>
  <si>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</si>
  <si>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</si>
  <si>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</si>
  <si>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</si>
  <si>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</si>
  <si>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</si>
  <si>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</si>
  <si>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</si>
  <si>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</si>
  <si>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</si>
  <si>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</si>
  <si>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</si>
  <si>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</si>
  <si>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</si>
  <si>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</si>
  <si>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</si>
  <si>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</si>
  <si>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</si>
  <si>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</si>
  <si>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</si>
  <si>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</si>
  <si>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</si>
  <si>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</si>
  <si>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</si>
  <si>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</si>
  <si>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</si>
  <si>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</si>
  <si>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</si>
  <si>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</si>
  <si>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</si>
  <si>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</si>
  <si>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</si>
  <si>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</si>
  <si>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</si>
  <si>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</si>
  <si>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</si>
  <si>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</si>
  <si>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</si>
  <si>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</si>
  <si>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</si>
  <si>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</si>
  <si>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</si>
  <si>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</si>
  <si>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</si>
  <si>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</si>
  <si>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</si>
  <si>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</si>
  <si>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</si>
  <si>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</si>
  <si>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</si>
  <si>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</si>
  <si>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</si>
  <si>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</si>
  <si>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</si>
  <si>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</si>
  <si>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</si>
  <si>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</si>
  <si>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</si>
  <si>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</si>
  <si>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</si>
  <si>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</si>
  <si>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</si>
  <si>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</si>
  <si>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</si>
  <si>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</si>
  <si>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</si>
  <si>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</si>
  <si>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</si>
  <si>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</si>
  <si>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</si>
  <si>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</si>
  <si>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</si>
  <si>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</si>
  <si>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</si>
  <si>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</si>
  <si>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</si>
  <si>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</si>
  <si>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</si>
  <si>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</si>
  <si>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</si>
  <si>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</si>
  <si>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</si>
  <si>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</si>
  <si>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</si>
  <si>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</si>
  <si>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</si>
  <si>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</si>
  <si>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</si>
  <si>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</si>
  <si>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</si>
  <si>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</si>
  <si>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</si>
  <si>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</si>
  <si>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</si>
  <si>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</si>
  <si>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</si>
  <si>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</si>
  <si>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</si>
  <si>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</si>
  <si>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</si>
  <si>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</si>
  <si>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</si>
  <si>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</si>
  <si>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</si>
  <si>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</si>
  <si>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</si>
  <si>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</si>
  <si>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</si>
  <si>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</si>
  <si>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</si>
  <si>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</si>
  <si>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</si>
  <si>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</si>
  <si>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</si>
  <si>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</si>
  <si>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</si>
  <si>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</si>
  <si>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</si>
  <si>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</si>
  <si>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</si>
  <si>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</si>
  <si>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</si>
  <si>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</si>
  <si>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</si>
  <si>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</si>
  <si>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</si>
  <si>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</si>
  <si>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</si>
  <si>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</si>
  <si>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</si>
  <si>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</si>
  <si>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</si>
  <si>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</si>
  <si>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</si>
  <si>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</si>
  <si>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</si>
  <si>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</si>
  <si>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</si>
  <si>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</si>
  <si>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</si>
  <si>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</si>
  <si>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</si>
  <si>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</si>
  <si>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</si>
  <si>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</si>
  <si>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</si>
  <si>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</si>
  <si>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</si>
  <si>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</si>
  <si>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</si>
  <si>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</si>
  <si>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</si>
  <si>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</si>
  <si>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</si>
  <si>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</si>
  <si>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</si>
  <si>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</si>
  <si>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</si>
  <si>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</si>
  <si>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</si>
  <si>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</si>
  <si>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</si>
  <si>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</si>
  <si>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</si>
  <si>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</si>
  <si>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</si>
  <si>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</si>
  <si>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</si>
  <si>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</si>
  <si>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</si>
  <si>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</si>
  <si>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</si>
  <si>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</si>
  <si>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</si>
  <si>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</si>
  <si>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</si>
  <si>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</si>
  <si>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</si>
  <si>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</si>
  <si>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</si>
  <si>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</si>
  <si>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</si>
  <si>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</si>
  <si>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</si>
  <si>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</si>
  <si>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</si>
  <si>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</si>
  <si>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</si>
  <si>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</si>
  <si>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</si>
  <si>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</si>
  <si>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</si>
  <si>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</si>
  <si>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</si>
  <si>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</si>
  <si>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</si>
  <si>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</si>
  <si>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</si>
  <si>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</si>
  <si>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</si>
  <si>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</si>
  <si>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</si>
  <si>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</si>
  <si>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</si>
  <si>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</si>
  <si>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</si>
  <si>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</si>
  <si>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</si>
  <si>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</si>
  <si>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</si>
  <si>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</si>
  <si>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</si>
  <si>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</si>
  <si>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</si>
  <si>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</si>
  <si>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</si>
  <si>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</si>
  <si>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</si>
  <si>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</si>
  <si>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</si>
  <si>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</si>
  <si>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</si>
  <si>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</si>
  <si>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</si>
  <si>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</si>
  <si>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</si>
  <si>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</si>
  <si>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</si>
  <si>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</si>
  <si>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</si>
  <si>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</si>
  <si>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</si>
  <si>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</si>
  <si>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</si>
  <si>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</si>
  <si>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</si>
  <si>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</si>
  <si>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</si>
  <si>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</si>
  <si>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</si>
  <si>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</si>
  <si>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</si>
  <si>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</si>
  <si>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</si>
  <si>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</si>
  <si>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</si>
  <si>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</si>
  <si>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</si>
  <si>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</si>
  <si>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</si>
  <si>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</si>
  <si>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</si>
  <si>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</si>
  <si>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</si>
  <si>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</si>
  <si>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</si>
  <si>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</si>
  <si>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</si>
  <si>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</si>
  <si>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</si>
  <si>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</si>
  <si>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</si>
  <si>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</si>
  <si>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</si>
  <si>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</si>
  <si>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</si>
  <si>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</si>
  <si>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</si>
  <si>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</si>
  <si>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</si>
  <si>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</si>
  <si>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</si>
  <si>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</si>
  <si>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</si>
  <si>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</si>
  <si>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</si>
  <si>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</si>
  <si>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</si>
  <si>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</si>
  <si>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</si>
  <si>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</si>
  <si>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</si>
  <si>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</si>
  <si>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</si>
  <si>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</si>
  <si>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</si>
  <si>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</si>
  <si>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</si>
  <si>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</si>
  <si>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</si>
  <si>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</si>
  <si>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</si>
  <si>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</si>
  <si>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</si>
  <si>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</si>
  <si>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</si>
  <si>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</si>
  <si>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</si>
  <si>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</si>
  <si>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</si>
  <si>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</si>
  <si>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</si>
  <si>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</si>
  <si>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</si>
  <si>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</si>
  <si>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</si>
  <si>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</si>
  <si>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</si>
  <si>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</si>
  <si>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</si>
  <si>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</si>
  <si>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</si>
  <si>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</si>
  <si>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</si>
  <si>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</si>
  <si>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</si>
  <si>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</si>
  <si>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</si>
  <si>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</si>
  <si>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</si>
  <si>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</si>
  <si>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</si>
  <si>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</si>
  <si>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</si>
  <si>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</si>
  <si>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</si>
  <si>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</si>
  <si>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</si>
  <si>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</si>
  <si>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</si>
  <si>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</si>
  <si>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</si>
  <si>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</si>
  <si>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</si>
  <si>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</si>
  <si>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</si>
  <si>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</si>
  <si>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</si>
  <si>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</si>
  <si>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</si>
  <si>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</si>
  <si>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</si>
  <si>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</si>
  <si>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</si>
  <si>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</si>
  <si>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</si>
  <si>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</si>
  <si>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</si>
  <si>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</si>
  <si>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</si>
  <si>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</si>
  <si>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</si>
  <si>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</si>
  <si>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</si>
  <si>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</si>
  <si>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</si>
  <si>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</si>
  <si>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</si>
  <si>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</si>
  <si>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</si>
  <si>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</si>
  <si>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</si>
  <si>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</si>
  <si>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</si>
  <si>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</si>
  <si>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</si>
  <si>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</si>
  <si>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</si>
  <si>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</si>
  <si>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</si>
  <si>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</si>
  <si>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</si>
  <si>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</si>
  <si>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</si>
  <si>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</si>
  <si>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</si>
  <si>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</si>
  <si>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</si>
  <si>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</si>
  <si>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</si>
  <si>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</si>
  <si>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</si>
  <si>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</si>
  <si>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</si>
  <si>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</si>
  <si>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</si>
  <si>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</si>
  <si>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</si>
  <si>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</si>
  <si>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</si>
  <si>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</si>
  <si>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</si>
  <si>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</si>
  <si>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</si>
  <si>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</si>
  <si>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05012228</t>
  </si>
  <si>
    <t>HR</t>
  </si>
  <si>
    <t>62230095889</t>
  </si>
  <si>
    <t>081210030</t>
  </si>
  <si>
    <t>97643</t>
  </si>
  <si>
    <t>Meritus ulaganja d.d.</t>
  </si>
  <si>
    <t>Zagreb</t>
  </si>
  <si>
    <t>Heinzelova ulica 62/a</t>
  </si>
  <si>
    <t>investitori@mpluscc.com</t>
  </si>
  <si>
    <t>www.mplusgrupa.com</t>
  </si>
  <si>
    <t>RN</t>
  </si>
  <si>
    <t>No</t>
  </si>
  <si>
    <t>n/a</t>
  </si>
  <si>
    <t>Ivana Škeljo</t>
  </si>
  <si>
    <t xml:space="preserve">00385 (1) 6447 899 </t>
  </si>
  <si>
    <t>ivana.skeljo@mpluscc.com</t>
  </si>
  <si>
    <t>Heinzelova ulica 62/a, 10000 Zagreb, Croatia</t>
  </si>
  <si>
    <t>M+ Agent d.o.o.</t>
  </si>
  <si>
    <t>Smartflex d.o.o.</t>
  </si>
  <si>
    <t>Radnička cesta 39/5, 10000 Zagreb, Croatia</t>
  </si>
  <si>
    <t>Smartflex sourcing d.o.o.</t>
  </si>
  <si>
    <t>Linea Directa</t>
  </si>
  <si>
    <t>Podvine 36, 1410 Zagorje ob Savi, Slovenia</t>
  </si>
  <si>
    <t>CDE nove tehnologije d.o.o.</t>
  </si>
  <si>
    <t>Tehnološki park 24, 1000 Ljubljana, Slovenia</t>
  </si>
  <si>
    <t>Trizma d.o.o.</t>
  </si>
  <si>
    <t>272 Tosin Bunar Street, Novi Beograd, Serbia</t>
  </si>
  <si>
    <t>Technologies Services Holding B.V.</t>
  </si>
  <si>
    <t>Naritaweg 165, Telestone 8, Amsterdam, Netherlands</t>
  </si>
  <si>
    <t>Trizma GS d.o.o. Banja Luka</t>
  </si>
  <si>
    <t>117 Mladena Stojanovica Street, 78000 Banja Luka, BiH</t>
  </si>
  <si>
    <t>Međunarodnog prijateljstva br. 25, Sarajevo,, BiH</t>
  </si>
  <si>
    <t>65-01-0742-16</t>
  </si>
  <si>
    <t>Calyx d.o.o.</t>
  </si>
  <si>
    <t>Ulica Vjekoslava Heinzela 62/A, Zagreb, Croatia</t>
  </si>
  <si>
    <t xml:space="preserve">MERITUS PLUS CENTAR BEOGRAD d.o.o. </t>
  </si>
  <si>
    <t>CMC İletişim ve Çağrı Merkezi Hizmetleri A.Ş.</t>
  </si>
  <si>
    <t>Çağlayan Mah. Okul Cad. No: 8/10 Kağıthane, İstanbul, Turkey</t>
  </si>
  <si>
    <t>RGN İletişim Hizmetleri A.Ş.</t>
  </si>
  <si>
    <t>Çağlayan Mah. Okul Cad. No: 8-1/1, Kağıthane, İstanbul, Turkey</t>
  </si>
  <si>
    <t>Pit İnsan Kaynakları ve Danışmanlık A.Ş.</t>
  </si>
  <si>
    <t>Çağlayan Mah. Okul Cad. No:8 -1/1 Kağıthane Istanbul, Turkey</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</si>
  <si>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</si>
  <si>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</si>
  <si>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</si>
  <si>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</si>
  <si>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</si>
  <si>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</si>
  <si>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</si>
  <si>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</si>
  <si>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</si>
  <si>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</si>
  <si>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</si>
  <si>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N/A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</si>
  <si>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</si>
  <si>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</si>
  <si>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</si>
  <si>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</si>
  <si>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</si>
  <si>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</si>
  <si>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</si>
  <si>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Croatia</t>
  </si>
  <si>
    <t>Bulb Upravljanje d.o.o.</t>
  </si>
  <si>
    <t>MERITUS GEORGIA LLC</t>
  </si>
  <si>
    <t>Georgia, Tbilisi, Vake district, Ilia Chavchavadze Ave. N60b, Floor 16, apt.N65</t>
  </si>
  <si>
    <t>M+ Deutschland BPTO Gmbh</t>
  </si>
  <si>
    <t>c/o Cormoran GmbH, Am Zirkus 2, 10117 Berlin, Germany</t>
  </si>
  <si>
    <t>HRB 235298 B</t>
  </si>
  <si>
    <t>CDE IT d.o.o</t>
  </si>
  <si>
    <t>Šmartinska cesta 52, Ljubljana, 1000 Ljubljana, Slovenia</t>
  </si>
  <si>
    <t>Trizma plus d.o.o.</t>
  </si>
  <si>
    <t>Tošin bunar 272, Novi Beograd, Beograd, Serbia</t>
  </si>
  <si>
    <t>Invitel GmbH</t>
  </si>
  <si>
    <t>HRB 100754</t>
  </si>
  <si>
    <t>Büddenstedter Weg 138350 Helmstedt, Germany</t>
  </si>
  <si>
    <t>Invitel Helmstedt GmbH</t>
  </si>
  <si>
    <t>Invitel Prenzlau GmbH</t>
  </si>
  <si>
    <t>Invitel Leipzig GmbH</t>
  </si>
  <si>
    <t>Invitel Lüneburg GmbH</t>
  </si>
  <si>
    <t>Invitel Magdeburg GmbH</t>
  </si>
  <si>
    <t>Sales Kultur GmbH</t>
  </si>
  <si>
    <t>Simon &amp; Focken Braunschweig GmbH</t>
  </si>
  <si>
    <t>ISF M icroUnits GmbH</t>
  </si>
  <si>
    <t>Invitel Halle GmbH</t>
  </si>
  <si>
    <t>Simon &amp; Focken Bielefeld GmbH</t>
  </si>
  <si>
    <t>Simon &amp; Focken Bremen GmbH</t>
  </si>
  <si>
    <t>HRB 202393</t>
  </si>
  <si>
    <t>HRB 5479 NP</t>
  </si>
  <si>
    <t>HRB 30580</t>
  </si>
  <si>
    <t>HRB 201278</t>
  </si>
  <si>
    <t>HRB 20755</t>
  </si>
  <si>
    <t>HRB 205650</t>
  </si>
  <si>
    <t>HRB 200139</t>
  </si>
  <si>
    <t>HRB 3695</t>
  </si>
  <si>
    <t>HRB 206300</t>
  </si>
  <si>
    <t>HRB 20273</t>
  </si>
  <si>
    <t>HRB 41745</t>
  </si>
  <si>
    <t>HRB 30272</t>
  </si>
  <si>
    <t>Helmstedt, Büddenstedter Weg 1, Germany</t>
  </si>
  <si>
    <t>Prenzlau, Neubrandenburger Straβe 14, Germany</t>
  </si>
  <si>
    <t>Leipzig, Katharinenstraβe 17, Germany</t>
  </si>
  <si>
    <t>Lüneburg , Häcklinger Weg 66, Germany</t>
  </si>
  <si>
    <t>Magdeburg, Schleinufer 16, Germany</t>
  </si>
  <si>
    <t>BusinessLine GmbH</t>
  </si>
  <si>
    <t>Braunschweig, Böcklerstraβe 219 B, Germany</t>
  </si>
  <si>
    <t>Halle (Saale), Franckestraβe 1, Germany</t>
  </si>
  <si>
    <t>Bielefeld, Am Ellerbrocks Hof 2-6, Germany</t>
  </si>
  <si>
    <t>Bremen, Hutfilterstraβe 24, Germany</t>
  </si>
  <si>
    <t>Spain (Gran Canaria)</t>
  </si>
  <si>
    <t>Simon &amp; Focken S.L.</t>
  </si>
  <si>
    <t>74780080JD6L45P7YG07</t>
  </si>
  <si>
    <t>Submitter: Meritus ulaganja d.d.</t>
  </si>
  <si>
    <t>KD</t>
  </si>
  <si>
    <t> 30.06.2022.</t>
  </si>
  <si>
    <t>4402813980008</t>
  </si>
  <si>
    <t xml:space="preserve">balance as at 30.06.2022. </t>
  </si>
  <si>
    <t>for the period 01.01.2022. to 30.06.2022.</t>
  </si>
  <si>
    <t>Naritaweg 165, Amsterdam, Netherlands</t>
  </si>
  <si>
    <t>Via Industrie 25, 6512 Giubiasco, Švicarska</t>
  </si>
  <si>
    <t>CHE-223.600.407</t>
  </si>
  <si>
    <t>NOTES TO FINANCIAL STATEMENTS - TFI
(drawn up for quarterly reporting periods)
Name of the issuer: Meritus ulaganja d.d.
Personal identification number (OIB): 62230095889
Reporting period: 01.01.2022. - 30.06.2022.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n/a
b) information on the access to the latest annual financial statements, for the purpose of understanding information published in the notes to financial statements drawn up for the semi-annual reporting period 
n/a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n/a
d) a description of the financial performance in the case of the issuer whose business is seasonal (items 37 and 38 IAS 34 - Interim financial reporting)      
n/a
e) other comments prescribed by IAS 34 - Interim financial reporting                                                                                                                                                                                                                                                                                                                                                                                                                    f) in 
n/a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HRK 39,779,908.97 is due after more than 5 years. Total debts to banks and financial institutions are covered by promissory notes, and to a lesser extent by collateral.
6. average number of employees during the financial year
11,419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The value of Deferred Tax Assets recognized is HRK 5,035,990, while Deferred Tax Liabilities amount to HRK 5,548,329.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n/a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
In Turkey, cumulative inflation rates over a three-year period exceeded 100%  in Q2/2022. Although there was not an official announcement yet, the big 4 accounting firms have recently reached a consensus that all necessary conditions based on IAS 29 are in place and that the country should be formally classified as hyperinflationary economy.  Calculations of the impact of IAS 29 as well as discusiion on indexes is underway.  Once that all facts and calculations are known, appropriate indexation will be applied on current as well as comparative period.</t>
  </si>
  <si>
    <t>M Plus Croatia d.o.o.</t>
  </si>
  <si>
    <t>M+ BH d.o.o. Sarajevo</t>
  </si>
  <si>
    <t>Moderna Ventures B.V.</t>
  </si>
  <si>
    <t>Moderna Ventures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</si>
</sst>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8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0" fillId="0" borderId="0"/>
    <xf numFmtId="0" fontId="3" fillId="0" borderId="0"/>
    <xf numFmtId="0" fontId="2" fillId="0" borderId="0"/>
    <xf numFmtId="0" fontId="3" fillId="0" borderId="0"/>
  </cellStyleXfs>
  <cellXfs count="39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0" xfId="4" applyFont="1" applyFill="1" applyBorder="1" applyProtection="1">
      <protection locked="0"/>
    </xf>
    <xf numFmtId="0" fontId="27" fillId="11" borderId="42"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43" xfId="4" applyFont="1" applyFill="1" applyBorder="1" applyProtection="1">
      <protection locked="0"/>
    </xf>
    <xf numFmtId="0" fontId="2" fillId="0" borderId="0" xfId="4" applyProtection="1"/>
    <xf numFmtId="0" fontId="5" fillId="12" borderId="55" xfId="4" applyFont="1" applyFill="1" applyBorder="1" applyAlignment="1" applyProtection="1">
      <alignment horizontal="left" vertical="center"/>
      <protection locked="0"/>
    </xf>
    <xf numFmtId="0" fontId="5" fillId="12" borderId="57" xfId="4" applyFont="1" applyFill="1" applyBorder="1" applyAlignment="1" applyProtection="1">
      <alignment horizontal="left" vertical="center"/>
      <protection locked="0"/>
    </xf>
    <xf numFmtId="0" fontId="5" fillId="12" borderId="57" xfId="4" applyFont="1" applyFill="1" applyBorder="1" applyAlignment="1" applyProtection="1">
      <alignment horizontal="left" vertical="center"/>
      <protection locked="0"/>
    </xf>
    <xf numFmtId="0" fontId="5" fillId="12" borderId="61" xfId="4" applyFont="1" applyFill="1" applyBorder="1" applyAlignment="1" applyProtection="1">
      <alignment horizontal="left" vertical="center"/>
      <protection locked="0"/>
    </xf>
    <xf numFmtId="49" fontId="5" fillId="12" borderId="61" xfId="4" applyNumberFormat="1" applyFont="1" applyFill="1" applyBorder="1" applyAlignment="1" applyProtection="1">
      <alignment horizontal="left" vertical="center"/>
      <protection locked="0"/>
    </xf>
    <xf numFmtId="0" fontId="5" fillId="12" borderId="61" xfId="4" applyFont="1" applyFill="1" applyBorder="1" applyAlignment="1" applyProtection="1">
      <alignment horizontal="left" vertical="center"/>
      <protection locked="0"/>
    </xf>
    <xf numFmtId="0" fontId="5" fillId="12" borderId="61" xfId="4" applyFont="1" applyFill="1" applyBorder="1" applyAlignment="1" applyProtection="1">
      <alignment horizontal="left" vertical="center"/>
      <protection locked="0"/>
    </xf>
    <xf numFmtId="0" fontId="5" fillId="12" borderId="61" xfId="4" applyFont="1" applyFill="1" applyBorder="1" applyAlignment="1" applyProtection="1">
      <alignment horizontal="left" vertical="center"/>
      <protection locked="0"/>
    </xf>
    <xf numFmtId="0" fontId="5" fillId="12" borderId="61" xfId="4" applyFont="1" applyFill="1" applyBorder="1" applyAlignment="1" applyProtection="1">
      <alignment horizontal="left" vertical="center"/>
      <protection locked="0"/>
    </xf>
    <xf numFmtId="0" fontId="5" fillId="12" borderId="61" xfId="4" applyFont="1" applyFill="1" applyBorder="1" applyAlignment="1" applyProtection="1">
      <alignment horizontal="left" vertical="center"/>
      <protection locked="0"/>
    </xf>
    <xf numFmtId="0" fontId="5" fillId="12" borderId="61" xfId="4" applyFont="1" applyFill="1" applyBorder="1" applyAlignment="1" applyProtection="1">
      <alignment horizontal="left" vertical="center"/>
      <protection locked="0"/>
    </xf>
    <xf numFmtId="0" fontId="5" fillId="12" borderId="61" xfId="4" applyFont="1" applyFill="1" applyBorder="1" applyAlignment="1" applyProtection="1">
      <alignment horizontal="left" vertical="center"/>
      <protection locked="0"/>
    </xf>
    <xf numFmtId="0" fontId="5" fillId="12" borderId="61" xfId="4" applyFont="1" applyFill="1" applyBorder="1" applyAlignment="1" applyProtection="1">
      <alignment horizontal="left" vertical="center"/>
      <protection locked="0"/>
    </xf>
    <xf numFmtId="0" fontId="5" fillId="12" borderId="61" xfId="4" applyFont="1" applyFill="1" applyBorder="1" applyAlignment="1" applyProtection="1">
      <alignment horizontal="left" vertical="center"/>
      <protection locked="0"/>
    </xf>
    <xf numFmtId="0" fontId="5" fillId="12" borderId="65" xfId="4" applyFont="1" applyFill="1" applyBorder="1" applyAlignment="1" applyProtection="1">
      <alignment horizontal="left" vertical="center"/>
      <protection locked="0"/>
    </xf>
    <xf numFmtId="0" fontId="5" fillId="12" borderId="65" xfId="4" applyFont="1" applyFill="1" applyBorder="1" applyAlignment="1" applyProtection="1">
      <alignment horizontal="left" vertical="center"/>
      <protection locked="0"/>
    </xf>
    <xf numFmtId="0" fontId="5" fillId="12" borderId="65" xfId="4" applyFont="1" applyFill="1" applyBorder="1" applyAlignment="1" applyProtection="1">
      <alignment horizontal="left" vertical="center"/>
      <protection locked="0"/>
    </xf>
    <xf numFmtId="0" fontId="5" fillId="12" borderId="69" xfId="4" applyFont="1" applyFill="1" applyBorder="1" applyAlignment="1" applyProtection="1">
      <alignment horizontal="left" vertical="center"/>
      <protection locked="0"/>
    </xf>
    <xf numFmtId="0" fontId="5" fillId="12" borderId="69" xfId="4" applyFont="1" applyFill="1" applyBorder="1" applyAlignment="1" applyProtection="1">
      <alignment horizontal="left" vertical="center"/>
      <protection locked="0"/>
    </xf>
    <xf numFmtId="0" fontId="5" fillId="12" borderId="69" xfId="4" applyFont="1" applyFill="1" applyBorder="1" applyAlignment="1" applyProtection="1">
      <alignment horizontal="left" vertical="center"/>
      <protection locked="0"/>
    </xf>
    <xf numFmtId="0" fontId="5" fillId="12" borderId="69" xfId="4" applyFont="1" applyFill="1" applyBorder="1" applyAlignment="1" applyProtection="1">
      <alignment horizontal="left" vertical="center"/>
      <protection locked="0"/>
    </xf>
    <xf numFmtId="0" fontId="5" fillId="12" borderId="69" xfId="4" applyFont="1" applyFill="1" applyBorder="1" applyAlignment="1" applyProtection="1">
      <alignment horizontal="left" vertical="center"/>
      <protection locked="0"/>
    </xf>
    <xf numFmtId="0" fontId="5" fillId="12" borderId="69" xfId="4" applyFont="1" applyFill="1" applyBorder="1" applyAlignment="1" applyProtection="1">
      <alignment horizontal="left" vertical="center"/>
      <protection locked="0"/>
    </xf>
    <xf numFmtId="0" fontId="5" fillId="12" borderId="69" xfId="4" applyFont="1" applyFill="1" applyBorder="1" applyAlignment="1" applyProtection="1">
      <alignment horizontal="left" vertical="center"/>
      <protection locked="0"/>
    </xf>
    <xf numFmtId="0" fontId="5" fillId="12" borderId="69" xfId="4" applyFont="1" applyFill="1" applyBorder="1" applyAlignment="1" applyProtection="1">
      <alignment horizontal="left" vertical="center"/>
      <protection locked="0"/>
    </xf>
    <xf numFmtId="0" fontId="5" fillId="12" borderId="69" xfId="4" applyFont="1" applyFill="1" applyBorder="1" applyAlignment="1" applyProtection="1">
      <alignment horizontal="left" vertical="center"/>
      <protection locked="0"/>
    </xf>
    <xf numFmtId="0" fontId="5" fillId="12" borderId="73" xfId="4" applyFont="1" applyFill="1" applyBorder="1" applyAlignment="1" applyProtection="1">
      <alignment horizontal="left" vertical="center"/>
      <protection locked="0"/>
    </xf>
    <xf numFmtId="0" fontId="5" fillId="12" borderId="73" xfId="4" applyFont="1" applyFill="1" applyBorder="1" applyAlignment="1" applyProtection="1">
      <alignment horizontal="left" vertical="center"/>
      <protection locked="0"/>
    </xf>
    <xf numFmtId="0" fontId="5" fillId="12" borderId="73" xfId="4" applyFont="1" applyFill="1" applyBorder="1" applyAlignment="1" applyProtection="1">
      <alignment horizontal="left" vertical="center"/>
      <protection locked="0"/>
    </xf>
    <xf numFmtId="0" fontId="5" fillId="12" borderId="46" xfId="4" applyFont="1" applyFill="1" applyBorder="1" applyAlignment="1" applyProtection="1">
      <alignment horizontal="left" vertical="center"/>
      <protection locked="0"/>
    </xf>
    <xf numFmtId="0" fontId="5" fillId="12" borderId="80" xfId="4" applyFont="1" applyFill="1" applyBorder="1" applyAlignment="1" applyProtection="1">
      <alignment horizontal="left" vertical="center"/>
      <protection locked="0"/>
    </xf>
    <xf numFmtId="0" fontId="27" fillId="11" borderId="42" xfId="4" applyFont="1" applyFill="1" applyBorder="1" applyAlignment="1" applyProtection="1">
      <alignment horizontal="left" vertical="top"/>
      <protection locked="0"/>
    </xf>
    <xf numFmtId="0" fontId="27" fillId="11" borderId="0" xfId="4" applyFont="1" applyFill="1" applyBorder="1" applyAlignment="1" applyProtection="1">
      <alignment horizontal="left" vertical="top"/>
      <protection locked="0"/>
    </xf>
    <xf numFmtId="0" fontId="27" fillId="11" borderId="0" xfId="4" applyFont="1" applyFill="1" applyBorder="1" applyAlignment="1" applyProtection="1">
      <alignment horizontal="left"/>
      <protection locked="0"/>
    </xf>
    <xf numFmtId="0" fontId="27" fillId="11" borderId="43" xfId="4" applyFont="1" applyFill="1" applyBorder="1" applyAlignment="1" applyProtection="1">
      <alignment horizontal="left"/>
      <protection locked="0"/>
    </xf>
    <xf numFmtId="0" fontId="1" fillId="0" borderId="0" xfId="4" applyFont="1"/>
    <xf numFmtId="0" fontId="27" fillId="11" borderId="0" xfId="4" applyFont="1" applyFill="1" applyBorder="1" applyAlignment="1" applyProtection="1">
      <alignment horizontal="left"/>
      <protection locked="0"/>
    </xf>
    <xf numFmtId="0" fontId="27" fillId="11" borderId="0" xfId="4" applyFont="1" applyFill="1" applyBorder="1" applyAlignment="1" applyProtection="1">
      <alignment horizontal="left" vertical="top"/>
      <protection locked="0"/>
    </xf>
    <xf numFmtId="1" fontId="5" fillId="12" borderId="80" xfId="4" applyNumberFormat="1" applyFont="1" applyFill="1" applyBorder="1" applyAlignment="1" applyProtection="1">
      <alignment horizontal="center" vertical="center"/>
      <protection locked="0"/>
    </xf>
    <xf numFmtId="0" fontId="27" fillId="11" borderId="0" xfId="4" applyFont="1" applyFill="1" applyBorder="1" applyAlignment="1" applyProtection="1">
      <alignment horizontal="left"/>
      <protection locked="0"/>
    </xf>
    <xf numFmtId="0" fontId="27" fillId="11" borderId="0" xfId="4" applyFont="1" applyFill="1" applyBorder="1" applyAlignment="1" applyProtection="1">
      <alignment horizontal="left" vertical="top"/>
      <protection locked="0"/>
    </xf>
    <xf numFmtId="0" fontId="5" fillId="12" borderId="79" xfId="4" applyFont="1" applyFill="1" applyBorder="1" applyAlignment="1" applyProtection="1">
      <alignment horizontal="left" vertical="center"/>
      <protection locked="0"/>
    </xf>
    <xf numFmtId="0" fontId="5" fillId="12" borderId="81" xfId="4" applyFont="1" applyFill="1" applyBorder="1" applyAlignment="1" applyProtection="1">
      <alignment horizontal="left" vertical="center"/>
      <protection locked="0"/>
    </xf>
    <xf numFmtId="0" fontId="5" fillId="12" borderId="78" xfId="4" applyFont="1" applyFill="1" applyBorder="1" applyAlignment="1" applyProtection="1">
      <alignment horizontal="left" vertical="center"/>
      <protection locked="0"/>
    </xf>
    <xf numFmtId="0" fontId="5" fillId="12" borderId="3" xfId="4" applyFont="1" applyFill="1" applyBorder="1" applyAlignment="1" applyProtection="1">
      <alignment horizontal="left" vertical="center"/>
      <protection locked="0"/>
    </xf>
    <xf numFmtId="0" fontId="5" fillId="12" borderId="2" xfId="4" applyFont="1" applyFill="1" applyBorder="1" applyAlignment="1" applyProtection="1">
      <alignment horizontal="left" vertical="center"/>
      <protection locked="0"/>
    </xf>
    <xf numFmtId="0" fontId="5" fillId="12" borderId="44" xfId="4" applyFont="1" applyFill="1" applyBorder="1" applyAlignment="1" applyProtection="1">
      <alignment horizontal="left" vertical="center"/>
      <protection locked="0"/>
    </xf>
    <xf numFmtId="0" fontId="27" fillId="11" borderId="0" xfId="4" applyFont="1" applyFill="1" applyBorder="1" applyProtection="1">
      <protection locked="0"/>
    </xf>
    <xf numFmtId="0" fontId="27" fillId="11" borderId="0" xfId="4" applyFont="1" applyFill="1" applyBorder="1" applyAlignment="1" applyProtection="1">
      <alignment vertical="top"/>
      <protection locked="0"/>
    </xf>
    <xf numFmtId="0" fontId="5" fillId="12" borderId="68" xfId="4" applyFont="1" applyFill="1" applyBorder="1" applyAlignment="1" applyProtection="1">
      <alignment horizontal="left" vertical="center"/>
      <protection locked="0"/>
    </xf>
    <xf numFmtId="0" fontId="5" fillId="12" borderId="70" xfId="4" applyFont="1" applyFill="1" applyBorder="1" applyAlignment="1" applyProtection="1">
      <alignment horizontal="left" vertical="center"/>
      <protection locked="0"/>
    </xf>
    <xf numFmtId="0" fontId="5" fillId="12" borderId="67" xfId="4" applyFont="1" applyFill="1" applyBorder="1" applyAlignment="1" applyProtection="1">
      <alignment horizontal="left" vertical="center"/>
      <protection locked="0"/>
    </xf>
    <xf numFmtId="0" fontId="5" fillId="12" borderId="72" xfId="4" applyFont="1" applyFill="1" applyBorder="1" applyAlignment="1" applyProtection="1">
      <alignment horizontal="left" vertical="center"/>
      <protection locked="0"/>
    </xf>
    <xf numFmtId="0" fontId="5" fillId="12" borderId="74" xfId="4" applyFont="1" applyFill="1" applyBorder="1" applyAlignment="1" applyProtection="1">
      <alignment horizontal="left" vertical="center"/>
      <protection locked="0"/>
    </xf>
    <xf numFmtId="0" fontId="5" fillId="12" borderId="71" xfId="4" applyFont="1" applyFill="1" applyBorder="1" applyAlignment="1" applyProtection="1">
      <alignment horizontal="left" vertical="center"/>
      <protection locked="0"/>
    </xf>
    <xf numFmtId="0" fontId="5" fillId="12" borderId="72" xfId="4" applyFont="1" applyFill="1" applyBorder="1" applyAlignment="1" applyProtection="1">
      <alignment horizontal="left" vertical="center" wrapText="1"/>
      <protection locked="0"/>
    </xf>
    <xf numFmtId="0" fontId="5" fillId="12" borderId="56" xfId="4" applyFont="1" applyFill="1" applyBorder="1" applyAlignment="1" applyProtection="1">
      <alignment horizontal="left" vertical="center"/>
      <protection locked="0"/>
    </xf>
    <xf numFmtId="0" fontId="5" fillId="12" borderId="58" xfId="4" applyFont="1" applyFill="1" applyBorder="1" applyAlignment="1" applyProtection="1">
      <alignment horizontal="left" vertical="center"/>
      <protection locked="0"/>
    </xf>
    <xf numFmtId="0" fontId="5" fillId="12" borderId="55" xfId="4" applyFont="1" applyFill="1" applyBorder="1" applyAlignment="1" applyProtection="1">
      <alignment horizontal="left" vertical="center"/>
      <protection locked="0"/>
    </xf>
    <xf numFmtId="0" fontId="5" fillId="12" borderId="76" xfId="4" applyFont="1" applyFill="1" applyBorder="1" applyAlignment="1" applyProtection="1">
      <alignment horizontal="left" vertical="center"/>
      <protection locked="0"/>
    </xf>
    <xf numFmtId="0" fontId="5" fillId="12" borderId="77" xfId="4" applyFont="1" applyFill="1" applyBorder="1" applyAlignment="1" applyProtection="1">
      <alignment horizontal="left" vertical="center"/>
      <protection locked="0"/>
    </xf>
    <xf numFmtId="0" fontId="5" fillId="12" borderId="75" xfId="4" applyFont="1" applyFill="1" applyBorder="1" applyAlignment="1" applyProtection="1">
      <alignment horizontal="left" vertical="center"/>
      <protection locked="0"/>
    </xf>
    <xf numFmtId="0" fontId="5" fillId="12" borderId="76" xfId="4" applyFont="1" applyFill="1" applyBorder="1" applyAlignment="1" applyProtection="1">
      <alignment horizontal="left" vertical="center" wrapText="1"/>
      <protection locked="0"/>
    </xf>
    <xf numFmtId="0" fontId="5" fillId="12" borderId="60" xfId="4" applyFont="1" applyFill="1" applyBorder="1" applyAlignment="1" applyProtection="1">
      <alignment horizontal="left" vertical="center"/>
      <protection locked="0"/>
    </xf>
    <xf numFmtId="0" fontId="5" fillId="12" borderId="62" xfId="4" applyFont="1" applyFill="1" applyBorder="1" applyAlignment="1" applyProtection="1">
      <alignment horizontal="left" vertical="center"/>
      <protection locked="0"/>
    </xf>
    <xf numFmtId="0" fontId="5" fillId="12" borderId="59" xfId="4" applyFont="1" applyFill="1" applyBorder="1" applyAlignment="1" applyProtection="1">
      <alignment horizontal="left" vertical="center"/>
      <protection locked="0"/>
    </xf>
    <xf numFmtId="0" fontId="5" fillId="12" borderId="64" xfId="4" applyFont="1" applyFill="1" applyBorder="1" applyAlignment="1" applyProtection="1">
      <alignment horizontal="left" vertical="center"/>
      <protection locked="0"/>
    </xf>
    <xf numFmtId="0" fontId="5" fillId="12" borderId="66" xfId="4" applyFont="1" applyFill="1" applyBorder="1" applyAlignment="1" applyProtection="1">
      <alignment horizontal="left" vertical="center"/>
      <protection locked="0"/>
    </xf>
    <xf numFmtId="0" fontId="5" fillId="12" borderId="63" xfId="4" applyFont="1" applyFill="1" applyBorder="1" applyAlignment="1" applyProtection="1">
      <alignment horizontal="left" vertical="center"/>
      <protection locked="0"/>
    </xf>
    <xf numFmtId="0" fontId="5" fillId="12" borderId="53" xfId="4" applyFont="1" applyFill="1" applyBorder="1" applyAlignment="1" applyProtection="1">
      <alignment horizontal="left" vertical="center"/>
      <protection locked="0"/>
    </xf>
    <xf numFmtId="0" fontId="5" fillId="12" borderId="54" xfId="4" applyFont="1" applyFill="1" applyBorder="1" applyAlignment="1" applyProtection="1">
      <alignment horizontal="left" vertical="center"/>
      <protection locked="0"/>
    </xf>
    <xf numFmtId="0" fontId="27" fillId="11" borderId="0" xfId="4" applyFont="1" applyFill="1" applyBorder="1" applyAlignment="1">
      <alignmen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53" xfId="7" applyFont="1" applyFill="1" applyBorder="1" applyAlignment="1" applyProtection="1">
      <alignment vertical="center"/>
      <protection locked="0"/>
    </xf>
    <xf numFmtId="0" fontId="27" fillId="12" borderId="54" xfId="7" applyFont="1" applyFill="1" applyBorder="1" applyAlignment="1" applyProtection="1">
      <alignment vertical="center"/>
      <protection locked="0"/>
    </xf>
    <xf numFmtId="0" fontId="27" fillId="12" borderId="52" xfId="7"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53" xfId="7" applyFont="1" applyFill="1" applyBorder="1" applyAlignment="1" applyProtection="1">
      <alignment vertical="center"/>
      <protection locked="0"/>
    </xf>
    <xf numFmtId="0" fontId="5" fillId="12" borderId="54" xfId="7" applyFont="1" applyFill="1" applyBorder="1" applyAlignment="1" applyProtection="1">
      <alignment vertical="center"/>
      <protection locked="0"/>
    </xf>
    <xf numFmtId="0" fontId="5" fillId="12" borderId="52" xfId="7" applyFont="1" applyFill="1" applyBorder="1" applyAlignment="1" applyProtection="1">
      <alignment vertical="center"/>
      <protection locked="0"/>
    </xf>
    <xf numFmtId="49" fontId="5" fillId="12" borderId="53" xfId="7" applyNumberFormat="1" applyFont="1" applyFill="1" applyBorder="1" applyAlignment="1" applyProtection="1">
      <alignment vertical="center"/>
      <protection locked="0"/>
    </xf>
    <xf numFmtId="49" fontId="5" fillId="12" borderId="54" xfId="7" applyNumberFormat="1" applyFont="1" applyFill="1" applyBorder="1" applyAlignment="1" applyProtection="1">
      <alignment vertical="center"/>
      <protection locked="0"/>
    </xf>
    <xf numFmtId="49" fontId="5" fillId="12" borderId="52" xfId="7" applyNumberFormat="1" applyFont="1" applyFill="1" applyBorder="1" applyAlignment="1" applyProtection="1">
      <alignment vertical="center"/>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53" xfId="7" applyFont="1" applyFill="1" applyBorder="1" applyProtection="1">
      <protection locked="0"/>
    </xf>
    <xf numFmtId="0" fontId="27" fillId="12" borderId="54" xfId="7" applyFont="1" applyFill="1" applyBorder="1" applyProtection="1">
      <protection locked="0"/>
    </xf>
    <xf numFmtId="0" fontId="27" fillId="12" borderId="52" xfId="7" applyFont="1" applyFill="1" applyBorder="1" applyProtection="1">
      <protection locked="0"/>
    </xf>
    <xf numFmtId="0" fontId="5" fillId="12" borderId="50" xfId="7" applyFont="1" applyFill="1" applyBorder="1" applyAlignment="1" applyProtection="1">
      <alignment horizontal="center" vertical="center"/>
      <protection locked="0"/>
    </xf>
    <xf numFmtId="0" fontId="5" fillId="12" borderId="51" xfId="7" applyFont="1" applyFill="1" applyBorder="1" applyAlignment="1" applyProtection="1">
      <alignment horizontal="center" vertical="center"/>
      <protection locked="0"/>
    </xf>
    <xf numFmtId="49" fontId="5" fillId="12" borderId="50" xfId="7" applyNumberFormat="1" applyFont="1" applyFill="1" applyBorder="1" applyAlignment="1" applyProtection="1">
      <alignment horizontal="center" vertical="center"/>
      <protection locked="0"/>
    </xf>
    <xf numFmtId="49" fontId="5" fillId="12" borderId="51" xfId="7"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5" fillId="12" borderId="79" xfId="7" applyFont="1" applyFill="1" applyBorder="1" applyAlignment="1" applyProtection="1">
      <alignment horizontal="center" vertical="center"/>
      <protection locked="0"/>
    </xf>
    <xf numFmtId="0" fontId="5" fillId="12" borderId="78" xfId="7" applyFont="1" applyFill="1" applyBorder="1" applyAlignment="1" applyProtection="1">
      <alignment horizontal="center" vertical="center"/>
      <protection locked="0"/>
    </xf>
    <xf numFmtId="0" fontId="5" fillId="12" borderId="50" xfId="7" applyFont="1" applyFill="1" applyBorder="1" applyAlignment="1" applyProtection="1">
      <alignment vertical="center"/>
      <protection locked="0"/>
    </xf>
    <xf numFmtId="0" fontId="5" fillId="12" borderId="49" xfId="7" applyFont="1" applyFill="1" applyBorder="1" applyAlignment="1" applyProtection="1">
      <alignment vertical="center"/>
      <protection locked="0"/>
    </xf>
    <xf numFmtId="0" fontId="5" fillId="12" borderId="51" xfId="7" applyFont="1" applyFill="1" applyBorder="1" applyAlignment="1" applyProtection="1">
      <alignment vertical="center"/>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27" fillId="11" borderId="0" xfId="4" applyFont="1" applyFill="1" applyBorder="1" applyAlignment="1">
      <alignment wrapText="1"/>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9">
    <cellStyle name="Hyperlink 2" xfId="2" xr:uid="{00000000-0005-0000-0000-000000000000}"/>
    <cellStyle name="Normal" xfId="0" builtinId="0"/>
    <cellStyle name="Normal 2" xfId="3" xr:uid="{00000000-0005-0000-0000-000002000000}"/>
    <cellStyle name="Normal 2 2" xfId="8" xr:uid="{FE23C376-909F-41A0-9BE4-E864AE84CE5B}"/>
    <cellStyle name="Normal 2 3" xfId="6" xr:uid="{F115EFEB-372F-4DFC-99F6-650301BB0F0B}"/>
    <cellStyle name="Normal 3" xfId="4" xr:uid="{00000000-0005-0000-0000-000003000000}"/>
    <cellStyle name="Normal 3 2" xfId="7" xr:uid="{133BEF0F-C9E2-4693-BB1A-4B3F0AA2B68F}"/>
    <cellStyle name="Normal 4" xfId="5" xr:uid="{3ACDD8E1-C353-44CC-92EC-B4D8D6E9280B}"/>
    <cellStyle name="Style 1" xfId="1" xr:uid="{00000000-0005-0000-0000-000004000000}"/>
  </cellStyles>
  <dxfs count="0"/>
  <tableStyles count="1" defaultTableStyle="TableStyleMedium2" defaultPivotStyle="PivotStyleLight16">
    <tableStyle name="Invisible" pivot="0" table="0" count="0" xr9:uid="{CAC48ECF-B6D4-436D-A568-FF09AD70134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2"/>
  <sheetViews>
    <sheetView tabSelected="1" topLeftCell="A18" workbookViewId="0">
      <selection activeCell="P31" sqref="P31"/>
    </sheetView>
  </sheetViews>
  <sheetFormatPr defaultColWidth="9.140625" defaultRowHeight="15" x14ac:dyDescent="0.25"/>
  <cols>
    <col min="1" max="8" width="9.140625" style="63"/>
    <col min="9" max="9" width="15.28515625" style="63" customWidth="1"/>
    <col min="10" max="10" width="12.28515625" style="63" bestFit="1" customWidth="1"/>
    <col min="11" max="16384" width="9.140625" style="63"/>
  </cols>
  <sheetData>
    <row r="1" spans="1:14" ht="15.75" x14ac:dyDescent="0.25">
      <c r="A1" s="245" t="s">
        <v>0</v>
      </c>
      <c r="B1" s="246"/>
      <c r="C1" s="246"/>
      <c r="D1" s="61"/>
      <c r="E1" s="61"/>
      <c r="F1" s="61"/>
      <c r="G1" s="61"/>
      <c r="H1" s="61"/>
      <c r="I1" s="61"/>
      <c r="J1" s="62"/>
    </row>
    <row r="2" spans="1:14" ht="14.45" customHeight="1" x14ac:dyDescent="0.25">
      <c r="A2" s="247" t="s">
        <v>1</v>
      </c>
      <c r="B2" s="248"/>
      <c r="C2" s="248"/>
      <c r="D2" s="248"/>
      <c r="E2" s="248"/>
      <c r="F2" s="248"/>
      <c r="G2" s="248"/>
      <c r="H2" s="248"/>
      <c r="I2" s="248"/>
      <c r="J2" s="249"/>
    </row>
    <row r="3" spans="1:14" x14ac:dyDescent="0.25">
      <c r="A3" s="64"/>
      <c r="B3" s="65"/>
      <c r="C3" s="65"/>
      <c r="D3" s="65"/>
      <c r="E3" s="65"/>
      <c r="F3" s="65"/>
      <c r="G3" s="65"/>
      <c r="H3" s="65"/>
      <c r="I3" s="65"/>
      <c r="J3" s="66"/>
    </row>
    <row r="4" spans="1:14" ht="33.6" customHeight="1" x14ac:dyDescent="0.25">
      <c r="A4" s="250" t="s">
        <v>2</v>
      </c>
      <c r="B4" s="251"/>
      <c r="C4" s="251"/>
      <c r="D4" s="251"/>
      <c r="E4" s="252" t="s">
        <v>500</v>
      </c>
      <c r="F4" s="253"/>
      <c r="G4" s="67" t="s">
        <v>3</v>
      </c>
      <c r="H4" s="252" t="s">
        <v>614</v>
      </c>
      <c r="I4" s="253"/>
      <c r="J4" s="68"/>
    </row>
    <row r="5" spans="1:14" s="69" customFormat="1" ht="10.15" customHeight="1" x14ac:dyDescent="0.25">
      <c r="A5" s="254"/>
      <c r="B5" s="255"/>
      <c r="C5" s="255"/>
      <c r="D5" s="255"/>
      <c r="E5" s="255"/>
      <c r="F5" s="255"/>
      <c r="G5" s="255"/>
      <c r="H5" s="255"/>
      <c r="I5" s="255"/>
      <c r="J5" s="256"/>
    </row>
    <row r="6" spans="1:14" ht="20.45" customHeight="1" x14ac:dyDescent="0.25">
      <c r="A6" s="70"/>
      <c r="B6" s="71" t="s">
        <v>4</v>
      </c>
      <c r="C6" s="72"/>
      <c r="D6" s="72"/>
      <c r="E6" s="78">
        <v>2022</v>
      </c>
      <c r="F6" s="73"/>
      <c r="G6" s="67"/>
      <c r="H6" s="73"/>
      <c r="I6" s="74"/>
      <c r="J6" s="75"/>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162">
        <v>2</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259" t="s">
        <v>6</v>
      </c>
      <c r="B10" s="260"/>
      <c r="C10" s="260"/>
      <c r="D10" s="260"/>
      <c r="E10" s="260"/>
      <c r="F10" s="260"/>
      <c r="G10" s="260"/>
      <c r="H10" s="260"/>
      <c r="I10" s="260"/>
      <c r="J10" s="80"/>
    </row>
    <row r="11" spans="1:14" ht="24.6" customHeight="1" x14ac:dyDescent="0.25">
      <c r="A11" s="226" t="s">
        <v>7</v>
      </c>
      <c r="B11" s="261"/>
      <c r="C11" s="234" t="s">
        <v>501</v>
      </c>
      <c r="D11" s="235"/>
      <c r="E11" s="81"/>
      <c r="F11" s="197" t="s">
        <v>8</v>
      </c>
      <c r="G11" s="238"/>
      <c r="H11" s="232" t="s">
        <v>502</v>
      </c>
      <c r="I11" s="233"/>
      <c r="J11" s="82"/>
    </row>
    <row r="12" spans="1:14" ht="14.45" customHeight="1" x14ac:dyDescent="0.25">
      <c r="A12" s="83"/>
      <c r="B12" s="84"/>
      <c r="C12" s="84"/>
      <c r="D12" s="84"/>
      <c r="E12" s="258"/>
      <c r="F12" s="258"/>
      <c r="G12" s="258"/>
      <c r="H12" s="258"/>
      <c r="I12" s="85"/>
      <c r="J12" s="82"/>
      <c r="N12" s="159"/>
    </row>
    <row r="13" spans="1:14" ht="21" customHeight="1" x14ac:dyDescent="0.25">
      <c r="A13" s="196" t="s">
        <v>9</v>
      </c>
      <c r="B13" s="238"/>
      <c r="C13" s="234" t="s">
        <v>504</v>
      </c>
      <c r="D13" s="235"/>
      <c r="E13" s="257"/>
      <c r="F13" s="258"/>
      <c r="G13" s="258"/>
      <c r="H13" s="258"/>
      <c r="I13" s="85"/>
      <c r="J13" s="82"/>
    </row>
    <row r="14" spans="1:14" ht="10.9" customHeight="1" x14ac:dyDescent="0.25">
      <c r="A14" s="81"/>
      <c r="B14" s="85"/>
      <c r="C14" s="84"/>
      <c r="D14" s="84"/>
      <c r="E14" s="203"/>
      <c r="F14" s="203"/>
      <c r="G14" s="203"/>
      <c r="H14" s="203"/>
      <c r="I14" s="84"/>
      <c r="J14" s="86"/>
    </row>
    <row r="15" spans="1:14" ht="22.9" customHeight="1" x14ac:dyDescent="0.25">
      <c r="A15" s="196" t="s">
        <v>10</v>
      </c>
      <c r="B15" s="238"/>
      <c r="C15" s="234" t="s">
        <v>503</v>
      </c>
      <c r="D15" s="235"/>
      <c r="E15" s="239"/>
      <c r="F15" s="228"/>
      <c r="G15" s="87" t="s">
        <v>11</v>
      </c>
      <c r="H15" s="240" t="s">
        <v>611</v>
      </c>
      <c r="I15" s="241"/>
      <c r="J15" s="88"/>
    </row>
    <row r="16" spans="1:14" ht="10.9" customHeight="1" x14ac:dyDescent="0.25">
      <c r="A16" s="81"/>
      <c r="B16" s="85"/>
      <c r="C16" s="84"/>
      <c r="D16" s="84"/>
      <c r="E16" s="203"/>
      <c r="F16" s="203"/>
      <c r="G16" s="203"/>
      <c r="H16" s="203"/>
      <c r="I16" s="84"/>
      <c r="J16" s="86"/>
    </row>
    <row r="17" spans="1:10" ht="22.9" customHeight="1" x14ac:dyDescent="0.25">
      <c r="A17" s="89"/>
      <c r="B17" s="87" t="s">
        <v>12</v>
      </c>
      <c r="C17" s="234" t="s">
        <v>505</v>
      </c>
      <c r="D17" s="235"/>
      <c r="E17" s="90"/>
      <c r="F17" s="90"/>
      <c r="G17" s="90"/>
      <c r="H17" s="90"/>
      <c r="I17" s="90"/>
      <c r="J17" s="88"/>
    </row>
    <row r="18" spans="1:10" x14ac:dyDescent="0.25">
      <c r="A18" s="236"/>
      <c r="B18" s="237"/>
      <c r="C18" s="203"/>
      <c r="D18" s="203"/>
      <c r="E18" s="203"/>
      <c r="F18" s="203"/>
      <c r="G18" s="203"/>
      <c r="H18" s="203"/>
      <c r="I18" s="84"/>
      <c r="J18" s="86"/>
    </row>
    <row r="19" spans="1:10" x14ac:dyDescent="0.25">
      <c r="A19" s="226" t="s">
        <v>13</v>
      </c>
      <c r="B19" s="227"/>
      <c r="C19" s="242" t="s">
        <v>506</v>
      </c>
      <c r="D19" s="243"/>
      <c r="E19" s="243"/>
      <c r="F19" s="243"/>
      <c r="G19" s="243"/>
      <c r="H19" s="243"/>
      <c r="I19" s="243"/>
      <c r="J19" s="244"/>
    </row>
    <row r="20" spans="1:10" x14ac:dyDescent="0.25">
      <c r="A20" s="83"/>
      <c r="B20" s="84"/>
      <c r="C20" s="91"/>
      <c r="D20" s="84"/>
      <c r="E20" s="203"/>
      <c r="F20" s="203"/>
      <c r="G20" s="203"/>
      <c r="H20" s="203"/>
      <c r="I20" s="84"/>
      <c r="J20" s="86"/>
    </row>
    <row r="21" spans="1:10" x14ac:dyDescent="0.25">
      <c r="A21" s="226" t="s">
        <v>14</v>
      </c>
      <c r="B21" s="227"/>
      <c r="C21" s="232">
        <v>10000</v>
      </c>
      <c r="D21" s="233"/>
      <c r="E21" s="203"/>
      <c r="F21" s="203"/>
      <c r="G21" s="219" t="s">
        <v>507</v>
      </c>
      <c r="H21" s="220"/>
      <c r="I21" s="220"/>
      <c r="J21" s="221"/>
    </row>
    <row r="22" spans="1:10" x14ac:dyDescent="0.25">
      <c r="A22" s="83"/>
      <c r="B22" s="84"/>
      <c r="C22" s="84"/>
      <c r="D22" s="84"/>
      <c r="E22" s="203"/>
      <c r="F22" s="203"/>
      <c r="G22" s="203"/>
      <c r="H22" s="203"/>
      <c r="I22" s="84"/>
      <c r="J22" s="86"/>
    </row>
    <row r="23" spans="1:10" x14ac:dyDescent="0.25">
      <c r="A23" s="226" t="s">
        <v>15</v>
      </c>
      <c r="B23" s="227"/>
      <c r="C23" s="219" t="s">
        <v>508</v>
      </c>
      <c r="D23" s="220"/>
      <c r="E23" s="220"/>
      <c r="F23" s="220"/>
      <c r="G23" s="220"/>
      <c r="H23" s="220"/>
      <c r="I23" s="220"/>
      <c r="J23" s="221"/>
    </row>
    <row r="24" spans="1:10" x14ac:dyDescent="0.25">
      <c r="A24" s="83"/>
      <c r="B24" s="84"/>
      <c r="C24" s="84"/>
      <c r="D24" s="84"/>
      <c r="E24" s="203"/>
      <c r="F24" s="203"/>
      <c r="G24" s="203"/>
      <c r="H24" s="203"/>
      <c r="I24" s="84"/>
      <c r="J24" s="86"/>
    </row>
    <row r="25" spans="1:10" x14ac:dyDescent="0.25">
      <c r="A25" s="226" t="s">
        <v>16</v>
      </c>
      <c r="B25" s="227"/>
      <c r="C25" s="229" t="s">
        <v>509</v>
      </c>
      <c r="D25" s="230"/>
      <c r="E25" s="230"/>
      <c r="F25" s="230"/>
      <c r="G25" s="230"/>
      <c r="H25" s="230"/>
      <c r="I25" s="230"/>
      <c r="J25" s="231"/>
    </row>
    <row r="26" spans="1:10" x14ac:dyDescent="0.25">
      <c r="A26" s="83"/>
      <c r="B26" s="84"/>
      <c r="C26" s="91"/>
      <c r="D26" s="84"/>
      <c r="E26" s="203"/>
      <c r="F26" s="203"/>
      <c r="G26" s="203"/>
      <c r="H26" s="203"/>
      <c r="I26" s="84"/>
      <c r="J26" s="86"/>
    </row>
    <row r="27" spans="1:10" x14ac:dyDescent="0.25">
      <c r="A27" s="226" t="s">
        <v>17</v>
      </c>
      <c r="B27" s="227"/>
      <c r="C27" s="229" t="s">
        <v>510</v>
      </c>
      <c r="D27" s="230"/>
      <c r="E27" s="230"/>
      <c r="F27" s="230"/>
      <c r="G27" s="230"/>
      <c r="H27" s="230"/>
      <c r="I27" s="230"/>
      <c r="J27" s="231"/>
    </row>
    <row r="28" spans="1:10" ht="13.9" customHeight="1" x14ac:dyDescent="0.25">
      <c r="A28" s="83"/>
      <c r="B28" s="84"/>
      <c r="C28" s="91"/>
      <c r="D28" s="84"/>
      <c r="E28" s="203"/>
      <c r="F28" s="203"/>
      <c r="G28" s="203"/>
      <c r="H28" s="203"/>
      <c r="I28" s="84"/>
      <c r="J28" s="86"/>
    </row>
    <row r="29" spans="1:10" ht="22.9" customHeight="1" x14ac:dyDescent="0.25">
      <c r="A29" s="196" t="s">
        <v>18</v>
      </c>
      <c r="B29" s="227"/>
      <c r="C29" s="92">
        <v>11419</v>
      </c>
      <c r="D29" s="93"/>
      <c r="E29" s="207"/>
      <c r="F29" s="207"/>
      <c r="G29" s="207"/>
      <c r="H29" s="207"/>
      <c r="I29" s="94"/>
      <c r="J29" s="95"/>
    </row>
    <row r="30" spans="1:10" x14ac:dyDescent="0.25">
      <c r="A30" s="83"/>
      <c r="B30" s="84"/>
      <c r="C30" s="84"/>
      <c r="D30" s="84"/>
      <c r="E30" s="203"/>
      <c r="F30" s="203"/>
      <c r="G30" s="203"/>
      <c r="H30" s="203"/>
      <c r="I30" s="94"/>
      <c r="J30" s="95"/>
    </row>
    <row r="31" spans="1:10" x14ac:dyDescent="0.25">
      <c r="A31" s="226" t="s">
        <v>19</v>
      </c>
      <c r="B31" s="227"/>
      <c r="C31" s="106" t="s">
        <v>613</v>
      </c>
      <c r="D31" s="225" t="s">
        <v>20</v>
      </c>
      <c r="E31" s="208"/>
      <c r="F31" s="208"/>
      <c r="G31" s="208"/>
      <c r="H31" s="96"/>
      <c r="I31" s="97" t="s">
        <v>21</v>
      </c>
      <c r="J31" s="98" t="s">
        <v>22</v>
      </c>
    </row>
    <row r="32" spans="1:10" x14ac:dyDescent="0.25">
      <c r="A32" s="226"/>
      <c r="B32" s="227"/>
      <c r="C32" s="99"/>
      <c r="D32" s="67"/>
      <c r="E32" s="228"/>
      <c r="F32" s="228"/>
      <c r="G32" s="228"/>
      <c r="H32" s="228"/>
      <c r="I32" s="94"/>
      <c r="J32" s="95"/>
    </row>
    <row r="33" spans="1:10" x14ac:dyDescent="0.25">
      <c r="A33" s="226" t="s">
        <v>23</v>
      </c>
      <c r="B33" s="227"/>
      <c r="C33" s="92" t="s">
        <v>511</v>
      </c>
      <c r="D33" s="225" t="s">
        <v>24</v>
      </c>
      <c r="E33" s="208"/>
      <c r="F33" s="208"/>
      <c r="G33" s="208"/>
      <c r="H33" s="90"/>
      <c r="I33" s="97" t="s">
        <v>25</v>
      </c>
      <c r="J33" s="98" t="s">
        <v>26</v>
      </c>
    </row>
    <row r="34" spans="1:10" x14ac:dyDescent="0.25">
      <c r="A34" s="83"/>
      <c r="B34" s="84"/>
      <c r="C34" s="84"/>
      <c r="D34" s="84"/>
      <c r="E34" s="203"/>
      <c r="F34" s="203"/>
      <c r="G34" s="203"/>
      <c r="H34" s="203"/>
      <c r="I34" s="84"/>
      <c r="J34" s="86"/>
    </row>
    <row r="35" spans="1:10" x14ac:dyDescent="0.25">
      <c r="A35" s="225" t="s">
        <v>27</v>
      </c>
      <c r="B35" s="208"/>
      <c r="C35" s="208"/>
      <c r="D35" s="208"/>
      <c r="E35" s="208" t="s">
        <v>28</v>
      </c>
      <c r="F35" s="208"/>
      <c r="G35" s="208"/>
      <c r="H35" s="208"/>
      <c r="I35" s="208"/>
      <c r="J35" s="100" t="s">
        <v>29</v>
      </c>
    </row>
    <row r="36" spans="1:10" x14ac:dyDescent="0.25">
      <c r="A36" s="83"/>
      <c r="B36" s="84"/>
      <c r="C36" s="84"/>
      <c r="D36" s="84"/>
      <c r="E36" s="203"/>
      <c r="F36" s="203"/>
      <c r="G36" s="203"/>
      <c r="H36" s="203"/>
      <c r="I36" s="84"/>
      <c r="J36" s="95"/>
    </row>
    <row r="37" spans="1:10" x14ac:dyDescent="0.25">
      <c r="A37" s="193" t="s">
        <v>622</v>
      </c>
      <c r="B37" s="194"/>
      <c r="C37" s="194"/>
      <c r="D37" s="194"/>
      <c r="E37" s="180" t="s">
        <v>517</v>
      </c>
      <c r="F37" s="181"/>
      <c r="G37" s="181"/>
      <c r="H37" s="181"/>
      <c r="I37" s="182"/>
      <c r="J37" s="124">
        <v>4980310</v>
      </c>
    </row>
    <row r="38" spans="1:10" x14ac:dyDescent="0.25">
      <c r="A38" s="83"/>
      <c r="B38" s="84"/>
      <c r="C38" s="91"/>
      <c r="D38" s="195"/>
      <c r="E38" s="195"/>
      <c r="F38" s="195"/>
      <c r="G38" s="195"/>
      <c r="H38" s="195"/>
      <c r="I38" s="195"/>
      <c r="J38" s="86"/>
    </row>
    <row r="39" spans="1:10" x14ac:dyDescent="0.25">
      <c r="A39" s="180" t="s">
        <v>518</v>
      </c>
      <c r="B39" s="181"/>
      <c r="C39" s="181"/>
      <c r="D39" s="182"/>
      <c r="E39" s="180" t="s">
        <v>517</v>
      </c>
      <c r="F39" s="181"/>
      <c r="G39" s="181"/>
      <c r="H39" s="181"/>
      <c r="I39" s="182"/>
      <c r="J39" s="125">
        <v>4558499</v>
      </c>
    </row>
    <row r="40" spans="1:10" x14ac:dyDescent="0.25">
      <c r="A40" s="101"/>
      <c r="B40" s="91"/>
      <c r="C40" s="217"/>
      <c r="D40" s="217"/>
      <c r="E40" s="203"/>
      <c r="F40" s="203"/>
      <c r="G40" s="217"/>
      <c r="H40" s="217"/>
      <c r="I40" s="217"/>
      <c r="J40" s="86"/>
    </row>
    <row r="41" spans="1:10" x14ac:dyDescent="0.25">
      <c r="A41" s="180" t="s">
        <v>519</v>
      </c>
      <c r="B41" s="181"/>
      <c r="C41" s="181"/>
      <c r="D41" s="182"/>
      <c r="E41" s="180" t="s">
        <v>520</v>
      </c>
      <c r="F41" s="181"/>
      <c r="G41" s="181"/>
      <c r="H41" s="181"/>
      <c r="I41" s="182"/>
      <c r="J41" s="126">
        <v>1899660</v>
      </c>
    </row>
    <row r="42" spans="1:10" x14ac:dyDescent="0.25">
      <c r="A42" s="101"/>
      <c r="B42" s="91"/>
      <c r="C42" s="91"/>
      <c r="D42" s="84"/>
      <c r="E42" s="171"/>
      <c r="F42" s="171"/>
      <c r="G42" s="217"/>
      <c r="H42" s="217"/>
      <c r="I42" s="84"/>
      <c r="J42" s="86"/>
    </row>
    <row r="43" spans="1:10" x14ac:dyDescent="0.25">
      <c r="A43" s="180" t="s">
        <v>521</v>
      </c>
      <c r="B43" s="181"/>
      <c r="C43" s="181"/>
      <c r="D43" s="182"/>
      <c r="E43" s="180" t="s">
        <v>517</v>
      </c>
      <c r="F43" s="181"/>
      <c r="G43" s="181"/>
      <c r="H43" s="181"/>
      <c r="I43" s="182"/>
      <c r="J43" s="127">
        <v>4509595</v>
      </c>
    </row>
    <row r="44" spans="1:10" s="123" customFormat="1" x14ac:dyDescent="0.25">
      <c r="A44" s="120"/>
      <c r="B44" s="121"/>
      <c r="C44" s="121"/>
      <c r="D44" s="119"/>
      <c r="E44" s="171"/>
      <c r="F44" s="171"/>
      <c r="G44" s="172"/>
      <c r="H44" s="172"/>
      <c r="I44" s="119"/>
      <c r="J44" s="122"/>
    </row>
    <row r="45" spans="1:10" s="123" customFormat="1" x14ac:dyDescent="0.25">
      <c r="A45" s="187" t="s">
        <v>522</v>
      </c>
      <c r="B45" s="188"/>
      <c r="C45" s="188"/>
      <c r="D45" s="189"/>
      <c r="E45" s="187" t="s">
        <v>523</v>
      </c>
      <c r="F45" s="188"/>
      <c r="G45" s="188"/>
      <c r="H45" s="188"/>
      <c r="I45" s="189"/>
      <c r="J45" s="129">
        <v>2168235</v>
      </c>
    </row>
    <row r="46" spans="1:10" s="123" customFormat="1" x14ac:dyDescent="0.25">
      <c r="A46" s="120"/>
      <c r="B46" s="121"/>
      <c r="C46" s="121"/>
      <c r="D46" s="119"/>
      <c r="E46" s="171"/>
      <c r="F46" s="171"/>
      <c r="G46" s="172"/>
      <c r="H46" s="172"/>
      <c r="I46" s="119"/>
      <c r="J46" s="122"/>
    </row>
    <row r="47" spans="1:10" s="123" customFormat="1" x14ac:dyDescent="0.25">
      <c r="A47" s="187" t="s">
        <v>524</v>
      </c>
      <c r="B47" s="188"/>
      <c r="C47" s="188"/>
      <c r="D47" s="189"/>
      <c r="E47" s="187" t="s">
        <v>525</v>
      </c>
      <c r="F47" s="188"/>
      <c r="G47" s="188"/>
      <c r="H47" s="188"/>
      <c r="I47" s="189"/>
      <c r="J47" s="130">
        <v>2186179</v>
      </c>
    </row>
    <row r="48" spans="1:10" s="123" customFormat="1" x14ac:dyDescent="0.25">
      <c r="A48" s="120"/>
      <c r="B48" s="121"/>
      <c r="C48" s="121"/>
      <c r="D48" s="119"/>
      <c r="E48" s="171"/>
      <c r="F48" s="171"/>
      <c r="G48" s="172"/>
      <c r="H48" s="172"/>
      <c r="I48" s="119"/>
      <c r="J48" s="122"/>
    </row>
    <row r="49" spans="1:10" s="123" customFormat="1" x14ac:dyDescent="0.25">
      <c r="A49" s="187" t="s">
        <v>526</v>
      </c>
      <c r="B49" s="188"/>
      <c r="C49" s="188"/>
      <c r="D49" s="189"/>
      <c r="E49" s="187" t="s">
        <v>527</v>
      </c>
      <c r="F49" s="188"/>
      <c r="G49" s="188"/>
      <c r="H49" s="188"/>
      <c r="I49" s="189"/>
      <c r="J49" s="131">
        <v>17409042</v>
      </c>
    </row>
    <row r="50" spans="1:10" s="123" customFormat="1" x14ac:dyDescent="0.25">
      <c r="A50" s="120"/>
      <c r="B50" s="121"/>
      <c r="C50" s="121"/>
      <c r="D50" s="119"/>
      <c r="E50" s="171"/>
      <c r="F50" s="171"/>
      <c r="G50" s="172"/>
      <c r="H50" s="172"/>
      <c r="I50" s="119"/>
      <c r="J50" s="122"/>
    </row>
    <row r="51" spans="1:10" s="123" customFormat="1" x14ac:dyDescent="0.25">
      <c r="A51" s="187" t="s">
        <v>528</v>
      </c>
      <c r="B51" s="188"/>
      <c r="C51" s="188"/>
      <c r="D51" s="189"/>
      <c r="E51" s="187" t="s">
        <v>529</v>
      </c>
      <c r="F51" s="188"/>
      <c r="G51" s="188"/>
      <c r="H51" s="188"/>
      <c r="I51" s="189"/>
      <c r="J51" s="132">
        <v>34234601</v>
      </c>
    </row>
    <row r="52" spans="1:10" s="123" customFormat="1" x14ac:dyDescent="0.25">
      <c r="A52" s="120"/>
      <c r="B52" s="121"/>
      <c r="C52" s="121"/>
      <c r="D52" s="119"/>
      <c r="E52" s="171"/>
      <c r="F52" s="171"/>
      <c r="G52" s="172"/>
      <c r="H52" s="172"/>
      <c r="I52" s="119"/>
      <c r="J52" s="122"/>
    </row>
    <row r="53" spans="1:10" s="123" customFormat="1" x14ac:dyDescent="0.25">
      <c r="A53" s="187" t="s">
        <v>530</v>
      </c>
      <c r="B53" s="188"/>
      <c r="C53" s="188"/>
      <c r="D53" s="189"/>
      <c r="E53" s="187" t="s">
        <v>531</v>
      </c>
      <c r="F53" s="188"/>
      <c r="G53" s="188"/>
      <c r="H53" s="188"/>
      <c r="I53" s="189"/>
      <c r="J53" s="128" t="s">
        <v>615</v>
      </c>
    </row>
    <row r="54" spans="1:10" s="123" customFormat="1" x14ac:dyDescent="0.25">
      <c r="A54" s="120"/>
      <c r="B54" s="121"/>
      <c r="C54" s="121"/>
      <c r="D54" s="119"/>
      <c r="E54" s="171"/>
      <c r="F54" s="171"/>
      <c r="G54" s="172"/>
      <c r="H54" s="172"/>
      <c r="I54" s="119"/>
      <c r="J54" s="122"/>
    </row>
    <row r="55" spans="1:10" s="123" customFormat="1" x14ac:dyDescent="0.25">
      <c r="A55" s="187" t="s">
        <v>623</v>
      </c>
      <c r="B55" s="188"/>
      <c r="C55" s="188"/>
      <c r="D55" s="189"/>
      <c r="E55" s="187" t="s">
        <v>532</v>
      </c>
      <c r="F55" s="188"/>
      <c r="G55" s="188"/>
      <c r="H55" s="188"/>
      <c r="I55" s="189"/>
      <c r="J55" s="133" t="s">
        <v>533</v>
      </c>
    </row>
    <row r="56" spans="1:10" s="123" customFormat="1" x14ac:dyDescent="0.25">
      <c r="A56" s="120"/>
      <c r="B56" s="121"/>
      <c r="C56" s="121"/>
      <c r="D56" s="119"/>
      <c r="E56" s="171"/>
      <c r="F56" s="171"/>
      <c r="G56" s="172"/>
      <c r="H56" s="172"/>
      <c r="I56" s="119"/>
      <c r="J56" s="122"/>
    </row>
    <row r="57" spans="1:10" s="123" customFormat="1" x14ac:dyDescent="0.25">
      <c r="A57" s="187" t="s">
        <v>534</v>
      </c>
      <c r="B57" s="188"/>
      <c r="C57" s="188"/>
      <c r="D57" s="189"/>
      <c r="E57" s="187" t="s">
        <v>535</v>
      </c>
      <c r="F57" s="188"/>
      <c r="G57" s="188"/>
      <c r="H57" s="188"/>
      <c r="I57" s="189"/>
      <c r="J57" s="134">
        <v>2215896</v>
      </c>
    </row>
    <row r="58" spans="1:10" s="123" customFormat="1" x14ac:dyDescent="0.25">
      <c r="A58" s="120"/>
      <c r="B58" s="121"/>
      <c r="C58" s="121"/>
      <c r="D58" s="119"/>
      <c r="E58" s="171"/>
      <c r="F58" s="171"/>
      <c r="G58" s="172"/>
      <c r="H58" s="172"/>
      <c r="I58" s="119"/>
      <c r="J58" s="122"/>
    </row>
    <row r="59" spans="1:10" s="123" customFormat="1" x14ac:dyDescent="0.25">
      <c r="A59" s="187" t="s">
        <v>536</v>
      </c>
      <c r="B59" s="188"/>
      <c r="C59" s="188"/>
      <c r="D59" s="189"/>
      <c r="E59" s="187" t="s">
        <v>527</v>
      </c>
      <c r="F59" s="188"/>
      <c r="G59" s="188"/>
      <c r="H59" s="188"/>
      <c r="I59" s="189"/>
      <c r="J59" s="135">
        <v>21096121</v>
      </c>
    </row>
    <row r="60" spans="1:10" s="123" customFormat="1" x14ac:dyDescent="0.25">
      <c r="A60" s="120"/>
      <c r="B60" s="121"/>
      <c r="C60" s="121"/>
      <c r="D60" s="119"/>
      <c r="E60" s="171"/>
      <c r="F60" s="171"/>
      <c r="G60" s="172"/>
      <c r="H60" s="172"/>
      <c r="I60" s="119"/>
      <c r="J60" s="122"/>
    </row>
    <row r="61" spans="1:10" s="123" customFormat="1" x14ac:dyDescent="0.25">
      <c r="A61" s="187" t="s">
        <v>537</v>
      </c>
      <c r="B61" s="188"/>
      <c r="C61" s="188"/>
      <c r="D61" s="189"/>
      <c r="E61" s="187" t="s">
        <v>538</v>
      </c>
      <c r="F61" s="188"/>
      <c r="G61" s="188"/>
      <c r="H61" s="188"/>
      <c r="I61" s="189"/>
      <c r="J61" s="136">
        <v>984359</v>
      </c>
    </row>
    <row r="62" spans="1:10" s="123" customFormat="1" x14ac:dyDescent="0.25">
      <c r="A62" s="120"/>
      <c r="B62" s="121"/>
      <c r="C62" s="121"/>
      <c r="D62" s="119"/>
      <c r="E62" s="171"/>
      <c r="F62" s="171"/>
      <c r="G62" s="172"/>
      <c r="H62" s="172"/>
      <c r="I62" s="119"/>
      <c r="J62" s="122"/>
    </row>
    <row r="63" spans="1:10" s="123" customFormat="1" x14ac:dyDescent="0.25">
      <c r="A63" s="187" t="s">
        <v>539</v>
      </c>
      <c r="B63" s="188"/>
      <c r="C63" s="188"/>
      <c r="D63" s="189"/>
      <c r="E63" s="187" t="s">
        <v>540</v>
      </c>
      <c r="F63" s="188"/>
      <c r="G63" s="188"/>
      <c r="H63" s="188"/>
      <c r="I63" s="189"/>
      <c r="J63" s="137">
        <v>687716</v>
      </c>
    </row>
    <row r="64" spans="1:10" s="123" customFormat="1" x14ac:dyDescent="0.25">
      <c r="A64" s="120"/>
      <c r="B64" s="121"/>
      <c r="C64" s="121"/>
      <c r="D64" s="119"/>
      <c r="E64" s="171"/>
      <c r="F64" s="171"/>
      <c r="G64" s="172"/>
      <c r="H64" s="172"/>
      <c r="I64" s="119"/>
      <c r="J64" s="122"/>
    </row>
    <row r="65" spans="1:10" s="123" customFormat="1" x14ac:dyDescent="0.25">
      <c r="A65" s="187" t="s">
        <v>541</v>
      </c>
      <c r="B65" s="188"/>
      <c r="C65" s="188"/>
      <c r="D65" s="189"/>
      <c r="E65" s="190" t="s">
        <v>542</v>
      </c>
      <c r="F65" s="191"/>
      <c r="G65" s="191"/>
      <c r="H65" s="191"/>
      <c r="I65" s="192"/>
      <c r="J65" s="138" t="s">
        <v>543</v>
      </c>
    </row>
    <row r="66" spans="1:10" s="123" customFormat="1" x14ac:dyDescent="0.25">
      <c r="A66" s="120"/>
      <c r="B66" s="121"/>
      <c r="C66" s="121"/>
      <c r="D66" s="119"/>
      <c r="E66" s="171"/>
      <c r="F66" s="171"/>
      <c r="G66" s="172"/>
      <c r="H66" s="172"/>
      <c r="I66" s="119"/>
      <c r="J66" s="122"/>
    </row>
    <row r="67" spans="1:10" s="123" customFormat="1" x14ac:dyDescent="0.25">
      <c r="A67" s="187" t="s">
        <v>544</v>
      </c>
      <c r="B67" s="188"/>
      <c r="C67" s="188"/>
      <c r="D67" s="189"/>
      <c r="E67" s="187" t="s">
        <v>545</v>
      </c>
      <c r="F67" s="188"/>
      <c r="G67" s="188"/>
      <c r="H67" s="188"/>
      <c r="I67" s="189"/>
      <c r="J67" s="139">
        <v>927293</v>
      </c>
    </row>
    <row r="68" spans="1:10" s="123" customFormat="1" x14ac:dyDescent="0.25">
      <c r="A68" s="120"/>
      <c r="B68" s="121"/>
      <c r="C68" s="121"/>
      <c r="D68" s="119"/>
      <c r="E68" s="171"/>
      <c r="F68" s="171"/>
      <c r="G68" s="172"/>
      <c r="H68" s="172"/>
      <c r="I68" s="119"/>
      <c r="J68" s="122"/>
    </row>
    <row r="69" spans="1:10" s="123" customFormat="1" x14ac:dyDescent="0.25">
      <c r="A69" s="187" t="s">
        <v>546</v>
      </c>
      <c r="B69" s="188"/>
      <c r="C69" s="188"/>
      <c r="D69" s="189"/>
      <c r="E69" s="187" t="s">
        <v>517</v>
      </c>
      <c r="F69" s="188"/>
      <c r="G69" s="188"/>
      <c r="H69" s="188"/>
      <c r="I69" s="189"/>
      <c r="J69" s="140">
        <v>5288339</v>
      </c>
    </row>
    <row r="70" spans="1:10" s="123" customFormat="1" x14ac:dyDescent="0.25">
      <c r="A70" s="120"/>
      <c r="B70" s="121"/>
      <c r="C70" s="121"/>
      <c r="D70" s="119"/>
      <c r="E70" s="171"/>
      <c r="F70" s="171"/>
      <c r="G70" s="172"/>
      <c r="H70" s="172"/>
      <c r="I70" s="119"/>
      <c r="J70" s="122"/>
    </row>
    <row r="71" spans="1:10" s="123" customFormat="1" x14ac:dyDescent="0.25">
      <c r="A71" s="187" t="s">
        <v>547</v>
      </c>
      <c r="B71" s="188"/>
      <c r="C71" s="188"/>
      <c r="D71" s="189"/>
      <c r="E71" s="173" t="s">
        <v>548</v>
      </c>
      <c r="F71" s="174"/>
      <c r="G71" s="174"/>
      <c r="H71" s="174"/>
      <c r="I71" s="175"/>
      <c r="J71" s="141" t="s">
        <v>549</v>
      </c>
    </row>
    <row r="72" spans="1:10" s="123" customFormat="1" x14ac:dyDescent="0.25">
      <c r="A72" s="120"/>
      <c r="B72" s="121"/>
      <c r="C72" s="121"/>
      <c r="D72" s="119"/>
      <c r="E72" s="171"/>
      <c r="F72" s="171"/>
      <c r="G72" s="172"/>
      <c r="H72" s="172"/>
      <c r="I72" s="119"/>
      <c r="J72" s="122"/>
    </row>
    <row r="73" spans="1:10" s="123" customFormat="1" x14ac:dyDescent="0.25">
      <c r="A73" s="173" t="s">
        <v>550</v>
      </c>
      <c r="B73" s="174"/>
      <c r="C73" s="174"/>
      <c r="D73" s="175"/>
      <c r="E73" s="173" t="s">
        <v>551</v>
      </c>
      <c r="F73" s="174"/>
      <c r="G73" s="174"/>
      <c r="H73" s="174"/>
      <c r="I73" s="175"/>
      <c r="J73" s="142">
        <v>5323859</v>
      </c>
    </row>
    <row r="74" spans="1:10" s="123" customFormat="1" x14ac:dyDescent="0.25">
      <c r="A74" s="120"/>
      <c r="B74" s="121"/>
      <c r="C74" s="121"/>
      <c r="D74" s="119"/>
      <c r="E74" s="171"/>
      <c r="F74" s="171"/>
      <c r="G74" s="172"/>
      <c r="H74" s="172"/>
      <c r="I74" s="119"/>
      <c r="J74" s="122"/>
    </row>
    <row r="75" spans="1:10" s="123" customFormat="1" x14ac:dyDescent="0.25">
      <c r="A75" s="173" t="s">
        <v>552</v>
      </c>
      <c r="B75" s="174"/>
      <c r="C75" s="174"/>
      <c r="D75" s="175"/>
      <c r="E75" s="173" t="s">
        <v>553</v>
      </c>
      <c r="F75" s="174"/>
      <c r="G75" s="174"/>
      <c r="H75" s="174"/>
      <c r="I75" s="175"/>
      <c r="J75" s="143" t="s">
        <v>554</v>
      </c>
    </row>
    <row r="76" spans="1:10" s="123" customFormat="1" x14ac:dyDescent="0.25">
      <c r="A76" s="120"/>
      <c r="B76" s="121"/>
      <c r="C76" s="121"/>
      <c r="D76" s="119"/>
      <c r="E76" s="171"/>
      <c r="F76" s="171"/>
      <c r="G76" s="172"/>
      <c r="H76" s="172"/>
      <c r="I76" s="119"/>
      <c r="J76" s="122"/>
    </row>
    <row r="77" spans="1:10" s="123" customFormat="1" x14ac:dyDescent="0.25">
      <c r="A77" s="173" t="s">
        <v>555</v>
      </c>
      <c r="B77" s="174"/>
      <c r="C77" s="174"/>
      <c r="D77" s="175"/>
      <c r="E77" s="173" t="s">
        <v>556</v>
      </c>
      <c r="F77" s="174"/>
      <c r="G77" s="174"/>
      <c r="H77" s="174"/>
      <c r="I77" s="175"/>
      <c r="J77" s="144" t="s">
        <v>557</v>
      </c>
    </row>
    <row r="78" spans="1:10" s="123" customFormat="1" x14ac:dyDescent="0.25">
      <c r="A78" s="120"/>
      <c r="B78" s="121"/>
      <c r="C78" s="121"/>
      <c r="D78" s="119"/>
      <c r="E78" s="171"/>
      <c r="F78" s="171"/>
      <c r="G78" s="172"/>
      <c r="H78" s="172"/>
      <c r="I78" s="119"/>
      <c r="J78" s="122"/>
    </row>
    <row r="79" spans="1:10" s="123" customFormat="1" x14ac:dyDescent="0.25">
      <c r="A79" s="173" t="s">
        <v>558</v>
      </c>
      <c r="B79" s="174"/>
      <c r="C79" s="174"/>
      <c r="D79" s="175"/>
      <c r="E79" s="173" t="s">
        <v>517</v>
      </c>
      <c r="F79" s="174"/>
      <c r="G79" s="174"/>
      <c r="H79" s="174"/>
      <c r="I79" s="175"/>
      <c r="J79" s="145">
        <v>81343542</v>
      </c>
    </row>
    <row r="80" spans="1:10" s="123" customFormat="1" x14ac:dyDescent="0.25">
      <c r="A80" s="120"/>
      <c r="B80" s="121"/>
      <c r="C80" s="121"/>
      <c r="D80" s="119"/>
      <c r="E80" s="171"/>
      <c r="F80" s="171"/>
      <c r="G80" s="172"/>
      <c r="H80" s="172"/>
      <c r="I80" s="119"/>
      <c r="J80" s="122"/>
    </row>
    <row r="81" spans="1:10" s="123" customFormat="1" x14ac:dyDescent="0.25">
      <c r="A81" s="173" t="s">
        <v>559</v>
      </c>
      <c r="B81" s="174"/>
      <c r="C81" s="174"/>
      <c r="D81" s="175"/>
      <c r="E81" s="173" t="s">
        <v>517</v>
      </c>
      <c r="F81" s="174"/>
      <c r="G81" s="174"/>
      <c r="H81" s="174"/>
      <c r="I81" s="175"/>
      <c r="J81" s="146">
        <v>81343559</v>
      </c>
    </row>
    <row r="82" spans="1:10" s="123" customFormat="1" x14ac:dyDescent="0.25">
      <c r="A82" s="120"/>
      <c r="B82" s="121"/>
      <c r="C82" s="121"/>
      <c r="D82" s="119"/>
      <c r="E82" s="171"/>
      <c r="F82" s="171"/>
      <c r="G82" s="172"/>
      <c r="H82" s="172"/>
      <c r="I82" s="119"/>
      <c r="J82" s="122"/>
    </row>
    <row r="83" spans="1:10" s="123" customFormat="1" x14ac:dyDescent="0.25">
      <c r="A83" s="173" t="s">
        <v>560</v>
      </c>
      <c r="B83" s="174"/>
      <c r="C83" s="174"/>
      <c r="D83" s="175"/>
      <c r="E83" s="173" t="s">
        <v>517</v>
      </c>
      <c r="F83" s="174"/>
      <c r="G83" s="174"/>
      <c r="H83" s="174"/>
      <c r="I83" s="175"/>
      <c r="J83" s="147">
        <v>81343567</v>
      </c>
    </row>
    <row r="84" spans="1:10" s="123" customFormat="1" x14ac:dyDescent="0.25">
      <c r="A84" s="120"/>
      <c r="B84" s="121"/>
      <c r="C84" s="121"/>
      <c r="D84" s="119"/>
      <c r="E84" s="171"/>
      <c r="F84" s="171"/>
      <c r="G84" s="172"/>
      <c r="H84" s="172"/>
      <c r="I84" s="119"/>
      <c r="J84" s="122"/>
    </row>
    <row r="85" spans="1:10" s="123" customFormat="1" x14ac:dyDescent="0.25">
      <c r="A85" s="173" t="s">
        <v>561</v>
      </c>
      <c r="B85" s="174"/>
      <c r="C85" s="174"/>
      <c r="D85" s="175"/>
      <c r="E85" s="173" t="s">
        <v>562</v>
      </c>
      <c r="F85" s="174"/>
      <c r="G85" s="174"/>
      <c r="H85" s="174"/>
      <c r="I85" s="175"/>
      <c r="J85" s="148">
        <v>80568105</v>
      </c>
    </row>
    <row r="86" spans="1:10" s="123" customFormat="1" x14ac:dyDescent="0.25">
      <c r="A86" s="120"/>
      <c r="B86" s="121"/>
      <c r="C86" s="121"/>
      <c r="D86" s="119"/>
      <c r="E86" s="171"/>
      <c r="F86" s="171"/>
      <c r="G86" s="172"/>
      <c r="H86" s="172"/>
      <c r="I86" s="119"/>
      <c r="J86" s="122"/>
    </row>
    <row r="87" spans="1:10" s="123" customFormat="1" x14ac:dyDescent="0.25">
      <c r="A87" s="173" t="s">
        <v>563</v>
      </c>
      <c r="B87" s="174"/>
      <c r="C87" s="174"/>
      <c r="D87" s="175"/>
      <c r="E87" s="173" t="s">
        <v>517</v>
      </c>
      <c r="F87" s="174"/>
      <c r="G87" s="174"/>
      <c r="H87" s="174"/>
      <c r="I87" s="175"/>
      <c r="J87" s="149">
        <v>81348048</v>
      </c>
    </row>
    <row r="88" spans="1:10" s="123" customFormat="1" x14ac:dyDescent="0.25">
      <c r="A88" s="120"/>
      <c r="B88" s="121"/>
      <c r="C88" s="121"/>
      <c r="D88" s="119"/>
      <c r="E88" s="171"/>
      <c r="F88" s="171"/>
      <c r="G88" s="172"/>
      <c r="H88" s="172"/>
      <c r="I88" s="119"/>
      <c r="J88" s="122"/>
    </row>
    <row r="89" spans="1:10" s="123" customFormat="1" x14ac:dyDescent="0.25">
      <c r="A89" s="176" t="s">
        <v>564</v>
      </c>
      <c r="B89" s="177"/>
      <c r="C89" s="177"/>
      <c r="D89" s="178"/>
      <c r="E89" s="176" t="s">
        <v>565</v>
      </c>
      <c r="F89" s="177"/>
      <c r="G89" s="177"/>
      <c r="H89" s="177"/>
      <c r="I89" s="178"/>
      <c r="J89" s="150">
        <v>405483007</v>
      </c>
    </row>
    <row r="90" spans="1:10" s="123" customFormat="1" x14ac:dyDescent="0.25">
      <c r="A90" s="120"/>
      <c r="B90" s="121"/>
      <c r="C90" s="121"/>
      <c r="D90" s="119"/>
      <c r="E90" s="171"/>
      <c r="F90" s="171"/>
      <c r="G90" s="172"/>
      <c r="H90" s="172"/>
      <c r="I90" s="119"/>
      <c r="J90" s="122"/>
    </row>
    <row r="91" spans="1:10" s="123" customFormat="1" x14ac:dyDescent="0.25">
      <c r="A91" s="176" t="s">
        <v>566</v>
      </c>
      <c r="B91" s="177"/>
      <c r="C91" s="177"/>
      <c r="D91" s="178"/>
      <c r="E91" s="179" t="s">
        <v>567</v>
      </c>
      <c r="F91" s="177"/>
      <c r="G91" s="177"/>
      <c r="H91" s="177"/>
      <c r="I91" s="178"/>
      <c r="J91" s="151" t="s">
        <v>568</v>
      </c>
    </row>
    <row r="92" spans="1:10" s="123" customFormat="1" x14ac:dyDescent="0.25">
      <c r="A92" s="120"/>
      <c r="B92" s="121"/>
      <c r="C92" s="121"/>
      <c r="D92" s="119"/>
      <c r="E92" s="171"/>
      <c r="F92" s="171"/>
      <c r="G92" s="172"/>
      <c r="H92" s="172"/>
      <c r="I92" s="119"/>
      <c r="J92" s="122"/>
    </row>
    <row r="93" spans="1:10" s="123" customFormat="1" x14ac:dyDescent="0.25">
      <c r="A93" s="176" t="s">
        <v>569</v>
      </c>
      <c r="B93" s="177"/>
      <c r="C93" s="177"/>
      <c r="D93" s="178"/>
      <c r="E93" s="179" t="s">
        <v>570</v>
      </c>
      <c r="F93" s="177"/>
      <c r="G93" s="177"/>
      <c r="H93" s="177"/>
      <c r="I93" s="178"/>
      <c r="J93" s="152">
        <v>21737330</v>
      </c>
    </row>
    <row r="94" spans="1:10" s="123" customFormat="1" x14ac:dyDescent="0.25">
      <c r="A94" s="120"/>
      <c r="B94" s="121"/>
      <c r="C94" s="121"/>
      <c r="D94" s="119"/>
      <c r="E94" s="171"/>
      <c r="F94" s="171"/>
      <c r="G94" s="172"/>
      <c r="H94" s="172"/>
      <c r="I94" s="119"/>
      <c r="J94" s="122"/>
    </row>
    <row r="95" spans="1:10" s="123" customFormat="1" x14ac:dyDescent="0.25">
      <c r="A95" s="183" t="s">
        <v>571</v>
      </c>
      <c r="B95" s="184"/>
      <c r="C95" s="184"/>
      <c r="D95" s="185"/>
      <c r="E95" s="186" t="s">
        <v>572</v>
      </c>
      <c r="F95" s="184"/>
      <c r="G95" s="184"/>
      <c r="H95" s="184"/>
      <c r="I95" s="185"/>
      <c r="J95" s="154">
        <v>21737330</v>
      </c>
    </row>
    <row r="96" spans="1:10" s="123" customFormat="1" x14ac:dyDescent="0.25">
      <c r="A96" s="120"/>
      <c r="B96" s="121"/>
      <c r="C96" s="121"/>
      <c r="D96" s="119"/>
      <c r="E96" s="171"/>
      <c r="F96" s="171"/>
      <c r="G96" s="172"/>
      <c r="H96" s="172"/>
      <c r="I96" s="119"/>
      <c r="J96" s="122"/>
    </row>
    <row r="97" spans="1:10" s="123" customFormat="1" x14ac:dyDescent="0.25">
      <c r="A97" s="180" t="s">
        <v>573</v>
      </c>
      <c r="B97" s="181"/>
      <c r="C97" s="181"/>
      <c r="D97" s="182"/>
      <c r="E97" s="168" t="s">
        <v>575</v>
      </c>
      <c r="F97" s="169"/>
      <c r="G97" s="169"/>
      <c r="H97" s="169"/>
      <c r="I97" s="170"/>
      <c r="J97" s="92" t="s">
        <v>574</v>
      </c>
    </row>
    <row r="98" spans="1:10" s="123" customFormat="1" x14ac:dyDescent="0.25">
      <c r="A98" s="120"/>
      <c r="B98" s="121"/>
      <c r="C98" s="121"/>
      <c r="D98" s="119"/>
      <c r="E98" s="171"/>
      <c r="F98" s="171"/>
      <c r="G98" s="172"/>
      <c r="H98" s="172"/>
      <c r="I98" s="119"/>
      <c r="J98" s="122"/>
    </row>
    <row r="99" spans="1:10" s="123" customFormat="1" x14ac:dyDescent="0.25">
      <c r="A99" s="180" t="s">
        <v>576</v>
      </c>
      <c r="B99" s="181"/>
      <c r="C99" s="181"/>
      <c r="D99" s="182"/>
      <c r="E99" s="168" t="s">
        <v>599</v>
      </c>
      <c r="F99" s="169"/>
      <c r="G99" s="169"/>
      <c r="H99" s="169"/>
      <c r="I99" s="170"/>
      <c r="J99" s="153" t="s">
        <v>587</v>
      </c>
    </row>
    <row r="100" spans="1:10" s="123" customFormat="1" x14ac:dyDescent="0.25">
      <c r="A100" s="155"/>
      <c r="B100" s="156"/>
      <c r="C100" s="156"/>
      <c r="D100" s="157"/>
      <c r="E100" s="163"/>
      <c r="F100" s="163"/>
      <c r="G100" s="164"/>
      <c r="H100" s="164"/>
      <c r="I100" s="157"/>
      <c r="J100" s="158"/>
    </row>
    <row r="101" spans="1:10" s="123" customFormat="1" x14ac:dyDescent="0.25">
      <c r="A101" s="180" t="s">
        <v>577</v>
      </c>
      <c r="B101" s="181"/>
      <c r="C101" s="181"/>
      <c r="D101" s="182"/>
      <c r="E101" s="168" t="s">
        <v>600</v>
      </c>
      <c r="F101" s="169"/>
      <c r="G101" s="169"/>
      <c r="H101" s="169"/>
      <c r="I101" s="170"/>
      <c r="J101" s="153" t="s">
        <v>588</v>
      </c>
    </row>
    <row r="102" spans="1:10" s="123" customFormat="1" x14ac:dyDescent="0.25">
      <c r="A102" s="155"/>
      <c r="B102" s="156"/>
      <c r="C102" s="156"/>
      <c r="D102" s="157"/>
      <c r="E102" s="163"/>
      <c r="F102" s="163"/>
      <c r="G102" s="164"/>
      <c r="H102" s="164"/>
      <c r="I102" s="157"/>
      <c r="J102" s="158"/>
    </row>
    <row r="103" spans="1:10" s="123" customFormat="1" x14ac:dyDescent="0.25">
      <c r="A103" s="180" t="s">
        <v>578</v>
      </c>
      <c r="B103" s="181"/>
      <c r="C103" s="181"/>
      <c r="D103" s="182"/>
      <c r="E103" s="168" t="s">
        <v>601</v>
      </c>
      <c r="F103" s="169"/>
      <c r="G103" s="169"/>
      <c r="H103" s="169"/>
      <c r="I103" s="170"/>
      <c r="J103" s="153" t="s">
        <v>589</v>
      </c>
    </row>
    <row r="104" spans="1:10" s="123" customFormat="1" x14ac:dyDescent="0.25">
      <c r="A104" s="155"/>
      <c r="B104" s="156"/>
      <c r="C104" s="156"/>
      <c r="D104" s="157"/>
      <c r="E104" s="163"/>
      <c r="F104" s="163"/>
      <c r="G104" s="164"/>
      <c r="H104" s="164"/>
      <c r="I104" s="157"/>
      <c r="J104" s="158"/>
    </row>
    <row r="105" spans="1:10" s="123" customFormat="1" x14ac:dyDescent="0.25">
      <c r="A105" s="180" t="s">
        <v>579</v>
      </c>
      <c r="B105" s="181"/>
      <c r="C105" s="181"/>
      <c r="D105" s="182"/>
      <c r="E105" s="168" t="s">
        <v>602</v>
      </c>
      <c r="F105" s="169"/>
      <c r="G105" s="169"/>
      <c r="H105" s="169"/>
      <c r="I105" s="170"/>
      <c r="J105" s="153" t="s">
        <v>590</v>
      </c>
    </row>
    <row r="106" spans="1:10" s="123" customFormat="1" x14ac:dyDescent="0.25">
      <c r="A106" s="155"/>
      <c r="B106" s="156"/>
      <c r="C106" s="156"/>
      <c r="D106" s="157"/>
      <c r="E106" s="163"/>
      <c r="F106" s="163"/>
      <c r="G106" s="164"/>
      <c r="H106" s="164"/>
      <c r="I106" s="157"/>
      <c r="J106" s="158"/>
    </row>
    <row r="107" spans="1:10" s="123" customFormat="1" x14ac:dyDescent="0.25">
      <c r="A107" s="180" t="s">
        <v>580</v>
      </c>
      <c r="B107" s="181"/>
      <c r="C107" s="181"/>
      <c r="D107" s="182"/>
      <c r="E107" s="168" t="s">
        <v>603</v>
      </c>
      <c r="F107" s="169"/>
      <c r="G107" s="169"/>
      <c r="H107" s="169"/>
      <c r="I107" s="170"/>
      <c r="J107" s="153" t="s">
        <v>591</v>
      </c>
    </row>
    <row r="108" spans="1:10" s="123" customFormat="1" x14ac:dyDescent="0.25">
      <c r="A108" s="155"/>
      <c r="B108" s="156"/>
      <c r="C108" s="156"/>
      <c r="D108" s="157"/>
      <c r="E108" s="163"/>
      <c r="F108" s="163"/>
      <c r="G108" s="164"/>
      <c r="H108" s="164"/>
      <c r="I108" s="157"/>
      <c r="J108" s="158"/>
    </row>
    <row r="109" spans="1:10" s="123" customFormat="1" x14ac:dyDescent="0.25">
      <c r="A109" s="180" t="s">
        <v>581</v>
      </c>
      <c r="B109" s="181"/>
      <c r="C109" s="181"/>
      <c r="D109" s="182"/>
      <c r="E109" s="168" t="s">
        <v>605</v>
      </c>
      <c r="F109" s="169"/>
      <c r="G109" s="169"/>
      <c r="H109" s="169"/>
      <c r="I109" s="170"/>
      <c r="J109" s="153" t="s">
        <v>592</v>
      </c>
    </row>
    <row r="110" spans="1:10" s="123" customFormat="1" x14ac:dyDescent="0.25">
      <c r="A110" s="155"/>
      <c r="B110" s="156"/>
      <c r="C110" s="156"/>
      <c r="D110" s="157"/>
      <c r="E110" s="163"/>
      <c r="F110" s="163"/>
      <c r="G110" s="164"/>
      <c r="H110" s="164"/>
      <c r="I110" s="157"/>
      <c r="J110" s="158"/>
    </row>
    <row r="111" spans="1:10" s="123" customFormat="1" x14ac:dyDescent="0.25">
      <c r="A111" s="180" t="s">
        <v>604</v>
      </c>
      <c r="B111" s="181"/>
      <c r="C111" s="181"/>
      <c r="D111" s="182"/>
      <c r="E111" s="168" t="s">
        <v>605</v>
      </c>
      <c r="F111" s="169"/>
      <c r="G111" s="169"/>
      <c r="H111" s="169"/>
      <c r="I111" s="170"/>
      <c r="J111" s="153" t="s">
        <v>593</v>
      </c>
    </row>
    <row r="112" spans="1:10" s="123" customFormat="1" x14ac:dyDescent="0.25">
      <c r="A112" s="155"/>
      <c r="B112" s="156"/>
      <c r="C112" s="156"/>
      <c r="D112" s="157"/>
      <c r="E112" s="163"/>
      <c r="F112" s="163"/>
      <c r="G112" s="164"/>
      <c r="H112" s="164"/>
      <c r="I112" s="157"/>
      <c r="J112" s="158"/>
    </row>
    <row r="113" spans="1:10" s="123" customFormat="1" x14ac:dyDescent="0.25">
      <c r="A113" s="180" t="s">
        <v>582</v>
      </c>
      <c r="B113" s="181"/>
      <c r="C113" s="181"/>
      <c r="D113" s="182"/>
      <c r="E113" s="168" t="s">
        <v>605</v>
      </c>
      <c r="F113" s="169"/>
      <c r="G113" s="169"/>
      <c r="H113" s="169"/>
      <c r="I113" s="170"/>
      <c r="J113" s="153" t="s">
        <v>594</v>
      </c>
    </row>
    <row r="114" spans="1:10" s="123" customFormat="1" x14ac:dyDescent="0.25">
      <c r="A114" s="155"/>
      <c r="B114" s="156"/>
      <c r="C114" s="156"/>
      <c r="D114" s="157"/>
      <c r="E114" s="163"/>
      <c r="F114" s="163"/>
      <c r="G114" s="164"/>
      <c r="H114" s="164"/>
      <c r="I114" s="157"/>
      <c r="J114" s="158"/>
    </row>
    <row r="115" spans="1:10" s="123" customFormat="1" x14ac:dyDescent="0.25">
      <c r="A115" s="180" t="s">
        <v>583</v>
      </c>
      <c r="B115" s="181"/>
      <c r="C115" s="181"/>
      <c r="D115" s="182"/>
      <c r="E115" s="168" t="s">
        <v>605</v>
      </c>
      <c r="F115" s="169"/>
      <c r="G115" s="169"/>
      <c r="H115" s="169"/>
      <c r="I115" s="170"/>
      <c r="J115" s="153" t="s">
        <v>595</v>
      </c>
    </row>
    <row r="116" spans="1:10" s="123" customFormat="1" x14ac:dyDescent="0.25">
      <c r="A116" s="155"/>
      <c r="B116" s="156"/>
      <c r="C116" s="156"/>
      <c r="D116" s="157"/>
      <c r="E116" s="163"/>
      <c r="F116" s="163"/>
      <c r="G116" s="164"/>
      <c r="H116" s="164"/>
      <c r="I116" s="157"/>
      <c r="J116" s="158"/>
    </row>
    <row r="117" spans="1:10" s="123" customFormat="1" x14ac:dyDescent="0.25">
      <c r="A117" s="165" t="s">
        <v>584</v>
      </c>
      <c r="B117" s="166"/>
      <c r="C117" s="166"/>
      <c r="D117" s="167"/>
      <c r="E117" s="168" t="s">
        <v>606</v>
      </c>
      <c r="F117" s="169"/>
      <c r="G117" s="169"/>
      <c r="H117" s="169"/>
      <c r="I117" s="170"/>
      <c r="J117" s="153" t="s">
        <v>596</v>
      </c>
    </row>
    <row r="118" spans="1:10" s="123" customFormat="1" x14ac:dyDescent="0.25">
      <c r="A118" s="155"/>
      <c r="B118" s="156"/>
      <c r="C118" s="156"/>
      <c r="D118" s="157"/>
      <c r="E118" s="163"/>
      <c r="F118" s="163"/>
      <c r="G118" s="164"/>
      <c r="H118" s="164"/>
      <c r="I118" s="157"/>
      <c r="J118" s="158"/>
    </row>
    <row r="119" spans="1:10" s="123" customFormat="1" x14ac:dyDescent="0.25">
      <c r="A119" s="165" t="s">
        <v>585</v>
      </c>
      <c r="B119" s="166"/>
      <c r="C119" s="166"/>
      <c r="D119" s="167"/>
      <c r="E119" s="168" t="s">
        <v>607</v>
      </c>
      <c r="F119" s="169"/>
      <c r="G119" s="169"/>
      <c r="H119" s="169"/>
      <c r="I119" s="170"/>
      <c r="J119" s="153" t="s">
        <v>597</v>
      </c>
    </row>
    <row r="120" spans="1:10" s="123" customFormat="1" x14ac:dyDescent="0.25">
      <c r="A120" s="155"/>
      <c r="B120" s="156"/>
      <c r="C120" s="156"/>
      <c r="D120" s="157"/>
      <c r="E120" s="163"/>
      <c r="F120" s="163"/>
      <c r="G120" s="164"/>
      <c r="H120" s="164"/>
      <c r="I120" s="157"/>
      <c r="J120" s="158"/>
    </row>
    <row r="121" spans="1:10" s="123" customFormat="1" x14ac:dyDescent="0.25">
      <c r="A121" s="165" t="s">
        <v>586</v>
      </c>
      <c r="B121" s="166"/>
      <c r="C121" s="166"/>
      <c r="D121" s="167"/>
      <c r="E121" s="168" t="s">
        <v>608</v>
      </c>
      <c r="F121" s="169"/>
      <c r="G121" s="169"/>
      <c r="H121" s="169"/>
      <c r="I121" s="170"/>
      <c r="J121" s="153" t="s">
        <v>598</v>
      </c>
    </row>
    <row r="122" spans="1:10" s="123" customFormat="1" x14ac:dyDescent="0.25">
      <c r="A122" s="155"/>
      <c r="B122" s="156"/>
      <c r="C122" s="156"/>
      <c r="D122" s="157"/>
      <c r="E122" s="163"/>
      <c r="F122" s="163"/>
      <c r="G122" s="164"/>
      <c r="H122" s="164"/>
      <c r="I122" s="157"/>
      <c r="J122" s="158"/>
    </row>
    <row r="123" spans="1:10" s="123" customFormat="1" x14ac:dyDescent="0.25">
      <c r="A123" s="165" t="s">
        <v>610</v>
      </c>
      <c r="B123" s="166"/>
      <c r="C123" s="166"/>
      <c r="D123" s="167"/>
      <c r="E123" s="168" t="s">
        <v>609</v>
      </c>
      <c r="F123" s="169"/>
      <c r="G123" s="169"/>
      <c r="H123" s="169"/>
      <c r="I123" s="170"/>
      <c r="J123" s="153" t="s">
        <v>513</v>
      </c>
    </row>
    <row r="124" spans="1:10" s="123" customFormat="1" x14ac:dyDescent="0.25">
      <c r="A124" s="155"/>
      <c r="B124" s="161"/>
      <c r="C124" s="161"/>
      <c r="D124" s="160"/>
      <c r="E124" s="163"/>
      <c r="F124" s="163"/>
      <c r="G124" s="164"/>
      <c r="H124" s="164"/>
      <c r="I124" s="160"/>
      <c r="J124" s="158"/>
    </row>
    <row r="125" spans="1:10" s="123" customFormat="1" x14ac:dyDescent="0.25">
      <c r="A125" s="165" t="s">
        <v>624</v>
      </c>
      <c r="B125" s="166"/>
      <c r="C125" s="166"/>
      <c r="D125" s="167"/>
      <c r="E125" s="165" t="s">
        <v>618</v>
      </c>
      <c r="F125" s="166"/>
      <c r="G125" s="166"/>
      <c r="H125" s="166"/>
      <c r="I125" s="167"/>
      <c r="J125" s="154">
        <v>24842680</v>
      </c>
    </row>
    <row r="126" spans="1:10" s="123" customFormat="1" x14ac:dyDescent="0.25">
      <c r="A126" s="155"/>
      <c r="B126" s="161"/>
      <c r="C126" s="161"/>
      <c r="D126" s="160"/>
      <c r="E126" s="163"/>
      <c r="F126" s="163"/>
      <c r="G126" s="164"/>
      <c r="H126" s="164"/>
      <c r="I126" s="160"/>
      <c r="J126" s="158"/>
    </row>
    <row r="127" spans="1:10" s="123" customFormat="1" x14ac:dyDescent="0.25">
      <c r="A127" s="165" t="s">
        <v>625</v>
      </c>
      <c r="B127" s="166"/>
      <c r="C127" s="166"/>
      <c r="D127" s="167"/>
      <c r="E127" s="165" t="s">
        <v>619</v>
      </c>
      <c r="F127" s="166"/>
      <c r="G127" s="166"/>
      <c r="H127" s="166"/>
      <c r="I127" s="167"/>
      <c r="J127" s="154" t="s">
        <v>620</v>
      </c>
    </row>
    <row r="128" spans="1:10" x14ac:dyDescent="0.25">
      <c r="A128" s="101"/>
      <c r="B128" s="91"/>
      <c r="C128" s="91"/>
      <c r="D128" s="84"/>
      <c r="E128" s="203"/>
      <c r="F128" s="203"/>
      <c r="G128" s="217"/>
      <c r="H128" s="217"/>
      <c r="I128" s="84"/>
      <c r="J128" s="102" t="s">
        <v>30</v>
      </c>
    </row>
    <row r="129" spans="1:10" x14ac:dyDescent="0.25">
      <c r="A129" s="101"/>
      <c r="B129" s="91"/>
      <c r="C129" s="91"/>
      <c r="D129" s="84"/>
      <c r="E129" s="203"/>
      <c r="F129" s="203"/>
      <c r="G129" s="217"/>
      <c r="H129" s="217"/>
      <c r="I129" s="84"/>
      <c r="J129" s="102" t="s">
        <v>31</v>
      </c>
    </row>
    <row r="130" spans="1:10" ht="14.45" customHeight="1" x14ac:dyDescent="0.25">
      <c r="A130" s="196" t="s">
        <v>32</v>
      </c>
      <c r="B130" s="197"/>
      <c r="C130" s="210" t="s">
        <v>512</v>
      </c>
      <c r="D130" s="211"/>
      <c r="E130" s="212" t="s">
        <v>33</v>
      </c>
      <c r="F130" s="213"/>
      <c r="G130" s="214" t="s">
        <v>513</v>
      </c>
      <c r="H130" s="215"/>
      <c r="I130" s="215"/>
      <c r="J130" s="216"/>
    </row>
    <row r="131" spans="1:10" x14ac:dyDescent="0.25">
      <c r="A131" s="101"/>
      <c r="B131" s="91"/>
      <c r="C131" s="217"/>
      <c r="D131" s="217"/>
      <c r="E131" s="203"/>
      <c r="F131" s="203"/>
      <c r="G131" s="218" t="s">
        <v>34</v>
      </c>
      <c r="H131" s="218"/>
      <c r="I131" s="218"/>
      <c r="J131" s="75"/>
    </row>
    <row r="132" spans="1:10" ht="13.9" customHeight="1" x14ac:dyDescent="0.25">
      <c r="A132" s="196" t="s">
        <v>35</v>
      </c>
      <c r="B132" s="197"/>
      <c r="C132" s="219" t="s">
        <v>514</v>
      </c>
      <c r="D132" s="220"/>
      <c r="E132" s="220"/>
      <c r="F132" s="220"/>
      <c r="G132" s="220"/>
      <c r="H132" s="220"/>
      <c r="I132" s="220"/>
      <c r="J132" s="221"/>
    </row>
    <row r="133" spans="1:10" x14ac:dyDescent="0.25">
      <c r="A133" s="83"/>
      <c r="B133" s="84"/>
      <c r="C133" s="207" t="s">
        <v>36</v>
      </c>
      <c r="D133" s="207"/>
      <c r="E133" s="207"/>
      <c r="F133" s="207"/>
      <c r="G133" s="207"/>
      <c r="H133" s="207"/>
      <c r="I133" s="207"/>
      <c r="J133" s="86"/>
    </row>
    <row r="134" spans="1:10" x14ac:dyDescent="0.25">
      <c r="A134" s="196" t="s">
        <v>37</v>
      </c>
      <c r="B134" s="197"/>
      <c r="C134" s="222" t="s">
        <v>515</v>
      </c>
      <c r="D134" s="223"/>
      <c r="E134" s="224"/>
      <c r="F134" s="203"/>
      <c r="G134" s="203"/>
      <c r="H134" s="208"/>
      <c r="I134" s="208"/>
      <c r="J134" s="209"/>
    </row>
    <row r="135" spans="1:10" x14ac:dyDescent="0.25">
      <c r="A135" s="83"/>
      <c r="B135" s="84"/>
      <c r="C135" s="91"/>
      <c r="D135" s="84"/>
      <c r="E135" s="203"/>
      <c r="F135" s="203"/>
      <c r="G135" s="203"/>
      <c r="H135" s="203"/>
      <c r="I135" s="84"/>
      <c r="J135" s="86"/>
    </row>
    <row r="136" spans="1:10" ht="14.45" customHeight="1" x14ac:dyDescent="0.25">
      <c r="A136" s="196" t="s">
        <v>38</v>
      </c>
      <c r="B136" s="197"/>
      <c r="C136" s="204" t="s">
        <v>516</v>
      </c>
      <c r="D136" s="205"/>
      <c r="E136" s="205"/>
      <c r="F136" s="205"/>
      <c r="G136" s="205"/>
      <c r="H136" s="205"/>
      <c r="I136" s="205"/>
      <c r="J136" s="206"/>
    </row>
    <row r="137" spans="1:10" x14ac:dyDescent="0.25">
      <c r="A137" s="83"/>
      <c r="B137" s="84"/>
      <c r="C137" s="84"/>
      <c r="D137" s="84"/>
      <c r="E137" s="203"/>
      <c r="F137" s="203"/>
      <c r="G137" s="203"/>
      <c r="H137" s="203"/>
      <c r="I137" s="84"/>
      <c r="J137" s="86"/>
    </row>
    <row r="138" spans="1:10" x14ac:dyDescent="0.25">
      <c r="A138" s="196" t="s">
        <v>39</v>
      </c>
      <c r="B138" s="197"/>
      <c r="C138" s="198" t="s">
        <v>513</v>
      </c>
      <c r="D138" s="199"/>
      <c r="E138" s="199"/>
      <c r="F138" s="199"/>
      <c r="G138" s="199"/>
      <c r="H138" s="199"/>
      <c r="I138" s="199"/>
      <c r="J138" s="200"/>
    </row>
    <row r="139" spans="1:10" ht="14.45" customHeight="1" x14ac:dyDescent="0.25">
      <c r="A139" s="83"/>
      <c r="B139" s="84"/>
      <c r="C139" s="201" t="s">
        <v>40</v>
      </c>
      <c r="D139" s="201"/>
      <c r="E139" s="201"/>
      <c r="F139" s="201"/>
      <c r="G139" s="84"/>
      <c r="H139" s="84"/>
      <c r="I139" s="84"/>
      <c r="J139" s="86"/>
    </row>
    <row r="140" spans="1:10" x14ac:dyDescent="0.25">
      <c r="A140" s="196" t="s">
        <v>41</v>
      </c>
      <c r="B140" s="197"/>
      <c r="C140" s="198" t="s">
        <v>513</v>
      </c>
      <c r="D140" s="199"/>
      <c r="E140" s="199"/>
      <c r="F140" s="199"/>
      <c r="G140" s="199"/>
      <c r="H140" s="199"/>
      <c r="I140" s="199"/>
      <c r="J140" s="200"/>
    </row>
    <row r="141" spans="1:10" ht="14.45" customHeight="1" x14ac:dyDescent="0.25">
      <c r="A141" s="103"/>
      <c r="B141" s="104"/>
      <c r="C141" s="202" t="s">
        <v>42</v>
      </c>
      <c r="D141" s="202"/>
      <c r="E141" s="202"/>
      <c r="F141" s="202"/>
      <c r="G141" s="202"/>
      <c r="H141" s="104"/>
      <c r="I141" s="104"/>
      <c r="J141" s="105"/>
    </row>
    <row r="148" ht="27" customHeight="1" x14ac:dyDescent="0.25"/>
    <row r="152" ht="38.450000000000003" customHeight="1" x14ac:dyDescent="0.25"/>
  </sheetData>
  <sheetProtection algorithmName="SHA-512" hashValue="CAo+fX7lSQR9U7Te5Fc6G1/uRmJ486QPPAiHeedAUgQobvl+mF4/kqQPBoyy088DC2Y9i8Y0/WmyAxVaiLZimw==" saltValue="d9ZkciGmvhm8h2DSTTJ6jQ==" spinCount="100000" sheet="1" formatCells="0" insertRows="0"/>
  <mergeCells count="282">
    <mergeCell ref="E124:F124"/>
    <mergeCell ref="G124:H124"/>
    <mergeCell ref="A125:D125"/>
    <mergeCell ref="E125:I125"/>
    <mergeCell ref="E126:F126"/>
    <mergeCell ref="G126:H126"/>
    <mergeCell ref="A127:D127"/>
    <mergeCell ref="E127:I127"/>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E12:F12"/>
    <mergeCell ref="G12:H12"/>
    <mergeCell ref="C11:D11"/>
    <mergeCell ref="H11:I11"/>
    <mergeCell ref="C13:D13"/>
    <mergeCell ref="A18:B18"/>
    <mergeCell ref="C18:D18"/>
    <mergeCell ref="E18:F18"/>
    <mergeCell ref="G18:H18"/>
    <mergeCell ref="A19:B19"/>
    <mergeCell ref="A15:B15"/>
    <mergeCell ref="E15:F15"/>
    <mergeCell ref="H15:I15"/>
    <mergeCell ref="E16:F16"/>
    <mergeCell ref="G16:H16"/>
    <mergeCell ref="C15:D15"/>
    <mergeCell ref="C17:D17"/>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E128:F128"/>
    <mergeCell ref="G128:H128"/>
    <mergeCell ref="E129:F129"/>
    <mergeCell ref="G129:H129"/>
    <mergeCell ref="C40:D40"/>
    <mergeCell ref="E40:F40"/>
    <mergeCell ref="G40:I40"/>
    <mergeCell ref="E42:F42"/>
    <mergeCell ref="G42:H42"/>
    <mergeCell ref="E44:F44"/>
    <mergeCell ref="G44:H44"/>
    <mergeCell ref="E52:F52"/>
    <mergeCell ref="G52:H52"/>
    <mergeCell ref="E46:F46"/>
    <mergeCell ref="G46:H46"/>
    <mergeCell ref="E48:F48"/>
    <mergeCell ref="G48:H48"/>
    <mergeCell ref="E50:F50"/>
    <mergeCell ref="E60:F60"/>
    <mergeCell ref="G60:H60"/>
    <mergeCell ref="E62:F62"/>
    <mergeCell ref="G62:H62"/>
    <mergeCell ref="A132:B132"/>
    <mergeCell ref="C133:I133"/>
    <mergeCell ref="A134:B134"/>
    <mergeCell ref="F134:G134"/>
    <mergeCell ref="H134:J134"/>
    <mergeCell ref="A130:B130"/>
    <mergeCell ref="C130:D130"/>
    <mergeCell ref="E130:F130"/>
    <mergeCell ref="G130:J130"/>
    <mergeCell ref="C131:D131"/>
    <mergeCell ref="E131:F131"/>
    <mergeCell ref="G131:I131"/>
    <mergeCell ref="C132:J132"/>
    <mergeCell ref="C134:E134"/>
    <mergeCell ref="A138:B138"/>
    <mergeCell ref="C138:J138"/>
    <mergeCell ref="C139:F139"/>
    <mergeCell ref="A140:B140"/>
    <mergeCell ref="C140:J140"/>
    <mergeCell ref="C141:G141"/>
    <mergeCell ref="E135:F135"/>
    <mergeCell ref="G135:H135"/>
    <mergeCell ref="A136:B136"/>
    <mergeCell ref="E137:F137"/>
    <mergeCell ref="G137:H137"/>
    <mergeCell ref="C136:J136"/>
    <mergeCell ref="A37:D37"/>
    <mergeCell ref="E37:I37"/>
    <mergeCell ref="A39:D39"/>
    <mergeCell ref="E39:I39"/>
    <mergeCell ref="A41:D41"/>
    <mergeCell ref="E41:I41"/>
    <mergeCell ref="D38:I38"/>
    <mergeCell ref="A61:D61"/>
    <mergeCell ref="E61:I61"/>
    <mergeCell ref="E54:F54"/>
    <mergeCell ref="G54:H54"/>
    <mergeCell ref="E56:F56"/>
    <mergeCell ref="G56:H56"/>
    <mergeCell ref="E64:F64"/>
    <mergeCell ref="G64:H64"/>
    <mergeCell ref="E66:F66"/>
    <mergeCell ref="G66:H66"/>
    <mergeCell ref="A63:D63"/>
    <mergeCell ref="E63:I63"/>
    <mergeCell ref="A65:D65"/>
    <mergeCell ref="E65:I65"/>
    <mergeCell ref="A67:D67"/>
    <mergeCell ref="E67:I67"/>
    <mergeCell ref="E68:F68"/>
    <mergeCell ref="G68:H68"/>
    <mergeCell ref="E70:F70"/>
    <mergeCell ref="G70:H70"/>
    <mergeCell ref="E72:F72"/>
    <mergeCell ref="G72:H72"/>
    <mergeCell ref="A69:D69"/>
    <mergeCell ref="E69:I69"/>
    <mergeCell ref="A71:D71"/>
    <mergeCell ref="E71:I71"/>
    <mergeCell ref="E106:F106"/>
    <mergeCell ref="G106:H106"/>
    <mergeCell ref="A107:D107"/>
    <mergeCell ref="E107:I107"/>
    <mergeCell ref="E108:F108"/>
    <mergeCell ref="G108:H108"/>
    <mergeCell ref="A109:D109"/>
    <mergeCell ref="E109:I109"/>
    <mergeCell ref="A73:D73"/>
    <mergeCell ref="E73:I73"/>
    <mergeCell ref="E104:F104"/>
    <mergeCell ref="G104:H104"/>
    <mergeCell ref="A105:D105"/>
    <mergeCell ref="E105:I105"/>
    <mergeCell ref="E102:F102"/>
    <mergeCell ref="G102:H102"/>
    <mergeCell ref="A103:D103"/>
    <mergeCell ref="E103:I103"/>
    <mergeCell ref="E100:F100"/>
    <mergeCell ref="G100:H100"/>
    <mergeCell ref="A101:D101"/>
    <mergeCell ref="E101:I101"/>
    <mergeCell ref="A93:D93"/>
    <mergeCell ref="E93:I93"/>
    <mergeCell ref="E110:F110"/>
    <mergeCell ref="G110:H110"/>
    <mergeCell ref="A111:D111"/>
    <mergeCell ref="E111:I111"/>
    <mergeCell ref="E122:F122"/>
    <mergeCell ref="G122:H122"/>
    <mergeCell ref="A123:D123"/>
    <mergeCell ref="E123:I123"/>
    <mergeCell ref="E112:F112"/>
    <mergeCell ref="G112:H112"/>
    <mergeCell ref="A113:D113"/>
    <mergeCell ref="E113:I113"/>
    <mergeCell ref="E114:F114"/>
    <mergeCell ref="G114:H114"/>
    <mergeCell ref="A115:D115"/>
    <mergeCell ref="E115:I115"/>
    <mergeCell ref="E116:F116"/>
    <mergeCell ref="G116:H116"/>
    <mergeCell ref="A117:D117"/>
    <mergeCell ref="E117:I117"/>
    <mergeCell ref="E118:F118"/>
    <mergeCell ref="G118:H118"/>
    <mergeCell ref="A119:D119"/>
    <mergeCell ref="E119:I119"/>
    <mergeCell ref="A53:D53"/>
    <mergeCell ref="E53:I53"/>
    <mergeCell ref="A55:D55"/>
    <mergeCell ref="E55:I55"/>
    <mergeCell ref="A57:D57"/>
    <mergeCell ref="E57:I57"/>
    <mergeCell ref="A59:D59"/>
    <mergeCell ref="E59:I59"/>
    <mergeCell ref="E58:F58"/>
    <mergeCell ref="G58:H58"/>
    <mergeCell ref="A43:D43"/>
    <mergeCell ref="E43:I43"/>
    <mergeCell ref="A45:D45"/>
    <mergeCell ref="E45:I45"/>
    <mergeCell ref="A47:D47"/>
    <mergeCell ref="E47:I47"/>
    <mergeCell ref="A49:D49"/>
    <mergeCell ref="E49:I49"/>
    <mergeCell ref="A51:D51"/>
    <mergeCell ref="E51:I51"/>
    <mergeCell ref="G50:H50"/>
    <mergeCell ref="E98:F98"/>
    <mergeCell ref="G98:H98"/>
    <mergeCell ref="A99:D99"/>
    <mergeCell ref="E99:I99"/>
    <mergeCell ref="E96:F96"/>
    <mergeCell ref="G96:H96"/>
    <mergeCell ref="A97:D97"/>
    <mergeCell ref="E97:I97"/>
    <mergeCell ref="E94:F94"/>
    <mergeCell ref="G94:H94"/>
    <mergeCell ref="A95:D95"/>
    <mergeCell ref="E95:I95"/>
    <mergeCell ref="E82:F82"/>
    <mergeCell ref="G82:H82"/>
    <mergeCell ref="A83:D83"/>
    <mergeCell ref="E83:I83"/>
    <mergeCell ref="A85:D85"/>
    <mergeCell ref="E85:I85"/>
    <mergeCell ref="A87:D87"/>
    <mergeCell ref="E87:I87"/>
    <mergeCell ref="E92:F92"/>
    <mergeCell ref="G92:H92"/>
    <mergeCell ref="E90:F90"/>
    <mergeCell ref="G90:H90"/>
    <mergeCell ref="E88:F88"/>
    <mergeCell ref="G88:H88"/>
    <mergeCell ref="A89:D89"/>
    <mergeCell ref="E89:I89"/>
    <mergeCell ref="A91:D91"/>
    <mergeCell ref="E91:I91"/>
    <mergeCell ref="E120:F120"/>
    <mergeCell ref="G120:H120"/>
    <mergeCell ref="A121:D121"/>
    <mergeCell ref="E121:I121"/>
    <mergeCell ref="E74:F74"/>
    <mergeCell ref="G74:H74"/>
    <mergeCell ref="A75:D75"/>
    <mergeCell ref="E75:I75"/>
    <mergeCell ref="A77:D77"/>
    <mergeCell ref="E77:I77"/>
    <mergeCell ref="A79:D79"/>
    <mergeCell ref="E79:I79"/>
    <mergeCell ref="E80:F80"/>
    <mergeCell ref="G80:H80"/>
    <mergeCell ref="E78:F78"/>
    <mergeCell ref="G78:H78"/>
    <mergeCell ref="E76:F76"/>
    <mergeCell ref="G76:H76"/>
    <mergeCell ref="A81:D81"/>
    <mergeCell ref="E81:I81"/>
    <mergeCell ref="E86:F86"/>
    <mergeCell ref="G86:H86"/>
    <mergeCell ref="E84:F84"/>
    <mergeCell ref="G84:H84"/>
  </mergeCells>
  <dataValidations count="4">
    <dataValidation type="list" allowBlank="1" showInputMessage="1" showErrorMessage="1" sqref="C130:D130" xr:uid="{00000000-0002-0000-0000-000000000000}">
      <formula1>$J$128:$J$129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E97E303B-1E92-48BA-BC2D-F2D67FD5423D}">
      <formula1>$N$2:$N$5</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4" zoomScale="110" zoomScaleNormal="100" zoomScaleSheetLayoutView="110" workbookViewId="0">
      <selection activeCell="I43" sqref="I43"/>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69" t="s">
        <v>43</v>
      </c>
      <c r="B1" s="270"/>
      <c r="C1" s="270"/>
      <c r="D1" s="270"/>
      <c r="E1" s="270"/>
      <c r="F1" s="270"/>
      <c r="G1" s="270"/>
      <c r="H1" s="270"/>
      <c r="I1" s="270"/>
    </row>
    <row r="2" spans="1:9" x14ac:dyDescent="0.2">
      <c r="A2" s="271" t="s">
        <v>616</v>
      </c>
      <c r="B2" s="272"/>
      <c r="C2" s="272"/>
      <c r="D2" s="272"/>
      <c r="E2" s="272"/>
      <c r="F2" s="272"/>
      <c r="G2" s="272"/>
      <c r="H2" s="272"/>
      <c r="I2" s="272"/>
    </row>
    <row r="3" spans="1:9" x14ac:dyDescent="0.2">
      <c r="A3" s="273" t="s">
        <v>44</v>
      </c>
      <c r="B3" s="274"/>
      <c r="C3" s="274"/>
      <c r="D3" s="274"/>
      <c r="E3" s="274"/>
      <c r="F3" s="274"/>
      <c r="G3" s="274"/>
      <c r="H3" s="274"/>
      <c r="I3" s="274"/>
    </row>
    <row r="4" spans="1:9" x14ac:dyDescent="0.2">
      <c r="A4" s="275" t="s">
        <v>612</v>
      </c>
      <c r="B4" s="276"/>
      <c r="C4" s="276"/>
      <c r="D4" s="276"/>
      <c r="E4" s="276"/>
      <c r="F4" s="276"/>
      <c r="G4" s="276"/>
      <c r="H4" s="276"/>
      <c r="I4" s="277"/>
    </row>
    <row r="5" spans="1:9" ht="45" x14ac:dyDescent="0.2">
      <c r="A5" s="280" t="s">
        <v>45</v>
      </c>
      <c r="B5" s="281"/>
      <c r="C5" s="281"/>
      <c r="D5" s="281"/>
      <c r="E5" s="281"/>
      <c r="F5" s="281"/>
      <c r="G5" s="11" t="s">
        <v>46</v>
      </c>
      <c r="H5" s="13" t="s">
        <v>47</v>
      </c>
      <c r="I5" s="13" t="s">
        <v>48</v>
      </c>
    </row>
    <row r="6" spans="1:9" x14ac:dyDescent="0.2">
      <c r="A6" s="278">
        <v>1</v>
      </c>
      <c r="B6" s="279"/>
      <c r="C6" s="279"/>
      <c r="D6" s="279"/>
      <c r="E6" s="279"/>
      <c r="F6" s="279"/>
      <c r="G6" s="12">
        <v>2</v>
      </c>
      <c r="H6" s="13">
        <v>3</v>
      </c>
      <c r="I6" s="13">
        <v>4</v>
      </c>
    </row>
    <row r="7" spans="1:9" x14ac:dyDescent="0.2">
      <c r="A7" s="282"/>
      <c r="B7" s="282"/>
      <c r="C7" s="282"/>
      <c r="D7" s="282"/>
      <c r="E7" s="282"/>
      <c r="F7" s="282"/>
      <c r="G7" s="282"/>
      <c r="H7" s="282"/>
      <c r="I7" s="282"/>
    </row>
    <row r="8" spans="1:9" ht="12.75" customHeight="1" x14ac:dyDescent="0.2">
      <c r="A8" s="263" t="s">
        <v>49</v>
      </c>
      <c r="B8" s="263"/>
      <c r="C8" s="263"/>
      <c r="D8" s="263"/>
      <c r="E8" s="263"/>
      <c r="F8" s="263"/>
      <c r="G8" s="14">
        <v>1</v>
      </c>
      <c r="H8" s="31">
        <v>0</v>
      </c>
      <c r="I8" s="31">
        <v>0</v>
      </c>
    </row>
    <row r="9" spans="1:9" ht="12.75" customHeight="1" x14ac:dyDescent="0.2">
      <c r="A9" s="264" t="s">
        <v>50</v>
      </c>
      <c r="B9" s="264"/>
      <c r="C9" s="264"/>
      <c r="D9" s="264"/>
      <c r="E9" s="264"/>
      <c r="F9" s="264"/>
      <c r="G9" s="15">
        <v>2</v>
      </c>
      <c r="H9" s="32">
        <f>H10+H17+H27+H38+H43</f>
        <v>358670064</v>
      </c>
      <c r="I9" s="32">
        <f>I10+I17+I27+I38+I43</f>
        <v>457158994</v>
      </c>
    </row>
    <row r="10" spans="1:9" ht="12.75" customHeight="1" x14ac:dyDescent="0.2">
      <c r="A10" s="266" t="s">
        <v>51</v>
      </c>
      <c r="B10" s="266"/>
      <c r="C10" s="266"/>
      <c r="D10" s="266"/>
      <c r="E10" s="266"/>
      <c r="F10" s="266"/>
      <c r="G10" s="15">
        <v>3</v>
      </c>
      <c r="H10" s="32">
        <f>H11+H12+H13+H14+H15+H16</f>
        <v>315448484</v>
      </c>
      <c r="I10" s="32">
        <f>I11+I12+I13+I14+I15+I16</f>
        <v>394158169</v>
      </c>
    </row>
    <row r="11" spans="1:9" ht="12.75" customHeight="1" x14ac:dyDescent="0.2">
      <c r="A11" s="262" t="s">
        <v>499</v>
      </c>
      <c r="B11" s="262"/>
      <c r="C11" s="262"/>
      <c r="D11" s="262"/>
      <c r="E11" s="262"/>
      <c r="F11" s="262"/>
      <c r="G11" s="14">
        <v>4</v>
      </c>
      <c r="H11" s="31">
        <v>22113771</v>
      </c>
      <c r="I11" s="31">
        <v>23511010</v>
      </c>
    </row>
    <row r="12" spans="1:9" ht="22.9" customHeight="1" x14ac:dyDescent="0.2">
      <c r="A12" s="262" t="s">
        <v>498</v>
      </c>
      <c r="B12" s="262"/>
      <c r="C12" s="262"/>
      <c r="D12" s="262"/>
      <c r="E12" s="262"/>
      <c r="F12" s="262"/>
      <c r="G12" s="14">
        <v>5</v>
      </c>
      <c r="H12" s="31">
        <v>82269232</v>
      </c>
      <c r="I12" s="31">
        <v>136302547</v>
      </c>
    </row>
    <row r="13" spans="1:9" ht="12.75" customHeight="1" x14ac:dyDescent="0.2">
      <c r="A13" s="262" t="s">
        <v>52</v>
      </c>
      <c r="B13" s="262"/>
      <c r="C13" s="262"/>
      <c r="D13" s="262"/>
      <c r="E13" s="262"/>
      <c r="F13" s="262"/>
      <c r="G13" s="14">
        <v>6</v>
      </c>
      <c r="H13" s="31">
        <v>83469760</v>
      </c>
      <c r="I13" s="31">
        <v>124226894</v>
      </c>
    </row>
    <row r="14" spans="1:9" ht="12.75" customHeight="1" x14ac:dyDescent="0.2">
      <c r="A14" s="262" t="s">
        <v>53</v>
      </c>
      <c r="B14" s="262"/>
      <c r="C14" s="262"/>
      <c r="D14" s="262"/>
      <c r="E14" s="262"/>
      <c r="F14" s="262"/>
      <c r="G14" s="14">
        <v>7</v>
      </c>
      <c r="H14" s="31">
        <v>0</v>
      </c>
      <c r="I14" s="31">
        <v>0</v>
      </c>
    </row>
    <row r="15" spans="1:9" ht="12.75" customHeight="1" x14ac:dyDescent="0.2">
      <c r="A15" s="262" t="s">
        <v>54</v>
      </c>
      <c r="B15" s="262"/>
      <c r="C15" s="262"/>
      <c r="D15" s="262"/>
      <c r="E15" s="262"/>
      <c r="F15" s="262"/>
      <c r="G15" s="14">
        <v>8</v>
      </c>
      <c r="H15" s="31">
        <v>2009124</v>
      </c>
      <c r="I15" s="31">
        <v>2002746</v>
      </c>
    </row>
    <row r="16" spans="1:9" ht="12.75" customHeight="1" x14ac:dyDescent="0.2">
      <c r="A16" s="262" t="s">
        <v>55</v>
      </c>
      <c r="B16" s="262"/>
      <c r="C16" s="262"/>
      <c r="D16" s="262"/>
      <c r="E16" s="262"/>
      <c r="F16" s="262"/>
      <c r="G16" s="14">
        <v>9</v>
      </c>
      <c r="H16" s="31">
        <v>125586597</v>
      </c>
      <c r="I16" s="31">
        <v>108114972</v>
      </c>
    </row>
    <row r="17" spans="1:9" ht="12.75" customHeight="1" x14ac:dyDescent="0.2">
      <c r="A17" s="266" t="s">
        <v>56</v>
      </c>
      <c r="B17" s="266"/>
      <c r="C17" s="266"/>
      <c r="D17" s="266"/>
      <c r="E17" s="266"/>
      <c r="F17" s="266"/>
      <c r="G17" s="15">
        <v>10</v>
      </c>
      <c r="H17" s="32">
        <f>H18+H19+H20+H21+H22+H23+H24+H25+H26</f>
        <v>32514819</v>
      </c>
      <c r="I17" s="32">
        <f>I18+I19+I20+I21+I22+I23+I24+I25+I26</f>
        <v>42925525</v>
      </c>
    </row>
    <row r="18" spans="1:9" ht="12.75" customHeight="1" x14ac:dyDescent="0.2">
      <c r="A18" s="262" t="s">
        <v>57</v>
      </c>
      <c r="B18" s="262"/>
      <c r="C18" s="262"/>
      <c r="D18" s="262"/>
      <c r="E18" s="262"/>
      <c r="F18" s="262"/>
      <c r="G18" s="14">
        <v>11</v>
      </c>
      <c r="H18" s="31">
        <v>0</v>
      </c>
      <c r="I18" s="31">
        <v>0</v>
      </c>
    </row>
    <row r="19" spans="1:9" ht="12.75" customHeight="1" x14ac:dyDescent="0.2">
      <c r="A19" s="262" t="s">
        <v>58</v>
      </c>
      <c r="B19" s="262"/>
      <c r="C19" s="262"/>
      <c r="D19" s="262"/>
      <c r="E19" s="262"/>
      <c r="F19" s="262"/>
      <c r="G19" s="14">
        <v>12</v>
      </c>
      <c r="H19" s="31">
        <v>13445641</v>
      </c>
      <c r="I19" s="31">
        <v>13665194</v>
      </c>
    </row>
    <row r="20" spans="1:9" ht="12.75" customHeight="1" x14ac:dyDescent="0.2">
      <c r="A20" s="262" t="s">
        <v>59</v>
      </c>
      <c r="B20" s="262"/>
      <c r="C20" s="262"/>
      <c r="D20" s="262"/>
      <c r="E20" s="262"/>
      <c r="F20" s="262"/>
      <c r="G20" s="14">
        <v>13</v>
      </c>
      <c r="H20" s="31">
        <v>19068357</v>
      </c>
      <c r="I20" s="31">
        <v>28681350</v>
      </c>
    </row>
    <row r="21" spans="1:9" ht="12.75" customHeight="1" x14ac:dyDescent="0.2">
      <c r="A21" s="262" t="s">
        <v>60</v>
      </c>
      <c r="B21" s="262"/>
      <c r="C21" s="262"/>
      <c r="D21" s="262"/>
      <c r="E21" s="262"/>
      <c r="F21" s="262"/>
      <c r="G21" s="14">
        <v>14</v>
      </c>
      <c r="H21" s="31">
        <v>0</v>
      </c>
      <c r="I21" s="31">
        <v>578160</v>
      </c>
    </row>
    <row r="22" spans="1:9" ht="12.75" customHeight="1" x14ac:dyDescent="0.2">
      <c r="A22" s="262" t="s">
        <v>61</v>
      </c>
      <c r="B22" s="262"/>
      <c r="C22" s="262"/>
      <c r="D22" s="262"/>
      <c r="E22" s="262"/>
      <c r="F22" s="262"/>
      <c r="G22" s="14">
        <v>15</v>
      </c>
      <c r="H22" s="31">
        <v>0</v>
      </c>
      <c r="I22" s="31">
        <v>0</v>
      </c>
    </row>
    <row r="23" spans="1:9" ht="12.75" customHeight="1" x14ac:dyDescent="0.2">
      <c r="A23" s="262" t="s">
        <v>62</v>
      </c>
      <c r="B23" s="262"/>
      <c r="C23" s="262"/>
      <c r="D23" s="262"/>
      <c r="E23" s="262"/>
      <c r="F23" s="262"/>
      <c r="G23" s="14">
        <v>16</v>
      </c>
      <c r="H23" s="31">
        <v>0</v>
      </c>
      <c r="I23" s="31">
        <v>0</v>
      </c>
    </row>
    <row r="24" spans="1:9" ht="12.75" customHeight="1" x14ac:dyDescent="0.2">
      <c r="A24" s="262" t="s">
        <v>63</v>
      </c>
      <c r="B24" s="262"/>
      <c r="C24" s="262"/>
      <c r="D24" s="262"/>
      <c r="E24" s="262"/>
      <c r="F24" s="262"/>
      <c r="G24" s="14">
        <v>17</v>
      </c>
      <c r="H24" s="31">
        <v>821</v>
      </c>
      <c r="I24" s="31">
        <v>821</v>
      </c>
    </row>
    <row r="25" spans="1:9" ht="12.75" customHeight="1" x14ac:dyDescent="0.2">
      <c r="A25" s="262" t="s">
        <v>64</v>
      </c>
      <c r="B25" s="262"/>
      <c r="C25" s="262"/>
      <c r="D25" s="262"/>
      <c r="E25" s="262"/>
      <c r="F25" s="262"/>
      <c r="G25" s="14">
        <v>18</v>
      </c>
      <c r="H25" s="31">
        <v>0</v>
      </c>
      <c r="I25" s="31">
        <v>0</v>
      </c>
    </row>
    <row r="26" spans="1:9" ht="12.75" customHeight="1" x14ac:dyDescent="0.2">
      <c r="A26" s="262" t="s">
        <v>65</v>
      </c>
      <c r="B26" s="262"/>
      <c r="C26" s="262"/>
      <c r="D26" s="262"/>
      <c r="E26" s="262"/>
      <c r="F26" s="262"/>
      <c r="G26" s="14">
        <v>19</v>
      </c>
      <c r="H26" s="31">
        <v>0</v>
      </c>
      <c r="I26" s="31">
        <v>0</v>
      </c>
    </row>
    <row r="27" spans="1:9" ht="12.75" customHeight="1" x14ac:dyDescent="0.2">
      <c r="A27" s="266" t="s">
        <v>66</v>
      </c>
      <c r="B27" s="266"/>
      <c r="C27" s="266"/>
      <c r="D27" s="266"/>
      <c r="E27" s="266"/>
      <c r="F27" s="266"/>
      <c r="G27" s="15">
        <v>20</v>
      </c>
      <c r="H27" s="32">
        <f>SUM(H28:H37)</f>
        <v>7709846</v>
      </c>
      <c r="I27" s="32">
        <f>SUM(I28:I37)</f>
        <v>15039310</v>
      </c>
    </row>
    <row r="28" spans="1:9" ht="12.75" customHeight="1" x14ac:dyDescent="0.2">
      <c r="A28" s="262" t="s">
        <v>67</v>
      </c>
      <c r="B28" s="262"/>
      <c r="C28" s="262"/>
      <c r="D28" s="262"/>
      <c r="E28" s="262"/>
      <c r="F28" s="262"/>
      <c r="G28" s="14">
        <v>21</v>
      </c>
      <c r="H28" s="31">
        <v>0</v>
      </c>
      <c r="I28" s="31">
        <v>0</v>
      </c>
    </row>
    <row r="29" spans="1:9" ht="12.75" customHeight="1" x14ac:dyDescent="0.2">
      <c r="A29" s="262" t="s">
        <v>68</v>
      </c>
      <c r="B29" s="262"/>
      <c r="C29" s="262"/>
      <c r="D29" s="262"/>
      <c r="E29" s="262"/>
      <c r="F29" s="262"/>
      <c r="G29" s="14">
        <v>22</v>
      </c>
      <c r="H29" s="31">
        <v>0</v>
      </c>
      <c r="I29" s="31">
        <v>0</v>
      </c>
    </row>
    <row r="30" spans="1:9" ht="12.75" customHeight="1" x14ac:dyDescent="0.2">
      <c r="A30" s="262" t="s">
        <v>69</v>
      </c>
      <c r="B30" s="262"/>
      <c r="C30" s="262"/>
      <c r="D30" s="262"/>
      <c r="E30" s="262"/>
      <c r="F30" s="262"/>
      <c r="G30" s="14">
        <v>23</v>
      </c>
      <c r="H30" s="31">
        <v>0</v>
      </c>
      <c r="I30" s="31">
        <v>0</v>
      </c>
    </row>
    <row r="31" spans="1:9" ht="24" customHeight="1" x14ac:dyDescent="0.2">
      <c r="A31" s="262" t="s">
        <v>70</v>
      </c>
      <c r="B31" s="262"/>
      <c r="C31" s="262"/>
      <c r="D31" s="262"/>
      <c r="E31" s="262"/>
      <c r="F31" s="262"/>
      <c r="G31" s="14">
        <v>24</v>
      </c>
      <c r="H31" s="31">
        <v>0</v>
      </c>
      <c r="I31" s="31">
        <v>0</v>
      </c>
    </row>
    <row r="32" spans="1:9" ht="23.45" customHeight="1" x14ac:dyDescent="0.2">
      <c r="A32" s="262" t="s">
        <v>71</v>
      </c>
      <c r="B32" s="262"/>
      <c r="C32" s="262"/>
      <c r="D32" s="262"/>
      <c r="E32" s="262"/>
      <c r="F32" s="262"/>
      <c r="G32" s="14">
        <v>25</v>
      </c>
      <c r="H32" s="31">
        <v>0</v>
      </c>
      <c r="I32" s="31">
        <v>0</v>
      </c>
    </row>
    <row r="33" spans="1:9" ht="21.6" customHeight="1" x14ac:dyDescent="0.2">
      <c r="A33" s="262" t="s">
        <v>72</v>
      </c>
      <c r="B33" s="262"/>
      <c r="C33" s="262"/>
      <c r="D33" s="262"/>
      <c r="E33" s="262"/>
      <c r="F33" s="262"/>
      <c r="G33" s="14">
        <v>26</v>
      </c>
      <c r="H33" s="31">
        <v>0</v>
      </c>
      <c r="I33" s="31">
        <v>0</v>
      </c>
    </row>
    <row r="34" spans="1:9" ht="12.75" customHeight="1" x14ac:dyDescent="0.2">
      <c r="A34" s="262" t="s">
        <v>73</v>
      </c>
      <c r="B34" s="262"/>
      <c r="C34" s="262"/>
      <c r="D34" s="262"/>
      <c r="E34" s="262"/>
      <c r="F34" s="262"/>
      <c r="G34" s="14">
        <v>27</v>
      </c>
      <c r="H34" s="31">
        <v>0</v>
      </c>
      <c r="I34" s="31">
        <v>0</v>
      </c>
    </row>
    <row r="35" spans="1:9" ht="12.75" customHeight="1" x14ac:dyDescent="0.2">
      <c r="A35" s="262" t="s">
        <v>74</v>
      </c>
      <c r="B35" s="262"/>
      <c r="C35" s="262"/>
      <c r="D35" s="262"/>
      <c r="E35" s="262"/>
      <c r="F35" s="262"/>
      <c r="G35" s="14">
        <v>28</v>
      </c>
      <c r="H35" s="31">
        <v>7709846</v>
      </c>
      <c r="I35" s="31">
        <v>14977279</v>
      </c>
    </row>
    <row r="36" spans="1:9" ht="12.75" customHeight="1" x14ac:dyDescent="0.2">
      <c r="A36" s="262" t="s">
        <v>75</v>
      </c>
      <c r="B36" s="262"/>
      <c r="C36" s="262"/>
      <c r="D36" s="262"/>
      <c r="E36" s="262"/>
      <c r="F36" s="262"/>
      <c r="G36" s="14">
        <v>29</v>
      </c>
      <c r="H36" s="31">
        <v>0</v>
      </c>
      <c r="I36" s="31">
        <v>0</v>
      </c>
    </row>
    <row r="37" spans="1:9" ht="12.75" customHeight="1" x14ac:dyDescent="0.2">
      <c r="A37" s="262" t="s">
        <v>76</v>
      </c>
      <c r="B37" s="262"/>
      <c r="C37" s="262"/>
      <c r="D37" s="262"/>
      <c r="E37" s="262"/>
      <c r="F37" s="262"/>
      <c r="G37" s="14">
        <v>30</v>
      </c>
      <c r="H37" s="31">
        <v>0</v>
      </c>
      <c r="I37" s="31">
        <v>62031</v>
      </c>
    </row>
    <row r="38" spans="1:9" ht="12.75" customHeight="1" x14ac:dyDescent="0.2">
      <c r="A38" s="266" t="s">
        <v>77</v>
      </c>
      <c r="B38" s="266"/>
      <c r="C38" s="266"/>
      <c r="D38" s="266"/>
      <c r="E38" s="266"/>
      <c r="F38" s="266"/>
      <c r="G38" s="15">
        <v>31</v>
      </c>
      <c r="H38" s="32">
        <f>H39+H40+H41+H42</f>
        <v>0</v>
      </c>
      <c r="I38" s="32">
        <f>I39+I40+I41+I42</f>
        <v>0</v>
      </c>
    </row>
    <row r="39" spans="1:9" ht="12.75" customHeight="1" x14ac:dyDescent="0.2">
      <c r="A39" s="262" t="s">
        <v>78</v>
      </c>
      <c r="B39" s="262"/>
      <c r="C39" s="262"/>
      <c r="D39" s="262"/>
      <c r="E39" s="262"/>
      <c r="F39" s="262"/>
      <c r="G39" s="14">
        <v>32</v>
      </c>
      <c r="H39" s="31">
        <v>0</v>
      </c>
      <c r="I39" s="31">
        <v>0</v>
      </c>
    </row>
    <row r="40" spans="1:9" ht="27" customHeight="1" x14ac:dyDescent="0.2">
      <c r="A40" s="262" t="s">
        <v>79</v>
      </c>
      <c r="B40" s="262"/>
      <c r="C40" s="262"/>
      <c r="D40" s="262"/>
      <c r="E40" s="262"/>
      <c r="F40" s="262"/>
      <c r="G40" s="14">
        <v>33</v>
      </c>
      <c r="H40" s="31">
        <v>0</v>
      </c>
      <c r="I40" s="31">
        <v>0</v>
      </c>
    </row>
    <row r="41" spans="1:9" ht="12.75" customHeight="1" x14ac:dyDescent="0.2">
      <c r="A41" s="262" t="s">
        <v>80</v>
      </c>
      <c r="B41" s="262"/>
      <c r="C41" s="262"/>
      <c r="D41" s="262"/>
      <c r="E41" s="262"/>
      <c r="F41" s="262"/>
      <c r="G41" s="14">
        <v>34</v>
      </c>
      <c r="H41" s="31">
        <v>0</v>
      </c>
      <c r="I41" s="31">
        <v>0</v>
      </c>
    </row>
    <row r="42" spans="1:9" ht="12.75" customHeight="1" x14ac:dyDescent="0.2">
      <c r="A42" s="262" t="s">
        <v>81</v>
      </c>
      <c r="B42" s="262"/>
      <c r="C42" s="262"/>
      <c r="D42" s="262"/>
      <c r="E42" s="262"/>
      <c r="F42" s="262"/>
      <c r="G42" s="14">
        <v>35</v>
      </c>
      <c r="H42" s="31">
        <v>0</v>
      </c>
      <c r="I42" s="31">
        <v>0</v>
      </c>
    </row>
    <row r="43" spans="1:9" ht="12.75" customHeight="1" x14ac:dyDescent="0.2">
      <c r="A43" s="262" t="s">
        <v>82</v>
      </c>
      <c r="B43" s="262"/>
      <c r="C43" s="262"/>
      <c r="D43" s="262"/>
      <c r="E43" s="262"/>
      <c r="F43" s="262"/>
      <c r="G43" s="14">
        <v>36</v>
      </c>
      <c r="H43" s="31">
        <v>2996915</v>
      </c>
      <c r="I43" s="31">
        <v>5035990</v>
      </c>
    </row>
    <row r="44" spans="1:9" ht="12.75" customHeight="1" x14ac:dyDescent="0.2">
      <c r="A44" s="264" t="s">
        <v>83</v>
      </c>
      <c r="B44" s="264"/>
      <c r="C44" s="264"/>
      <c r="D44" s="264"/>
      <c r="E44" s="264"/>
      <c r="F44" s="264"/>
      <c r="G44" s="15">
        <v>37</v>
      </c>
      <c r="H44" s="32">
        <f>H45+H53+H60+H70</f>
        <v>515573054</v>
      </c>
      <c r="I44" s="32">
        <f>I45+I53+I60+I70</f>
        <v>462353146</v>
      </c>
    </row>
    <row r="45" spans="1:9" ht="12.75" customHeight="1" x14ac:dyDescent="0.2">
      <c r="A45" s="266" t="s">
        <v>84</v>
      </c>
      <c r="B45" s="266"/>
      <c r="C45" s="266"/>
      <c r="D45" s="266"/>
      <c r="E45" s="266"/>
      <c r="F45" s="266"/>
      <c r="G45" s="15">
        <v>38</v>
      </c>
      <c r="H45" s="32">
        <f>SUM(H46:H52)</f>
        <v>669774</v>
      </c>
      <c r="I45" s="32">
        <f>SUM(I46:I52)</f>
        <v>1528899</v>
      </c>
    </row>
    <row r="46" spans="1:9" ht="12.75" customHeight="1" x14ac:dyDescent="0.2">
      <c r="A46" s="262" t="s">
        <v>85</v>
      </c>
      <c r="B46" s="262"/>
      <c r="C46" s="262"/>
      <c r="D46" s="262"/>
      <c r="E46" s="262"/>
      <c r="F46" s="262"/>
      <c r="G46" s="14">
        <v>39</v>
      </c>
      <c r="H46" s="31">
        <v>669774</v>
      </c>
      <c r="I46" s="31">
        <v>324833</v>
      </c>
    </row>
    <row r="47" spans="1:9" ht="12.75" customHeight="1" x14ac:dyDescent="0.2">
      <c r="A47" s="262" t="s">
        <v>86</v>
      </c>
      <c r="B47" s="262"/>
      <c r="C47" s="262"/>
      <c r="D47" s="262"/>
      <c r="E47" s="262"/>
      <c r="F47" s="262"/>
      <c r="G47" s="14">
        <v>40</v>
      </c>
      <c r="H47" s="31">
        <v>0</v>
      </c>
      <c r="I47" s="31">
        <v>0</v>
      </c>
    </row>
    <row r="48" spans="1:9" ht="12.75" customHeight="1" x14ac:dyDescent="0.2">
      <c r="A48" s="262" t="s">
        <v>87</v>
      </c>
      <c r="B48" s="262"/>
      <c r="C48" s="262"/>
      <c r="D48" s="262"/>
      <c r="E48" s="262"/>
      <c r="F48" s="262"/>
      <c r="G48" s="14">
        <v>41</v>
      </c>
      <c r="H48" s="31">
        <v>0</v>
      </c>
      <c r="I48" s="31">
        <v>1901</v>
      </c>
    </row>
    <row r="49" spans="1:9" ht="12.75" customHeight="1" x14ac:dyDescent="0.2">
      <c r="A49" s="262" t="s">
        <v>88</v>
      </c>
      <c r="B49" s="262"/>
      <c r="C49" s="262"/>
      <c r="D49" s="262"/>
      <c r="E49" s="262"/>
      <c r="F49" s="262"/>
      <c r="G49" s="14">
        <v>42</v>
      </c>
      <c r="H49" s="31">
        <v>0</v>
      </c>
      <c r="I49" s="31">
        <v>286231</v>
      </c>
    </row>
    <row r="50" spans="1:9" ht="12.75" customHeight="1" x14ac:dyDescent="0.2">
      <c r="A50" s="262" t="s">
        <v>89</v>
      </c>
      <c r="B50" s="262"/>
      <c r="C50" s="262"/>
      <c r="D50" s="262"/>
      <c r="E50" s="262"/>
      <c r="F50" s="262"/>
      <c r="G50" s="14">
        <v>43</v>
      </c>
      <c r="H50" s="31">
        <v>0</v>
      </c>
      <c r="I50" s="31">
        <v>915934</v>
      </c>
    </row>
    <row r="51" spans="1:9" ht="12.75" customHeight="1" x14ac:dyDescent="0.2">
      <c r="A51" s="262" t="s">
        <v>90</v>
      </c>
      <c r="B51" s="262"/>
      <c r="C51" s="262"/>
      <c r="D51" s="262"/>
      <c r="E51" s="262"/>
      <c r="F51" s="262"/>
      <c r="G51" s="14">
        <v>44</v>
      </c>
      <c r="H51" s="31">
        <v>0</v>
      </c>
      <c r="I51" s="31">
        <v>0</v>
      </c>
    </row>
    <row r="52" spans="1:9" ht="12.75" customHeight="1" x14ac:dyDescent="0.2">
      <c r="A52" s="262" t="s">
        <v>91</v>
      </c>
      <c r="B52" s="262"/>
      <c r="C52" s="262"/>
      <c r="D52" s="262"/>
      <c r="E52" s="262"/>
      <c r="F52" s="262"/>
      <c r="G52" s="14">
        <v>45</v>
      </c>
      <c r="H52" s="31">
        <v>0</v>
      </c>
      <c r="I52" s="31">
        <v>0</v>
      </c>
    </row>
    <row r="53" spans="1:9" ht="12.75" customHeight="1" x14ac:dyDescent="0.2">
      <c r="A53" s="266" t="s">
        <v>92</v>
      </c>
      <c r="B53" s="266"/>
      <c r="C53" s="266"/>
      <c r="D53" s="266"/>
      <c r="E53" s="266"/>
      <c r="F53" s="266"/>
      <c r="G53" s="15">
        <v>46</v>
      </c>
      <c r="H53" s="32">
        <f>SUM(H54:H59)</f>
        <v>166601569</v>
      </c>
      <c r="I53" s="32">
        <f>SUM(I54:I59)</f>
        <v>224755719</v>
      </c>
    </row>
    <row r="54" spans="1:9" ht="12.75" customHeight="1" x14ac:dyDescent="0.2">
      <c r="A54" s="262" t="s">
        <v>93</v>
      </c>
      <c r="B54" s="262"/>
      <c r="C54" s="262"/>
      <c r="D54" s="262"/>
      <c r="E54" s="262"/>
      <c r="F54" s="262"/>
      <c r="G54" s="14">
        <v>47</v>
      </c>
      <c r="H54" s="31">
        <v>0</v>
      </c>
      <c r="I54" s="31">
        <v>0</v>
      </c>
    </row>
    <row r="55" spans="1:9" ht="23.45" customHeight="1" x14ac:dyDescent="0.2">
      <c r="A55" s="262" t="s">
        <v>94</v>
      </c>
      <c r="B55" s="262"/>
      <c r="C55" s="262"/>
      <c r="D55" s="262"/>
      <c r="E55" s="262"/>
      <c r="F55" s="262"/>
      <c r="G55" s="14">
        <v>48</v>
      </c>
      <c r="H55" s="31">
        <v>0</v>
      </c>
      <c r="I55" s="31">
        <v>0</v>
      </c>
    </row>
    <row r="56" spans="1:9" ht="12.75" customHeight="1" x14ac:dyDescent="0.2">
      <c r="A56" s="262" t="s">
        <v>95</v>
      </c>
      <c r="B56" s="262"/>
      <c r="C56" s="262"/>
      <c r="D56" s="262"/>
      <c r="E56" s="262"/>
      <c r="F56" s="262"/>
      <c r="G56" s="14">
        <v>49</v>
      </c>
      <c r="H56" s="31">
        <v>130775415</v>
      </c>
      <c r="I56" s="31">
        <v>190288928</v>
      </c>
    </row>
    <row r="57" spans="1:9" ht="12.75" customHeight="1" x14ac:dyDescent="0.2">
      <c r="A57" s="262" t="s">
        <v>96</v>
      </c>
      <c r="B57" s="262"/>
      <c r="C57" s="262"/>
      <c r="D57" s="262"/>
      <c r="E57" s="262"/>
      <c r="F57" s="262"/>
      <c r="G57" s="14">
        <v>50</v>
      </c>
      <c r="H57" s="31">
        <v>40732</v>
      </c>
      <c r="I57" s="31">
        <v>1312042</v>
      </c>
    </row>
    <row r="58" spans="1:9" ht="12.75" customHeight="1" x14ac:dyDescent="0.2">
      <c r="A58" s="262" t="s">
        <v>97</v>
      </c>
      <c r="B58" s="262"/>
      <c r="C58" s="262"/>
      <c r="D58" s="262"/>
      <c r="E58" s="262"/>
      <c r="F58" s="262"/>
      <c r="G58" s="14">
        <v>51</v>
      </c>
      <c r="H58" s="31">
        <v>18883875</v>
      </c>
      <c r="I58" s="31">
        <v>17812871</v>
      </c>
    </row>
    <row r="59" spans="1:9" ht="12.75" customHeight="1" x14ac:dyDescent="0.2">
      <c r="A59" s="262" t="s">
        <v>98</v>
      </c>
      <c r="B59" s="262"/>
      <c r="C59" s="262"/>
      <c r="D59" s="262"/>
      <c r="E59" s="262"/>
      <c r="F59" s="262"/>
      <c r="G59" s="14">
        <v>52</v>
      </c>
      <c r="H59" s="31">
        <v>16901547</v>
      </c>
      <c r="I59" s="31">
        <v>15341878</v>
      </c>
    </row>
    <row r="60" spans="1:9" ht="12.75" customHeight="1" x14ac:dyDescent="0.2">
      <c r="A60" s="266" t="s">
        <v>99</v>
      </c>
      <c r="B60" s="266"/>
      <c r="C60" s="266"/>
      <c r="D60" s="266"/>
      <c r="E60" s="266"/>
      <c r="F60" s="266"/>
      <c r="G60" s="15">
        <v>53</v>
      </c>
      <c r="H60" s="32">
        <f>SUM(H61:H69)</f>
        <v>85121</v>
      </c>
      <c r="I60" s="32">
        <f>SUM(I61:I69)</f>
        <v>4649040</v>
      </c>
    </row>
    <row r="61" spans="1:9" ht="12.75" customHeight="1" x14ac:dyDescent="0.2">
      <c r="A61" s="262" t="s">
        <v>100</v>
      </c>
      <c r="B61" s="262"/>
      <c r="C61" s="262"/>
      <c r="D61" s="262"/>
      <c r="E61" s="262"/>
      <c r="F61" s="262"/>
      <c r="G61" s="14">
        <v>54</v>
      </c>
      <c r="H61" s="31">
        <v>0</v>
      </c>
      <c r="I61" s="31">
        <v>0</v>
      </c>
    </row>
    <row r="62" spans="1:9" ht="27.6" customHeight="1" x14ac:dyDescent="0.2">
      <c r="A62" s="262" t="s">
        <v>101</v>
      </c>
      <c r="B62" s="262"/>
      <c r="C62" s="262"/>
      <c r="D62" s="262"/>
      <c r="E62" s="262"/>
      <c r="F62" s="262"/>
      <c r="G62" s="14">
        <v>55</v>
      </c>
      <c r="H62" s="31">
        <v>0</v>
      </c>
      <c r="I62" s="31">
        <v>0</v>
      </c>
    </row>
    <row r="63" spans="1:9" ht="12.75" customHeight="1" x14ac:dyDescent="0.2">
      <c r="A63" s="262" t="s">
        <v>102</v>
      </c>
      <c r="B63" s="262"/>
      <c r="C63" s="262"/>
      <c r="D63" s="262"/>
      <c r="E63" s="262"/>
      <c r="F63" s="262"/>
      <c r="G63" s="14">
        <v>56</v>
      </c>
      <c r="H63" s="31">
        <v>0</v>
      </c>
      <c r="I63" s="31">
        <v>0</v>
      </c>
    </row>
    <row r="64" spans="1:9" ht="25.9" customHeight="1" x14ac:dyDescent="0.2">
      <c r="A64" s="262" t="s">
        <v>103</v>
      </c>
      <c r="B64" s="262"/>
      <c r="C64" s="262"/>
      <c r="D64" s="262"/>
      <c r="E64" s="262"/>
      <c r="F64" s="262"/>
      <c r="G64" s="14">
        <v>57</v>
      </c>
      <c r="H64" s="31">
        <v>0</v>
      </c>
      <c r="I64" s="31">
        <v>0</v>
      </c>
    </row>
    <row r="65" spans="1:9" ht="21.6" customHeight="1" x14ac:dyDescent="0.2">
      <c r="A65" s="262" t="s">
        <v>104</v>
      </c>
      <c r="B65" s="262"/>
      <c r="C65" s="262"/>
      <c r="D65" s="262"/>
      <c r="E65" s="262"/>
      <c r="F65" s="262"/>
      <c r="G65" s="14">
        <v>58</v>
      </c>
      <c r="H65" s="31">
        <v>0</v>
      </c>
      <c r="I65" s="31">
        <v>0</v>
      </c>
    </row>
    <row r="66" spans="1:9" ht="21.6" customHeight="1" x14ac:dyDescent="0.2">
      <c r="A66" s="262" t="s">
        <v>105</v>
      </c>
      <c r="B66" s="262"/>
      <c r="C66" s="262"/>
      <c r="D66" s="262"/>
      <c r="E66" s="262"/>
      <c r="F66" s="262"/>
      <c r="G66" s="14">
        <v>59</v>
      </c>
      <c r="H66" s="31">
        <v>0</v>
      </c>
      <c r="I66" s="31">
        <v>0</v>
      </c>
    </row>
    <row r="67" spans="1:9" ht="12.75" customHeight="1" x14ac:dyDescent="0.2">
      <c r="A67" s="262" t="s">
        <v>106</v>
      </c>
      <c r="B67" s="262"/>
      <c r="C67" s="262"/>
      <c r="D67" s="262"/>
      <c r="E67" s="262"/>
      <c r="F67" s="262"/>
      <c r="G67" s="14">
        <v>60</v>
      </c>
      <c r="H67" s="31">
        <v>0</v>
      </c>
      <c r="I67" s="31">
        <v>0</v>
      </c>
    </row>
    <row r="68" spans="1:9" ht="12.75" customHeight="1" x14ac:dyDescent="0.2">
      <c r="A68" s="262" t="s">
        <v>107</v>
      </c>
      <c r="B68" s="262"/>
      <c r="C68" s="262"/>
      <c r="D68" s="262"/>
      <c r="E68" s="262"/>
      <c r="F68" s="262"/>
      <c r="G68" s="14">
        <v>61</v>
      </c>
      <c r="H68" s="31">
        <v>85121</v>
      </c>
      <c r="I68" s="31">
        <v>4364409</v>
      </c>
    </row>
    <row r="69" spans="1:9" ht="12.75" customHeight="1" x14ac:dyDescent="0.2">
      <c r="A69" s="262" t="s">
        <v>108</v>
      </c>
      <c r="B69" s="262"/>
      <c r="C69" s="262"/>
      <c r="D69" s="262"/>
      <c r="E69" s="262"/>
      <c r="F69" s="262"/>
      <c r="G69" s="14">
        <v>62</v>
      </c>
      <c r="H69" s="31">
        <v>0</v>
      </c>
      <c r="I69" s="31">
        <v>284631</v>
      </c>
    </row>
    <row r="70" spans="1:9" ht="12.75" customHeight="1" x14ac:dyDescent="0.2">
      <c r="A70" s="262" t="s">
        <v>109</v>
      </c>
      <c r="B70" s="262"/>
      <c r="C70" s="262"/>
      <c r="D70" s="262"/>
      <c r="E70" s="262"/>
      <c r="F70" s="262"/>
      <c r="G70" s="14">
        <v>63</v>
      </c>
      <c r="H70" s="31">
        <v>348216590</v>
      </c>
      <c r="I70" s="31">
        <v>231419488</v>
      </c>
    </row>
    <row r="71" spans="1:9" ht="12.75" customHeight="1" x14ac:dyDescent="0.2">
      <c r="A71" s="263" t="s">
        <v>110</v>
      </c>
      <c r="B71" s="263"/>
      <c r="C71" s="263"/>
      <c r="D71" s="263"/>
      <c r="E71" s="263"/>
      <c r="F71" s="263"/>
      <c r="G71" s="14">
        <v>64</v>
      </c>
      <c r="H71" s="31">
        <v>37410587</v>
      </c>
      <c r="I71" s="31">
        <v>37167780</v>
      </c>
    </row>
    <row r="72" spans="1:9" ht="12.75" customHeight="1" x14ac:dyDescent="0.2">
      <c r="A72" s="264" t="s">
        <v>111</v>
      </c>
      <c r="B72" s="264"/>
      <c r="C72" s="264"/>
      <c r="D72" s="264"/>
      <c r="E72" s="264"/>
      <c r="F72" s="264"/>
      <c r="G72" s="15">
        <v>65</v>
      </c>
      <c r="H72" s="32">
        <f>H8+H9+H44+H71</f>
        <v>911653705</v>
      </c>
      <c r="I72" s="32">
        <f>I8+I9+I44+I71</f>
        <v>956679920</v>
      </c>
    </row>
    <row r="73" spans="1:9" ht="12.75" customHeight="1" x14ac:dyDescent="0.2">
      <c r="A73" s="263" t="s">
        <v>112</v>
      </c>
      <c r="B73" s="263"/>
      <c r="C73" s="263"/>
      <c r="D73" s="263"/>
      <c r="E73" s="263"/>
      <c r="F73" s="263"/>
      <c r="G73" s="14">
        <v>66</v>
      </c>
      <c r="H73" s="31">
        <v>0</v>
      </c>
      <c r="I73" s="31">
        <v>0</v>
      </c>
    </row>
    <row r="74" spans="1:9" x14ac:dyDescent="0.2">
      <c r="A74" s="267" t="s">
        <v>113</v>
      </c>
      <c r="B74" s="268"/>
      <c r="C74" s="268"/>
      <c r="D74" s="268"/>
      <c r="E74" s="268"/>
      <c r="F74" s="268"/>
      <c r="G74" s="268"/>
      <c r="H74" s="268"/>
      <c r="I74" s="268"/>
    </row>
    <row r="75" spans="1:9" ht="12.75" customHeight="1" x14ac:dyDescent="0.2">
      <c r="A75" s="264" t="s">
        <v>114</v>
      </c>
      <c r="B75" s="264"/>
      <c r="C75" s="264"/>
      <c r="D75" s="264"/>
      <c r="E75" s="264"/>
      <c r="F75" s="264"/>
      <c r="G75" s="15">
        <v>67</v>
      </c>
      <c r="H75" s="32">
        <f>H76+H77+H78+H84+H85+H91+H94+H97</f>
        <v>409050726</v>
      </c>
      <c r="I75" s="32">
        <f>I76+I77+I78+I84+I85+I91+I94+I97</f>
        <v>321003313</v>
      </c>
    </row>
    <row r="76" spans="1:9" ht="12.75" customHeight="1" x14ac:dyDescent="0.2">
      <c r="A76" s="262" t="s">
        <v>115</v>
      </c>
      <c r="B76" s="262"/>
      <c r="C76" s="262"/>
      <c r="D76" s="262"/>
      <c r="E76" s="262"/>
      <c r="F76" s="262"/>
      <c r="G76" s="14">
        <v>68</v>
      </c>
      <c r="H76" s="31">
        <v>98203200</v>
      </c>
      <c r="I76" s="31">
        <v>98203200</v>
      </c>
    </row>
    <row r="77" spans="1:9" ht="12.75" customHeight="1" x14ac:dyDescent="0.2">
      <c r="A77" s="262" t="s">
        <v>116</v>
      </c>
      <c r="B77" s="262"/>
      <c r="C77" s="262"/>
      <c r="D77" s="262"/>
      <c r="E77" s="262"/>
      <c r="F77" s="262"/>
      <c r="G77" s="14">
        <v>69</v>
      </c>
      <c r="H77" s="31">
        <v>149060324</v>
      </c>
      <c r="I77" s="31">
        <v>149060324</v>
      </c>
    </row>
    <row r="78" spans="1:9" ht="12.75" customHeight="1" x14ac:dyDescent="0.2">
      <c r="A78" s="266" t="s">
        <v>117</v>
      </c>
      <c r="B78" s="266"/>
      <c r="C78" s="266"/>
      <c r="D78" s="266"/>
      <c r="E78" s="266"/>
      <c r="F78" s="266"/>
      <c r="G78" s="15">
        <v>70</v>
      </c>
      <c r="H78" s="32">
        <f>SUM(H79:H83)</f>
        <v>-103809792</v>
      </c>
      <c r="I78" s="32">
        <f>SUM(I79:I83)</f>
        <v>-198171380</v>
      </c>
    </row>
    <row r="79" spans="1:9" ht="12.75" customHeight="1" x14ac:dyDescent="0.2">
      <c r="A79" s="262" t="s">
        <v>118</v>
      </c>
      <c r="B79" s="262"/>
      <c r="C79" s="262"/>
      <c r="D79" s="262"/>
      <c r="E79" s="262"/>
      <c r="F79" s="262"/>
      <c r="G79" s="14">
        <v>71</v>
      </c>
      <c r="H79" s="31">
        <v>5550041</v>
      </c>
      <c r="I79" s="31">
        <v>11191726</v>
      </c>
    </row>
    <row r="80" spans="1:9" ht="12.75" customHeight="1" x14ac:dyDescent="0.2">
      <c r="A80" s="262" t="s">
        <v>119</v>
      </c>
      <c r="B80" s="262"/>
      <c r="C80" s="262"/>
      <c r="D80" s="262"/>
      <c r="E80" s="262"/>
      <c r="F80" s="262"/>
      <c r="G80" s="14">
        <v>72</v>
      </c>
      <c r="H80" s="31">
        <v>0</v>
      </c>
      <c r="I80" s="31">
        <v>0</v>
      </c>
    </row>
    <row r="81" spans="1:9" ht="12.75" customHeight="1" x14ac:dyDescent="0.2">
      <c r="A81" s="262" t="s">
        <v>120</v>
      </c>
      <c r="B81" s="262"/>
      <c r="C81" s="262"/>
      <c r="D81" s="262"/>
      <c r="E81" s="262"/>
      <c r="F81" s="262"/>
      <c r="G81" s="14">
        <v>73</v>
      </c>
      <c r="H81" s="31">
        <v>0</v>
      </c>
      <c r="I81" s="31">
        <v>0</v>
      </c>
    </row>
    <row r="82" spans="1:9" ht="12.75" customHeight="1" x14ac:dyDescent="0.2">
      <c r="A82" s="262" t="s">
        <v>121</v>
      </c>
      <c r="B82" s="262"/>
      <c r="C82" s="262"/>
      <c r="D82" s="262"/>
      <c r="E82" s="262"/>
      <c r="F82" s="262"/>
      <c r="G82" s="14">
        <v>74</v>
      </c>
      <c r="H82" s="31">
        <v>0</v>
      </c>
      <c r="I82" s="31">
        <v>0</v>
      </c>
    </row>
    <row r="83" spans="1:9" ht="12.75" customHeight="1" x14ac:dyDescent="0.2">
      <c r="A83" s="262" t="s">
        <v>122</v>
      </c>
      <c r="B83" s="262"/>
      <c r="C83" s="262"/>
      <c r="D83" s="262"/>
      <c r="E83" s="262"/>
      <c r="F83" s="262"/>
      <c r="G83" s="14">
        <v>75</v>
      </c>
      <c r="H83" s="31">
        <v>-109359833</v>
      </c>
      <c r="I83" s="31">
        <v>-209363106</v>
      </c>
    </row>
    <row r="84" spans="1:9" ht="12.75" customHeight="1" x14ac:dyDescent="0.2">
      <c r="A84" s="265" t="s">
        <v>123</v>
      </c>
      <c r="B84" s="265"/>
      <c r="C84" s="265"/>
      <c r="D84" s="265"/>
      <c r="E84" s="265"/>
      <c r="F84" s="265"/>
      <c r="G84" s="107">
        <v>76</v>
      </c>
      <c r="H84" s="31">
        <v>0</v>
      </c>
      <c r="I84" s="31">
        <v>0</v>
      </c>
    </row>
    <row r="85" spans="1:9" ht="12.75" customHeight="1" x14ac:dyDescent="0.2">
      <c r="A85" s="266" t="s">
        <v>393</v>
      </c>
      <c r="B85" s="266"/>
      <c r="C85" s="266"/>
      <c r="D85" s="266"/>
      <c r="E85" s="266"/>
      <c r="F85" s="266"/>
      <c r="G85" s="15">
        <v>77</v>
      </c>
      <c r="H85" s="32">
        <f>H86+H87+H88+H89+H90</f>
        <v>0</v>
      </c>
      <c r="I85" s="32">
        <f>I86+I87+I88+I89+I90</f>
        <v>0</v>
      </c>
    </row>
    <row r="86" spans="1:9" ht="25.5" customHeight="1" x14ac:dyDescent="0.2">
      <c r="A86" s="262" t="s">
        <v>394</v>
      </c>
      <c r="B86" s="262"/>
      <c r="C86" s="262"/>
      <c r="D86" s="262"/>
      <c r="E86" s="262"/>
      <c r="F86" s="262"/>
      <c r="G86" s="14">
        <v>78</v>
      </c>
      <c r="H86" s="31">
        <v>0</v>
      </c>
      <c r="I86" s="31">
        <v>0</v>
      </c>
    </row>
    <row r="87" spans="1:9" ht="12.75" customHeight="1" x14ac:dyDescent="0.2">
      <c r="A87" s="262" t="s">
        <v>124</v>
      </c>
      <c r="B87" s="262"/>
      <c r="C87" s="262"/>
      <c r="D87" s="262"/>
      <c r="E87" s="262"/>
      <c r="F87" s="262"/>
      <c r="G87" s="14">
        <v>79</v>
      </c>
      <c r="H87" s="31">
        <v>0</v>
      </c>
      <c r="I87" s="31">
        <v>0</v>
      </c>
    </row>
    <row r="88" spans="1:9" ht="12.75" customHeight="1" x14ac:dyDescent="0.2">
      <c r="A88" s="262" t="s">
        <v>125</v>
      </c>
      <c r="B88" s="262"/>
      <c r="C88" s="262"/>
      <c r="D88" s="262"/>
      <c r="E88" s="262"/>
      <c r="F88" s="262"/>
      <c r="G88" s="14">
        <v>80</v>
      </c>
      <c r="H88" s="31">
        <v>0</v>
      </c>
      <c r="I88" s="31">
        <v>0</v>
      </c>
    </row>
    <row r="89" spans="1:9" ht="12.75" customHeight="1" x14ac:dyDescent="0.2">
      <c r="A89" s="262" t="s">
        <v>395</v>
      </c>
      <c r="B89" s="262"/>
      <c r="C89" s="262"/>
      <c r="D89" s="262"/>
      <c r="E89" s="262"/>
      <c r="F89" s="262"/>
      <c r="G89" s="14">
        <v>81</v>
      </c>
      <c r="H89" s="31">
        <v>0</v>
      </c>
      <c r="I89" s="31">
        <v>0</v>
      </c>
    </row>
    <row r="90" spans="1:9" ht="25.5" customHeight="1" x14ac:dyDescent="0.2">
      <c r="A90" s="262" t="s">
        <v>396</v>
      </c>
      <c r="B90" s="262"/>
      <c r="C90" s="262"/>
      <c r="D90" s="262"/>
      <c r="E90" s="262"/>
      <c r="F90" s="262"/>
      <c r="G90" s="14">
        <v>82</v>
      </c>
      <c r="H90" s="31">
        <v>0</v>
      </c>
      <c r="I90" s="31">
        <v>0</v>
      </c>
    </row>
    <row r="91" spans="1:9" ht="24" customHeight="1" x14ac:dyDescent="0.2">
      <c r="A91" s="266" t="s">
        <v>397</v>
      </c>
      <c r="B91" s="266"/>
      <c r="C91" s="266"/>
      <c r="D91" s="266"/>
      <c r="E91" s="266"/>
      <c r="F91" s="266"/>
      <c r="G91" s="15">
        <v>83</v>
      </c>
      <c r="H91" s="32">
        <f>H92-H93</f>
        <v>27522944</v>
      </c>
      <c r="I91" s="32">
        <f>I92-I93</f>
        <v>94977098</v>
      </c>
    </row>
    <row r="92" spans="1:9" ht="12.75" customHeight="1" x14ac:dyDescent="0.2">
      <c r="A92" s="262" t="s">
        <v>126</v>
      </c>
      <c r="B92" s="262"/>
      <c r="C92" s="262"/>
      <c r="D92" s="262"/>
      <c r="E92" s="262"/>
      <c r="F92" s="262"/>
      <c r="G92" s="14">
        <v>84</v>
      </c>
      <c r="H92" s="31">
        <v>27522944</v>
      </c>
      <c r="I92" s="31">
        <v>94977098</v>
      </c>
    </row>
    <row r="93" spans="1:9" ht="12.75" customHeight="1" x14ac:dyDescent="0.2">
      <c r="A93" s="262" t="s">
        <v>127</v>
      </c>
      <c r="B93" s="262"/>
      <c r="C93" s="262"/>
      <c r="D93" s="262"/>
      <c r="E93" s="262"/>
      <c r="F93" s="262"/>
      <c r="G93" s="14">
        <v>85</v>
      </c>
      <c r="H93" s="31">
        <v>0</v>
      </c>
      <c r="I93" s="31">
        <v>0</v>
      </c>
    </row>
    <row r="94" spans="1:9" ht="12.75" customHeight="1" x14ac:dyDescent="0.2">
      <c r="A94" s="266" t="s">
        <v>398</v>
      </c>
      <c r="B94" s="266"/>
      <c r="C94" s="266"/>
      <c r="D94" s="266"/>
      <c r="E94" s="266"/>
      <c r="F94" s="266"/>
      <c r="G94" s="15">
        <v>86</v>
      </c>
      <c r="H94" s="32">
        <f>H95-H96</f>
        <v>64978844</v>
      </c>
      <c r="I94" s="32">
        <f>I95-I96</f>
        <v>26948246</v>
      </c>
    </row>
    <row r="95" spans="1:9" ht="12.75" customHeight="1" x14ac:dyDescent="0.2">
      <c r="A95" s="262" t="s">
        <v>128</v>
      </c>
      <c r="B95" s="262"/>
      <c r="C95" s="262"/>
      <c r="D95" s="262"/>
      <c r="E95" s="262"/>
      <c r="F95" s="262"/>
      <c r="G95" s="14">
        <v>87</v>
      </c>
      <c r="H95" s="31">
        <v>64978844</v>
      </c>
      <c r="I95" s="31">
        <v>26948246</v>
      </c>
    </row>
    <row r="96" spans="1:9" ht="12.75" customHeight="1" x14ac:dyDescent="0.2">
      <c r="A96" s="262" t="s">
        <v>129</v>
      </c>
      <c r="B96" s="262"/>
      <c r="C96" s="262"/>
      <c r="D96" s="262"/>
      <c r="E96" s="262"/>
      <c r="F96" s="262"/>
      <c r="G96" s="14">
        <v>88</v>
      </c>
      <c r="H96" s="31">
        <v>0</v>
      </c>
      <c r="I96" s="31">
        <v>0</v>
      </c>
    </row>
    <row r="97" spans="1:9" ht="12.75" customHeight="1" x14ac:dyDescent="0.2">
      <c r="A97" s="262" t="s">
        <v>130</v>
      </c>
      <c r="B97" s="262"/>
      <c r="C97" s="262"/>
      <c r="D97" s="262"/>
      <c r="E97" s="262"/>
      <c r="F97" s="262"/>
      <c r="G97" s="14">
        <v>89</v>
      </c>
      <c r="H97" s="31">
        <v>173095206</v>
      </c>
      <c r="I97" s="31">
        <v>149985825</v>
      </c>
    </row>
    <row r="98" spans="1:9" ht="12.75" customHeight="1" x14ac:dyDescent="0.2">
      <c r="A98" s="264" t="s">
        <v>399</v>
      </c>
      <c r="B98" s="264"/>
      <c r="C98" s="264"/>
      <c r="D98" s="264"/>
      <c r="E98" s="264"/>
      <c r="F98" s="264"/>
      <c r="G98" s="15">
        <v>90</v>
      </c>
      <c r="H98" s="32">
        <f>SUM(H99:H104)</f>
        <v>3790365</v>
      </c>
      <c r="I98" s="32">
        <f>SUM(I99:I104)</f>
        <v>13189467</v>
      </c>
    </row>
    <row r="99" spans="1:9" ht="31.9" customHeight="1" x14ac:dyDescent="0.2">
      <c r="A99" s="262" t="s">
        <v>131</v>
      </c>
      <c r="B99" s="262"/>
      <c r="C99" s="262"/>
      <c r="D99" s="262"/>
      <c r="E99" s="262"/>
      <c r="F99" s="262"/>
      <c r="G99" s="14">
        <v>91</v>
      </c>
      <c r="H99" s="31">
        <v>2152535</v>
      </c>
      <c r="I99" s="31">
        <v>5695806</v>
      </c>
    </row>
    <row r="100" spans="1:9" ht="12.75" customHeight="1" x14ac:dyDescent="0.2">
      <c r="A100" s="262" t="s">
        <v>132</v>
      </c>
      <c r="B100" s="262"/>
      <c r="C100" s="262"/>
      <c r="D100" s="262"/>
      <c r="E100" s="262"/>
      <c r="F100" s="262"/>
      <c r="G100" s="14">
        <v>92</v>
      </c>
      <c r="H100" s="31">
        <v>0</v>
      </c>
      <c r="I100" s="31">
        <v>0</v>
      </c>
    </row>
    <row r="101" spans="1:9" ht="12.75" customHeight="1" x14ac:dyDescent="0.2">
      <c r="A101" s="262" t="s">
        <v>133</v>
      </c>
      <c r="B101" s="262"/>
      <c r="C101" s="262"/>
      <c r="D101" s="262"/>
      <c r="E101" s="262"/>
      <c r="F101" s="262"/>
      <c r="G101" s="14">
        <v>93</v>
      </c>
      <c r="H101" s="31">
        <v>1637830</v>
      </c>
      <c r="I101" s="31">
        <v>4950484</v>
      </c>
    </row>
    <row r="102" spans="1:9" ht="12.75" customHeight="1" x14ac:dyDescent="0.2">
      <c r="A102" s="262" t="s">
        <v>134</v>
      </c>
      <c r="B102" s="262"/>
      <c r="C102" s="262"/>
      <c r="D102" s="262"/>
      <c r="E102" s="262"/>
      <c r="F102" s="262"/>
      <c r="G102" s="14">
        <v>94</v>
      </c>
      <c r="H102" s="31">
        <v>0</v>
      </c>
      <c r="I102" s="31">
        <v>0</v>
      </c>
    </row>
    <row r="103" spans="1:9" ht="12.75" customHeight="1" x14ac:dyDescent="0.2">
      <c r="A103" s="262" t="s">
        <v>135</v>
      </c>
      <c r="B103" s="262"/>
      <c r="C103" s="262"/>
      <c r="D103" s="262"/>
      <c r="E103" s="262"/>
      <c r="F103" s="262"/>
      <c r="G103" s="14">
        <v>95</v>
      </c>
      <c r="H103" s="31">
        <v>0</v>
      </c>
      <c r="I103" s="31">
        <v>0</v>
      </c>
    </row>
    <row r="104" spans="1:9" ht="12.75" customHeight="1" x14ac:dyDescent="0.2">
      <c r="A104" s="262" t="s">
        <v>136</v>
      </c>
      <c r="B104" s="262"/>
      <c r="C104" s="262"/>
      <c r="D104" s="262"/>
      <c r="E104" s="262"/>
      <c r="F104" s="262"/>
      <c r="G104" s="14">
        <v>96</v>
      </c>
      <c r="H104" s="31">
        <v>0</v>
      </c>
      <c r="I104" s="31">
        <v>2543177</v>
      </c>
    </row>
    <row r="105" spans="1:9" ht="12.75" customHeight="1" x14ac:dyDescent="0.2">
      <c r="A105" s="264" t="s">
        <v>400</v>
      </c>
      <c r="B105" s="264"/>
      <c r="C105" s="264"/>
      <c r="D105" s="264"/>
      <c r="E105" s="264"/>
      <c r="F105" s="264"/>
      <c r="G105" s="15">
        <v>97</v>
      </c>
      <c r="H105" s="32">
        <f>SUM(H106:H116)</f>
        <v>228717319</v>
      </c>
      <c r="I105" s="32">
        <f>SUM(I106:I116)</f>
        <v>288975647</v>
      </c>
    </row>
    <row r="106" spans="1:9" ht="12.75" customHeight="1" x14ac:dyDescent="0.2">
      <c r="A106" s="262" t="s">
        <v>137</v>
      </c>
      <c r="B106" s="262"/>
      <c r="C106" s="262"/>
      <c r="D106" s="262"/>
      <c r="E106" s="262"/>
      <c r="F106" s="262"/>
      <c r="G106" s="14">
        <v>98</v>
      </c>
      <c r="H106" s="31">
        <v>0</v>
      </c>
      <c r="I106" s="31">
        <v>0</v>
      </c>
    </row>
    <row r="107" spans="1:9" ht="24.6" customHeight="1" x14ac:dyDescent="0.2">
      <c r="A107" s="262" t="s">
        <v>138</v>
      </c>
      <c r="B107" s="262"/>
      <c r="C107" s="262"/>
      <c r="D107" s="262"/>
      <c r="E107" s="262"/>
      <c r="F107" s="262"/>
      <c r="G107" s="14">
        <v>99</v>
      </c>
      <c r="H107" s="31">
        <v>0</v>
      </c>
      <c r="I107" s="31">
        <v>0</v>
      </c>
    </row>
    <row r="108" spans="1:9" ht="12.75" customHeight="1" x14ac:dyDescent="0.2">
      <c r="A108" s="262" t="s">
        <v>139</v>
      </c>
      <c r="B108" s="262"/>
      <c r="C108" s="262"/>
      <c r="D108" s="262"/>
      <c r="E108" s="262"/>
      <c r="F108" s="262"/>
      <c r="G108" s="14">
        <v>100</v>
      </c>
      <c r="H108" s="31">
        <v>0</v>
      </c>
      <c r="I108" s="31">
        <v>0</v>
      </c>
    </row>
    <row r="109" spans="1:9" ht="21.6" customHeight="1" x14ac:dyDescent="0.2">
      <c r="A109" s="262" t="s">
        <v>140</v>
      </c>
      <c r="B109" s="262"/>
      <c r="C109" s="262"/>
      <c r="D109" s="262"/>
      <c r="E109" s="262"/>
      <c r="F109" s="262"/>
      <c r="G109" s="14">
        <v>101</v>
      </c>
      <c r="H109" s="31">
        <v>0</v>
      </c>
      <c r="I109" s="31">
        <v>0</v>
      </c>
    </row>
    <row r="110" spans="1:9" ht="12.75" customHeight="1" x14ac:dyDescent="0.2">
      <c r="A110" s="262" t="s">
        <v>141</v>
      </c>
      <c r="B110" s="262"/>
      <c r="C110" s="262"/>
      <c r="D110" s="262"/>
      <c r="E110" s="262"/>
      <c r="F110" s="262"/>
      <c r="G110" s="14">
        <v>102</v>
      </c>
      <c r="H110" s="31">
        <v>41334914</v>
      </c>
      <c r="I110" s="31">
        <v>87693533</v>
      </c>
    </row>
    <row r="111" spans="1:9" ht="12.75" customHeight="1" x14ac:dyDescent="0.2">
      <c r="A111" s="262" t="s">
        <v>142</v>
      </c>
      <c r="B111" s="262"/>
      <c r="C111" s="262"/>
      <c r="D111" s="262"/>
      <c r="E111" s="262"/>
      <c r="F111" s="262"/>
      <c r="G111" s="14">
        <v>103</v>
      </c>
      <c r="H111" s="31">
        <v>158588028</v>
      </c>
      <c r="I111" s="31">
        <v>144511012</v>
      </c>
    </row>
    <row r="112" spans="1:9" ht="12.75" customHeight="1" x14ac:dyDescent="0.2">
      <c r="A112" s="262" t="s">
        <v>143</v>
      </c>
      <c r="B112" s="262"/>
      <c r="C112" s="262"/>
      <c r="D112" s="262"/>
      <c r="E112" s="262"/>
      <c r="F112" s="262"/>
      <c r="G112" s="14">
        <v>104</v>
      </c>
      <c r="H112" s="31">
        <v>0</v>
      </c>
      <c r="I112" s="31">
        <v>0</v>
      </c>
    </row>
    <row r="113" spans="1:9" ht="12.75" customHeight="1" x14ac:dyDescent="0.2">
      <c r="A113" s="262" t="s">
        <v>144</v>
      </c>
      <c r="B113" s="262"/>
      <c r="C113" s="262"/>
      <c r="D113" s="262"/>
      <c r="E113" s="262"/>
      <c r="F113" s="262"/>
      <c r="G113" s="14">
        <v>105</v>
      </c>
      <c r="H113" s="31">
        <v>0</v>
      </c>
      <c r="I113" s="31">
        <v>0</v>
      </c>
    </row>
    <row r="114" spans="1:9" ht="12.75" customHeight="1" x14ac:dyDescent="0.2">
      <c r="A114" s="262" t="s">
        <v>145</v>
      </c>
      <c r="B114" s="262"/>
      <c r="C114" s="262"/>
      <c r="D114" s="262"/>
      <c r="E114" s="262"/>
      <c r="F114" s="262"/>
      <c r="G114" s="14">
        <v>106</v>
      </c>
      <c r="H114" s="31">
        <v>0</v>
      </c>
      <c r="I114" s="31">
        <v>0</v>
      </c>
    </row>
    <row r="115" spans="1:9" ht="12.75" customHeight="1" x14ac:dyDescent="0.2">
      <c r="A115" s="262" t="s">
        <v>146</v>
      </c>
      <c r="B115" s="262"/>
      <c r="C115" s="262"/>
      <c r="D115" s="262"/>
      <c r="E115" s="262"/>
      <c r="F115" s="262"/>
      <c r="G115" s="14">
        <v>107</v>
      </c>
      <c r="H115" s="31">
        <v>22507275</v>
      </c>
      <c r="I115" s="31">
        <v>51222773</v>
      </c>
    </row>
    <row r="116" spans="1:9" ht="12.75" customHeight="1" x14ac:dyDescent="0.2">
      <c r="A116" s="262" t="s">
        <v>147</v>
      </c>
      <c r="B116" s="262"/>
      <c r="C116" s="262"/>
      <c r="D116" s="262"/>
      <c r="E116" s="262"/>
      <c r="F116" s="262"/>
      <c r="G116" s="14">
        <v>108</v>
      </c>
      <c r="H116" s="31">
        <v>6287102</v>
      </c>
      <c r="I116" s="31">
        <v>5548329</v>
      </c>
    </row>
    <row r="117" spans="1:9" ht="12.75" customHeight="1" x14ac:dyDescent="0.2">
      <c r="A117" s="264" t="s">
        <v>401</v>
      </c>
      <c r="B117" s="264"/>
      <c r="C117" s="264"/>
      <c r="D117" s="264"/>
      <c r="E117" s="264"/>
      <c r="F117" s="264"/>
      <c r="G117" s="15">
        <v>109</v>
      </c>
      <c r="H117" s="32">
        <f>SUM(H118:H131)</f>
        <v>230875622</v>
      </c>
      <c r="I117" s="32">
        <f>SUM(I118:I131)</f>
        <v>291879354</v>
      </c>
    </row>
    <row r="118" spans="1:9" ht="12.75" customHeight="1" x14ac:dyDescent="0.2">
      <c r="A118" s="262" t="s">
        <v>148</v>
      </c>
      <c r="B118" s="262"/>
      <c r="C118" s="262"/>
      <c r="D118" s="262"/>
      <c r="E118" s="262"/>
      <c r="F118" s="262"/>
      <c r="G118" s="14">
        <v>110</v>
      </c>
      <c r="H118" s="31">
        <v>0</v>
      </c>
      <c r="I118" s="31">
        <v>0</v>
      </c>
    </row>
    <row r="119" spans="1:9" ht="22.15" customHeight="1" x14ac:dyDescent="0.2">
      <c r="A119" s="262" t="s">
        <v>149</v>
      </c>
      <c r="B119" s="262"/>
      <c r="C119" s="262"/>
      <c r="D119" s="262"/>
      <c r="E119" s="262"/>
      <c r="F119" s="262"/>
      <c r="G119" s="14">
        <v>111</v>
      </c>
      <c r="H119" s="31">
        <v>0</v>
      </c>
      <c r="I119" s="31">
        <v>0</v>
      </c>
    </row>
    <row r="120" spans="1:9" ht="12.75" customHeight="1" x14ac:dyDescent="0.2">
      <c r="A120" s="262" t="s">
        <v>150</v>
      </c>
      <c r="B120" s="262"/>
      <c r="C120" s="262"/>
      <c r="D120" s="262"/>
      <c r="E120" s="262"/>
      <c r="F120" s="262"/>
      <c r="G120" s="14">
        <v>112</v>
      </c>
      <c r="H120" s="31">
        <v>0</v>
      </c>
      <c r="I120" s="31">
        <v>0</v>
      </c>
    </row>
    <row r="121" spans="1:9" ht="23.45" customHeight="1" x14ac:dyDescent="0.2">
      <c r="A121" s="262" t="s">
        <v>151</v>
      </c>
      <c r="B121" s="262"/>
      <c r="C121" s="262"/>
      <c r="D121" s="262"/>
      <c r="E121" s="262"/>
      <c r="F121" s="262"/>
      <c r="G121" s="14">
        <v>113</v>
      </c>
      <c r="H121" s="31">
        <v>0</v>
      </c>
      <c r="I121" s="31">
        <v>0</v>
      </c>
    </row>
    <row r="122" spans="1:9" ht="12.75" customHeight="1" x14ac:dyDescent="0.2">
      <c r="A122" s="262" t="s">
        <v>152</v>
      </c>
      <c r="B122" s="262"/>
      <c r="C122" s="262"/>
      <c r="D122" s="262"/>
      <c r="E122" s="262"/>
      <c r="F122" s="262"/>
      <c r="G122" s="14">
        <v>114</v>
      </c>
      <c r="H122" s="31">
        <v>0</v>
      </c>
      <c r="I122" s="31">
        <v>362422</v>
      </c>
    </row>
    <row r="123" spans="1:9" ht="12.75" customHeight="1" x14ac:dyDescent="0.2">
      <c r="A123" s="262" t="s">
        <v>153</v>
      </c>
      <c r="B123" s="262"/>
      <c r="C123" s="262"/>
      <c r="D123" s="262"/>
      <c r="E123" s="262"/>
      <c r="F123" s="262"/>
      <c r="G123" s="14">
        <v>115</v>
      </c>
      <c r="H123" s="31">
        <v>114873190</v>
      </c>
      <c r="I123" s="31">
        <v>136980751</v>
      </c>
    </row>
    <row r="124" spans="1:9" ht="12.75" customHeight="1" x14ac:dyDescent="0.2">
      <c r="A124" s="262" t="s">
        <v>154</v>
      </c>
      <c r="B124" s="262"/>
      <c r="C124" s="262"/>
      <c r="D124" s="262"/>
      <c r="E124" s="262"/>
      <c r="F124" s="262"/>
      <c r="G124" s="14">
        <v>116</v>
      </c>
      <c r="H124" s="31">
        <v>7649021</v>
      </c>
      <c r="I124" s="31">
        <v>5343397</v>
      </c>
    </row>
    <row r="125" spans="1:9" ht="12.75" customHeight="1" x14ac:dyDescent="0.2">
      <c r="A125" s="262" t="s">
        <v>155</v>
      </c>
      <c r="B125" s="262"/>
      <c r="C125" s="262"/>
      <c r="D125" s="262"/>
      <c r="E125" s="262"/>
      <c r="F125" s="262"/>
      <c r="G125" s="14">
        <v>117</v>
      </c>
      <c r="H125" s="31">
        <v>31793789</v>
      </c>
      <c r="I125" s="31">
        <v>36268405</v>
      </c>
    </row>
    <row r="126" spans="1:9" x14ac:dyDescent="0.2">
      <c r="A126" s="262" t="s">
        <v>156</v>
      </c>
      <c r="B126" s="262"/>
      <c r="C126" s="262"/>
      <c r="D126" s="262"/>
      <c r="E126" s="262"/>
      <c r="F126" s="262"/>
      <c r="G126" s="14">
        <v>118</v>
      </c>
      <c r="H126" s="31">
        <v>0</v>
      </c>
      <c r="I126" s="31">
        <v>0</v>
      </c>
    </row>
    <row r="127" spans="1:9" x14ac:dyDescent="0.2">
      <c r="A127" s="262" t="s">
        <v>157</v>
      </c>
      <c r="B127" s="262"/>
      <c r="C127" s="262"/>
      <c r="D127" s="262"/>
      <c r="E127" s="262"/>
      <c r="F127" s="262"/>
      <c r="G127" s="14">
        <v>119</v>
      </c>
      <c r="H127" s="31">
        <v>25087089</v>
      </c>
      <c r="I127" s="31">
        <v>44154590</v>
      </c>
    </row>
    <row r="128" spans="1:9" x14ac:dyDescent="0.2">
      <c r="A128" s="262" t="s">
        <v>158</v>
      </c>
      <c r="B128" s="262"/>
      <c r="C128" s="262"/>
      <c r="D128" s="262"/>
      <c r="E128" s="262"/>
      <c r="F128" s="262"/>
      <c r="G128" s="14">
        <v>120</v>
      </c>
      <c r="H128" s="31">
        <v>30623413</v>
      </c>
      <c r="I128" s="31">
        <v>42441932</v>
      </c>
    </row>
    <row r="129" spans="1:9" x14ac:dyDescent="0.2">
      <c r="A129" s="262" t="s">
        <v>159</v>
      </c>
      <c r="B129" s="262"/>
      <c r="C129" s="262"/>
      <c r="D129" s="262"/>
      <c r="E129" s="262"/>
      <c r="F129" s="262"/>
      <c r="G129" s="14">
        <v>121</v>
      </c>
      <c r="H129" s="31">
        <v>0</v>
      </c>
      <c r="I129" s="31">
        <v>0</v>
      </c>
    </row>
    <row r="130" spans="1:9" x14ac:dyDescent="0.2">
      <c r="A130" s="262" t="s">
        <v>160</v>
      </c>
      <c r="B130" s="262"/>
      <c r="C130" s="262"/>
      <c r="D130" s="262"/>
      <c r="E130" s="262"/>
      <c r="F130" s="262"/>
      <c r="G130" s="14">
        <v>122</v>
      </c>
      <c r="H130" s="31">
        <v>0</v>
      </c>
      <c r="I130" s="31">
        <v>0</v>
      </c>
    </row>
    <row r="131" spans="1:9" x14ac:dyDescent="0.2">
      <c r="A131" s="262" t="s">
        <v>161</v>
      </c>
      <c r="B131" s="262"/>
      <c r="C131" s="262"/>
      <c r="D131" s="262"/>
      <c r="E131" s="262"/>
      <c r="F131" s="262"/>
      <c r="G131" s="14">
        <v>123</v>
      </c>
      <c r="H131" s="31">
        <v>20849120</v>
      </c>
      <c r="I131" s="31">
        <v>26327857</v>
      </c>
    </row>
    <row r="132" spans="1:9" ht="22.15" customHeight="1" x14ac:dyDescent="0.2">
      <c r="A132" s="263" t="s">
        <v>162</v>
      </c>
      <c r="B132" s="263"/>
      <c r="C132" s="263"/>
      <c r="D132" s="263"/>
      <c r="E132" s="263"/>
      <c r="F132" s="263"/>
      <c r="G132" s="14">
        <v>124</v>
      </c>
      <c r="H132" s="31">
        <v>39219673</v>
      </c>
      <c r="I132" s="31">
        <v>41632139</v>
      </c>
    </row>
    <row r="133" spans="1:9" x14ac:dyDescent="0.2">
      <c r="A133" s="264" t="s">
        <v>402</v>
      </c>
      <c r="B133" s="264"/>
      <c r="C133" s="264"/>
      <c r="D133" s="264"/>
      <c r="E133" s="264"/>
      <c r="F133" s="264"/>
      <c r="G133" s="15">
        <v>125</v>
      </c>
      <c r="H133" s="32">
        <f>H75+H98+H105+H117+H132</f>
        <v>911653705</v>
      </c>
      <c r="I133" s="32">
        <f>I75+I98+I105+I117+I132</f>
        <v>956679920</v>
      </c>
    </row>
    <row r="134" spans="1:9" x14ac:dyDescent="0.2">
      <c r="A134" s="263" t="s">
        <v>163</v>
      </c>
      <c r="B134" s="263"/>
      <c r="C134" s="263"/>
      <c r="D134" s="263"/>
      <c r="E134" s="263"/>
      <c r="F134" s="263"/>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M110" sqref="M110"/>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300" t="s">
        <v>164</v>
      </c>
      <c r="B1" s="270"/>
      <c r="C1" s="270"/>
      <c r="D1" s="270"/>
      <c r="E1" s="270"/>
      <c r="F1" s="270"/>
      <c r="G1" s="270"/>
      <c r="H1" s="270"/>
      <c r="I1" s="270"/>
    </row>
    <row r="2" spans="1:11" x14ac:dyDescent="0.2">
      <c r="A2" s="299" t="s">
        <v>617</v>
      </c>
      <c r="B2" s="272"/>
      <c r="C2" s="272"/>
      <c r="D2" s="272"/>
      <c r="E2" s="272"/>
      <c r="F2" s="272"/>
      <c r="G2" s="272"/>
      <c r="H2" s="272"/>
      <c r="I2" s="272"/>
      <c r="J2" s="108"/>
      <c r="K2" s="108"/>
    </row>
    <row r="3" spans="1:11" x14ac:dyDescent="0.2">
      <c r="A3" s="304" t="s">
        <v>165</v>
      </c>
      <c r="B3" s="305"/>
      <c r="C3" s="305"/>
      <c r="D3" s="305"/>
      <c r="E3" s="305"/>
      <c r="F3" s="305"/>
      <c r="G3" s="305"/>
      <c r="H3" s="305"/>
      <c r="I3" s="305"/>
      <c r="J3" s="306"/>
      <c r="K3" s="306"/>
    </row>
    <row r="4" spans="1:11" x14ac:dyDescent="0.2">
      <c r="A4" s="307" t="s">
        <v>612</v>
      </c>
      <c r="B4" s="308"/>
      <c r="C4" s="308"/>
      <c r="D4" s="308"/>
      <c r="E4" s="308"/>
      <c r="F4" s="308"/>
      <c r="G4" s="308"/>
      <c r="H4" s="308"/>
      <c r="I4" s="308"/>
      <c r="J4" s="309"/>
      <c r="K4" s="309"/>
    </row>
    <row r="5" spans="1:11" ht="22.15" customHeight="1" x14ac:dyDescent="0.2">
      <c r="A5" s="301" t="s">
        <v>166</v>
      </c>
      <c r="B5" s="281"/>
      <c r="C5" s="281"/>
      <c r="D5" s="281"/>
      <c r="E5" s="281"/>
      <c r="F5" s="281"/>
      <c r="G5" s="301" t="s">
        <v>167</v>
      </c>
      <c r="H5" s="302" t="s">
        <v>168</v>
      </c>
      <c r="I5" s="303"/>
      <c r="J5" s="302" t="s">
        <v>169</v>
      </c>
      <c r="K5" s="303"/>
    </row>
    <row r="6" spans="1:11" x14ac:dyDescent="0.2">
      <c r="A6" s="281"/>
      <c r="B6" s="281"/>
      <c r="C6" s="281"/>
      <c r="D6" s="281"/>
      <c r="E6" s="281"/>
      <c r="F6" s="281"/>
      <c r="G6" s="281"/>
      <c r="H6" s="18" t="s">
        <v>170</v>
      </c>
      <c r="I6" s="18" t="s">
        <v>171</v>
      </c>
      <c r="J6" s="18" t="s">
        <v>172</v>
      </c>
      <c r="K6" s="18" t="s">
        <v>173</v>
      </c>
    </row>
    <row r="7" spans="1:11" x14ac:dyDescent="0.2">
      <c r="A7" s="310">
        <v>1</v>
      </c>
      <c r="B7" s="279"/>
      <c r="C7" s="279"/>
      <c r="D7" s="279"/>
      <c r="E7" s="279"/>
      <c r="F7" s="279"/>
      <c r="G7" s="17">
        <v>2</v>
      </c>
      <c r="H7" s="18">
        <v>3</v>
      </c>
      <c r="I7" s="18">
        <v>4</v>
      </c>
      <c r="J7" s="18">
        <v>5</v>
      </c>
      <c r="K7" s="18">
        <v>6</v>
      </c>
    </row>
    <row r="8" spans="1:11" x14ac:dyDescent="0.2">
      <c r="A8" s="293" t="s">
        <v>403</v>
      </c>
      <c r="B8" s="294"/>
      <c r="C8" s="294"/>
      <c r="D8" s="294"/>
      <c r="E8" s="294"/>
      <c r="F8" s="294"/>
      <c r="G8" s="15">
        <v>1</v>
      </c>
      <c r="H8" s="109">
        <f>SUM(H9:H13)</f>
        <v>381195451</v>
      </c>
      <c r="I8" s="109">
        <f>SUM(I9:I13)</f>
        <v>189138556</v>
      </c>
      <c r="J8" s="109">
        <f>SUM(J9:J13)</f>
        <v>606973383</v>
      </c>
      <c r="K8" s="109">
        <f>SUM(K9:K13)</f>
        <v>310083392</v>
      </c>
    </row>
    <row r="9" spans="1:11" x14ac:dyDescent="0.2">
      <c r="A9" s="262" t="s">
        <v>174</v>
      </c>
      <c r="B9" s="262"/>
      <c r="C9" s="262"/>
      <c r="D9" s="262"/>
      <c r="E9" s="262"/>
      <c r="F9" s="262"/>
      <c r="G9" s="14">
        <v>2</v>
      </c>
      <c r="H9" s="31">
        <v>0</v>
      </c>
      <c r="I9" s="31">
        <v>0</v>
      </c>
      <c r="J9" s="31">
        <v>0</v>
      </c>
      <c r="K9" s="31">
        <v>0</v>
      </c>
    </row>
    <row r="10" spans="1:11" x14ac:dyDescent="0.2">
      <c r="A10" s="262" t="s">
        <v>175</v>
      </c>
      <c r="B10" s="262"/>
      <c r="C10" s="262"/>
      <c r="D10" s="262"/>
      <c r="E10" s="262"/>
      <c r="F10" s="262"/>
      <c r="G10" s="14">
        <v>3</v>
      </c>
      <c r="H10" s="31">
        <v>377502978</v>
      </c>
      <c r="I10" s="31">
        <v>186239835</v>
      </c>
      <c r="J10" s="31">
        <v>593439240</v>
      </c>
      <c r="K10" s="31">
        <v>299975738</v>
      </c>
    </row>
    <row r="11" spans="1:11" x14ac:dyDescent="0.2">
      <c r="A11" s="262" t="s">
        <v>176</v>
      </c>
      <c r="B11" s="262"/>
      <c r="C11" s="262"/>
      <c r="D11" s="262"/>
      <c r="E11" s="262"/>
      <c r="F11" s="262"/>
      <c r="G11" s="14">
        <v>4</v>
      </c>
      <c r="H11" s="31">
        <v>0</v>
      </c>
      <c r="I11" s="31">
        <v>0</v>
      </c>
      <c r="J11" s="31">
        <v>0</v>
      </c>
      <c r="K11" s="31">
        <v>0</v>
      </c>
    </row>
    <row r="12" spans="1:11" x14ac:dyDescent="0.2">
      <c r="A12" s="262" t="s">
        <v>177</v>
      </c>
      <c r="B12" s="262"/>
      <c r="C12" s="262"/>
      <c r="D12" s="262"/>
      <c r="E12" s="262"/>
      <c r="F12" s="262"/>
      <c r="G12" s="14">
        <v>5</v>
      </c>
      <c r="H12" s="31">
        <v>0</v>
      </c>
      <c r="I12" s="31">
        <v>0</v>
      </c>
      <c r="J12" s="31">
        <v>0</v>
      </c>
      <c r="K12" s="31">
        <v>0</v>
      </c>
    </row>
    <row r="13" spans="1:11" x14ac:dyDescent="0.2">
      <c r="A13" s="262" t="s">
        <v>178</v>
      </c>
      <c r="B13" s="262"/>
      <c r="C13" s="262"/>
      <c r="D13" s="262"/>
      <c r="E13" s="262"/>
      <c r="F13" s="262"/>
      <c r="G13" s="14">
        <v>6</v>
      </c>
      <c r="H13" s="31">
        <v>3692473</v>
      </c>
      <c r="I13" s="31">
        <v>2898721</v>
      </c>
      <c r="J13" s="31">
        <v>13534143</v>
      </c>
      <c r="K13" s="31">
        <v>10107654</v>
      </c>
    </row>
    <row r="14" spans="1:11" ht="22.15" customHeight="1" x14ac:dyDescent="0.2">
      <c r="A14" s="293" t="s">
        <v>404</v>
      </c>
      <c r="B14" s="294"/>
      <c r="C14" s="294"/>
      <c r="D14" s="294"/>
      <c r="E14" s="294"/>
      <c r="F14" s="294"/>
      <c r="G14" s="15">
        <v>7</v>
      </c>
      <c r="H14" s="109">
        <f>H15+H16+H20+H24+H25+H26+H29+H36</f>
        <v>344823377</v>
      </c>
      <c r="I14" s="109">
        <f>I15+I16+I20+I24+I25+I26+I29+I36</f>
        <v>172773595</v>
      </c>
      <c r="J14" s="109">
        <f>J15+J16+J20+J24+J25+J26+J29+J36</f>
        <v>570008820</v>
      </c>
      <c r="K14" s="109">
        <f>K15+K16+K20+K24+K25+K26+K29+K36</f>
        <v>298903088</v>
      </c>
    </row>
    <row r="15" spans="1:11" x14ac:dyDescent="0.2">
      <c r="A15" s="262" t="s">
        <v>179</v>
      </c>
      <c r="B15" s="262"/>
      <c r="C15" s="262"/>
      <c r="D15" s="262"/>
      <c r="E15" s="262"/>
      <c r="F15" s="262"/>
      <c r="G15" s="14">
        <v>8</v>
      </c>
      <c r="H15" s="31">
        <v>0</v>
      </c>
      <c r="I15" s="31">
        <v>0</v>
      </c>
      <c r="J15" s="31">
        <v>0</v>
      </c>
      <c r="K15" s="31">
        <v>0</v>
      </c>
    </row>
    <row r="16" spans="1:11" x14ac:dyDescent="0.2">
      <c r="A16" s="266" t="s">
        <v>405</v>
      </c>
      <c r="B16" s="266"/>
      <c r="C16" s="266"/>
      <c r="D16" s="266"/>
      <c r="E16" s="266"/>
      <c r="F16" s="266"/>
      <c r="G16" s="15">
        <v>9</v>
      </c>
      <c r="H16" s="109">
        <f>SUM(H17:H19)</f>
        <v>52461247</v>
      </c>
      <c r="I16" s="109">
        <f>SUM(I17:I19)</f>
        <v>27534868</v>
      </c>
      <c r="J16" s="109">
        <f>SUM(J17:J19)</f>
        <v>55971484</v>
      </c>
      <c r="K16" s="109">
        <f>SUM(K17:K19)</f>
        <v>30127938</v>
      </c>
    </row>
    <row r="17" spans="1:11" x14ac:dyDescent="0.2">
      <c r="A17" s="295" t="s">
        <v>180</v>
      </c>
      <c r="B17" s="295"/>
      <c r="C17" s="295"/>
      <c r="D17" s="295"/>
      <c r="E17" s="295"/>
      <c r="F17" s="295"/>
      <c r="G17" s="14">
        <v>10</v>
      </c>
      <c r="H17" s="31">
        <v>1120094</v>
      </c>
      <c r="I17" s="31">
        <v>541786</v>
      </c>
      <c r="J17" s="31">
        <v>1409822</v>
      </c>
      <c r="K17" s="31">
        <v>733301</v>
      </c>
    </row>
    <row r="18" spans="1:11" x14ac:dyDescent="0.2">
      <c r="A18" s="295" t="s">
        <v>181</v>
      </c>
      <c r="B18" s="295"/>
      <c r="C18" s="295"/>
      <c r="D18" s="295"/>
      <c r="E18" s="295"/>
      <c r="F18" s="295"/>
      <c r="G18" s="14">
        <v>11</v>
      </c>
      <c r="H18" s="31">
        <v>6998331</v>
      </c>
      <c r="I18" s="31">
        <v>3461481</v>
      </c>
      <c r="J18" s="31">
        <v>3176606</v>
      </c>
      <c r="K18" s="31">
        <v>1521172</v>
      </c>
    </row>
    <row r="19" spans="1:11" x14ac:dyDescent="0.2">
      <c r="A19" s="295" t="s">
        <v>182</v>
      </c>
      <c r="B19" s="295"/>
      <c r="C19" s="295"/>
      <c r="D19" s="295"/>
      <c r="E19" s="295"/>
      <c r="F19" s="295"/>
      <c r="G19" s="14">
        <v>12</v>
      </c>
      <c r="H19" s="31">
        <v>44342822</v>
      </c>
      <c r="I19" s="31">
        <v>23531601</v>
      </c>
      <c r="J19" s="31">
        <v>51385056</v>
      </c>
      <c r="K19" s="31">
        <v>27873465</v>
      </c>
    </row>
    <row r="20" spans="1:11" x14ac:dyDescent="0.2">
      <c r="A20" s="266" t="s">
        <v>406</v>
      </c>
      <c r="B20" s="266"/>
      <c r="C20" s="266"/>
      <c r="D20" s="266"/>
      <c r="E20" s="266"/>
      <c r="F20" s="266"/>
      <c r="G20" s="15">
        <v>13</v>
      </c>
      <c r="H20" s="109">
        <f>SUM(H21:H23)</f>
        <v>244012865</v>
      </c>
      <c r="I20" s="109">
        <f>SUM(I21:I23)</f>
        <v>121003577</v>
      </c>
      <c r="J20" s="109">
        <f>SUM(J21:J23)</f>
        <v>437181363</v>
      </c>
      <c r="K20" s="109">
        <f>SUM(K21:K23)</f>
        <v>223834539</v>
      </c>
    </row>
    <row r="21" spans="1:11" x14ac:dyDescent="0.2">
      <c r="A21" s="295" t="s">
        <v>183</v>
      </c>
      <c r="B21" s="295"/>
      <c r="C21" s="295"/>
      <c r="D21" s="295"/>
      <c r="E21" s="295"/>
      <c r="F21" s="295"/>
      <c r="G21" s="14">
        <v>14</v>
      </c>
      <c r="H21" s="31">
        <v>165050615</v>
      </c>
      <c r="I21" s="31">
        <v>81124529</v>
      </c>
      <c r="J21" s="31">
        <v>297186106</v>
      </c>
      <c r="K21" s="31">
        <v>151770646</v>
      </c>
    </row>
    <row r="22" spans="1:11" x14ac:dyDescent="0.2">
      <c r="A22" s="295" t="s">
        <v>184</v>
      </c>
      <c r="B22" s="295"/>
      <c r="C22" s="295"/>
      <c r="D22" s="295"/>
      <c r="E22" s="295"/>
      <c r="F22" s="295"/>
      <c r="G22" s="14">
        <v>15</v>
      </c>
      <c r="H22" s="31">
        <v>52599235</v>
      </c>
      <c r="I22" s="31">
        <v>26571003</v>
      </c>
      <c r="J22" s="31">
        <v>87539073</v>
      </c>
      <c r="K22" s="31">
        <v>45586458</v>
      </c>
    </row>
    <row r="23" spans="1:11" x14ac:dyDescent="0.2">
      <c r="A23" s="295" t="s">
        <v>185</v>
      </c>
      <c r="B23" s="295"/>
      <c r="C23" s="295"/>
      <c r="D23" s="295"/>
      <c r="E23" s="295"/>
      <c r="F23" s="295"/>
      <c r="G23" s="14">
        <v>16</v>
      </c>
      <c r="H23" s="31">
        <v>26363015</v>
      </c>
      <c r="I23" s="31">
        <v>13308045</v>
      </c>
      <c r="J23" s="31">
        <v>52456184</v>
      </c>
      <c r="K23" s="31">
        <v>26477435</v>
      </c>
    </row>
    <row r="24" spans="1:11" x14ac:dyDescent="0.2">
      <c r="A24" s="262" t="s">
        <v>186</v>
      </c>
      <c r="B24" s="262"/>
      <c r="C24" s="262"/>
      <c r="D24" s="262"/>
      <c r="E24" s="262"/>
      <c r="F24" s="262"/>
      <c r="G24" s="14">
        <v>17</v>
      </c>
      <c r="H24" s="31">
        <v>27696512</v>
      </c>
      <c r="I24" s="31">
        <v>13341286</v>
      </c>
      <c r="J24" s="31">
        <v>43819706</v>
      </c>
      <c r="K24" s="31">
        <v>23458926</v>
      </c>
    </row>
    <row r="25" spans="1:11" x14ac:dyDescent="0.2">
      <c r="A25" s="262" t="s">
        <v>187</v>
      </c>
      <c r="B25" s="262"/>
      <c r="C25" s="262"/>
      <c r="D25" s="262"/>
      <c r="E25" s="262"/>
      <c r="F25" s="262"/>
      <c r="G25" s="14">
        <v>18</v>
      </c>
      <c r="H25" s="31">
        <v>19716548</v>
      </c>
      <c r="I25" s="31">
        <v>10598194</v>
      </c>
      <c r="J25" s="31">
        <v>31175919</v>
      </c>
      <c r="K25" s="31">
        <v>19911516</v>
      </c>
    </row>
    <row r="26" spans="1:11" x14ac:dyDescent="0.2">
      <c r="A26" s="266" t="s">
        <v>407</v>
      </c>
      <c r="B26" s="266"/>
      <c r="C26" s="266"/>
      <c r="D26" s="266"/>
      <c r="E26" s="266"/>
      <c r="F26" s="266"/>
      <c r="G26" s="15">
        <v>19</v>
      </c>
      <c r="H26" s="109">
        <f>H27+H28</f>
        <v>0</v>
      </c>
      <c r="I26" s="109">
        <f>I27+I28</f>
        <v>0</v>
      </c>
      <c r="J26" s="109">
        <f>J27+J28</f>
        <v>0</v>
      </c>
      <c r="K26" s="109">
        <f>K27+K28</f>
        <v>0</v>
      </c>
    </row>
    <row r="27" spans="1:11" x14ac:dyDescent="0.2">
      <c r="A27" s="295" t="s">
        <v>188</v>
      </c>
      <c r="B27" s="295"/>
      <c r="C27" s="295"/>
      <c r="D27" s="295"/>
      <c r="E27" s="295"/>
      <c r="F27" s="295"/>
      <c r="G27" s="14">
        <v>20</v>
      </c>
      <c r="H27" s="31">
        <v>0</v>
      </c>
      <c r="I27" s="31">
        <v>0</v>
      </c>
      <c r="J27" s="31">
        <v>0</v>
      </c>
      <c r="K27" s="31">
        <v>0</v>
      </c>
    </row>
    <row r="28" spans="1:11" x14ac:dyDescent="0.2">
      <c r="A28" s="295" t="s">
        <v>189</v>
      </c>
      <c r="B28" s="295"/>
      <c r="C28" s="295"/>
      <c r="D28" s="295"/>
      <c r="E28" s="295"/>
      <c r="F28" s="295"/>
      <c r="G28" s="14">
        <v>21</v>
      </c>
      <c r="H28" s="31">
        <v>0</v>
      </c>
      <c r="I28" s="31">
        <v>0</v>
      </c>
      <c r="J28" s="31">
        <v>0</v>
      </c>
      <c r="K28" s="31">
        <v>0</v>
      </c>
    </row>
    <row r="29" spans="1:11" x14ac:dyDescent="0.2">
      <c r="A29" s="266" t="s">
        <v>408</v>
      </c>
      <c r="B29" s="266"/>
      <c r="C29" s="266"/>
      <c r="D29" s="266"/>
      <c r="E29" s="266"/>
      <c r="F29" s="266"/>
      <c r="G29" s="15">
        <v>22</v>
      </c>
      <c r="H29" s="109">
        <f>SUM(H30:H35)</f>
        <v>936205</v>
      </c>
      <c r="I29" s="109">
        <f>SUM(I30:I35)</f>
        <v>295670</v>
      </c>
      <c r="J29" s="109">
        <f>SUM(J30:J35)</f>
        <v>1860348</v>
      </c>
      <c r="K29" s="109">
        <f>SUM(K30:K35)</f>
        <v>1570169</v>
      </c>
    </row>
    <row r="30" spans="1:11" x14ac:dyDescent="0.2">
      <c r="A30" s="295" t="s">
        <v>190</v>
      </c>
      <c r="B30" s="295"/>
      <c r="C30" s="295"/>
      <c r="D30" s="295"/>
      <c r="E30" s="295"/>
      <c r="F30" s="295"/>
      <c r="G30" s="14">
        <v>23</v>
      </c>
      <c r="H30" s="31">
        <v>852175</v>
      </c>
      <c r="I30" s="31">
        <v>165485</v>
      </c>
      <c r="J30" s="31">
        <v>1339811</v>
      </c>
      <c r="K30" s="31">
        <v>1339811</v>
      </c>
    </row>
    <row r="31" spans="1:11" x14ac:dyDescent="0.2">
      <c r="A31" s="295" t="s">
        <v>191</v>
      </c>
      <c r="B31" s="295"/>
      <c r="C31" s="295"/>
      <c r="D31" s="295"/>
      <c r="E31" s="295"/>
      <c r="F31" s="295"/>
      <c r="G31" s="14">
        <v>24</v>
      </c>
      <c r="H31" s="31">
        <v>0</v>
      </c>
      <c r="I31" s="31">
        <v>0</v>
      </c>
      <c r="J31" s="31">
        <v>0</v>
      </c>
      <c r="K31" s="31">
        <v>0</v>
      </c>
    </row>
    <row r="32" spans="1:11" x14ac:dyDescent="0.2">
      <c r="A32" s="295" t="s">
        <v>192</v>
      </c>
      <c r="B32" s="295"/>
      <c r="C32" s="295"/>
      <c r="D32" s="295"/>
      <c r="E32" s="295"/>
      <c r="F32" s="295"/>
      <c r="G32" s="14">
        <v>25</v>
      </c>
      <c r="H32" s="31">
        <v>84030</v>
      </c>
      <c r="I32" s="31">
        <v>130185</v>
      </c>
      <c r="J32" s="31">
        <v>520537</v>
      </c>
      <c r="K32" s="31">
        <v>230358</v>
      </c>
    </row>
    <row r="33" spans="1:11" x14ac:dyDescent="0.2">
      <c r="A33" s="295" t="s">
        <v>193</v>
      </c>
      <c r="B33" s="295"/>
      <c r="C33" s="295"/>
      <c r="D33" s="295"/>
      <c r="E33" s="295"/>
      <c r="F33" s="295"/>
      <c r="G33" s="14">
        <v>26</v>
      </c>
      <c r="H33" s="31">
        <v>0</v>
      </c>
      <c r="I33" s="31">
        <v>0</v>
      </c>
      <c r="J33" s="31">
        <v>0</v>
      </c>
      <c r="K33" s="31">
        <v>0</v>
      </c>
    </row>
    <row r="34" spans="1:11" x14ac:dyDescent="0.2">
      <c r="A34" s="295" t="s">
        <v>194</v>
      </c>
      <c r="B34" s="295"/>
      <c r="C34" s="295"/>
      <c r="D34" s="295"/>
      <c r="E34" s="295"/>
      <c r="F34" s="295"/>
      <c r="G34" s="14">
        <v>27</v>
      </c>
      <c r="H34" s="31">
        <v>0</v>
      </c>
      <c r="I34" s="31">
        <v>0</v>
      </c>
      <c r="J34" s="31">
        <v>0</v>
      </c>
      <c r="K34" s="31">
        <v>0</v>
      </c>
    </row>
    <row r="35" spans="1:11" x14ac:dyDescent="0.2">
      <c r="A35" s="295" t="s">
        <v>195</v>
      </c>
      <c r="B35" s="295"/>
      <c r="C35" s="295"/>
      <c r="D35" s="295"/>
      <c r="E35" s="295"/>
      <c r="F35" s="295"/>
      <c r="G35" s="14">
        <v>28</v>
      </c>
      <c r="H35" s="31">
        <v>0</v>
      </c>
      <c r="I35" s="31">
        <v>0</v>
      </c>
      <c r="J35" s="31">
        <v>0</v>
      </c>
      <c r="K35" s="31">
        <v>0</v>
      </c>
    </row>
    <row r="36" spans="1:11" x14ac:dyDescent="0.2">
      <c r="A36" s="262" t="s">
        <v>196</v>
      </c>
      <c r="B36" s="262"/>
      <c r="C36" s="262"/>
      <c r="D36" s="262"/>
      <c r="E36" s="262"/>
      <c r="F36" s="262"/>
      <c r="G36" s="14">
        <v>29</v>
      </c>
      <c r="H36" s="31">
        <v>0</v>
      </c>
      <c r="I36" s="31">
        <v>0</v>
      </c>
      <c r="J36" s="31">
        <v>0</v>
      </c>
      <c r="K36" s="31">
        <v>0</v>
      </c>
    </row>
    <row r="37" spans="1:11" x14ac:dyDescent="0.2">
      <c r="A37" s="293" t="s">
        <v>409</v>
      </c>
      <c r="B37" s="294"/>
      <c r="C37" s="294"/>
      <c r="D37" s="294"/>
      <c r="E37" s="294"/>
      <c r="F37" s="294"/>
      <c r="G37" s="15">
        <v>30</v>
      </c>
      <c r="H37" s="109">
        <f>SUM(H38:H47)</f>
        <v>8635007</v>
      </c>
      <c r="I37" s="109">
        <f>SUM(I38:I47)</f>
        <v>3754811</v>
      </c>
      <c r="J37" s="109">
        <f>SUM(J38:J47)</f>
        <v>7744729</v>
      </c>
      <c r="K37" s="109">
        <f>SUM(K38:K47)</f>
        <v>5349223</v>
      </c>
    </row>
    <row r="38" spans="1:11" ht="23.45" customHeight="1" x14ac:dyDescent="0.2">
      <c r="A38" s="262" t="s">
        <v>197</v>
      </c>
      <c r="B38" s="262"/>
      <c r="C38" s="262"/>
      <c r="D38" s="262"/>
      <c r="E38" s="262"/>
      <c r="F38" s="262"/>
      <c r="G38" s="14">
        <v>31</v>
      </c>
      <c r="H38" s="31">
        <v>0</v>
      </c>
      <c r="I38" s="31">
        <v>0</v>
      </c>
      <c r="J38" s="31">
        <v>0</v>
      </c>
      <c r="K38" s="31">
        <v>0</v>
      </c>
    </row>
    <row r="39" spans="1:11" ht="25.15" customHeight="1" x14ac:dyDescent="0.2">
      <c r="A39" s="262" t="s">
        <v>198</v>
      </c>
      <c r="B39" s="262"/>
      <c r="C39" s="262"/>
      <c r="D39" s="262"/>
      <c r="E39" s="262"/>
      <c r="F39" s="262"/>
      <c r="G39" s="14">
        <v>32</v>
      </c>
      <c r="H39" s="31">
        <v>0</v>
      </c>
      <c r="I39" s="31">
        <v>0</v>
      </c>
      <c r="J39" s="31">
        <v>0</v>
      </c>
      <c r="K39" s="31">
        <v>0</v>
      </c>
    </row>
    <row r="40" spans="1:11" ht="25.15" customHeight="1" x14ac:dyDescent="0.2">
      <c r="A40" s="262" t="s">
        <v>199</v>
      </c>
      <c r="B40" s="262"/>
      <c r="C40" s="262"/>
      <c r="D40" s="262"/>
      <c r="E40" s="262"/>
      <c r="F40" s="262"/>
      <c r="G40" s="14">
        <v>33</v>
      </c>
      <c r="H40" s="31">
        <v>0</v>
      </c>
      <c r="I40" s="31">
        <v>0</v>
      </c>
      <c r="J40" s="31">
        <v>0</v>
      </c>
      <c r="K40" s="31">
        <v>0</v>
      </c>
    </row>
    <row r="41" spans="1:11" ht="25.15" customHeight="1" x14ac:dyDescent="0.2">
      <c r="A41" s="262" t="s">
        <v>200</v>
      </c>
      <c r="B41" s="262"/>
      <c r="C41" s="262"/>
      <c r="D41" s="262"/>
      <c r="E41" s="262"/>
      <c r="F41" s="262"/>
      <c r="G41" s="14">
        <v>34</v>
      </c>
      <c r="H41" s="31">
        <v>0</v>
      </c>
      <c r="I41" s="31">
        <v>0</v>
      </c>
      <c r="J41" s="31">
        <v>0</v>
      </c>
      <c r="K41" s="31">
        <v>0</v>
      </c>
    </row>
    <row r="42" spans="1:11" ht="25.15" customHeight="1" x14ac:dyDescent="0.2">
      <c r="A42" s="262" t="s">
        <v>201</v>
      </c>
      <c r="B42" s="262"/>
      <c r="C42" s="262"/>
      <c r="D42" s="262"/>
      <c r="E42" s="262"/>
      <c r="F42" s="262"/>
      <c r="G42" s="14">
        <v>35</v>
      </c>
      <c r="H42" s="31">
        <v>0</v>
      </c>
      <c r="I42" s="31">
        <v>0</v>
      </c>
      <c r="J42" s="31">
        <v>0</v>
      </c>
      <c r="K42" s="31">
        <v>0</v>
      </c>
    </row>
    <row r="43" spans="1:11" x14ac:dyDescent="0.2">
      <c r="A43" s="262" t="s">
        <v>202</v>
      </c>
      <c r="B43" s="262"/>
      <c r="C43" s="262"/>
      <c r="D43" s="262"/>
      <c r="E43" s="262"/>
      <c r="F43" s="262"/>
      <c r="G43" s="14">
        <v>36</v>
      </c>
      <c r="H43" s="31">
        <v>0</v>
      </c>
      <c r="I43" s="31">
        <v>0</v>
      </c>
      <c r="J43" s="31">
        <v>0</v>
      </c>
      <c r="K43" s="31">
        <v>-39132</v>
      </c>
    </row>
    <row r="44" spans="1:11" x14ac:dyDescent="0.2">
      <c r="A44" s="262" t="s">
        <v>203</v>
      </c>
      <c r="B44" s="262"/>
      <c r="C44" s="262"/>
      <c r="D44" s="262"/>
      <c r="E44" s="262"/>
      <c r="F44" s="262"/>
      <c r="G44" s="14">
        <v>37</v>
      </c>
      <c r="H44" s="31">
        <v>1345469</v>
      </c>
      <c r="I44" s="31">
        <v>649706</v>
      </c>
      <c r="J44" s="31">
        <v>1156596</v>
      </c>
      <c r="K44" s="31">
        <v>94102</v>
      </c>
    </row>
    <row r="45" spans="1:11" x14ac:dyDescent="0.2">
      <c r="A45" s="262" t="s">
        <v>204</v>
      </c>
      <c r="B45" s="262"/>
      <c r="C45" s="262"/>
      <c r="D45" s="262"/>
      <c r="E45" s="262"/>
      <c r="F45" s="262"/>
      <c r="G45" s="14">
        <v>38</v>
      </c>
      <c r="H45" s="31">
        <v>7095425</v>
      </c>
      <c r="I45" s="31">
        <v>3010535</v>
      </c>
      <c r="J45" s="31">
        <v>6588133</v>
      </c>
      <c r="K45" s="31">
        <v>5294253</v>
      </c>
    </row>
    <row r="46" spans="1:11" x14ac:dyDescent="0.2">
      <c r="A46" s="262" t="s">
        <v>205</v>
      </c>
      <c r="B46" s="262"/>
      <c r="C46" s="262"/>
      <c r="D46" s="262"/>
      <c r="E46" s="262"/>
      <c r="F46" s="262"/>
      <c r="G46" s="14">
        <v>39</v>
      </c>
      <c r="H46" s="31">
        <v>0</v>
      </c>
      <c r="I46" s="31">
        <v>0</v>
      </c>
      <c r="J46" s="31">
        <v>0</v>
      </c>
      <c r="K46" s="31">
        <v>0</v>
      </c>
    </row>
    <row r="47" spans="1:11" x14ac:dyDescent="0.2">
      <c r="A47" s="262" t="s">
        <v>206</v>
      </c>
      <c r="B47" s="262"/>
      <c r="C47" s="262"/>
      <c r="D47" s="262"/>
      <c r="E47" s="262"/>
      <c r="F47" s="262"/>
      <c r="G47" s="14">
        <v>40</v>
      </c>
      <c r="H47" s="31">
        <v>194113</v>
      </c>
      <c r="I47" s="31">
        <v>94570</v>
      </c>
      <c r="J47" s="31">
        <v>0</v>
      </c>
      <c r="K47" s="31">
        <v>0</v>
      </c>
    </row>
    <row r="48" spans="1:11" x14ac:dyDescent="0.2">
      <c r="A48" s="293" t="s">
        <v>410</v>
      </c>
      <c r="B48" s="294"/>
      <c r="C48" s="294"/>
      <c r="D48" s="294"/>
      <c r="E48" s="294"/>
      <c r="F48" s="294"/>
      <c r="G48" s="15">
        <v>41</v>
      </c>
      <c r="H48" s="109">
        <f>SUM(H49:H55)</f>
        <v>18866559</v>
      </c>
      <c r="I48" s="109">
        <f>SUM(I49:I55)</f>
        <v>13550240</v>
      </c>
      <c r="J48" s="109">
        <f>SUM(J49:J55)</f>
        <v>14992371</v>
      </c>
      <c r="K48" s="109">
        <f>SUM(K49:K55)</f>
        <v>7285623</v>
      </c>
    </row>
    <row r="49" spans="1:11" ht="25.15" customHeight="1" x14ac:dyDescent="0.2">
      <c r="A49" s="262" t="s">
        <v>207</v>
      </c>
      <c r="B49" s="262"/>
      <c r="C49" s="262"/>
      <c r="D49" s="262"/>
      <c r="E49" s="262"/>
      <c r="F49" s="262"/>
      <c r="G49" s="14">
        <v>42</v>
      </c>
      <c r="H49" s="31">
        <v>0</v>
      </c>
      <c r="I49" s="31">
        <v>0</v>
      </c>
      <c r="J49" s="31">
        <v>0</v>
      </c>
      <c r="K49" s="31">
        <v>0</v>
      </c>
    </row>
    <row r="50" spans="1:11" ht="24" customHeight="1" x14ac:dyDescent="0.2">
      <c r="A50" s="289" t="s">
        <v>208</v>
      </c>
      <c r="B50" s="289"/>
      <c r="C50" s="289"/>
      <c r="D50" s="289"/>
      <c r="E50" s="289"/>
      <c r="F50" s="289"/>
      <c r="G50" s="14">
        <v>43</v>
      </c>
      <c r="H50" s="31">
        <v>0</v>
      </c>
      <c r="I50" s="31">
        <v>0</v>
      </c>
      <c r="J50" s="31">
        <v>0</v>
      </c>
      <c r="K50" s="31">
        <v>0</v>
      </c>
    </row>
    <row r="51" spans="1:11" x14ac:dyDescent="0.2">
      <c r="A51" s="289" t="s">
        <v>209</v>
      </c>
      <c r="B51" s="289"/>
      <c r="C51" s="289"/>
      <c r="D51" s="289"/>
      <c r="E51" s="289"/>
      <c r="F51" s="289"/>
      <c r="G51" s="14">
        <v>44</v>
      </c>
      <c r="H51" s="31">
        <v>6187011</v>
      </c>
      <c r="I51" s="31">
        <v>3372588</v>
      </c>
      <c r="J51" s="31">
        <v>10488845</v>
      </c>
      <c r="K51" s="31">
        <v>4666231</v>
      </c>
    </row>
    <row r="52" spans="1:11" x14ac:dyDescent="0.2">
      <c r="A52" s="289" t="s">
        <v>210</v>
      </c>
      <c r="B52" s="289"/>
      <c r="C52" s="289"/>
      <c r="D52" s="289"/>
      <c r="E52" s="289"/>
      <c r="F52" s="289"/>
      <c r="G52" s="14">
        <v>45</v>
      </c>
      <c r="H52" s="31">
        <v>10773421</v>
      </c>
      <c r="I52" s="31">
        <v>8659812</v>
      </c>
      <c r="J52" s="31">
        <v>4194149</v>
      </c>
      <c r="K52" s="31">
        <v>2437620</v>
      </c>
    </row>
    <row r="53" spans="1:11" x14ac:dyDescent="0.2">
      <c r="A53" s="289" t="s">
        <v>211</v>
      </c>
      <c r="B53" s="289"/>
      <c r="C53" s="289"/>
      <c r="D53" s="289"/>
      <c r="E53" s="289"/>
      <c r="F53" s="289"/>
      <c r="G53" s="14">
        <v>46</v>
      </c>
      <c r="H53" s="31">
        <v>0</v>
      </c>
      <c r="I53" s="31">
        <v>0</v>
      </c>
      <c r="J53" s="31">
        <v>0</v>
      </c>
      <c r="K53" s="31">
        <v>0</v>
      </c>
    </row>
    <row r="54" spans="1:11" x14ac:dyDescent="0.2">
      <c r="A54" s="289" t="s">
        <v>212</v>
      </c>
      <c r="B54" s="289"/>
      <c r="C54" s="289"/>
      <c r="D54" s="289"/>
      <c r="E54" s="289"/>
      <c r="F54" s="289"/>
      <c r="G54" s="14">
        <v>47</v>
      </c>
      <c r="H54" s="31">
        <v>0</v>
      </c>
      <c r="I54" s="31">
        <v>0</v>
      </c>
      <c r="J54" s="31">
        <v>0</v>
      </c>
      <c r="K54" s="31">
        <v>0</v>
      </c>
    </row>
    <row r="55" spans="1:11" x14ac:dyDescent="0.2">
      <c r="A55" s="289" t="s">
        <v>213</v>
      </c>
      <c r="B55" s="289"/>
      <c r="C55" s="289"/>
      <c r="D55" s="289"/>
      <c r="E55" s="289"/>
      <c r="F55" s="289"/>
      <c r="G55" s="14">
        <v>48</v>
      </c>
      <c r="H55" s="31">
        <v>1906127</v>
      </c>
      <c r="I55" s="31">
        <v>1517840</v>
      </c>
      <c r="J55" s="31">
        <v>309377</v>
      </c>
      <c r="K55" s="31">
        <v>181772</v>
      </c>
    </row>
    <row r="56" spans="1:11" ht="22.15" customHeight="1" x14ac:dyDescent="0.2">
      <c r="A56" s="298" t="s">
        <v>214</v>
      </c>
      <c r="B56" s="298"/>
      <c r="C56" s="298"/>
      <c r="D56" s="298"/>
      <c r="E56" s="298"/>
      <c r="F56" s="298"/>
      <c r="G56" s="14">
        <v>49</v>
      </c>
      <c r="H56" s="31">
        <v>0</v>
      </c>
      <c r="I56" s="31">
        <v>0</v>
      </c>
      <c r="J56" s="31">
        <v>0</v>
      </c>
      <c r="K56" s="31">
        <v>0</v>
      </c>
    </row>
    <row r="57" spans="1:11" x14ac:dyDescent="0.2">
      <c r="A57" s="298" t="s">
        <v>215</v>
      </c>
      <c r="B57" s="298"/>
      <c r="C57" s="298"/>
      <c r="D57" s="298"/>
      <c r="E57" s="298"/>
      <c r="F57" s="298"/>
      <c r="G57" s="14">
        <v>50</v>
      </c>
      <c r="H57" s="31">
        <v>0</v>
      </c>
      <c r="I57" s="31">
        <v>0</v>
      </c>
      <c r="J57" s="31">
        <v>0</v>
      </c>
      <c r="K57" s="31">
        <v>0</v>
      </c>
    </row>
    <row r="58" spans="1:11" ht="24.6" customHeight="1" x14ac:dyDescent="0.2">
      <c r="A58" s="298" t="s">
        <v>216</v>
      </c>
      <c r="B58" s="298"/>
      <c r="C58" s="298"/>
      <c r="D58" s="298"/>
      <c r="E58" s="298"/>
      <c r="F58" s="298"/>
      <c r="G58" s="14">
        <v>51</v>
      </c>
      <c r="H58" s="31">
        <v>0</v>
      </c>
      <c r="I58" s="31">
        <v>0</v>
      </c>
      <c r="J58" s="31">
        <v>0</v>
      </c>
      <c r="K58" s="31">
        <v>0</v>
      </c>
    </row>
    <row r="59" spans="1:11" x14ac:dyDescent="0.2">
      <c r="A59" s="298" t="s">
        <v>217</v>
      </c>
      <c r="B59" s="298"/>
      <c r="C59" s="298"/>
      <c r="D59" s="298"/>
      <c r="E59" s="298"/>
      <c r="F59" s="298"/>
      <c r="G59" s="14">
        <v>52</v>
      </c>
      <c r="H59" s="31">
        <v>0</v>
      </c>
      <c r="I59" s="31">
        <v>0</v>
      </c>
      <c r="J59" s="31">
        <v>0</v>
      </c>
      <c r="K59" s="31">
        <v>0</v>
      </c>
    </row>
    <row r="60" spans="1:11" x14ac:dyDescent="0.2">
      <c r="A60" s="293" t="s">
        <v>411</v>
      </c>
      <c r="B60" s="294"/>
      <c r="C60" s="294"/>
      <c r="D60" s="294"/>
      <c r="E60" s="294"/>
      <c r="F60" s="294"/>
      <c r="G60" s="15">
        <v>53</v>
      </c>
      <c r="H60" s="109">
        <f>H8+H37+H56+H57</f>
        <v>389830458</v>
      </c>
      <c r="I60" s="109">
        <f t="shared" ref="I60:K60" si="0">I8+I37+I56+I57</f>
        <v>192893367</v>
      </c>
      <c r="J60" s="109">
        <f t="shared" si="0"/>
        <v>614718112</v>
      </c>
      <c r="K60" s="109">
        <f t="shared" si="0"/>
        <v>315432615</v>
      </c>
    </row>
    <row r="61" spans="1:11" x14ac:dyDescent="0.2">
      <c r="A61" s="293" t="s">
        <v>412</v>
      </c>
      <c r="B61" s="294"/>
      <c r="C61" s="294"/>
      <c r="D61" s="294"/>
      <c r="E61" s="294"/>
      <c r="F61" s="294"/>
      <c r="G61" s="15">
        <v>54</v>
      </c>
      <c r="H61" s="109">
        <f>H14+H48+H58+H59</f>
        <v>363689936</v>
      </c>
      <c r="I61" s="109">
        <f t="shared" ref="I61:K61" si="1">I14+I48+I58+I59</f>
        <v>186323835</v>
      </c>
      <c r="J61" s="109">
        <f t="shared" si="1"/>
        <v>585001191</v>
      </c>
      <c r="K61" s="109">
        <f t="shared" si="1"/>
        <v>306188711</v>
      </c>
    </row>
    <row r="62" spans="1:11" x14ac:dyDescent="0.2">
      <c r="A62" s="293" t="s">
        <v>413</v>
      </c>
      <c r="B62" s="294"/>
      <c r="C62" s="294"/>
      <c r="D62" s="294"/>
      <c r="E62" s="294"/>
      <c r="F62" s="294"/>
      <c r="G62" s="15">
        <v>55</v>
      </c>
      <c r="H62" s="109">
        <f>H60-H61</f>
        <v>26140522</v>
      </c>
      <c r="I62" s="109">
        <f t="shared" ref="I62:K62" si="2">I60-I61</f>
        <v>6569532</v>
      </c>
      <c r="J62" s="109">
        <f t="shared" si="2"/>
        <v>29716921</v>
      </c>
      <c r="K62" s="109">
        <f t="shared" si="2"/>
        <v>9243904</v>
      </c>
    </row>
    <row r="63" spans="1:11" x14ac:dyDescent="0.2">
      <c r="A63" s="292" t="s">
        <v>415</v>
      </c>
      <c r="B63" s="292"/>
      <c r="C63" s="292"/>
      <c r="D63" s="292"/>
      <c r="E63" s="292"/>
      <c r="F63" s="292"/>
      <c r="G63" s="15">
        <v>56</v>
      </c>
      <c r="H63" s="109">
        <f>+IF((H60-H61)&gt;0,(H60-H61),0)</f>
        <v>26140522</v>
      </c>
      <c r="I63" s="109">
        <f t="shared" ref="I63:K63" si="3">+IF((I60-I61)&gt;0,(I60-I61),0)</f>
        <v>6569532</v>
      </c>
      <c r="J63" s="109">
        <f t="shared" si="3"/>
        <v>29716921</v>
      </c>
      <c r="K63" s="109">
        <f t="shared" si="3"/>
        <v>9243904</v>
      </c>
    </row>
    <row r="64" spans="1:11" x14ac:dyDescent="0.2">
      <c r="A64" s="292" t="s">
        <v>414</v>
      </c>
      <c r="B64" s="292"/>
      <c r="C64" s="292"/>
      <c r="D64" s="292"/>
      <c r="E64" s="292"/>
      <c r="F64" s="292"/>
      <c r="G64" s="15">
        <v>57</v>
      </c>
      <c r="H64" s="109">
        <f>+IF((H60-H61)&lt;0,(H60-H61),0)</f>
        <v>0</v>
      </c>
      <c r="I64" s="109">
        <f t="shared" ref="I64:K64" si="4">+IF((I60-I61)&lt;0,(I60-I61),0)</f>
        <v>0</v>
      </c>
      <c r="J64" s="109">
        <f t="shared" si="4"/>
        <v>0</v>
      </c>
      <c r="K64" s="109">
        <f t="shared" si="4"/>
        <v>0</v>
      </c>
    </row>
    <row r="65" spans="1:11" x14ac:dyDescent="0.2">
      <c r="A65" s="298" t="s">
        <v>218</v>
      </c>
      <c r="B65" s="298"/>
      <c r="C65" s="298"/>
      <c r="D65" s="298"/>
      <c r="E65" s="298"/>
      <c r="F65" s="298"/>
      <c r="G65" s="14">
        <v>58</v>
      </c>
      <c r="H65" s="31">
        <v>844536</v>
      </c>
      <c r="I65" s="31">
        <v>-1030834</v>
      </c>
      <c r="J65" s="31">
        <v>2768674</v>
      </c>
      <c r="K65" s="31">
        <v>2597246</v>
      </c>
    </row>
    <row r="66" spans="1:11" x14ac:dyDescent="0.2">
      <c r="A66" s="293" t="s">
        <v>416</v>
      </c>
      <c r="B66" s="294"/>
      <c r="C66" s="294"/>
      <c r="D66" s="294"/>
      <c r="E66" s="294"/>
      <c r="F66" s="294"/>
      <c r="G66" s="15">
        <v>59</v>
      </c>
      <c r="H66" s="109">
        <f>H62-H65</f>
        <v>25295986</v>
      </c>
      <c r="I66" s="109">
        <f t="shared" ref="I66:K66" si="5">I62-I65</f>
        <v>7600366</v>
      </c>
      <c r="J66" s="109">
        <f t="shared" si="5"/>
        <v>26948247</v>
      </c>
      <c r="K66" s="109">
        <f t="shared" si="5"/>
        <v>6646658</v>
      </c>
    </row>
    <row r="67" spans="1:11" x14ac:dyDescent="0.2">
      <c r="A67" s="292" t="s">
        <v>417</v>
      </c>
      <c r="B67" s="292"/>
      <c r="C67" s="292"/>
      <c r="D67" s="292"/>
      <c r="E67" s="292"/>
      <c r="F67" s="292"/>
      <c r="G67" s="15">
        <v>60</v>
      </c>
      <c r="H67" s="109">
        <f>+IF((H62-H65)&gt;0,(H62-H65),0)</f>
        <v>25295986</v>
      </c>
      <c r="I67" s="109">
        <f t="shared" ref="I67:K67" si="6">+IF((I62-I65)&gt;0,(I62-I65),0)</f>
        <v>7600366</v>
      </c>
      <c r="J67" s="109">
        <f t="shared" si="6"/>
        <v>26948247</v>
      </c>
      <c r="K67" s="109">
        <f t="shared" si="6"/>
        <v>6646658</v>
      </c>
    </row>
    <row r="68" spans="1:11" x14ac:dyDescent="0.2">
      <c r="A68" s="292" t="s">
        <v>418</v>
      </c>
      <c r="B68" s="292"/>
      <c r="C68" s="292"/>
      <c r="D68" s="292"/>
      <c r="E68" s="292"/>
      <c r="F68" s="292"/>
      <c r="G68" s="15">
        <v>61</v>
      </c>
      <c r="H68" s="109">
        <f>+IF((H62-H65)&lt;0,(H62-H65),0)</f>
        <v>0</v>
      </c>
      <c r="I68" s="109">
        <f t="shared" ref="I68:K68" si="7">+IF((I62-I65)&lt;0,(I62-I65),0)</f>
        <v>0</v>
      </c>
      <c r="J68" s="109">
        <f t="shared" si="7"/>
        <v>0</v>
      </c>
      <c r="K68" s="109">
        <f t="shared" si="7"/>
        <v>0</v>
      </c>
    </row>
    <row r="69" spans="1:11" x14ac:dyDescent="0.2">
      <c r="A69" s="267" t="s">
        <v>219</v>
      </c>
      <c r="B69" s="267"/>
      <c r="C69" s="267"/>
      <c r="D69" s="267"/>
      <c r="E69" s="267"/>
      <c r="F69" s="267"/>
      <c r="G69" s="290"/>
      <c r="H69" s="290"/>
      <c r="I69" s="290"/>
      <c r="J69" s="291"/>
      <c r="K69" s="291"/>
    </row>
    <row r="70" spans="1:11" ht="22.15" customHeight="1" x14ac:dyDescent="0.2">
      <c r="A70" s="293" t="s">
        <v>419</v>
      </c>
      <c r="B70" s="294"/>
      <c r="C70" s="294"/>
      <c r="D70" s="294"/>
      <c r="E70" s="294"/>
      <c r="F70" s="294"/>
      <c r="G70" s="15">
        <v>62</v>
      </c>
      <c r="H70" s="109">
        <f>H71-H72</f>
        <v>0</v>
      </c>
      <c r="I70" s="109">
        <f>I71-I72</f>
        <v>0</v>
      </c>
      <c r="J70" s="109">
        <f>J71-J72</f>
        <v>0</v>
      </c>
      <c r="K70" s="109">
        <f>K71-K72</f>
        <v>0</v>
      </c>
    </row>
    <row r="71" spans="1:11" x14ac:dyDescent="0.2">
      <c r="A71" s="289" t="s">
        <v>220</v>
      </c>
      <c r="B71" s="289"/>
      <c r="C71" s="289"/>
      <c r="D71" s="289"/>
      <c r="E71" s="289"/>
      <c r="F71" s="289"/>
      <c r="G71" s="14">
        <v>63</v>
      </c>
      <c r="H71" s="31">
        <v>0</v>
      </c>
      <c r="I71" s="31">
        <v>0</v>
      </c>
      <c r="J71" s="31">
        <v>0</v>
      </c>
      <c r="K71" s="31">
        <v>0</v>
      </c>
    </row>
    <row r="72" spans="1:11" x14ac:dyDescent="0.2">
      <c r="A72" s="289" t="s">
        <v>221</v>
      </c>
      <c r="B72" s="289"/>
      <c r="C72" s="289"/>
      <c r="D72" s="289"/>
      <c r="E72" s="289"/>
      <c r="F72" s="289"/>
      <c r="G72" s="14">
        <v>64</v>
      </c>
      <c r="H72" s="31">
        <v>0</v>
      </c>
      <c r="I72" s="31">
        <v>0</v>
      </c>
      <c r="J72" s="31">
        <v>0</v>
      </c>
      <c r="K72" s="31">
        <v>0</v>
      </c>
    </row>
    <row r="73" spans="1:11" x14ac:dyDescent="0.2">
      <c r="A73" s="298" t="s">
        <v>222</v>
      </c>
      <c r="B73" s="298"/>
      <c r="C73" s="298"/>
      <c r="D73" s="298"/>
      <c r="E73" s="298"/>
      <c r="F73" s="298"/>
      <c r="G73" s="14">
        <v>65</v>
      </c>
      <c r="H73" s="31">
        <v>0</v>
      </c>
      <c r="I73" s="31">
        <v>0</v>
      </c>
      <c r="J73" s="31">
        <v>0</v>
      </c>
      <c r="K73" s="31">
        <v>0</v>
      </c>
    </row>
    <row r="74" spans="1:11" x14ac:dyDescent="0.2">
      <c r="A74" s="292" t="s">
        <v>420</v>
      </c>
      <c r="B74" s="292"/>
      <c r="C74" s="292"/>
      <c r="D74" s="292"/>
      <c r="E74" s="292"/>
      <c r="F74" s="292"/>
      <c r="G74" s="15">
        <v>66</v>
      </c>
      <c r="H74" s="110">
        <v>0</v>
      </c>
      <c r="I74" s="110">
        <v>0</v>
      </c>
      <c r="J74" s="110">
        <v>0</v>
      </c>
      <c r="K74" s="110">
        <v>0</v>
      </c>
    </row>
    <row r="75" spans="1:11" x14ac:dyDescent="0.2">
      <c r="A75" s="292" t="s">
        <v>421</v>
      </c>
      <c r="B75" s="292"/>
      <c r="C75" s="292"/>
      <c r="D75" s="292"/>
      <c r="E75" s="292"/>
      <c r="F75" s="292"/>
      <c r="G75" s="15">
        <v>67</v>
      </c>
      <c r="H75" s="110">
        <v>0</v>
      </c>
      <c r="I75" s="110">
        <v>0</v>
      </c>
      <c r="J75" s="110">
        <v>0</v>
      </c>
      <c r="K75" s="110">
        <v>0</v>
      </c>
    </row>
    <row r="76" spans="1:11" x14ac:dyDescent="0.2">
      <c r="A76" s="267" t="s">
        <v>223</v>
      </c>
      <c r="B76" s="267"/>
      <c r="C76" s="267"/>
      <c r="D76" s="267"/>
      <c r="E76" s="267"/>
      <c r="F76" s="267"/>
      <c r="G76" s="290"/>
      <c r="H76" s="290"/>
      <c r="I76" s="290"/>
      <c r="J76" s="291"/>
      <c r="K76" s="291"/>
    </row>
    <row r="77" spans="1:11" x14ac:dyDescent="0.2">
      <c r="A77" s="293" t="s">
        <v>422</v>
      </c>
      <c r="B77" s="294"/>
      <c r="C77" s="294"/>
      <c r="D77" s="294"/>
      <c r="E77" s="294"/>
      <c r="F77" s="294"/>
      <c r="G77" s="15">
        <v>68</v>
      </c>
      <c r="H77" s="110">
        <v>0</v>
      </c>
      <c r="I77" s="110">
        <v>0</v>
      </c>
      <c r="J77" s="110">
        <v>0</v>
      </c>
      <c r="K77" s="110">
        <v>0</v>
      </c>
    </row>
    <row r="78" spans="1:11" x14ac:dyDescent="0.2">
      <c r="A78" s="289" t="s">
        <v>423</v>
      </c>
      <c r="B78" s="289"/>
      <c r="C78" s="289"/>
      <c r="D78" s="289"/>
      <c r="E78" s="289"/>
      <c r="F78" s="289"/>
      <c r="G78" s="107">
        <v>69</v>
      </c>
      <c r="H78" s="35">
        <v>0</v>
      </c>
      <c r="I78" s="35">
        <v>0</v>
      </c>
      <c r="J78" s="35">
        <v>0</v>
      </c>
      <c r="K78" s="35">
        <v>0</v>
      </c>
    </row>
    <row r="79" spans="1:11" x14ac:dyDescent="0.2">
      <c r="A79" s="289" t="s">
        <v>424</v>
      </c>
      <c r="B79" s="289"/>
      <c r="C79" s="289"/>
      <c r="D79" s="289"/>
      <c r="E79" s="289"/>
      <c r="F79" s="289"/>
      <c r="G79" s="107">
        <v>70</v>
      </c>
      <c r="H79" s="35">
        <v>0</v>
      </c>
      <c r="I79" s="35">
        <v>0</v>
      </c>
      <c r="J79" s="35">
        <v>0</v>
      </c>
      <c r="K79" s="35">
        <v>0</v>
      </c>
    </row>
    <row r="80" spans="1:11" x14ac:dyDescent="0.2">
      <c r="A80" s="293" t="s">
        <v>425</v>
      </c>
      <c r="B80" s="294"/>
      <c r="C80" s="294"/>
      <c r="D80" s="294"/>
      <c r="E80" s="294"/>
      <c r="F80" s="294"/>
      <c r="G80" s="15">
        <v>71</v>
      </c>
      <c r="H80" s="110">
        <v>0</v>
      </c>
      <c r="I80" s="110">
        <v>0</v>
      </c>
      <c r="J80" s="110">
        <v>0</v>
      </c>
      <c r="K80" s="110">
        <v>0</v>
      </c>
    </row>
    <row r="81" spans="1:11" x14ac:dyDescent="0.2">
      <c r="A81" s="293" t="s">
        <v>426</v>
      </c>
      <c r="B81" s="294"/>
      <c r="C81" s="294"/>
      <c r="D81" s="294"/>
      <c r="E81" s="294"/>
      <c r="F81" s="294"/>
      <c r="G81" s="15">
        <v>72</v>
      </c>
      <c r="H81" s="110">
        <v>0</v>
      </c>
      <c r="I81" s="110">
        <v>0</v>
      </c>
      <c r="J81" s="110">
        <v>0</v>
      </c>
      <c r="K81" s="110">
        <v>0</v>
      </c>
    </row>
    <row r="82" spans="1:11" x14ac:dyDescent="0.2">
      <c r="A82" s="292" t="s">
        <v>427</v>
      </c>
      <c r="B82" s="292"/>
      <c r="C82" s="292"/>
      <c r="D82" s="292"/>
      <c r="E82" s="292"/>
      <c r="F82" s="292"/>
      <c r="G82" s="15">
        <v>73</v>
      </c>
      <c r="H82" s="110">
        <v>0</v>
      </c>
      <c r="I82" s="110">
        <v>0</v>
      </c>
      <c r="J82" s="110">
        <v>0</v>
      </c>
      <c r="K82" s="110">
        <v>0</v>
      </c>
    </row>
    <row r="83" spans="1:11" x14ac:dyDescent="0.2">
      <c r="A83" s="292" t="s">
        <v>428</v>
      </c>
      <c r="B83" s="292"/>
      <c r="C83" s="292"/>
      <c r="D83" s="292"/>
      <c r="E83" s="292"/>
      <c r="F83" s="292"/>
      <c r="G83" s="15">
        <v>74</v>
      </c>
      <c r="H83" s="110">
        <v>0</v>
      </c>
      <c r="I83" s="110">
        <v>0</v>
      </c>
      <c r="J83" s="110">
        <v>0</v>
      </c>
      <c r="K83" s="110">
        <v>0</v>
      </c>
    </row>
    <row r="84" spans="1:11" x14ac:dyDescent="0.2">
      <c r="A84" s="267" t="s">
        <v>224</v>
      </c>
      <c r="B84" s="267"/>
      <c r="C84" s="267"/>
      <c r="D84" s="267"/>
      <c r="E84" s="267"/>
      <c r="F84" s="267"/>
      <c r="G84" s="290"/>
      <c r="H84" s="290"/>
      <c r="I84" s="290"/>
      <c r="J84" s="291"/>
      <c r="K84" s="291"/>
    </row>
    <row r="85" spans="1:11" x14ac:dyDescent="0.2">
      <c r="A85" s="283" t="s">
        <v>429</v>
      </c>
      <c r="B85" s="284"/>
      <c r="C85" s="284"/>
      <c r="D85" s="284"/>
      <c r="E85" s="284"/>
      <c r="F85" s="284"/>
      <c r="G85" s="15">
        <v>75</v>
      </c>
      <c r="H85" s="111">
        <f>H86+H87</f>
        <v>25295986</v>
      </c>
      <c r="I85" s="111">
        <f>I86+I87</f>
        <v>7600366</v>
      </c>
      <c r="J85" s="111">
        <f>J86+J87</f>
        <v>26948247</v>
      </c>
      <c r="K85" s="111">
        <f>K86+K87</f>
        <v>6646658</v>
      </c>
    </row>
    <row r="86" spans="1:11" x14ac:dyDescent="0.2">
      <c r="A86" s="285" t="s">
        <v>225</v>
      </c>
      <c r="B86" s="285"/>
      <c r="C86" s="285"/>
      <c r="D86" s="285"/>
      <c r="E86" s="285"/>
      <c r="F86" s="285"/>
      <c r="G86" s="14">
        <v>76</v>
      </c>
      <c r="H86" s="31">
        <v>16557367</v>
      </c>
      <c r="I86" s="31">
        <v>2992980</v>
      </c>
      <c r="J86" s="31">
        <v>26280722</v>
      </c>
      <c r="K86" s="31">
        <v>2986366</v>
      </c>
    </row>
    <row r="87" spans="1:11" x14ac:dyDescent="0.2">
      <c r="A87" s="285" t="s">
        <v>226</v>
      </c>
      <c r="B87" s="285"/>
      <c r="C87" s="285"/>
      <c r="D87" s="285"/>
      <c r="E87" s="285"/>
      <c r="F87" s="285"/>
      <c r="G87" s="14">
        <v>77</v>
      </c>
      <c r="H87" s="31">
        <v>8738619</v>
      </c>
      <c r="I87" s="31">
        <v>4607386</v>
      </c>
      <c r="J87" s="31">
        <v>667525</v>
      </c>
      <c r="K87" s="31">
        <v>3660292</v>
      </c>
    </row>
    <row r="88" spans="1:11" x14ac:dyDescent="0.2">
      <c r="A88" s="296" t="s">
        <v>227</v>
      </c>
      <c r="B88" s="296"/>
      <c r="C88" s="296"/>
      <c r="D88" s="296"/>
      <c r="E88" s="296"/>
      <c r="F88" s="296"/>
      <c r="G88" s="297"/>
      <c r="H88" s="297"/>
      <c r="I88" s="297"/>
      <c r="J88" s="291"/>
      <c r="K88" s="291"/>
    </row>
    <row r="89" spans="1:11" x14ac:dyDescent="0.2">
      <c r="A89" s="263" t="s">
        <v>228</v>
      </c>
      <c r="B89" s="263"/>
      <c r="C89" s="263"/>
      <c r="D89" s="263"/>
      <c r="E89" s="263"/>
      <c r="F89" s="263"/>
      <c r="G89" s="14">
        <v>78</v>
      </c>
      <c r="H89" s="31">
        <v>25295986</v>
      </c>
      <c r="I89" s="31">
        <v>7600366</v>
      </c>
      <c r="J89" s="31">
        <v>26948247</v>
      </c>
      <c r="K89" s="31">
        <v>6646658</v>
      </c>
    </row>
    <row r="90" spans="1:11" ht="24" customHeight="1" x14ac:dyDescent="0.2">
      <c r="A90" s="264" t="s">
        <v>430</v>
      </c>
      <c r="B90" s="264"/>
      <c r="C90" s="264"/>
      <c r="D90" s="264"/>
      <c r="E90" s="264"/>
      <c r="F90" s="264"/>
      <c r="G90" s="15">
        <v>79</v>
      </c>
      <c r="H90" s="111">
        <f>H91+H98</f>
        <v>-2417148</v>
      </c>
      <c r="I90" s="111">
        <f t="shared" ref="I90:K90" si="8">I91+I98</f>
        <v>1079079</v>
      </c>
      <c r="J90" s="111">
        <f t="shared" si="8"/>
        <v>-2635354</v>
      </c>
      <c r="K90" s="111">
        <f t="shared" si="8"/>
        <v>-2251147</v>
      </c>
    </row>
    <row r="91" spans="1:11" ht="24" customHeight="1" x14ac:dyDescent="0.2">
      <c r="A91" s="264" t="s">
        <v>431</v>
      </c>
      <c r="B91" s="264"/>
      <c r="C91" s="264"/>
      <c r="D91" s="264"/>
      <c r="E91" s="264"/>
      <c r="F91" s="264"/>
      <c r="G91" s="15">
        <v>80</v>
      </c>
      <c r="H91" s="111">
        <f>SUM(H92:H96)</f>
        <v>0</v>
      </c>
      <c r="I91" s="111">
        <f>SUM(I92:I96)</f>
        <v>0</v>
      </c>
      <c r="J91" s="111">
        <f>SUM(J92:J96)</f>
        <v>0</v>
      </c>
      <c r="K91" s="111">
        <f>SUM(K92:K96)</f>
        <v>0</v>
      </c>
    </row>
    <row r="92" spans="1:11" ht="24.75" customHeight="1" x14ac:dyDescent="0.2">
      <c r="A92" s="286" t="s">
        <v>432</v>
      </c>
      <c r="B92" s="287"/>
      <c r="C92" s="287"/>
      <c r="D92" s="287"/>
      <c r="E92" s="287"/>
      <c r="F92" s="288"/>
      <c r="G92" s="14">
        <v>81</v>
      </c>
      <c r="H92" s="36">
        <v>0</v>
      </c>
      <c r="I92" s="36">
        <v>0</v>
      </c>
      <c r="J92" s="36">
        <v>0</v>
      </c>
      <c r="K92" s="36">
        <v>0</v>
      </c>
    </row>
    <row r="93" spans="1:11" ht="22.15" customHeight="1" x14ac:dyDescent="0.2">
      <c r="A93" s="289" t="s">
        <v>433</v>
      </c>
      <c r="B93" s="289"/>
      <c r="C93" s="289"/>
      <c r="D93" s="289"/>
      <c r="E93" s="289"/>
      <c r="F93" s="289"/>
      <c r="G93" s="14">
        <v>82</v>
      </c>
      <c r="H93" s="36">
        <v>0</v>
      </c>
      <c r="I93" s="36">
        <v>0</v>
      </c>
      <c r="J93" s="36">
        <v>0</v>
      </c>
      <c r="K93" s="36">
        <v>0</v>
      </c>
    </row>
    <row r="94" spans="1:11" ht="22.15" customHeight="1" x14ac:dyDescent="0.2">
      <c r="A94" s="289" t="s">
        <v>434</v>
      </c>
      <c r="B94" s="289"/>
      <c r="C94" s="289"/>
      <c r="D94" s="289"/>
      <c r="E94" s="289"/>
      <c r="F94" s="289"/>
      <c r="G94" s="14">
        <v>83</v>
      </c>
      <c r="H94" s="36">
        <v>0</v>
      </c>
      <c r="I94" s="36">
        <v>0</v>
      </c>
      <c r="J94" s="36">
        <v>0</v>
      </c>
      <c r="K94" s="36">
        <v>0</v>
      </c>
    </row>
    <row r="95" spans="1:11" ht="22.15" customHeight="1" x14ac:dyDescent="0.2">
      <c r="A95" s="289" t="s">
        <v>435</v>
      </c>
      <c r="B95" s="289"/>
      <c r="C95" s="289"/>
      <c r="D95" s="289"/>
      <c r="E95" s="289"/>
      <c r="F95" s="289"/>
      <c r="G95" s="14">
        <v>84</v>
      </c>
      <c r="H95" s="36">
        <v>0</v>
      </c>
      <c r="I95" s="36">
        <v>0</v>
      </c>
      <c r="J95" s="36">
        <v>0</v>
      </c>
      <c r="K95" s="36">
        <v>0</v>
      </c>
    </row>
    <row r="96" spans="1:11" ht="22.15" customHeight="1" x14ac:dyDescent="0.2">
      <c r="A96" s="289" t="s">
        <v>436</v>
      </c>
      <c r="B96" s="289"/>
      <c r="C96" s="289"/>
      <c r="D96" s="289"/>
      <c r="E96" s="289"/>
      <c r="F96" s="289"/>
      <c r="G96" s="14">
        <v>85</v>
      </c>
      <c r="H96" s="36">
        <v>0</v>
      </c>
      <c r="I96" s="36">
        <v>0</v>
      </c>
      <c r="J96" s="36">
        <v>0</v>
      </c>
      <c r="K96" s="36">
        <v>0</v>
      </c>
    </row>
    <row r="97" spans="1:11" ht="22.15" customHeight="1" x14ac:dyDescent="0.2">
      <c r="A97" s="289" t="s">
        <v>437</v>
      </c>
      <c r="B97" s="289"/>
      <c r="C97" s="289"/>
      <c r="D97" s="289"/>
      <c r="E97" s="289"/>
      <c r="F97" s="289"/>
      <c r="G97" s="14">
        <v>86</v>
      </c>
      <c r="H97" s="36">
        <v>0</v>
      </c>
      <c r="I97" s="36">
        <v>0</v>
      </c>
      <c r="J97" s="36">
        <v>0</v>
      </c>
      <c r="K97" s="36">
        <v>0</v>
      </c>
    </row>
    <row r="98" spans="1:11" ht="22.15" customHeight="1" x14ac:dyDescent="0.2">
      <c r="A98" s="292" t="s">
        <v>438</v>
      </c>
      <c r="B98" s="292"/>
      <c r="C98" s="292"/>
      <c r="D98" s="292"/>
      <c r="E98" s="292"/>
      <c r="F98" s="292"/>
      <c r="G98" s="15">
        <v>87</v>
      </c>
      <c r="H98" s="112">
        <f>SUM(H99:H106)</f>
        <v>-2417148</v>
      </c>
      <c r="I98" s="112">
        <f>SUM(I99:I106)</f>
        <v>1079079</v>
      </c>
      <c r="J98" s="112">
        <f t="shared" ref="J98:K98" si="9">SUM(J99:J106)</f>
        <v>-2635354</v>
      </c>
      <c r="K98" s="112">
        <f t="shared" si="9"/>
        <v>-2251147</v>
      </c>
    </row>
    <row r="99" spans="1:11" ht="14.25" customHeight="1" x14ac:dyDescent="0.2">
      <c r="A99" s="289" t="s">
        <v>439</v>
      </c>
      <c r="B99" s="289"/>
      <c r="C99" s="289"/>
      <c r="D99" s="289"/>
      <c r="E99" s="289"/>
      <c r="F99" s="289"/>
      <c r="G99" s="14">
        <v>88</v>
      </c>
      <c r="H99" s="31">
        <v>-2417148</v>
      </c>
      <c r="I99" s="31">
        <v>1079079</v>
      </c>
      <c r="J99" s="31">
        <v>-2635354</v>
      </c>
      <c r="K99" s="31">
        <v>-2251147</v>
      </c>
    </row>
    <row r="100" spans="1:11" ht="24" customHeight="1" x14ac:dyDescent="0.2">
      <c r="A100" s="289" t="s">
        <v>440</v>
      </c>
      <c r="B100" s="289"/>
      <c r="C100" s="289"/>
      <c r="D100" s="289"/>
      <c r="E100" s="289"/>
      <c r="F100" s="289"/>
      <c r="G100" s="14">
        <v>89</v>
      </c>
      <c r="H100" s="36">
        <v>0</v>
      </c>
      <c r="I100" s="36">
        <v>0</v>
      </c>
      <c r="J100" s="36">
        <v>0</v>
      </c>
      <c r="K100" s="36">
        <v>0</v>
      </c>
    </row>
    <row r="101" spans="1:11" x14ac:dyDescent="0.2">
      <c r="A101" s="289" t="s">
        <v>441</v>
      </c>
      <c r="B101" s="289"/>
      <c r="C101" s="289"/>
      <c r="D101" s="289"/>
      <c r="E101" s="289"/>
      <c r="F101" s="289"/>
      <c r="G101" s="14">
        <v>90</v>
      </c>
      <c r="H101" s="36">
        <v>0</v>
      </c>
      <c r="I101" s="36">
        <v>0</v>
      </c>
      <c r="J101" s="36">
        <v>0</v>
      </c>
      <c r="K101" s="36">
        <v>0</v>
      </c>
    </row>
    <row r="102" spans="1:11" ht="27.75" customHeight="1" x14ac:dyDescent="0.2">
      <c r="A102" s="262" t="s">
        <v>442</v>
      </c>
      <c r="B102" s="262"/>
      <c r="C102" s="262"/>
      <c r="D102" s="262"/>
      <c r="E102" s="262"/>
      <c r="F102" s="262"/>
      <c r="G102" s="14">
        <v>91</v>
      </c>
      <c r="H102" s="36">
        <v>0</v>
      </c>
      <c r="I102" s="36">
        <v>0</v>
      </c>
      <c r="J102" s="36">
        <v>0</v>
      </c>
      <c r="K102" s="36">
        <v>0</v>
      </c>
    </row>
    <row r="103" spans="1:11" ht="27.75" customHeight="1" x14ac:dyDescent="0.2">
      <c r="A103" s="262" t="s">
        <v>443</v>
      </c>
      <c r="B103" s="262"/>
      <c r="C103" s="262"/>
      <c r="D103" s="262"/>
      <c r="E103" s="262"/>
      <c r="F103" s="262"/>
      <c r="G103" s="14">
        <v>92</v>
      </c>
      <c r="H103" s="36">
        <v>0</v>
      </c>
      <c r="I103" s="36">
        <v>0</v>
      </c>
      <c r="J103" s="36">
        <v>0</v>
      </c>
      <c r="K103" s="36">
        <v>0</v>
      </c>
    </row>
    <row r="104" spans="1:11" ht="14.25" customHeight="1" x14ac:dyDescent="0.2">
      <c r="A104" s="262" t="s">
        <v>444</v>
      </c>
      <c r="B104" s="262"/>
      <c r="C104" s="262"/>
      <c r="D104" s="262"/>
      <c r="E104" s="262"/>
      <c r="F104" s="262"/>
      <c r="G104" s="14">
        <v>93</v>
      </c>
      <c r="H104" s="36">
        <v>0</v>
      </c>
      <c r="I104" s="36">
        <v>0</v>
      </c>
      <c r="J104" s="36">
        <v>0</v>
      </c>
      <c r="K104" s="36">
        <v>0</v>
      </c>
    </row>
    <row r="105" spans="1:11" ht="15.75" customHeight="1" x14ac:dyDescent="0.2">
      <c r="A105" s="262" t="s">
        <v>445</v>
      </c>
      <c r="B105" s="262"/>
      <c r="C105" s="262"/>
      <c r="D105" s="262"/>
      <c r="E105" s="262"/>
      <c r="F105" s="262"/>
      <c r="G105" s="14">
        <v>94</v>
      </c>
      <c r="H105" s="36">
        <v>0</v>
      </c>
      <c r="I105" s="36">
        <v>0</v>
      </c>
      <c r="J105" s="36">
        <v>0</v>
      </c>
      <c r="K105" s="36">
        <v>0</v>
      </c>
    </row>
    <row r="106" spans="1:11" ht="17.25" customHeight="1" x14ac:dyDescent="0.2">
      <c r="A106" s="262" t="s">
        <v>446</v>
      </c>
      <c r="B106" s="262"/>
      <c r="C106" s="262"/>
      <c r="D106" s="262"/>
      <c r="E106" s="262"/>
      <c r="F106" s="262"/>
      <c r="G106" s="14">
        <v>95</v>
      </c>
      <c r="H106" s="36">
        <v>0</v>
      </c>
      <c r="I106" s="36">
        <v>0</v>
      </c>
      <c r="J106" s="36">
        <v>0</v>
      </c>
      <c r="K106" s="36">
        <v>0</v>
      </c>
    </row>
    <row r="107" spans="1:11" ht="27.75" customHeight="1" x14ac:dyDescent="0.2">
      <c r="A107" s="262" t="s">
        <v>447</v>
      </c>
      <c r="B107" s="262"/>
      <c r="C107" s="262"/>
      <c r="D107" s="262"/>
      <c r="E107" s="262"/>
      <c r="F107" s="262"/>
      <c r="G107" s="14">
        <v>96</v>
      </c>
      <c r="H107" s="36">
        <v>0</v>
      </c>
      <c r="I107" s="36">
        <v>0</v>
      </c>
      <c r="J107" s="36">
        <v>0</v>
      </c>
      <c r="K107" s="36">
        <v>0</v>
      </c>
    </row>
    <row r="108" spans="1:11" ht="22.9" customHeight="1" x14ac:dyDescent="0.2">
      <c r="A108" s="264" t="s">
        <v>448</v>
      </c>
      <c r="B108" s="264"/>
      <c r="C108" s="264"/>
      <c r="D108" s="264"/>
      <c r="E108" s="264"/>
      <c r="F108" s="264"/>
      <c r="G108" s="15">
        <v>97</v>
      </c>
      <c r="H108" s="111">
        <f>H91+H98-H107-H97</f>
        <v>-2417148</v>
      </c>
      <c r="I108" s="111">
        <f>I91+I98-I107-I97</f>
        <v>1079079</v>
      </c>
      <c r="J108" s="111">
        <f t="shared" ref="J108:K108" si="10">J91+J98-J107-J97</f>
        <v>-2635354</v>
      </c>
      <c r="K108" s="111">
        <f t="shared" si="10"/>
        <v>-2251147</v>
      </c>
    </row>
    <row r="109" spans="1:11" ht="22.9" customHeight="1" x14ac:dyDescent="0.2">
      <c r="A109" s="264" t="s">
        <v>449</v>
      </c>
      <c r="B109" s="264"/>
      <c r="C109" s="264"/>
      <c r="D109" s="264"/>
      <c r="E109" s="264"/>
      <c r="F109" s="264"/>
      <c r="G109" s="15">
        <v>98</v>
      </c>
      <c r="H109" s="111">
        <f>H89+H108</f>
        <v>22878838</v>
      </c>
      <c r="I109" s="111">
        <f>I89+I108</f>
        <v>8679445</v>
      </c>
      <c r="J109" s="111">
        <f t="shared" ref="J109:K109" si="11">J89+J108</f>
        <v>24312893</v>
      </c>
      <c r="K109" s="111">
        <f t="shared" si="11"/>
        <v>4395511</v>
      </c>
    </row>
    <row r="110" spans="1:11" x14ac:dyDescent="0.2">
      <c r="A110" s="267" t="s">
        <v>229</v>
      </c>
      <c r="B110" s="267"/>
      <c r="C110" s="267"/>
      <c r="D110" s="267"/>
      <c r="E110" s="267"/>
      <c r="F110" s="267"/>
      <c r="G110" s="290"/>
      <c r="H110" s="290"/>
      <c r="I110" s="290"/>
      <c r="J110" s="291"/>
      <c r="K110" s="291"/>
    </row>
    <row r="111" spans="1:11" ht="27" customHeight="1" x14ac:dyDescent="0.2">
      <c r="A111" s="283" t="s">
        <v>450</v>
      </c>
      <c r="B111" s="284"/>
      <c r="C111" s="284"/>
      <c r="D111" s="284"/>
      <c r="E111" s="284"/>
      <c r="F111" s="284"/>
      <c r="G111" s="15">
        <v>99</v>
      </c>
      <c r="H111" s="111">
        <f>H112+H113</f>
        <v>22878838</v>
      </c>
      <c r="I111" s="111">
        <f>I112+I113</f>
        <v>8679445</v>
      </c>
      <c r="J111" s="111">
        <f>J112+J113</f>
        <v>24312893</v>
      </c>
      <c r="K111" s="111">
        <f>K112+K113</f>
        <v>4395511</v>
      </c>
    </row>
    <row r="112" spans="1:11" x14ac:dyDescent="0.2">
      <c r="A112" s="285" t="s">
        <v>230</v>
      </c>
      <c r="B112" s="285"/>
      <c r="C112" s="285"/>
      <c r="D112" s="285"/>
      <c r="E112" s="285"/>
      <c r="F112" s="285"/>
      <c r="G112" s="14">
        <v>100</v>
      </c>
      <c r="H112" s="31">
        <v>16557567</v>
      </c>
      <c r="I112" s="31">
        <v>2993180</v>
      </c>
      <c r="J112" s="31">
        <v>23645368</v>
      </c>
      <c r="K112" s="31">
        <v>735219</v>
      </c>
    </row>
    <row r="113" spans="1:11" x14ac:dyDescent="0.2">
      <c r="A113" s="285" t="s">
        <v>231</v>
      </c>
      <c r="B113" s="285"/>
      <c r="C113" s="285"/>
      <c r="D113" s="285"/>
      <c r="E113" s="285"/>
      <c r="F113" s="285"/>
      <c r="G113" s="14">
        <v>101</v>
      </c>
      <c r="H113" s="31">
        <v>6321271</v>
      </c>
      <c r="I113" s="31">
        <v>5686265</v>
      </c>
      <c r="J113" s="31">
        <v>667525</v>
      </c>
      <c r="K113" s="31">
        <v>3660292</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2" zoomScale="110" zoomScaleNormal="100" workbookViewId="0">
      <selection activeCell="K62" sqref="K62"/>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300" t="s">
        <v>232</v>
      </c>
      <c r="B1" s="338"/>
      <c r="C1" s="338"/>
      <c r="D1" s="338"/>
      <c r="E1" s="338"/>
      <c r="F1" s="338"/>
      <c r="G1" s="338"/>
      <c r="H1" s="338"/>
      <c r="I1" s="338"/>
    </row>
    <row r="2" spans="1:9" x14ac:dyDescent="0.2">
      <c r="A2" s="299" t="s">
        <v>617</v>
      </c>
      <c r="B2" s="272"/>
      <c r="C2" s="272"/>
      <c r="D2" s="272"/>
      <c r="E2" s="272"/>
      <c r="F2" s="272"/>
      <c r="G2" s="272"/>
      <c r="H2" s="272"/>
      <c r="I2" s="272"/>
    </row>
    <row r="3" spans="1:9" x14ac:dyDescent="0.2">
      <c r="A3" s="340" t="s">
        <v>233</v>
      </c>
      <c r="B3" s="341"/>
      <c r="C3" s="341"/>
      <c r="D3" s="341"/>
      <c r="E3" s="341"/>
      <c r="F3" s="341"/>
      <c r="G3" s="341"/>
      <c r="H3" s="341"/>
      <c r="I3" s="341"/>
    </row>
    <row r="4" spans="1:9" x14ac:dyDescent="0.2">
      <c r="A4" s="339" t="s">
        <v>612</v>
      </c>
      <c r="B4" s="276"/>
      <c r="C4" s="276"/>
      <c r="D4" s="276"/>
      <c r="E4" s="276"/>
      <c r="F4" s="276"/>
      <c r="G4" s="276"/>
      <c r="H4" s="276"/>
      <c r="I4" s="277"/>
    </row>
    <row r="5" spans="1:9" ht="24" thickBot="1" x14ac:dyDescent="0.25">
      <c r="A5" s="342" t="s">
        <v>234</v>
      </c>
      <c r="B5" s="343"/>
      <c r="C5" s="343"/>
      <c r="D5" s="343"/>
      <c r="E5" s="343"/>
      <c r="F5" s="344"/>
      <c r="G5" s="20" t="s">
        <v>235</v>
      </c>
      <c r="H5" s="37" t="s">
        <v>236</v>
      </c>
      <c r="I5" s="37" t="s">
        <v>237</v>
      </c>
    </row>
    <row r="6" spans="1:9" x14ac:dyDescent="0.2">
      <c r="A6" s="345">
        <v>1</v>
      </c>
      <c r="B6" s="346"/>
      <c r="C6" s="346"/>
      <c r="D6" s="346"/>
      <c r="E6" s="346"/>
      <c r="F6" s="347"/>
      <c r="G6" s="21">
        <v>2</v>
      </c>
      <c r="H6" s="38" t="s">
        <v>238</v>
      </c>
      <c r="I6" s="38" t="s">
        <v>239</v>
      </c>
    </row>
    <row r="7" spans="1:9" x14ac:dyDescent="0.2">
      <c r="A7" s="317" t="s">
        <v>240</v>
      </c>
      <c r="B7" s="318"/>
      <c r="C7" s="318"/>
      <c r="D7" s="318"/>
      <c r="E7" s="318"/>
      <c r="F7" s="318"/>
      <c r="G7" s="318"/>
      <c r="H7" s="318"/>
      <c r="I7" s="319"/>
    </row>
    <row r="8" spans="1:9" ht="12.75" customHeight="1" x14ac:dyDescent="0.2">
      <c r="A8" s="320" t="s">
        <v>241</v>
      </c>
      <c r="B8" s="321"/>
      <c r="C8" s="321"/>
      <c r="D8" s="321"/>
      <c r="E8" s="321"/>
      <c r="F8" s="322"/>
      <c r="G8" s="22">
        <v>1</v>
      </c>
      <c r="H8" s="39">
        <v>26140522</v>
      </c>
      <c r="I8" s="39">
        <v>29716923</v>
      </c>
    </row>
    <row r="9" spans="1:9" ht="12.75" customHeight="1" x14ac:dyDescent="0.2">
      <c r="A9" s="335" t="s">
        <v>242</v>
      </c>
      <c r="B9" s="336"/>
      <c r="C9" s="336"/>
      <c r="D9" s="336"/>
      <c r="E9" s="336"/>
      <c r="F9" s="337"/>
      <c r="G9" s="23">
        <v>2</v>
      </c>
      <c r="H9" s="40">
        <f>H10+H11+H12+H13+H14+H15+H16+H17</f>
        <v>33380601</v>
      </c>
      <c r="I9" s="40">
        <f>I10+I11+I12+I13+I14+I15+I16+I17</f>
        <v>46571015</v>
      </c>
    </row>
    <row r="10" spans="1:9" ht="12.75" customHeight="1" x14ac:dyDescent="0.2">
      <c r="A10" s="332" t="s">
        <v>243</v>
      </c>
      <c r="B10" s="333"/>
      <c r="C10" s="333"/>
      <c r="D10" s="333"/>
      <c r="E10" s="333"/>
      <c r="F10" s="334"/>
      <c r="G10" s="24">
        <v>3</v>
      </c>
      <c r="H10" s="39">
        <v>27696512</v>
      </c>
      <c r="I10" s="39">
        <v>43819706</v>
      </c>
    </row>
    <row r="11" spans="1:9" ht="22.15" customHeight="1" x14ac:dyDescent="0.2">
      <c r="A11" s="332" t="s">
        <v>244</v>
      </c>
      <c r="B11" s="333"/>
      <c r="C11" s="333"/>
      <c r="D11" s="333"/>
      <c r="E11" s="333"/>
      <c r="F11" s="334"/>
      <c r="G11" s="24">
        <v>4</v>
      </c>
      <c r="H11" s="39">
        <v>0</v>
      </c>
      <c r="I11" s="39">
        <v>0</v>
      </c>
    </row>
    <row r="12" spans="1:9" ht="23.45" customHeight="1" x14ac:dyDescent="0.2">
      <c r="A12" s="332" t="s">
        <v>245</v>
      </c>
      <c r="B12" s="333"/>
      <c r="C12" s="333"/>
      <c r="D12" s="333"/>
      <c r="E12" s="333"/>
      <c r="F12" s="334"/>
      <c r="G12" s="24">
        <v>5</v>
      </c>
      <c r="H12" s="39">
        <v>0</v>
      </c>
      <c r="I12" s="39">
        <v>0</v>
      </c>
    </row>
    <row r="13" spans="1:9" ht="12.75" customHeight="1" x14ac:dyDescent="0.2">
      <c r="A13" s="332" t="s">
        <v>246</v>
      </c>
      <c r="B13" s="333"/>
      <c r="C13" s="333"/>
      <c r="D13" s="333"/>
      <c r="E13" s="333"/>
      <c r="F13" s="334"/>
      <c r="G13" s="24">
        <v>6</v>
      </c>
      <c r="H13" s="39">
        <v>-1287853</v>
      </c>
      <c r="I13" s="39">
        <v>-1156596</v>
      </c>
    </row>
    <row r="14" spans="1:9" ht="12.75" customHeight="1" x14ac:dyDescent="0.2">
      <c r="A14" s="332" t="s">
        <v>247</v>
      </c>
      <c r="B14" s="333"/>
      <c r="C14" s="333"/>
      <c r="D14" s="333"/>
      <c r="E14" s="333"/>
      <c r="F14" s="334"/>
      <c r="G14" s="24">
        <v>7</v>
      </c>
      <c r="H14" s="39">
        <v>6187011</v>
      </c>
      <c r="I14" s="39">
        <v>10488845</v>
      </c>
    </row>
    <row r="15" spans="1:9" ht="12.75" customHeight="1" x14ac:dyDescent="0.2">
      <c r="A15" s="332" t="s">
        <v>248</v>
      </c>
      <c r="B15" s="333"/>
      <c r="C15" s="333"/>
      <c r="D15" s="333"/>
      <c r="E15" s="333"/>
      <c r="F15" s="334"/>
      <c r="G15" s="24">
        <v>8</v>
      </c>
      <c r="H15" s="39">
        <v>936205</v>
      </c>
      <c r="I15" s="39">
        <v>1860348</v>
      </c>
    </row>
    <row r="16" spans="1:9" ht="12.75" customHeight="1" x14ac:dyDescent="0.2">
      <c r="A16" s="332" t="s">
        <v>249</v>
      </c>
      <c r="B16" s="333"/>
      <c r="C16" s="333"/>
      <c r="D16" s="333"/>
      <c r="E16" s="333"/>
      <c r="F16" s="334"/>
      <c r="G16" s="24">
        <v>9</v>
      </c>
      <c r="H16" s="39">
        <v>3677996</v>
      </c>
      <c r="I16" s="39">
        <v>0</v>
      </c>
    </row>
    <row r="17" spans="1:9" ht="25.15" customHeight="1" x14ac:dyDescent="0.2">
      <c r="A17" s="332" t="s">
        <v>250</v>
      </c>
      <c r="B17" s="333"/>
      <c r="C17" s="333"/>
      <c r="D17" s="333"/>
      <c r="E17" s="333"/>
      <c r="F17" s="334"/>
      <c r="G17" s="24">
        <v>10</v>
      </c>
      <c r="H17" s="39">
        <v>-3829270</v>
      </c>
      <c r="I17" s="39">
        <v>-8441288</v>
      </c>
    </row>
    <row r="18" spans="1:9" ht="28.15" customHeight="1" x14ac:dyDescent="0.2">
      <c r="A18" s="311" t="s">
        <v>251</v>
      </c>
      <c r="B18" s="312"/>
      <c r="C18" s="312"/>
      <c r="D18" s="312"/>
      <c r="E18" s="312"/>
      <c r="F18" s="313"/>
      <c r="G18" s="23">
        <v>11</v>
      </c>
      <c r="H18" s="40">
        <f>H8+H9</f>
        <v>59521123</v>
      </c>
      <c r="I18" s="40">
        <f>I8+I9</f>
        <v>76287938</v>
      </c>
    </row>
    <row r="19" spans="1:9" ht="12.75" customHeight="1" x14ac:dyDescent="0.2">
      <c r="A19" s="335" t="s">
        <v>252</v>
      </c>
      <c r="B19" s="336"/>
      <c r="C19" s="336"/>
      <c r="D19" s="336"/>
      <c r="E19" s="336"/>
      <c r="F19" s="337"/>
      <c r="G19" s="23">
        <v>12</v>
      </c>
      <c r="H19" s="40">
        <f>H20+H21+H22+H23</f>
        <v>-39873025</v>
      </c>
      <c r="I19" s="40">
        <f>I20+I21+I22+I23</f>
        <v>-68630048</v>
      </c>
    </row>
    <row r="20" spans="1:9" ht="12.75" customHeight="1" x14ac:dyDescent="0.2">
      <c r="A20" s="332" t="s">
        <v>253</v>
      </c>
      <c r="B20" s="333"/>
      <c r="C20" s="333"/>
      <c r="D20" s="333"/>
      <c r="E20" s="333"/>
      <c r="F20" s="334"/>
      <c r="G20" s="24">
        <v>13</v>
      </c>
      <c r="H20" s="39">
        <v>-2206205</v>
      </c>
      <c r="I20" s="39">
        <v>-15963693</v>
      </c>
    </row>
    <row r="21" spans="1:9" ht="12.75" customHeight="1" x14ac:dyDescent="0.2">
      <c r="A21" s="332" t="s">
        <v>254</v>
      </c>
      <c r="B21" s="333"/>
      <c r="C21" s="333"/>
      <c r="D21" s="333"/>
      <c r="E21" s="333"/>
      <c r="F21" s="334"/>
      <c r="G21" s="24">
        <v>14</v>
      </c>
      <c r="H21" s="39">
        <v>-30899160</v>
      </c>
      <c r="I21" s="39">
        <v>-31492916</v>
      </c>
    </row>
    <row r="22" spans="1:9" ht="12.75" customHeight="1" x14ac:dyDescent="0.2">
      <c r="A22" s="332" t="s">
        <v>255</v>
      </c>
      <c r="B22" s="333"/>
      <c r="C22" s="333"/>
      <c r="D22" s="333"/>
      <c r="E22" s="333"/>
      <c r="F22" s="334"/>
      <c r="G22" s="24">
        <v>15</v>
      </c>
      <c r="H22" s="39">
        <v>-395406</v>
      </c>
      <c r="I22" s="39">
        <v>-859125</v>
      </c>
    </row>
    <row r="23" spans="1:9" ht="12.75" customHeight="1" x14ac:dyDescent="0.2">
      <c r="A23" s="332" t="s">
        <v>256</v>
      </c>
      <c r="B23" s="333"/>
      <c r="C23" s="333"/>
      <c r="D23" s="333"/>
      <c r="E23" s="333"/>
      <c r="F23" s="334"/>
      <c r="G23" s="24">
        <v>16</v>
      </c>
      <c r="H23" s="39">
        <v>-6372254</v>
      </c>
      <c r="I23" s="39">
        <v>-20314314</v>
      </c>
    </row>
    <row r="24" spans="1:9" ht="12.75" customHeight="1" x14ac:dyDescent="0.2">
      <c r="A24" s="311" t="s">
        <v>257</v>
      </c>
      <c r="B24" s="312"/>
      <c r="C24" s="312"/>
      <c r="D24" s="312"/>
      <c r="E24" s="312"/>
      <c r="F24" s="313"/>
      <c r="G24" s="23">
        <v>17</v>
      </c>
      <c r="H24" s="40">
        <f>H18+H19</f>
        <v>19648098</v>
      </c>
      <c r="I24" s="40">
        <f>I18+I19</f>
        <v>7657890</v>
      </c>
    </row>
    <row r="25" spans="1:9" ht="12.75" customHeight="1" x14ac:dyDescent="0.2">
      <c r="A25" s="323" t="s">
        <v>258</v>
      </c>
      <c r="B25" s="324"/>
      <c r="C25" s="324"/>
      <c r="D25" s="324"/>
      <c r="E25" s="324"/>
      <c r="F25" s="325"/>
      <c r="G25" s="24">
        <v>18</v>
      </c>
      <c r="H25" s="39">
        <v>-4828804</v>
      </c>
      <c r="I25" s="39">
        <v>-2931063</v>
      </c>
    </row>
    <row r="26" spans="1:9" ht="12.75" customHeight="1" x14ac:dyDescent="0.2">
      <c r="A26" s="323" t="s">
        <v>259</v>
      </c>
      <c r="B26" s="324"/>
      <c r="C26" s="324"/>
      <c r="D26" s="324"/>
      <c r="E26" s="324"/>
      <c r="F26" s="325"/>
      <c r="G26" s="24">
        <v>19</v>
      </c>
      <c r="H26" s="39">
        <v>-1807439</v>
      </c>
      <c r="I26" s="39">
        <v>-4768674</v>
      </c>
    </row>
    <row r="27" spans="1:9" ht="25.9" customHeight="1" x14ac:dyDescent="0.2">
      <c r="A27" s="314" t="s">
        <v>260</v>
      </c>
      <c r="B27" s="315"/>
      <c r="C27" s="315"/>
      <c r="D27" s="315"/>
      <c r="E27" s="315"/>
      <c r="F27" s="316"/>
      <c r="G27" s="25">
        <v>20</v>
      </c>
      <c r="H27" s="41">
        <f>H24+H25+H26</f>
        <v>13011855</v>
      </c>
      <c r="I27" s="41">
        <f>I24+I25+I26</f>
        <v>-41847</v>
      </c>
    </row>
    <row r="28" spans="1:9" x14ac:dyDescent="0.2">
      <c r="A28" s="317" t="s">
        <v>261</v>
      </c>
      <c r="B28" s="318"/>
      <c r="C28" s="318"/>
      <c r="D28" s="318"/>
      <c r="E28" s="318"/>
      <c r="F28" s="318"/>
      <c r="G28" s="318"/>
      <c r="H28" s="318"/>
      <c r="I28" s="319"/>
    </row>
    <row r="29" spans="1:9" ht="30.6" customHeight="1" x14ac:dyDescent="0.2">
      <c r="A29" s="320" t="s">
        <v>262</v>
      </c>
      <c r="B29" s="321"/>
      <c r="C29" s="321"/>
      <c r="D29" s="321"/>
      <c r="E29" s="321"/>
      <c r="F29" s="322"/>
      <c r="G29" s="22">
        <v>21</v>
      </c>
      <c r="H29" s="39">
        <v>0</v>
      </c>
      <c r="I29" s="39">
        <v>0</v>
      </c>
    </row>
    <row r="30" spans="1:9" ht="12.75" customHeight="1" x14ac:dyDescent="0.2">
      <c r="A30" s="323" t="s">
        <v>263</v>
      </c>
      <c r="B30" s="324"/>
      <c r="C30" s="324"/>
      <c r="D30" s="324"/>
      <c r="E30" s="324"/>
      <c r="F30" s="325"/>
      <c r="G30" s="24">
        <v>22</v>
      </c>
      <c r="H30" s="39">
        <v>0</v>
      </c>
      <c r="I30" s="39">
        <v>0</v>
      </c>
    </row>
    <row r="31" spans="1:9" ht="12.75" customHeight="1" x14ac:dyDescent="0.2">
      <c r="A31" s="323" t="s">
        <v>264</v>
      </c>
      <c r="B31" s="324"/>
      <c r="C31" s="324"/>
      <c r="D31" s="324"/>
      <c r="E31" s="324"/>
      <c r="F31" s="325"/>
      <c r="G31" s="24">
        <v>23</v>
      </c>
      <c r="H31" s="39">
        <v>0</v>
      </c>
      <c r="I31" s="39">
        <v>0</v>
      </c>
    </row>
    <row r="32" spans="1:9" ht="12.75" customHeight="1" x14ac:dyDescent="0.2">
      <c r="A32" s="323" t="s">
        <v>265</v>
      </c>
      <c r="B32" s="324"/>
      <c r="C32" s="324"/>
      <c r="D32" s="324"/>
      <c r="E32" s="324"/>
      <c r="F32" s="325"/>
      <c r="G32" s="24">
        <v>24</v>
      </c>
      <c r="H32" s="39">
        <v>0</v>
      </c>
      <c r="I32" s="39">
        <v>0</v>
      </c>
    </row>
    <row r="33" spans="1:9" ht="12.75" customHeight="1" x14ac:dyDescent="0.2">
      <c r="A33" s="323" t="s">
        <v>266</v>
      </c>
      <c r="B33" s="324"/>
      <c r="C33" s="324"/>
      <c r="D33" s="324"/>
      <c r="E33" s="324"/>
      <c r="F33" s="325"/>
      <c r="G33" s="24">
        <v>25</v>
      </c>
      <c r="H33" s="39">
        <v>307212</v>
      </c>
      <c r="I33" s="39">
        <v>0</v>
      </c>
    </row>
    <row r="34" spans="1:9" ht="12.75" customHeight="1" x14ac:dyDescent="0.2">
      <c r="A34" s="323" t="s">
        <v>267</v>
      </c>
      <c r="B34" s="324"/>
      <c r="C34" s="324"/>
      <c r="D34" s="324"/>
      <c r="E34" s="324"/>
      <c r="F34" s="325"/>
      <c r="G34" s="24">
        <v>26</v>
      </c>
      <c r="H34" s="39">
        <v>0</v>
      </c>
      <c r="I34" s="39">
        <v>24601929</v>
      </c>
    </row>
    <row r="35" spans="1:9" ht="26.45" customHeight="1" x14ac:dyDescent="0.2">
      <c r="A35" s="311" t="s">
        <v>268</v>
      </c>
      <c r="B35" s="312"/>
      <c r="C35" s="312"/>
      <c r="D35" s="312"/>
      <c r="E35" s="312"/>
      <c r="F35" s="313"/>
      <c r="G35" s="23">
        <v>27</v>
      </c>
      <c r="H35" s="42">
        <f>H29+H30+H31+H32+H33+H34</f>
        <v>307212</v>
      </c>
      <c r="I35" s="42">
        <f>I29+I30+I31+I32+I33+I34</f>
        <v>24601929</v>
      </c>
    </row>
    <row r="36" spans="1:9" ht="22.9" customHeight="1" x14ac:dyDescent="0.2">
      <c r="A36" s="323" t="s">
        <v>269</v>
      </c>
      <c r="B36" s="324"/>
      <c r="C36" s="324"/>
      <c r="D36" s="324"/>
      <c r="E36" s="324"/>
      <c r="F36" s="325"/>
      <c r="G36" s="24">
        <v>28</v>
      </c>
      <c r="H36" s="39">
        <v>-22245570</v>
      </c>
      <c r="I36" s="39">
        <v>-32431270</v>
      </c>
    </row>
    <row r="37" spans="1:9" ht="12.75" customHeight="1" x14ac:dyDescent="0.2">
      <c r="A37" s="323" t="s">
        <v>270</v>
      </c>
      <c r="B37" s="324"/>
      <c r="C37" s="324"/>
      <c r="D37" s="324"/>
      <c r="E37" s="324"/>
      <c r="F37" s="325"/>
      <c r="G37" s="24">
        <v>29</v>
      </c>
      <c r="H37" s="39">
        <v>0</v>
      </c>
      <c r="I37" s="39">
        <v>0</v>
      </c>
    </row>
    <row r="38" spans="1:9" ht="12.75" customHeight="1" x14ac:dyDescent="0.2">
      <c r="A38" s="323" t="s">
        <v>271</v>
      </c>
      <c r="B38" s="324"/>
      <c r="C38" s="324"/>
      <c r="D38" s="324"/>
      <c r="E38" s="324"/>
      <c r="F38" s="325"/>
      <c r="G38" s="24">
        <v>30</v>
      </c>
      <c r="H38" s="39">
        <v>-1217298</v>
      </c>
      <c r="I38" s="39">
        <v>-3219787</v>
      </c>
    </row>
    <row r="39" spans="1:9" ht="12.75" customHeight="1" x14ac:dyDescent="0.2">
      <c r="A39" s="323" t="s">
        <v>272</v>
      </c>
      <c r="B39" s="324"/>
      <c r="C39" s="324"/>
      <c r="D39" s="324"/>
      <c r="E39" s="324"/>
      <c r="F39" s="325"/>
      <c r="G39" s="24">
        <v>31</v>
      </c>
      <c r="H39" s="39">
        <v>0</v>
      </c>
      <c r="I39" s="39">
        <v>0</v>
      </c>
    </row>
    <row r="40" spans="1:9" ht="12.75" customHeight="1" x14ac:dyDescent="0.2">
      <c r="A40" s="323" t="s">
        <v>273</v>
      </c>
      <c r="B40" s="324"/>
      <c r="C40" s="324"/>
      <c r="D40" s="324"/>
      <c r="E40" s="324"/>
      <c r="F40" s="325"/>
      <c r="G40" s="24">
        <v>32</v>
      </c>
      <c r="H40" s="39">
        <v>-3782430</v>
      </c>
      <c r="I40" s="39">
        <v>-8084000</v>
      </c>
    </row>
    <row r="41" spans="1:9" ht="24" customHeight="1" x14ac:dyDescent="0.2">
      <c r="A41" s="311" t="s">
        <v>274</v>
      </c>
      <c r="B41" s="312"/>
      <c r="C41" s="312"/>
      <c r="D41" s="312"/>
      <c r="E41" s="312"/>
      <c r="F41" s="313"/>
      <c r="G41" s="23">
        <v>33</v>
      </c>
      <c r="H41" s="42">
        <f>H36+H37+H38+H39+H40</f>
        <v>-27245298</v>
      </c>
      <c r="I41" s="42">
        <f>I36+I37+I38+I39+I40</f>
        <v>-43735057</v>
      </c>
    </row>
    <row r="42" spans="1:9" ht="29.45" customHeight="1" x14ac:dyDescent="0.2">
      <c r="A42" s="314" t="s">
        <v>275</v>
      </c>
      <c r="B42" s="315"/>
      <c r="C42" s="315"/>
      <c r="D42" s="315"/>
      <c r="E42" s="315"/>
      <c r="F42" s="316"/>
      <c r="G42" s="25">
        <v>34</v>
      </c>
      <c r="H42" s="43">
        <f>H35+H41</f>
        <v>-26938086</v>
      </c>
      <c r="I42" s="43">
        <f>I35+I41</f>
        <v>-19133128</v>
      </c>
    </row>
    <row r="43" spans="1:9" x14ac:dyDescent="0.2">
      <c r="A43" s="317" t="s">
        <v>276</v>
      </c>
      <c r="B43" s="318"/>
      <c r="C43" s="318"/>
      <c r="D43" s="318"/>
      <c r="E43" s="318"/>
      <c r="F43" s="318"/>
      <c r="G43" s="318"/>
      <c r="H43" s="318"/>
      <c r="I43" s="319"/>
    </row>
    <row r="44" spans="1:9" ht="12.75" customHeight="1" x14ac:dyDescent="0.2">
      <c r="A44" s="320" t="s">
        <v>277</v>
      </c>
      <c r="B44" s="321"/>
      <c r="C44" s="321"/>
      <c r="D44" s="321"/>
      <c r="E44" s="321"/>
      <c r="F44" s="322"/>
      <c r="G44" s="22">
        <v>35</v>
      </c>
      <c r="H44" s="39">
        <v>0</v>
      </c>
      <c r="I44" s="39">
        <v>0</v>
      </c>
    </row>
    <row r="45" spans="1:9" ht="25.15" customHeight="1" x14ac:dyDescent="0.2">
      <c r="A45" s="323" t="s">
        <v>278</v>
      </c>
      <c r="B45" s="324"/>
      <c r="C45" s="324"/>
      <c r="D45" s="324"/>
      <c r="E45" s="324"/>
      <c r="F45" s="325"/>
      <c r="G45" s="24">
        <v>36</v>
      </c>
      <c r="H45" s="39">
        <v>0</v>
      </c>
      <c r="I45" s="39">
        <v>0</v>
      </c>
    </row>
    <row r="46" spans="1:9" ht="12.75" customHeight="1" x14ac:dyDescent="0.2">
      <c r="A46" s="323" t="s">
        <v>279</v>
      </c>
      <c r="B46" s="324"/>
      <c r="C46" s="324"/>
      <c r="D46" s="324"/>
      <c r="E46" s="324"/>
      <c r="F46" s="325"/>
      <c r="G46" s="24">
        <v>37</v>
      </c>
      <c r="H46" s="39">
        <v>69490374</v>
      </c>
      <c r="I46" s="39">
        <v>62571516</v>
      </c>
    </row>
    <row r="47" spans="1:9" ht="12.75" customHeight="1" x14ac:dyDescent="0.2">
      <c r="A47" s="323" t="s">
        <v>280</v>
      </c>
      <c r="B47" s="324"/>
      <c r="C47" s="324"/>
      <c r="D47" s="324"/>
      <c r="E47" s="324"/>
      <c r="F47" s="325"/>
      <c r="G47" s="24">
        <v>38</v>
      </c>
      <c r="H47" s="39">
        <v>0</v>
      </c>
      <c r="I47" s="39">
        <v>30000000</v>
      </c>
    </row>
    <row r="48" spans="1:9" ht="22.15" customHeight="1" x14ac:dyDescent="0.2">
      <c r="A48" s="311" t="s">
        <v>281</v>
      </c>
      <c r="B48" s="312"/>
      <c r="C48" s="312"/>
      <c r="D48" s="312"/>
      <c r="E48" s="312"/>
      <c r="F48" s="313"/>
      <c r="G48" s="23">
        <v>39</v>
      </c>
      <c r="H48" s="42">
        <f>H44+H45+H46+H47</f>
        <v>69490374</v>
      </c>
      <c r="I48" s="42">
        <f>I44+I45+I46+I47</f>
        <v>92571516</v>
      </c>
    </row>
    <row r="49" spans="1:9" ht="24.6" customHeight="1" x14ac:dyDescent="0.2">
      <c r="A49" s="323" t="s">
        <v>282</v>
      </c>
      <c r="B49" s="324"/>
      <c r="C49" s="324"/>
      <c r="D49" s="324"/>
      <c r="E49" s="324"/>
      <c r="F49" s="325"/>
      <c r="G49" s="24">
        <v>40</v>
      </c>
      <c r="H49" s="39">
        <v>-29336730</v>
      </c>
      <c r="I49" s="39">
        <v>-48902014</v>
      </c>
    </row>
    <row r="50" spans="1:9" ht="12.75" customHeight="1" x14ac:dyDescent="0.2">
      <c r="A50" s="323" t="s">
        <v>283</v>
      </c>
      <c r="B50" s="324"/>
      <c r="C50" s="324"/>
      <c r="D50" s="324"/>
      <c r="E50" s="324"/>
      <c r="F50" s="325"/>
      <c r="G50" s="24">
        <v>41</v>
      </c>
      <c r="H50" s="39">
        <v>-7856567</v>
      </c>
      <c r="I50" s="39">
        <v>-9820320</v>
      </c>
    </row>
    <row r="51" spans="1:9" ht="12.75" customHeight="1" x14ac:dyDescent="0.2">
      <c r="A51" s="323" t="s">
        <v>284</v>
      </c>
      <c r="B51" s="324"/>
      <c r="C51" s="324"/>
      <c r="D51" s="324"/>
      <c r="E51" s="324"/>
      <c r="F51" s="325"/>
      <c r="G51" s="24">
        <v>42</v>
      </c>
      <c r="H51" s="39">
        <v>-8464566</v>
      </c>
      <c r="I51" s="39">
        <v>-15166808</v>
      </c>
    </row>
    <row r="52" spans="1:9" ht="22.9" customHeight="1" x14ac:dyDescent="0.2">
      <c r="A52" s="323" t="s">
        <v>285</v>
      </c>
      <c r="B52" s="324"/>
      <c r="C52" s="324"/>
      <c r="D52" s="324"/>
      <c r="E52" s="324"/>
      <c r="F52" s="325"/>
      <c r="G52" s="24">
        <v>43</v>
      </c>
      <c r="H52" s="39">
        <v>0</v>
      </c>
      <c r="I52" s="39">
        <v>0</v>
      </c>
    </row>
    <row r="53" spans="1:9" ht="12.75" customHeight="1" x14ac:dyDescent="0.2">
      <c r="A53" s="323" t="s">
        <v>286</v>
      </c>
      <c r="B53" s="324"/>
      <c r="C53" s="324"/>
      <c r="D53" s="324"/>
      <c r="E53" s="324"/>
      <c r="F53" s="325"/>
      <c r="G53" s="24">
        <v>44</v>
      </c>
      <c r="H53" s="39">
        <v>-10050774</v>
      </c>
      <c r="I53" s="39">
        <v>-111879707</v>
      </c>
    </row>
    <row r="54" spans="1:9" ht="30.6" customHeight="1" x14ac:dyDescent="0.2">
      <c r="A54" s="311" t="s">
        <v>287</v>
      </c>
      <c r="B54" s="312"/>
      <c r="C54" s="312"/>
      <c r="D54" s="312"/>
      <c r="E54" s="312"/>
      <c r="F54" s="313"/>
      <c r="G54" s="23">
        <v>45</v>
      </c>
      <c r="H54" s="42">
        <f>H49+H50+H51+H52+H53</f>
        <v>-55708637</v>
      </c>
      <c r="I54" s="42">
        <f>I49+I50+I51+I52+I53</f>
        <v>-185768849</v>
      </c>
    </row>
    <row r="55" spans="1:9" ht="29.45" customHeight="1" x14ac:dyDescent="0.2">
      <c r="A55" s="326" t="s">
        <v>288</v>
      </c>
      <c r="B55" s="327"/>
      <c r="C55" s="327"/>
      <c r="D55" s="327"/>
      <c r="E55" s="327"/>
      <c r="F55" s="328"/>
      <c r="G55" s="23">
        <v>46</v>
      </c>
      <c r="H55" s="42">
        <f>H48+H54</f>
        <v>13781737</v>
      </c>
      <c r="I55" s="42">
        <f>I48+I54</f>
        <v>-93197333</v>
      </c>
    </row>
    <row r="56" spans="1:9" ht="32.450000000000003" customHeight="1" x14ac:dyDescent="0.2">
      <c r="A56" s="323" t="s">
        <v>289</v>
      </c>
      <c r="B56" s="324"/>
      <c r="C56" s="324"/>
      <c r="D56" s="324"/>
      <c r="E56" s="324"/>
      <c r="F56" s="325"/>
      <c r="G56" s="24">
        <v>47</v>
      </c>
      <c r="H56" s="39">
        <v>0</v>
      </c>
      <c r="I56" s="39">
        <v>-4424794</v>
      </c>
    </row>
    <row r="57" spans="1:9" ht="26.45" customHeight="1" x14ac:dyDescent="0.2">
      <c r="A57" s="326" t="s">
        <v>290</v>
      </c>
      <c r="B57" s="327"/>
      <c r="C57" s="327"/>
      <c r="D57" s="327"/>
      <c r="E57" s="327"/>
      <c r="F57" s="328"/>
      <c r="G57" s="23">
        <v>48</v>
      </c>
      <c r="H57" s="42">
        <f>H27+H42+H55+H56</f>
        <v>-144494</v>
      </c>
      <c r="I57" s="42">
        <f>I27+I42+I55+I56</f>
        <v>-116797102</v>
      </c>
    </row>
    <row r="58" spans="1:9" ht="24" customHeight="1" x14ac:dyDescent="0.2">
      <c r="A58" s="329" t="s">
        <v>291</v>
      </c>
      <c r="B58" s="330"/>
      <c r="C58" s="330"/>
      <c r="D58" s="330"/>
      <c r="E58" s="330"/>
      <c r="F58" s="331"/>
      <c r="G58" s="24">
        <v>49</v>
      </c>
      <c r="H58" s="39">
        <v>159270915</v>
      </c>
      <c r="I58" s="39">
        <v>348216590</v>
      </c>
    </row>
    <row r="59" spans="1:9" ht="31.15" customHeight="1" x14ac:dyDescent="0.2">
      <c r="A59" s="314" t="s">
        <v>292</v>
      </c>
      <c r="B59" s="315"/>
      <c r="C59" s="315"/>
      <c r="D59" s="315"/>
      <c r="E59" s="315"/>
      <c r="F59" s="316"/>
      <c r="G59" s="25">
        <v>50</v>
      </c>
      <c r="H59" s="43">
        <f>H57+H58</f>
        <v>159126421</v>
      </c>
      <c r="I59" s="43">
        <f>I57+I58</f>
        <v>231419488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6" zoomScale="110" zoomScaleNormal="100" workbookViewId="0">
      <selection activeCell="H14" sqref="H1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0" t="s">
        <v>293</v>
      </c>
      <c r="B1" s="338"/>
      <c r="C1" s="338"/>
      <c r="D1" s="338"/>
      <c r="E1" s="338"/>
      <c r="F1" s="338"/>
      <c r="G1" s="338"/>
      <c r="H1" s="338"/>
      <c r="I1" s="338"/>
    </row>
    <row r="2" spans="1:9" ht="12.75" customHeight="1" x14ac:dyDescent="0.2">
      <c r="A2" s="299" t="s">
        <v>617</v>
      </c>
      <c r="B2" s="272"/>
      <c r="C2" s="272"/>
      <c r="D2" s="272"/>
      <c r="E2" s="272"/>
      <c r="F2" s="272"/>
      <c r="G2" s="272"/>
      <c r="H2" s="272"/>
      <c r="I2" s="272"/>
    </row>
    <row r="3" spans="1:9" x14ac:dyDescent="0.2">
      <c r="A3" s="350" t="s">
        <v>294</v>
      </c>
      <c r="B3" s="351"/>
      <c r="C3" s="351"/>
      <c r="D3" s="351"/>
      <c r="E3" s="351"/>
      <c r="F3" s="351"/>
      <c r="G3" s="351"/>
      <c r="H3" s="351"/>
      <c r="I3" s="351"/>
    </row>
    <row r="4" spans="1:9" x14ac:dyDescent="0.2">
      <c r="A4" s="339" t="s">
        <v>612</v>
      </c>
      <c r="B4" s="276"/>
      <c r="C4" s="276"/>
      <c r="D4" s="276"/>
      <c r="E4" s="276"/>
      <c r="F4" s="276"/>
      <c r="G4" s="276"/>
      <c r="H4" s="276"/>
      <c r="I4" s="277"/>
    </row>
    <row r="5" spans="1:9" ht="24" thickBot="1" x14ac:dyDescent="0.25">
      <c r="A5" s="342" t="s">
        <v>295</v>
      </c>
      <c r="B5" s="343"/>
      <c r="C5" s="343"/>
      <c r="D5" s="343"/>
      <c r="E5" s="343"/>
      <c r="F5" s="344"/>
      <c r="G5" s="20" t="s">
        <v>296</v>
      </c>
      <c r="H5" s="37" t="s">
        <v>297</v>
      </c>
      <c r="I5" s="37" t="s">
        <v>298</v>
      </c>
    </row>
    <row r="6" spans="1:9" x14ac:dyDescent="0.2">
      <c r="A6" s="345">
        <v>1</v>
      </c>
      <c r="B6" s="346"/>
      <c r="C6" s="346"/>
      <c r="D6" s="346"/>
      <c r="E6" s="346"/>
      <c r="F6" s="347"/>
      <c r="G6" s="26">
        <v>2</v>
      </c>
      <c r="H6" s="38" t="s">
        <v>299</v>
      </c>
      <c r="I6" s="38" t="s">
        <v>300</v>
      </c>
    </row>
    <row r="7" spans="1:9" x14ac:dyDescent="0.2">
      <c r="A7" s="362" t="s">
        <v>301</v>
      </c>
      <c r="B7" s="363"/>
      <c r="C7" s="363"/>
      <c r="D7" s="363"/>
      <c r="E7" s="363"/>
      <c r="F7" s="363"/>
      <c r="G7" s="363"/>
      <c r="H7" s="363"/>
      <c r="I7" s="364"/>
    </row>
    <row r="8" spans="1:9" x14ac:dyDescent="0.2">
      <c r="A8" s="365" t="s">
        <v>302</v>
      </c>
      <c r="B8" s="365"/>
      <c r="C8" s="365"/>
      <c r="D8" s="365"/>
      <c r="E8" s="365"/>
      <c r="F8" s="365"/>
      <c r="G8" s="27">
        <v>1</v>
      </c>
      <c r="H8" s="45">
        <v>0</v>
      </c>
      <c r="I8" s="45">
        <v>0</v>
      </c>
    </row>
    <row r="9" spans="1:9" x14ac:dyDescent="0.2">
      <c r="A9" s="348" t="s">
        <v>303</v>
      </c>
      <c r="B9" s="348"/>
      <c r="C9" s="348"/>
      <c r="D9" s="348"/>
      <c r="E9" s="348"/>
      <c r="F9" s="348"/>
      <c r="G9" s="28">
        <v>2</v>
      </c>
      <c r="H9" s="46">
        <v>0</v>
      </c>
      <c r="I9" s="46">
        <v>0</v>
      </c>
    </row>
    <row r="10" spans="1:9" x14ac:dyDescent="0.2">
      <c r="A10" s="348" t="s">
        <v>304</v>
      </c>
      <c r="B10" s="348"/>
      <c r="C10" s="348"/>
      <c r="D10" s="348"/>
      <c r="E10" s="348"/>
      <c r="F10" s="348"/>
      <c r="G10" s="28">
        <v>3</v>
      </c>
      <c r="H10" s="46">
        <v>0</v>
      </c>
      <c r="I10" s="46">
        <v>0</v>
      </c>
    </row>
    <row r="11" spans="1:9" x14ac:dyDescent="0.2">
      <c r="A11" s="348" t="s">
        <v>305</v>
      </c>
      <c r="B11" s="348"/>
      <c r="C11" s="348"/>
      <c r="D11" s="348"/>
      <c r="E11" s="348"/>
      <c r="F11" s="348"/>
      <c r="G11" s="28">
        <v>4</v>
      </c>
      <c r="H11" s="46">
        <v>0</v>
      </c>
      <c r="I11" s="46">
        <v>0</v>
      </c>
    </row>
    <row r="12" spans="1:9" x14ac:dyDescent="0.2">
      <c r="A12" s="348" t="s">
        <v>451</v>
      </c>
      <c r="B12" s="348"/>
      <c r="C12" s="348"/>
      <c r="D12" s="348"/>
      <c r="E12" s="348"/>
      <c r="F12" s="348"/>
      <c r="G12" s="28">
        <v>5</v>
      </c>
      <c r="H12" s="46">
        <v>0</v>
      </c>
      <c r="I12" s="46">
        <v>0</v>
      </c>
    </row>
    <row r="13" spans="1:9" x14ac:dyDescent="0.2">
      <c r="A13" s="349" t="s">
        <v>452</v>
      </c>
      <c r="B13" s="349"/>
      <c r="C13" s="349"/>
      <c r="D13" s="349"/>
      <c r="E13" s="349"/>
      <c r="F13" s="349"/>
      <c r="G13" s="113">
        <v>6</v>
      </c>
      <c r="H13" s="114">
        <f>SUM(H8:H12)</f>
        <v>0</v>
      </c>
      <c r="I13" s="114">
        <f>SUM(I8:I12)</f>
        <v>0</v>
      </c>
    </row>
    <row r="14" spans="1:9" x14ac:dyDescent="0.2">
      <c r="A14" s="348" t="s">
        <v>453</v>
      </c>
      <c r="B14" s="348"/>
      <c r="C14" s="348"/>
      <c r="D14" s="348"/>
      <c r="E14" s="348"/>
      <c r="F14" s="348"/>
      <c r="G14" s="28">
        <v>7</v>
      </c>
      <c r="H14" s="46">
        <v>0</v>
      </c>
      <c r="I14" s="46">
        <v>0</v>
      </c>
    </row>
    <row r="15" spans="1:9" x14ac:dyDescent="0.2">
      <c r="A15" s="348" t="s">
        <v>454</v>
      </c>
      <c r="B15" s="348"/>
      <c r="C15" s="348"/>
      <c r="D15" s="348"/>
      <c r="E15" s="348"/>
      <c r="F15" s="348"/>
      <c r="G15" s="28">
        <v>8</v>
      </c>
      <c r="H15" s="46">
        <v>0</v>
      </c>
      <c r="I15" s="46">
        <v>0</v>
      </c>
    </row>
    <row r="16" spans="1:9" x14ac:dyDescent="0.2">
      <c r="A16" s="348" t="s">
        <v>455</v>
      </c>
      <c r="B16" s="348"/>
      <c r="C16" s="348"/>
      <c r="D16" s="348"/>
      <c r="E16" s="348"/>
      <c r="F16" s="348"/>
      <c r="G16" s="28">
        <v>9</v>
      </c>
      <c r="H16" s="46">
        <v>0</v>
      </c>
      <c r="I16" s="46">
        <v>0</v>
      </c>
    </row>
    <row r="17" spans="1:9" x14ac:dyDescent="0.2">
      <c r="A17" s="348" t="s">
        <v>456</v>
      </c>
      <c r="B17" s="348"/>
      <c r="C17" s="348"/>
      <c r="D17" s="348"/>
      <c r="E17" s="348"/>
      <c r="F17" s="348"/>
      <c r="G17" s="28">
        <v>10</v>
      </c>
      <c r="H17" s="46">
        <v>0</v>
      </c>
      <c r="I17" s="46">
        <v>0</v>
      </c>
    </row>
    <row r="18" spans="1:9" ht="12.75" customHeight="1" x14ac:dyDescent="0.2">
      <c r="A18" s="348" t="s">
        <v>457</v>
      </c>
      <c r="B18" s="348"/>
      <c r="C18" s="348"/>
      <c r="D18" s="348"/>
      <c r="E18" s="348"/>
      <c r="F18" s="348"/>
      <c r="G18" s="28">
        <v>11</v>
      </c>
      <c r="H18" s="46">
        <v>0</v>
      </c>
      <c r="I18" s="46">
        <v>0</v>
      </c>
    </row>
    <row r="19" spans="1:9" x14ac:dyDescent="0.2">
      <c r="A19" s="348" t="s">
        <v>458</v>
      </c>
      <c r="B19" s="348"/>
      <c r="C19" s="348"/>
      <c r="D19" s="348"/>
      <c r="E19" s="348"/>
      <c r="F19" s="348"/>
      <c r="G19" s="28">
        <v>12</v>
      </c>
      <c r="H19" s="46">
        <v>0</v>
      </c>
      <c r="I19" s="46">
        <v>0</v>
      </c>
    </row>
    <row r="20" spans="1:9" ht="12.75" customHeight="1" x14ac:dyDescent="0.2">
      <c r="A20" s="359" t="s">
        <v>459</v>
      </c>
      <c r="B20" s="360"/>
      <c r="C20" s="360"/>
      <c r="D20" s="360"/>
      <c r="E20" s="360"/>
      <c r="F20" s="361"/>
      <c r="G20" s="113">
        <v>13</v>
      </c>
      <c r="H20" s="114">
        <f>SUM(H14:H19)</f>
        <v>0</v>
      </c>
      <c r="I20" s="114">
        <f>SUM(I14:I19)</f>
        <v>0</v>
      </c>
    </row>
    <row r="21" spans="1:9" ht="27.6" customHeight="1" x14ac:dyDescent="0.2">
      <c r="A21" s="352" t="s">
        <v>460</v>
      </c>
      <c r="B21" s="353"/>
      <c r="C21" s="353"/>
      <c r="D21" s="353"/>
      <c r="E21" s="353"/>
      <c r="F21" s="353"/>
      <c r="G21" s="30">
        <v>14</v>
      </c>
      <c r="H21" s="48">
        <f>H13+H20</f>
        <v>0</v>
      </c>
      <c r="I21" s="48">
        <f>I13+I20</f>
        <v>0</v>
      </c>
    </row>
    <row r="22" spans="1:9" x14ac:dyDescent="0.2">
      <c r="A22" s="362" t="s">
        <v>306</v>
      </c>
      <c r="B22" s="363"/>
      <c r="C22" s="363"/>
      <c r="D22" s="363"/>
      <c r="E22" s="363"/>
      <c r="F22" s="363"/>
      <c r="G22" s="363"/>
      <c r="H22" s="363"/>
      <c r="I22" s="364"/>
    </row>
    <row r="23" spans="1:9" ht="26.45" customHeight="1" x14ac:dyDescent="0.2">
      <c r="A23" s="365" t="s">
        <v>307</v>
      </c>
      <c r="B23" s="365"/>
      <c r="C23" s="365"/>
      <c r="D23" s="365"/>
      <c r="E23" s="365"/>
      <c r="F23" s="365"/>
      <c r="G23" s="27">
        <v>15</v>
      </c>
      <c r="H23" s="45">
        <v>0</v>
      </c>
      <c r="I23" s="45">
        <v>0</v>
      </c>
    </row>
    <row r="24" spans="1:9" x14ac:dyDescent="0.2">
      <c r="A24" s="348" t="s">
        <v>308</v>
      </c>
      <c r="B24" s="348"/>
      <c r="C24" s="348"/>
      <c r="D24" s="348"/>
      <c r="E24" s="348"/>
      <c r="F24" s="348"/>
      <c r="G24" s="27">
        <v>16</v>
      </c>
      <c r="H24" s="46">
        <v>0</v>
      </c>
      <c r="I24" s="46">
        <v>0</v>
      </c>
    </row>
    <row r="25" spans="1:9" x14ac:dyDescent="0.2">
      <c r="A25" s="348" t="s">
        <v>309</v>
      </c>
      <c r="B25" s="348"/>
      <c r="C25" s="348"/>
      <c r="D25" s="348"/>
      <c r="E25" s="348"/>
      <c r="F25" s="348"/>
      <c r="G25" s="27">
        <v>17</v>
      </c>
      <c r="H25" s="46">
        <v>0</v>
      </c>
      <c r="I25" s="46">
        <v>0</v>
      </c>
    </row>
    <row r="26" spans="1:9" x14ac:dyDescent="0.2">
      <c r="A26" s="348" t="s">
        <v>310</v>
      </c>
      <c r="B26" s="348"/>
      <c r="C26" s="348"/>
      <c r="D26" s="348"/>
      <c r="E26" s="348"/>
      <c r="F26" s="348"/>
      <c r="G26" s="27">
        <v>18</v>
      </c>
      <c r="H26" s="46">
        <v>0</v>
      </c>
      <c r="I26" s="46">
        <v>0</v>
      </c>
    </row>
    <row r="27" spans="1:9" x14ac:dyDescent="0.2">
      <c r="A27" s="348" t="s">
        <v>311</v>
      </c>
      <c r="B27" s="348"/>
      <c r="C27" s="348"/>
      <c r="D27" s="348"/>
      <c r="E27" s="348"/>
      <c r="F27" s="348"/>
      <c r="G27" s="27">
        <v>19</v>
      </c>
      <c r="H27" s="46">
        <v>0</v>
      </c>
      <c r="I27" s="46">
        <v>0</v>
      </c>
    </row>
    <row r="28" spans="1:9" x14ac:dyDescent="0.2">
      <c r="A28" s="348" t="s">
        <v>312</v>
      </c>
      <c r="B28" s="348"/>
      <c r="C28" s="348"/>
      <c r="D28" s="348"/>
      <c r="E28" s="348"/>
      <c r="F28" s="348"/>
      <c r="G28" s="27">
        <v>20</v>
      </c>
      <c r="H28" s="46">
        <v>0</v>
      </c>
      <c r="I28" s="46">
        <v>0</v>
      </c>
    </row>
    <row r="29" spans="1:9" ht="24" customHeight="1" x14ac:dyDescent="0.2">
      <c r="A29" s="355" t="s">
        <v>462</v>
      </c>
      <c r="B29" s="355"/>
      <c r="C29" s="355"/>
      <c r="D29" s="355"/>
      <c r="E29" s="355"/>
      <c r="F29" s="355"/>
      <c r="G29" s="29">
        <v>21</v>
      </c>
      <c r="H29" s="47">
        <f>SUM(H23:H28)</f>
        <v>0</v>
      </c>
      <c r="I29" s="47">
        <f>SUM(I23:I28)</f>
        <v>0</v>
      </c>
    </row>
    <row r="30" spans="1:9" ht="27" customHeight="1" x14ac:dyDescent="0.2">
      <c r="A30" s="348" t="s">
        <v>313</v>
      </c>
      <c r="B30" s="348"/>
      <c r="C30" s="348"/>
      <c r="D30" s="348"/>
      <c r="E30" s="348"/>
      <c r="F30" s="348"/>
      <c r="G30" s="28">
        <v>22</v>
      </c>
      <c r="H30" s="46">
        <v>0</v>
      </c>
      <c r="I30" s="46">
        <v>0</v>
      </c>
    </row>
    <row r="31" spans="1:9" x14ac:dyDescent="0.2">
      <c r="A31" s="348" t="s">
        <v>314</v>
      </c>
      <c r="B31" s="348"/>
      <c r="C31" s="348"/>
      <c r="D31" s="348"/>
      <c r="E31" s="348"/>
      <c r="F31" s="348"/>
      <c r="G31" s="28">
        <v>23</v>
      </c>
      <c r="H31" s="46">
        <v>0</v>
      </c>
      <c r="I31" s="46">
        <v>0</v>
      </c>
    </row>
    <row r="32" spans="1:9" x14ac:dyDescent="0.2">
      <c r="A32" s="348" t="s">
        <v>315</v>
      </c>
      <c r="B32" s="348"/>
      <c r="C32" s="348"/>
      <c r="D32" s="348"/>
      <c r="E32" s="348"/>
      <c r="F32" s="348"/>
      <c r="G32" s="28">
        <v>24</v>
      </c>
      <c r="H32" s="46">
        <v>0</v>
      </c>
      <c r="I32" s="46">
        <v>0</v>
      </c>
    </row>
    <row r="33" spans="1:9" x14ac:dyDescent="0.2">
      <c r="A33" s="348" t="s">
        <v>316</v>
      </c>
      <c r="B33" s="348"/>
      <c r="C33" s="348"/>
      <c r="D33" s="348"/>
      <c r="E33" s="348"/>
      <c r="F33" s="348"/>
      <c r="G33" s="28">
        <v>25</v>
      </c>
      <c r="H33" s="46">
        <v>0</v>
      </c>
      <c r="I33" s="46">
        <v>0</v>
      </c>
    </row>
    <row r="34" spans="1:9" x14ac:dyDescent="0.2">
      <c r="A34" s="348" t="s">
        <v>317</v>
      </c>
      <c r="B34" s="348"/>
      <c r="C34" s="348"/>
      <c r="D34" s="348"/>
      <c r="E34" s="348"/>
      <c r="F34" s="348"/>
      <c r="G34" s="28">
        <v>26</v>
      </c>
      <c r="H34" s="46">
        <v>0</v>
      </c>
      <c r="I34" s="46">
        <v>0</v>
      </c>
    </row>
    <row r="35" spans="1:9" ht="25.9" customHeight="1" x14ac:dyDescent="0.2">
      <c r="A35" s="355" t="s">
        <v>463</v>
      </c>
      <c r="B35" s="355"/>
      <c r="C35" s="355"/>
      <c r="D35" s="355"/>
      <c r="E35" s="355"/>
      <c r="F35" s="355"/>
      <c r="G35" s="29">
        <v>27</v>
      </c>
      <c r="H35" s="47">
        <f>SUM(H30:H34)</f>
        <v>0</v>
      </c>
      <c r="I35" s="47">
        <f>SUM(I30:I34)</f>
        <v>0</v>
      </c>
    </row>
    <row r="36" spans="1:9" ht="28.15" customHeight="1" x14ac:dyDescent="0.2">
      <c r="A36" s="352" t="s">
        <v>461</v>
      </c>
      <c r="B36" s="353"/>
      <c r="C36" s="353"/>
      <c r="D36" s="353"/>
      <c r="E36" s="353"/>
      <c r="F36" s="353"/>
      <c r="G36" s="30">
        <v>28</v>
      </c>
      <c r="H36" s="48">
        <f>H29+H35</f>
        <v>0</v>
      </c>
      <c r="I36" s="48">
        <f>I29+I35</f>
        <v>0</v>
      </c>
    </row>
    <row r="37" spans="1:9" x14ac:dyDescent="0.2">
      <c r="A37" s="362" t="s">
        <v>318</v>
      </c>
      <c r="B37" s="363"/>
      <c r="C37" s="363"/>
      <c r="D37" s="363"/>
      <c r="E37" s="363"/>
      <c r="F37" s="363"/>
      <c r="G37" s="363">
        <v>0</v>
      </c>
      <c r="H37" s="363"/>
      <c r="I37" s="364"/>
    </row>
    <row r="38" spans="1:9" x14ac:dyDescent="0.2">
      <c r="A38" s="366" t="s">
        <v>319</v>
      </c>
      <c r="B38" s="366"/>
      <c r="C38" s="366"/>
      <c r="D38" s="366"/>
      <c r="E38" s="366"/>
      <c r="F38" s="366"/>
      <c r="G38" s="27">
        <v>29</v>
      </c>
      <c r="H38" s="45">
        <v>0</v>
      </c>
      <c r="I38" s="45">
        <v>0</v>
      </c>
    </row>
    <row r="39" spans="1:9" ht="25.15" customHeight="1" x14ac:dyDescent="0.2">
      <c r="A39" s="354" t="s">
        <v>320</v>
      </c>
      <c r="B39" s="354"/>
      <c r="C39" s="354"/>
      <c r="D39" s="354"/>
      <c r="E39" s="354"/>
      <c r="F39" s="354"/>
      <c r="G39" s="27">
        <v>30</v>
      </c>
      <c r="H39" s="46">
        <v>0</v>
      </c>
      <c r="I39" s="46">
        <v>0</v>
      </c>
    </row>
    <row r="40" spans="1:9" x14ac:dyDescent="0.2">
      <c r="A40" s="354" t="s">
        <v>321</v>
      </c>
      <c r="B40" s="354"/>
      <c r="C40" s="354"/>
      <c r="D40" s="354"/>
      <c r="E40" s="354"/>
      <c r="F40" s="354"/>
      <c r="G40" s="27">
        <v>31</v>
      </c>
      <c r="H40" s="46">
        <v>0</v>
      </c>
      <c r="I40" s="46">
        <v>0</v>
      </c>
    </row>
    <row r="41" spans="1:9" x14ac:dyDescent="0.2">
      <c r="A41" s="354" t="s">
        <v>322</v>
      </c>
      <c r="B41" s="354"/>
      <c r="C41" s="354"/>
      <c r="D41" s="354"/>
      <c r="E41" s="354"/>
      <c r="F41" s="354"/>
      <c r="G41" s="27">
        <v>32</v>
      </c>
      <c r="H41" s="46">
        <v>0</v>
      </c>
      <c r="I41" s="46">
        <v>0</v>
      </c>
    </row>
    <row r="42" spans="1:9" ht="25.9" customHeight="1" x14ac:dyDescent="0.2">
      <c r="A42" s="355" t="s">
        <v>464</v>
      </c>
      <c r="B42" s="355"/>
      <c r="C42" s="355"/>
      <c r="D42" s="355"/>
      <c r="E42" s="355"/>
      <c r="F42" s="355"/>
      <c r="G42" s="29">
        <v>33</v>
      </c>
      <c r="H42" s="47">
        <f>H41+H40+H39+H38</f>
        <v>0</v>
      </c>
      <c r="I42" s="47">
        <f>I41+I40+I39+I38</f>
        <v>0</v>
      </c>
    </row>
    <row r="43" spans="1:9" ht="24.6" customHeight="1" x14ac:dyDescent="0.2">
      <c r="A43" s="354" t="s">
        <v>323</v>
      </c>
      <c r="B43" s="354"/>
      <c r="C43" s="354"/>
      <c r="D43" s="354"/>
      <c r="E43" s="354"/>
      <c r="F43" s="354"/>
      <c r="G43" s="28">
        <v>34</v>
      </c>
      <c r="H43" s="46">
        <v>0</v>
      </c>
      <c r="I43" s="46">
        <v>0</v>
      </c>
    </row>
    <row r="44" spans="1:9" x14ac:dyDescent="0.2">
      <c r="A44" s="354" t="s">
        <v>324</v>
      </c>
      <c r="B44" s="354"/>
      <c r="C44" s="354"/>
      <c r="D44" s="354"/>
      <c r="E44" s="354"/>
      <c r="F44" s="354"/>
      <c r="G44" s="28">
        <v>35</v>
      </c>
      <c r="H44" s="46">
        <v>0</v>
      </c>
      <c r="I44" s="46">
        <v>0</v>
      </c>
    </row>
    <row r="45" spans="1:9" x14ac:dyDescent="0.2">
      <c r="A45" s="354" t="s">
        <v>325</v>
      </c>
      <c r="B45" s="354"/>
      <c r="C45" s="354"/>
      <c r="D45" s="354"/>
      <c r="E45" s="354"/>
      <c r="F45" s="354"/>
      <c r="G45" s="28">
        <v>36</v>
      </c>
      <c r="H45" s="46">
        <v>0</v>
      </c>
      <c r="I45" s="46">
        <v>0</v>
      </c>
    </row>
    <row r="46" spans="1:9" ht="21" customHeight="1" x14ac:dyDescent="0.2">
      <c r="A46" s="354" t="s">
        <v>326</v>
      </c>
      <c r="B46" s="354"/>
      <c r="C46" s="354"/>
      <c r="D46" s="354"/>
      <c r="E46" s="354"/>
      <c r="F46" s="354"/>
      <c r="G46" s="28">
        <v>37</v>
      </c>
      <c r="H46" s="46">
        <v>0</v>
      </c>
      <c r="I46" s="46">
        <v>0</v>
      </c>
    </row>
    <row r="47" spans="1:9" x14ac:dyDescent="0.2">
      <c r="A47" s="354" t="s">
        <v>327</v>
      </c>
      <c r="B47" s="354"/>
      <c r="C47" s="354"/>
      <c r="D47" s="354"/>
      <c r="E47" s="354"/>
      <c r="F47" s="354"/>
      <c r="G47" s="28">
        <v>38</v>
      </c>
      <c r="H47" s="46">
        <v>0</v>
      </c>
      <c r="I47" s="46">
        <v>0</v>
      </c>
    </row>
    <row r="48" spans="1:9" ht="22.9" customHeight="1" x14ac:dyDescent="0.2">
      <c r="A48" s="355" t="s">
        <v>465</v>
      </c>
      <c r="B48" s="355"/>
      <c r="C48" s="355"/>
      <c r="D48" s="355"/>
      <c r="E48" s="355"/>
      <c r="F48" s="355"/>
      <c r="G48" s="29">
        <v>39</v>
      </c>
      <c r="H48" s="47">
        <f>H47+H46+H45+H44+H43</f>
        <v>0</v>
      </c>
      <c r="I48" s="47">
        <f>I47+I46+I45+I44+I43</f>
        <v>0</v>
      </c>
    </row>
    <row r="49" spans="1:9" ht="25.9" customHeight="1" x14ac:dyDescent="0.2">
      <c r="A49" s="356" t="s">
        <v>466</v>
      </c>
      <c r="B49" s="357"/>
      <c r="C49" s="357"/>
      <c r="D49" s="357"/>
      <c r="E49" s="357"/>
      <c r="F49" s="357"/>
      <c r="G49" s="29">
        <v>40</v>
      </c>
      <c r="H49" s="47">
        <f>H48+H42</f>
        <v>0</v>
      </c>
      <c r="I49" s="47">
        <f>I48+I42</f>
        <v>0</v>
      </c>
    </row>
    <row r="50" spans="1:9" ht="22.15" customHeight="1" x14ac:dyDescent="0.2">
      <c r="A50" s="348" t="s">
        <v>328</v>
      </c>
      <c r="B50" s="348"/>
      <c r="C50" s="348"/>
      <c r="D50" s="348"/>
      <c r="E50" s="348"/>
      <c r="F50" s="348"/>
      <c r="G50" s="28">
        <v>41</v>
      </c>
      <c r="H50" s="46">
        <v>0</v>
      </c>
      <c r="I50" s="46">
        <v>0</v>
      </c>
    </row>
    <row r="51" spans="1:9" ht="25.9" customHeight="1" x14ac:dyDescent="0.2">
      <c r="A51" s="356" t="s">
        <v>467</v>
      </c>
      <c r="B51" s="357"/>
      <c r="C51" s="357"/>
      <c r="D51" s="357"/>
      <c r="E51" s="357"/>
      <c r="F51" s="357"/>
      <c r="G51" s="29">
        <v>42</v>
      </c>
      <c r="H51" s="47">
        <f>H21+H36+H49+H50</f>
        <v>0</v>
      </c>
      <c r="I51" s="47">
        <f>I21+I36+I49+I50</f>
        <v>0</v>
      </c>
    </row>
    <row r="52" spans="1:9" ht="25.15" customHeight="1" x14ac:dyDescent="0.2">
      <c r="A52" s="358" t="s">
        <v>329</v>
      </c>
      <c r="B52" s="358"/>
      <c r="C52" s="358"/>
      <c r="D52" s="358"/>
      <c r="E52" s="358"/>
      <c r="F52" s="358"/>
      <c r="G52" s="28">
        <v>43</v>
      </c>
      <c r="H52" s="46">
        <v>0</v>
      </c>
      <c r="I52" s="46">
        <v>0</v>
      </c>
    </row>
    <row r="53" spans="1:9" ht="31.9" customHeight="1" x14ac:dyDescent="0.2">
      <c r="A53" s="352" t="s">
        <v>468</v>
      </c>
      <c r="B53" s="353"/>
      <c r="C53" s="353"/>
      <c r="D53" s="353"/>
      <c r="E53" s="353"/>
      <c r="F53" s="353"/>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34" zoomScale="90" zoomScaleNormal="100" zoomScaleSheetLayoutView="90" workbookViewId="0">
      <selection activeCell="Q49" sqref="Q49"/>
    </sheetView>
  </sheetViews>
  <sheetFormatPr defaultRowHeight="12.75" x14ac:dyDescent="0.2"/>
  <cols>
    <col min="1" max="4" width="9.140625" style="1"/>
    <col min="5" max="5" width="10.140625" style="1" bestFit="1" customWidth="1"/>
    <col min="6" max="7" width="9.140625" style="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88" t="s">
        <v>330</v>
      </c>
      <c r="B1" s="389"/>
      <c r="C1" s="389"/>
      <c r="D1" s="389"/>
      <c r="E1" s="389"/>
      <c r="F1" s="389"/>
      <c r="G1" s="389"/>
      <c r="H1" s="389"/>
      <c r="I1" s="389"/>
      <c r="J1" s="389"/>
      <c r="K1" s="49"/>
    </row>
    <row r="2" spans="1:25" ht="15.75" x14ac:dyDescent="0.2">
      <c r="A2" s="2"/>
      <c r="B2" s="3"/>
      <c r="C2" s="390" t="s">
        <v>331</v>
      </c>
      <c r="D2" s="390"/>
      <c r="E2" s="9">
        <v>44562</v>
      </c>
      <c r="F2" s="4" t="s">
        <v>332</v>
      </c>
      <c r="G2" s="9">
        <v>44742</v>
      </c>
      <c r="H2" s="51"/>
      <c r="I2" s="51"/>
      <c r="J2" s="51"/>
      <c r="K2" s="52"/>
      <c r="X2" s="53" t="s">
        <v>333</v>
      </c>
    </row>
    <row r="3" spans="1:25" ht="13.5" customHeight="1" thickBot="1" x14ac:dyDescent="0.25">
      <c r="A3" s="391" t="s">
        <v>334</v>
      </c>
      <c r="B3" s="392"/>
      <c r="C3" s="392"/>
      <c r="D3" s="392"/>
      <c r="E3" s="392"/>
      <c r="F3" s="392"/>
      <c r="G3" s="395" t="s">
        <v>335</v>
      </c>
      <c r="H3" s="378" t="s">
        <v>336</v>
      </c>
      <c r="I3" s="378"/>
      <c r="J3" s="378"/>
      <c r="K3" s="378"/>
      <c r="L3" s="378"/>
      <c r="M3" s="378"/>
      <c r="N3" s="378"/>
      <c r="O3" s="378"/>
      <c r="P3" s="378"/>
      <c r="Q3" s="378"/>
      <c r="R3" s="378"/>
      <c r="S3" s="378"/>
      <c r="T3" s="378"/>
      <c r="U3" s="378"/>
      <c r="V3" s="378"/>
      <c r="W3" s="378"/>
      <c r="X3" s="378" t="s">
        <v>337</v>
      </c>
      <c r="Y3" s="380" t="s">
        <v>338</v>
      </c>
    </row>
    <row r="4" spans="1:25" ht="68.25" thickBot="1" x14ac:dyDescent="0.25">
      <c r="A4" s="393"/>
      <c r="B4" s="394"/>
      <c r="C4" s="394"/>
      <c r="D4" s="394"/>
      <c r="E4" s="394"/>
      <c r="F4" s="394"/>
      <c r="G4" s="396"/>
      <c r="H4" s="54" t="s">
        <v>339</v>
      </c>
      <c r="I4" s="54" t="s">
        <v>340</v>
      </c>
      <c r="J4" s="54" t="s">
        <v>341</v>
      </c>
      <c r="K4" s="54" t="s">
        <v>342</v>
      </c>
      <c r="L4" s="54" t="s">
        <v>343</v>
      </c>
      <c r="M4" s="54" t="s">
        <v>344</v>
      </c>
      <c r="N4" s="54" t="s">
        <v>345</v>
      </c>
      <c r="O4" s="54" t="s">
        <v>346</v>
      </c>
      <c r="P4" s="115" t="s">
        <v>469</v>
      </c>
      <c r="Q4" s="54" t="s">
        <v>347</v>
      </c>
      <c r="R4" s="54" t="s">
        <v>348</v>
      </c>
      <c r="S4" s="54" t="s">
        <v>470</v>
      </c>
      <c r="T4" s="54" t="s">
        <v>471</v>
      </c>
      <c r="U4" s="54" t="s">
        <v>349</v>
      </c>
      <c r="V4" s="54" t="s">
        <v>350</v>
      </c>
      <c r="W4" s="54" t="s">
        <v>351</v>
      </c>
      <c r="X4" s="379"/>
      <c r="Y4" s="381"/>
    </row>
    <row r="5" spans="1:25" ht="22.5" x14ac:dyDescent="0.2">
      <c r="A5" s="382">
        <v>1</v>
      </c>
      <c r="B5" s="383"/>
      <c r="C5" s="383"/>
      <c r="D5" s="383"/>
      <c r="E5" s="383"/>
      <c r="F5" s="383"/>
      <c r="G5" s="5">
        <v>2</v>
      </c>
      <c r="H5" s="55" t="s">
        <v>352</v>
      </c>
      <c r="I5" s="56" t="s">
        <v>353</v>
      </c>
      <c r="J5" s="55" t="s">
        <v>354</v>
      </c>
      <c r="K5" s="56" t="s">
        <v>355</v>
      </c>
      <c r="L5" s="55" t="s">
        <v>356</v>
      </c>
      <c r="M5" s="56" t="s">
        <v>357</v>
      </c>
      <c r="N5" s="55" t="s">
        <v>358</v>
      </c>
      <c r="O5" s="56" t="s">
        <v>359</v>
      </c>
      <c r="P5" s="55" t="s">
        <v>360</v>
      </c>
      <c r="Q5" s="56" t="s">
        <v>361</v>
      </c>
      <c r="R5" s="55" t="s">
        <v>362</v>
      </c>
      <c r="S5" s="116" t="s">
        <v>472</v>
      </c>
      <c r="T5" s="116" t="s">
        <v>473</v>
      </c>
      <c r="U5" s="116" t="s">
        <v>474</v>
      </c>
      <c r="V5" s="116" t="s">
        <v>475</v>
      </c>
      <c r="W5" s="116" t="s">
        <v>476</v>
      </c>
      <c r="X5" s="116">
        <v>19</v>
      </c>
      <c r="Y5" s="117" t="s">
        <v>477</v>
      </c>
    </row>
    <row r="6" spans="1:25" x14ac:dyDescent="0.2">
      <c r="A6" s="384" t="s">
        <v>363</v>
      </c>
      <c r="B6" s="384"/>
      <c r="C6" s="384"/>
      <c r="D6" s="384"/>
      <c r="E6" s="384"/>
      <c r="F6" s="384"/>
      <c r="G6" s="384"/>
      <c r="H6" s="384"/>
      <c r="I6" s="384"/>
      <c r="J6" s="384"/>
      <c r="K6" s="384"/>
      <c r="L6" s="384"/>
      <c r="M6" s="384"/>
      <c r="N6" s="385"/>
      <c r="O6" s="385"/>
      <c r="P6" s="385"/>
      <c r="Q6" s="385"/>
      <c r="R6" s="385"/>
      <c r="S6" s="386"/>
      <c r="T6" s="386"/>
      <c r="U6" s="385"/>
      <c r="V6" s="385"/>
      <c r="W6" s="385"/>
      <c r="X6" s="385"/>
      <c r="Y6" s="387"/>
    </row>
    <row r="7" spans="1:25" x14ac:dyDescent="0.2">
      <c r="A7" s="376" t="s">
        <v>364</v>
      </c>
      <c r="B7" s="376"/>
      <c r="C7" s="376"/>
      <c r="D7" s="376"/>
      <c r="E7" s="376"/>
      <c r="F7" s="376"/>
      <c r="G7" s="6">
        <v>1</v>
      </c>
      <c r="H7" s="57">
        <v>85780500</v>
      </c>
      <c r="I7" s="57">
        <v>57248800</v>
      </c>
      <c r="J7" s="57">
        <v>0</v>
      </c>
      <c r="K7" s="57">
        <v>0</v>
      </c>
      <c r="L7" s="57">
        <v>0</v>
      </c>
      <c r="M7" s="57">
        <v>0</v>
      </c>
      <c r="N7" s="57">
        <v>-65425929</v>
      </c>
      <c r="O7" s="57">
        <v>0</v>
      </c>
      <c r="P7" s="57">
        <v>0</v>
      </c>
      <c r="Q7" s="57">
        <v>0</v>
      </c>
      <c r="R7" s="57">
        <v>0</v>
      </c>
      <c r="S7" s="57">
        <v>0</v>
      </c>
      <c r="T7" s="57">
        <v>-18336460</v>
      </c>
      <c r="U7" s="57">
        <v>65850430</v>
      </c>
      <c r="V7" s="57">
        <v>0</v>
      </c>
      <c r="W7" s="58">
        <f>H7+I7+J7+K7-L7+M7+N7+O7+P7+Q7+R7+U7+V7+S7+T7</f>
        <v>125117341</v>
      </c>
      <c r="X7" s="57">
        <v>147359342</v>
      </c>
      <c r="Y7" s="58">
        <f>W7+X7</f>
        <v>272476683</v>
      </c>
    </row>
    <row r="8" spans="1:25" x14ac:dyDescent="0.2">
      <c r="A8" s="371" t="s">
        <v>365</v>
      </c>
      <c r="B8" s="371"/>
      <c r="C8" s="371"/>
      <c r="D8" s="371"/>
      <c r="E8" s="371"/>
      <c r="F8" s="371"/>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
      <c r="A9" s="371" t="s">
        <v>366</v>
      </c>
      <c r="B9" s="371"/>
      <c r="C9" s="371"/>
      <c r="D9" s="371"/>
      <c r="E9" s="371"/>
      <c r="F9" s="371"/>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
      <c r="A10" s="377" t="s">
        <v>367</v>
      </c>
      <c r="B10" s="377"/>
      <c r="C10" s="377"/>
      <c r="D10" s="377"/>
      <c r="E10" s="377"/>
      <c r="F10" s="377"/>
      <c r="G10" s="7">
        <v>4</v>
      </c>
      <c r="H10" s="58">
        <f>H7+H8+H9</f>
        <v>85780500</v>
      </c>
      <c r="I10" s="58">
        <f t="shared" ref="I10:Y10" si="2">I7+I8+I9</f>
        <v>57248800</v>
      </c>
      <c r="J10" s="58">
        <f t="shared" si="2"/>
        <v>0</v>
      </c>
      <c r="K10" s="58">
        <f t="shared" si="2"/>
        <v>0</v>
      </c>
      <c r="L10" s="58">
        <f t="shared" si="2"/>
        <v>0</v>
      </c>
      <c r="M10" s="58">
        <f t="shared" si="2"/>
        <v>0</v>
      </c>
      <c r="N10" s="58">
        <f t="shared" si="2"/>
        <v>-65425929</v>
      </c>
      <c r="O10" s="58">
        <f t="shared" si="2"/>
        <v>0</v>
      </c>
      <c r="P10" s="58">
        <f t="shared" si="2"/>
        <v>0</v>
      </c>
      <c r="Q10" s="58">
        <f t="shared" si="2"/>
        <v>0</v>
      </c>
      <c r="R10" s="58">
        <f t="shared" si="2"/>
        <v>0</v>
      </c>
      <c r="S10" s="58">
        <f t="shared" si="2"/>
        <v>0</v>
      </c>
      <c r="T10" s="58">
        <f t="shared" si="2"/>
        <v>-18336460</v>
      </c>
      <c r="U10" s="58">
        <f t="shared" si="2"/>
        <v>65850430</v>
      </c>
      <c r="V10" s="58">
        <f t="shared" si="2"/>
        <v>0</v>
      </c>
      <c r="W10" s="58">
        <f t="shared" si="2"/>
        <v>125117341</v>
      </c>
      <c r="X10" s="58">
        <f t="shared" si="2"/>
        <v>147359342</v>
      </c>
      <c r="Y10" s="58">
        <f t="shared" si="2"/>
        <v>272476683</v>
      </c>
    </row>
    <row r="11" spans="1:25" x14ac:dyDescent="0.2">
      <c r="A11" s="371" t="s">
        <v>368</v>
      </c>
      <c r="B11" s="371"/>
      <c r="C11" s="371"/>
      <c r="D11" s="371"/>
      <c r="E11" s="371"/>
      <c r="F11" s="371"/>
      <c r="G11" s="6">
        <v>5</v>
      </c>
      <c r="H11" s="59">
        <v>0</v>
      </c>
      <c r="I11" s="59">
        <v>0</v>
      </c>
      <c r="J11" s="59">
        <v>0</v>
      </c>
      <c r="K11" s="59">
        <v>0</v>
      </c>
      <c r="L11" s="59">
        <v>0</v>
      </c>
      <c r="M11" s="59">
        <v>0</v>
      </c>
      <c r="N11" s="59">
        <v>0</v>
      </c>
      <c r="O11" s="59">
        <v>0</v>
      </c>
      <c r="P11" s="59">
        <v>0</v>
      </c>
      <c r="Q11" s="59">
        <v>0</v>
      </c>
      <c r="R11" s="59">
        <v>0</v>
      </c>
      <c r="S11" s="57">
        <v>0</v>
      </c>
      <c r="T11" s="57">
        <v>0</v>
      </c>
      <c r="U11" s="59">
        <v>0</v>
      </c>
      <c r="V11" s="57">
        <v>16557367</v>
      </c>
      <c r="W11" s="58">
        <f t="shared" ref="W11:W29" si="3">H11+I11+J11+K11-L11+M11+N11+O11+P11+Q11+R11+U11+V11+S11+T11</f>
        <v>16557367</v>
      </c>
      <c r="X11" s="57">
        <v>8738619</v>
      </c>
      <c r="Y11" s="58">
        <f t="shared" ref="Y11:Y29" si="4">W11+X11</f>
        <v>25295986</v>
      </c>
    </row>
    <row r="12" spans="1:25" x14ac:dyDescent="0.2">
      <c r="A12" s="371" t="s">
        <v>369</v>
      </c>
      <c r="B12" s="371"/>
      <c r="C12" s="371"/>
      <c r="D12" s="371"/>
      <c r="E12" s="371"/>
      <c r="F12" s="371"/>
      <c r="G12" s="6">
        <v>6</v>
      </c>
      <c r="H12" s="59">
        <v>0</v>
      </c>
      <c r="I12" s="59">
        <v>0</v>
      </c>
      <c r="J12" s="59">
        <v>0</v>
      </c>
      <c r="K12" s="59">
        <v>0</v>
      </c>
      <c r="L12" s="59">
        <v>0</v>
      </c>
      <c r="M12" s="59">
        <v>0</v>
      </c>
      <c r="N12" s="57">
        <v>0</v>
      </c>
      <c r="O12" s="59">
        <v>0</v>
      </c>
      <c r="P12" s="59">
        <v>0</v>
      </c>
      <c r="Q12" s="59">
        <v>0</v>
      </c>
      <c r="R12" s="59">
        <v>0</v>
      </c>
      <c r="S12" s="57">
        <v>0</v>
      </c>
      <c r="T12" s="57">
        <v>-2417148</v>
      </c>
      <c r="U12" s="59">
        <v>0</v>
      </c>
      <c r="V12" s="59">
        <v>0</v>
      </c>
      <c r="W12" s="58">
        <f t="shared" si="3"/>
        <v>-2417148</v>
      </c>
      <c r="X12" s="57">
        <v>0</v>
      </c>
      <c r="Y12" s="58">
        <f t="shared" si="4"/>
        <v>-2417148</v>
      </c>
    </row>
    <row r="13" spans="1:25" ht="26.25" customHeight="1" x14ac:dyDescent="0.2">
      <c r="A13" s="371" t="s">
        <v>370</v>
      </c>
      <c r="B13" s="371"/>
      <c r="C13" s="371"/>
      <c r="D13" s="371"/>
      <c r="E13" s="371"/>
      <c r="F13" s="371"/>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
      <c r="A14" s="371" t="s">
        <v>478</v>
      </c>
      <c r="B14" s="371"/>
      <c r="C14" s="371"/>
      <c r="D14" s="371"/>
      <c r="E14" s="371"/>
      <c r="F14" s="371"/>
      <c r="G14" s="6">
        <v>8</v>
      </c>
      <c r="H14" s="59">
        <v>0</v>
      </c>
      <c r="I14" s="59">
        <v>0</v>
      </c>
      <c r="J14" s="59">
        <v>0</v>
      </c>
      <c r="K14" s="59">
        <v>0</v>
      </c>
      <c r="L14" s="59">
        <v>0</v>
      </c>
      <c r="M14" s="59">
        <v>0</v>
      </c>
      <c r="N14" s="59">
        <v>0</v>
      </c>
      <c r="O14" s="59">
        <v>0</v>
      </c>
      <c r="P14" s="57">
        <v>0</v>
      </c>
      <c r="Q14" s="59">
        <v>0</v>
      </c>
      <c r="R14" s="59">
        <v>0</v>
      </c>
      <c r="S14" s="57">
        <v>0</v>
      </c>
      <c r="T14" s="57">
        <v>0</v>
      </c>
      <c r="U14" s="57">
        <v>0</v>
      </c>
      <c r="V14" s="57">
        <v>0</v>
      </c>
      <c r="W14" s="58">
        <f t="shared" si="3"/>
        <v>0</v>
      </c>
      <c r="X14" s="57">
        <v>0</v>
      </c>
      <c r="Y14" s="58">
        <f t="shared" si="4"/>
        <v>0</v>
      </c>
    </row>
    <row r="15" spans="1:25" x14ac:dyDescent="0.2">
      <c r="A15" s="371" t="s">
        <v>371</v>
      </c>
      <c r="B15" s="371"/>
      <c r="C15" s="371"/>
      <c r="D15" s="371"/>
      <c r="E15" s="371"/>
      <c r="F15" s="371"/>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
      <c r="A16" s="371" t="s">
        <v>372</v>
      </c>
      <c r="B16" s="371"/>
      <c r="C16" s="371"/>
      <c r="D16" s="371"/>
      <c r="E16" s="371"/>
      <c r="F16" s="371"/>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71" t="s">
        <v>373</v>
      </c>
      <c r="B17" s="371"/>
      <c r="C17" s="371"/>
      <c r="D17" s="371"/>
      <c r="E17" s="371"/>
      <c r="F17" s="371"/>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71" t="s">
        <v>374</v>
      </c>
      <c r="B18" s="371"/>
      <c r="C18" s="371"/>
      <c r="D18" s="371"/>
      <c r="E18" s="371"/>
      <c r="F18" s="371"/>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
      <c r="A19" s="371" t="s">
        <v>375</v>
      </c>
      <c r="B19" s="371"/>
      <c r="C19" s="371"/>
      <c r="D19" s="371"/>
      <c r="E19" s="371"/>
      <c r="F19" s="371"/>
      <c r="G19" s="6">
        <v>13</v>
      </c>
      <c r="H19" s="57">
        <v>0</v>
      </c>
      <c r="I19" s="57">
        <v>0</v>
      </c>
      <c r="J19" s="57">
        <v>0</v>
      </c>
      <c r="K19" s="57">
        <v>0</v>
      </c>
      <c r="L19" s="57">
        <v>0</v>
      </c>
      <c r="M19" s="57">
        <v>0</v>
      </c>
      <c r="N19" s="57">
        <v>0</v>
      </c>
      <c r="O19" s="57">
        <v>0</v>
      </c>
      <c r="P19" s="57">
        <v>0</v>
      </c>
      <c r="Q19" s="57">
        <v>0</v>
      </c>
      <c r="R19" s="57">
        <v>0</v>
      </c>
      <c r="S19" s="57">
        <v>0</v>
      </c>
      <c r="T19" s="57">
        <v>0</v>
      </c>
      <c r="U19" s="57">
        <v>0</v>
      </c>
      <c r="V19" s="57">
        <v>0</v>
      </c>
      <c r="W19" s="58">
        <f t="shared" si="3"/>
        <v>0</v>
      </c>
      <c r="X19" s="57">
        <v>0</v>
      </c>
      <c r="Y19" s="58">
        <f t="shared" si="4"/>
        <v>0</v>
      </c>
    </row>
    <row r="20" spans="1:25" x14ac:dyDescent="0.2">
      <c r="A20" s="371" t="s">
        <v>376</v>
      </c>
      <c r="B20" s="371"/>
      <c r="C20" s="371"/>
      <c r="D20" s="371"/>
      <c r="E20" s="371"/>
      <c r="F20" s="371"/>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
      <c r="A21" s="371" t="s">
        <v>479</v>
      </c>
      <c r="B21" s="371"/>
      <c r="C21" s="371"/>
      <c r="D21" s="371"/>
      <c r="E21" s="371"/>
      <c r="F21" s="371"/>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
      <c r="A22" s="371" t="s">
        <v>480</v>
      </c>
      <c r="B22" s="371"/>
      <c r="C22" s="371"/>
      <c r="D22" s="371"/>
      <c r="E22" s="371"/>
      <c r="F22" s="371"/>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71" t="s">
        <v>481</v>
      </c>
      <c r="B23" s="371"/>
      <c r="C23" s="371"/>
      <c r="D23" s="371"/>
      <c r="E23" s="371"/>
      <c r="F23" s="371"/>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71" t="s">
        <v>377</v>
      </c>
      <c r="B24" s="371"/>
      <c r="C24" s="371"/>
      <c r="D24" s="371"/>
      <c r="E24" s="371"/>
      <c r="F24" s="371"/>
      <c r="G24" s="6">
        <v>18</v>
      </c>
      <c r="H24" s="57">
        <v>0</v>
      </c>
      <c r="I24" s="57">
        <v>0</v>
      </c>
      <c r="J24" s="57">
        <v>0</v>
      </c>
      <c r="K24" s="57">
        <v>0</v>
      </c>
      <c r="L24" s="57">
        <v>0</v>
      </c>
      <c r="M24" s="57">
        <v>0</v>
      </c>
      <c r="N24" s="57">
        <v>0</v>
      </c>
      <c r="O24" s="57">
        <v>0</v>
      </c>
      <c r="P24" s="57">
        <v>0</v>
      </c>
      <c r="Q24" s="57">
        <v>0</v>
      </c>
      <c r="R24" s="57">
        <v>0</v>
      </c>
      <c r="S24" s="57">
        <v>0</v>
      </c>
      <c r="T24" s="57">
        <v>0</v>
      </c>
      <c r="U24" s="57">
        <v>0</v>
      </c>
      <c r="V24" s="57">
        <v>0</v>
      </c>
      <c r="W24" s="58">
        <f t="shared" si="3"/>
        <v>0</v>
      </c>
      <c r="X24" s="57">
        <v>0</v>
      </c>
      <c r="Y24" s="58">
        <f t="shared" si="4"/>
        <v>0</v>
      </c>
    </row>
    <row r="25" spans="1:25" x14ac:dyDescent="0.2">
      <c r="A25" s="371" t="s">
        <v>482</v>
      </c>
      <c r="B25" s="371"/>
      <c r="C25" s="371"/>
      <c r="D25" s="371"/>
      <c r="E25" s="371"/>
      <c r="F25" s="371"/>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
      <c r="A26" s="371" t="s">
        <v>483</v>
      </c>
      <c r="B26" s="371"/>
      <c r="C26" s="371"/>
      <c r="D26" s="371"/>
      <c r="E26" s="371"/>
      <c r="F26" s="371"/>
      <c r="G26" s="6">
        <v>20</v>
      </c>
      <c r="H26" s="57">
        <v>0</v>
      </c>
      <c r="I26" s="57">
        <v>0</v>
      </c>
      <c r="J26" s="57">
        <v>0</v>
      </c>
      <c r="K26" s="57">
        <v>0</v>
      </c>
      <c r="L26" s="57">
        <v>0</v>
      </c>
      <c r="M26" s="57">
        <v>0</v>
      </c>
      <c r="N26" s="57">
        <v>0</v>
      </c>
      <c r="O26" s="57">
        <v>0</v>
      </c>
      <c r="P26" s="57">
        <v>0</v>
      </c>
      <c r="Q26" s="57">
        <v>0</v>
      </c>
      <c r="R26" s="57">
        <v>0</v>
      </c>
      <c r="S26" s="57">
        <v>0</v>
      </c>
      <c r="T26" s="57">
        <v>0</v>
      </c>
      <c r="U26" s="57">
        <v>-7856567</v>
      </c>
      <c r="V26" s="57">
        <v>0</v>
      </c>
      <c r="W26" s="58">
        <f t="shared" si="3"/>
        <v>-7856567</v>
      </c>
      <c r="X26" s="57">
        <v>0</v>
      </c>
      <c r="Y26" s="58">
        <f t="shared" si="4"/>
        <v>-7856567</v>
      </c>
    </row>
    <row r="27" spans="1:25" x14ac:dyDescent="0.2">
      <c r="A27" s="371" t="s">
        <v>484</v>
      </c>
      <c r="B27" s="371"/>
      <c r="C27" s="371"/>
      <c r="D27" s="371"/>
      <c r="E27" s="371"/>
      <c r="F27" s="371"/>
      <c r="G27" s="6">
        <v>21</v>
      </c>
      <c r="H27" s="57">
        <v>0</v>
      </c>
      <c r="I27" s="57">
        <v>0</v>
      </c>
      <c r="J27" s="57">
        <v>0</v>
      </c>
      <c r="K27" s="57">
        <v>0</v>
      </c>
      <c r="L27" s="57">
        <v>0</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
      <c r="A28" s="371" t="s">
        <v>485</v>
      </c>
      <c r="B28" s="371"/>
      <c r="C28" s="371"/>
      <c r="D28" s="371"/>
      <c r="E28" s="371"/>
      <c r="F28" s="371"/>
      <c r="G28" s="6">
        <v>22</v>
      </c>
      <c r="H28" s="57">
        <v>0</v>
      </c>
      <c r="I28" s="57">
        <v>0</v>
      </c>
      <c r="J28" s="57">
        <v>4622784</v>
      </c>
      <c r="K28" s="57">
        <v>0</v>
      </c>
      <c r="L28" s="57">
        <v>0</v>
      </c>
      <c r="M28" s="57">
        <v>0</v>
      </c>
      <c r="N28" s="57">
        <v>-1135941</v>
      </c>
      <c r="O28" s="57">
        <v>0</v>
      </c>
      <c r="P28" s="57">
        <v>0</v>
      </c>
      <c r="Q28" s="57">
        <v>0</v>
      </c>
      <c r="R28" s="57">
        <v>0</v>
      </c>
      <c r="S28" s="57">
        <v>0</v>
      </c>
      <c r="T28" s="57">
        <v>0</v>
      </c>
      <c r="U28" s="57">
        <v>-3486843</v>
      </c>
      <c r="V28" s="57">
        <v>0</v>
      </c>
      <c r="W28" s="58">
        <f t="shared" si="3"/>
        <v>0</v>
      </c>
      <c r="X28" s="57">
        <v>0</v>
      </c>
      <c r="Y28" s="58">
        <f t="shared" si="4"/>
        <v>0</v>
      </c>
    </row>
    <row r="29" spans="1:25" x14ac:dyDescent="0.2">
      <c r="A29" s="371" t="s">
        <v>486</v>
      </c>
      <c r="B29" s="371"/>
      <c r="C29" s="371"/>
      <c r="D29" s="371"/>
      <c r="E29" s="371"/>
      <c r="F29" s="371"/>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
      <c r="A30" s="372" t="s">
        <v>487</v>
      </c>
      <c r="B30" s="372"/>
      <c r="C30" s="372"/>
      <c r="D30" s="372"/>
      <c r="E30" s="372"/>
      <c r="F30" s="372"/>
      <c r="G30" s="8">
        <v>24</v>
      </c>
      <c r="H30" s="60">
        <f>SUM(H10:H29)</f>
        <v>85780500</v>
      </c>
      <c r="I30" s="60">
        <f t="shared" ref="I30:Y30" si="5">SUM(I10:I29)</f>
        <v>57248800</v>
      </c>
      <c r="J30" s="60">
        <f t="shared" si="5"/>
        <v>4622784</v>
      </c>
      <c r="K30" s="60">
        <f t="shared" si="5"/>
        <v>0</v>
      </c>
      <c r="L30" s="60">
        <f t="shared" si="5"/>
        <v>0</v>
      </c>
      <c r="M30" s="60">
        <f t="shared" si="5"/>
        <v>0</v>
      </c>
      <c r="N30" s="60">
        <f t="shared" si="5"/>
        <v>-66561870</v>
      </c>
      <c r="O30" s="60">
        <f t="shared" si="5"/>
        <v>0</v>
      </c>
      <c r="P30" s="60">
        <f t="shared" si="5"/>
        <v>0</v>
      </c>
      <c r="Q30" s="60">
        <f t="shared" si="5"/>
        <v>0</v>
      </c>
      <c r="R30" s="60">
        <f t="shared" si="5"/>
        <v>0</v>
      </c>
      <c r="S30" s="60">
        <f t="shared" si="5"/>
        <v>0</v>
      </c>
      <c r="T30" s="60">
        <f t="shared" si="5"/>
        <v>-20753608</v>
      </c>
      <c r="U30" s="60">
        <f t="shared" si="5"/>
        <v>54507020</v>
      </c>
      <c r="V30" s="60">
        <f t="shared" si="5"/>
        <v>16557367</v>
      </c>
      <c r="W30" s="60">
        <f t="shared" si="5"/>
        <v>131400993</v>
      </c>
      <c r="X30" s="60">
        <f t="shared" si="5"/>
        <v>156097961</v>
      </c>
      <c r="Y30" s="60">
        <f t="shared" si="5"/>
        <v>287498954</v>
      </c>
    </row>
    <row r="31" spans="1:25" x14ac:dyDescent="0.2">
      <c r="A31" s="373" t="s">
        <v>378</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row>
    <row r="32" spans="1:25" ht="36.75" customHeight="1" x14ac:dyDescent="0.2">
      <c r="A32" s="367" t="s">
        <v>379</v>
      </c>
      <c r="B32" s="368"/>
      <c r="C32" s="368"/>
      <c r="D32" s="368"/>
      <c r="E32" s="368"/>
      <c r="F32" s="368"/>
      <c r="G32" s="7">
        <v>25</v>
      </c>
      <c r="H32" s="58">
        <f>SUM(H12:H20)</f>
        <v>0</v>
      </c>
      <c r="I32" s="58">
        <f t="shared" ref="I32:Y32" si="6">SUM(I12:I20)</f>
        <v>0</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-2417148</v>
      </c>
      <c r="U32" s="58">
        <f t="shared" si="6"/>
        <v>0</v>
      </c>
      <c r="V32" s="58">
        <f t="shared" si="6"/>
        <v>0</v>
      </c>
      <c r="W32" s="58">
        <f t="shared" si="6"/>
        <v>-2417148</v>
      </c>
      <c r="X32" s="58">
        <f t="shared" si="6"/>
        <v>0</v>
      </c>
      <c r="Y32" s="58">
        <f t="shared" si="6"/>
        <v>-2417148</v>
      </c>
    </row>
    <row r="33" spans="1:25" ht="31.5" customHeight="1" x14ac:dyDescent="0.2">
      <c r="A33" s="367" t="s">
        <v>488</v>
      </c>
      <c r="B33" s="368"/>
      <c r="C33" s="368"/>
      <c r="D33" s="368"/>
      <c r="E33" s="368"/>
      <c r="F33" s="368"/>
      <c r="G33" s="7">
        <v>26</v>
      </c>
      <c r="H33" s="58">
        <f>H11+H32</f>
        <v>0</v>
      </c>
      <c r="I33" s="58">
        <f t="shared" ref="I33:Y33" si="7">I11+I32</f>
        <v>0</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-2417148</v>
      </c>
      <c r="U33" s="58">
        <f t="shared" si="7"/>
        <v>0</v>
      </c>
      <c r="V33" s="58">
        <f t="shared" si="7"/>
        <v>16557367</v>
      </c>
      <c r="W33" s="58">
        <f t="shared" si="7"/>
        <v>14140219</v>
      </c>
      <c r="X33" s="58">
        <f t="shared" si="7"/>
        <v>8738619</v>
      </c>
      <c r="Y33" s="58">
        <f t="shared" si="7"/>
        <v>22878838</v>
      </c>
    </row>
    <row r="34" spans="1:25" ht="30.75" customHeight="1" x14ac:dyDescent="0.2">
      <c r="A34" s="369" t="s">
        <v>489</v>
      </c>
      <c r="B34" s="370"/>
      <c r="C34" s="370"/>
      <c r="D34" s="370"/>
      <c r="E34" s="370"/>
      <c r="F34" s="370"/>
      <c r="G34" s="8">
        <v>27</v>
      </c>
      <c r="H34" s="60">
        <f>SUM(H21:H29)</f>
        <v>0</v>
      </c>
      <c r="I34" s="60">
        <f t="shared" ref="I34:Y34" si="8">SUM(I21:I29)</f>
        <v>0</v>
      </c>
      <c r="J34" s="60">
        <f t="shared" si="8"/>
        <v>4622784</v>
      </c>
      <c r="K34" s="60">
        <f t="shared" si="8"/>
        <v>0</v>
      </c>
      <c r="L34" s="60">
        <f t="shared" si="8"/>
        <v>0</v>
      </c>
      <c r="M34" s="60">
        <f t="shared" si="8"/>
        <v>0</v>
      </c>
      <c r="N34" s="60">
        <f t="shared" si="8"/>
        <v>-1135941</v>
      </c>
      <c r="O34" s="60">
        <f t="shared" si="8"/>
        <v>0</v>
      </c>
      <c r="P34" s="60">
        <f t="shared" si="8"/>
        <v>0</v>
      </c>
      <c r="Q34" s="60">
        <f t="shared" si="8"/>
        <v>0</v>
      </c>
      <c r="R34" s="60">
        <f t="shared" si="8"/>
        <v>0</v>
      </c>
      <c r="S34" s="60">
        <f t="shared" si="8"/>
        <v>0</v>
      </c>
      <c r="T34" s="60">
        <f t="shared" si="8"/>
        <v>0</v>
      </c>
      <c r="U34" s="60">
        <f t="shared" si="8"/>
        <v>-11343410</v>
      </c>
      <c r="V34" s="60">
        <f t="shared" si="8"/>
        <v>0</v>
      </c>
      <c r="W34" s="60">
        <f t="shared" si="8"/>
        <v>-7856567</v>
      </c>
      <c r="X34" s="60">
        <f t="shared" si="8"/>
        <v>0</v>
      </c>
      <c r="Y34" s="60">
        <f t="shared" si="8"/>
        <v>-7856567</v>
      </c>
    </row>
    <row r="35" spans="1:25" x14ac:dyDescent="0.2">
      <c r="A35" s="373" t="s">
        <v>380</v>
      </c>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row>
    <row r="36" spans="1:25" x14ac:dyDescent="0.2">
      <c r="A36" s="376" t="s">
        <v>381</v>
      </c>
      <c r="B36" s="376"/>
      <c r="C36" s="376"/>
      <c r="D36" s="376"/>
      <c r="E36" s="376"/>
      <c r="F36" s="376"/>
      <c r="G36" s="6">
        <v>28</v>
      </c>
      <c r="H36" s="57">
        <v>98203200</v>
      </c>
      <c r="I36" s="57">
        <v>149060324</v>
      </c>
      <c r="J36" s="57">
        <v>5550041</v>
      </c>
      <c r="K36" s="57">
        <v>0</v>
      </c>
      <c r="L36" s="57">
        <v>0</v>
      </c>
      <c r="M36" s="57">
        <v>0</v>
      </c>
      <c r="N36" s="57">
        <v>-66243892</v>
      </c>
      <c r="O36" s="57">
        <v>0</v>
      </c>
      <c r="P36" s="57">
        <v>0</v>
      </c>
      <c r="Q36" s="57">
        <v>0</v>
      </c>
      <c r="R36" s="57">
        <v>0</v>
      </c>
      <c r="S36" s="57">
        <v>0</v>
      </c>
      <c r="T36" s="57">
        <v>-43116152</v>
      </c>
      <c r="U36" s="57">
        <v>92501999</v>
      </c>
      <c r="V36" s="57">
        <v>0</v>
      </c>
      <c r="W36" s="58">
        <f>H36+I36+J36+K36-L36+M36+N36+O36+P36+Q36+R36+U36+V36+S36+T36</f>
        <v>235955520</v>
      </c>
      <c r="X36" s="57">
        <v>173095206</v>
      </c>
      <c r="Y36" s="58">
        <f t="shared" ref="Y36:Y38" si="9">W36+X36</f>
        <v>409050726</v>
      </c>
    </row>
    <row r="37" spans="1:25" x14ac:dyDescent="0.2">
      <c r="A37" s="371" t="s">
        <v>382</v>
      </c>
      <c r="B37" s="371"/>
      <c r="C37" s="371"/>
      <c r="D37" s="371"/>
      <c r="E37" s="371"/>
      <c r="F37" s="371"/>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
      <c r="A38" s="371" t="s">
        <v>383</v>
      </c>
      <c r="B38" s="371"/>
      <c r="C38" s="371"/>
      <c r="D38" s="371"/>
      <c r="E38" s="371"/>
      <c r="F38" s="371"/>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
      <c r="A39" s="377" t="s">
        <v>490</v>
      </c>
      <c r="B39" s="377"/>
      <c r="C39" s="377"/>
      <c r="D39" s="377"/>
      <c r="E39" s="377"/>
      <c r="F39" s="377"/>
      <c r="G39" s="7">
        <v>31</v>
      </c>
      <c r="H39" s="58">
        <f>H36+H37+H38</f>
        <v>98203200</v>
      </c>
      <c r="I39" s="58">
        <f t="shared" ref="I39:Y39" si="11">I36+I37+I38</f>
        <v>149060324</v>
      </c>
      <c r="J39" s="58">
        <f t="shared" si="11"/>
        <v>5550041</v>
      </c>
      <c r="K39" s="58">
        <f t="shared" si="11"/>
        <v>0</v>
      </c>
      <c r="L39" s="58">
        <f t="shared" si="11"/>
        <v>0</v>
      </c>
      <c r="M39" s="58">
        <f t="shared" si="11"/>
        <v>0</v>
      </c>
      <c r="N39" s="58">
        <f t="shared" si="11"/>
        <v>-66243892</v>
      </c>
      <c r="O39" s="58">
        <f t="shared" si="11"/>
        <v>0</v>
      </c>
      <c r="P39" s="58">
        <f t="shared" si="11"/>
        <v>0</v>
      </c>
      <c r="Q39" s="58">
        <f t="shared" si="11"/>
        <v>0</v>
      </c>
      <c r="R39" s="58">
        <f t="shared" si="11"/>
        <v>0</v>
      </c>
      <c r="S39" s="58">
        <f t="shared" si="11"/>
        <v>0</v>
      </c>
      <c r="T39" s="58">
        <f t="shared" si="11"/>
        <v>-43116152</v>
      </c>
      <c r="U39" s="58">
        <f t="shared" si="11"/>
        <v>92501999</v>
      </c>
      <c r="V39" s="58">
        <f t="shared" si="11"/>
        <v>0</v>
      </c>
      <c r="W39" s="58">
        <f t="shared" si="11"/>
        <v>235955520</v>
      </c>
      <c r="X39" s="58">
        <f t="shared" si="11"/>
        <v>173095206</v>
      </c>
      <c r="Y39" s="58">
        <f t="shared" si="11"/>
        <v>409050726</v>
      </c>
    </row>
    <row r="40" spans="1:25" x14ac:dyDescent="0.2">
      <c r="A40" s="371" t="s">
        <v>384</v>
      </c>
      <c r="B40" s="371"/>
      <c r="C40" s="371"/>
      <c r="D40" s="371"/>
      <c r="E40" s="371"/>
      <c r="F40" s="371"/>
      <c r="G40" s="6">
        <v>32</v>
      </c>
      <c r="H40" s="59">
        <v>0</v>
      </c>
      <c r="I40" s="59">
        <v>0</v>
      </c>
      <c r="J40" s="59">
        <v>0</v>
      </c>
      <c r="K40" s="59">
        <v>0</v>
      </c>
      <c r="L40" s="59">
        <v>0</v>
      </c>
      <c r="M40" s="59">
        <v>0</v>
      </c>
      <c r="N40" s="59">
        <v>0</v>
      </c>
      <c r="O40" s="59">
        <v>0</v>
      </c>
      <c r="P40" s="59">
        <v>0</v>
      </c>
      <c r="Q40" s="59">
        <v>0</v>
      </c>
      <c r="R40" s="59">
        <v>0</v>
      </c>
      <c r="S40" s="57">
        <v>0</v>
      </c>
      <c r="T40" s="57">
        <v>0</v>
      </c>
      <c r="U40" s="59">
        <v>0</v>
      </c>
      <c r="V40" s="57">
        <v>26280722</v>
      </c>
      <c r="W40" s="58">
        <f t="shared" ref="W40:W58" si="12">H40+I40+J40+K40-L40+M40+N40+O40+P40+Q40+R40+U40+V40+S40+T40</f>
        <v>26280722</v>
      </c>
      <c r="X40" s="57">
        <v>667525</v>
      </c>
      <c r="Y40" s="58">
        <f t="shared" ref="Y40:Y58" si="13">W40+X40</f>
        <v>26948247</v>
      </c>
    </row>
    <row r="41" spans="1:25" x14ac:dyDescent="0.2">
      <c r="A41" s="371" t="s">
        <v>385</v>
      </c>
      <c r="B41" s="371"/>
      <c r="C41" s="371"/>
      <c r="D41" s="371"/>
      <c r="E41" s="371"/>
      <c r="F41" s="371"/>
      <c r="G41" s="6">
        <v>33</v>
      </c>
      <c r="H41" s="59">
        <v>0</v>
      </c>
      <c r="I41" s="59">
        <v>0</v>
      </c>
      <c r="J41" s="59">
        <v>0</v>
      </c>
      <c r="K41" s="59">
        <v>0</v>
      </c>
      <c r="L41" s="59">
        <v>0</v>
      </c>
      <c r="M41" s="59">
        <v>0</v>
      </c>
      <c r="N41" s="57">
        <v>0</v>
      </c>
      <c r="O41" s="59">
        <v>0</v>
      </c>
      <c r="P41" s="59">
        <v>0</v>
      </c>
      <c r="Q41" s="59">
        <v>0</v>
      </c>
      <c r="R41" s="59">
        <v>0</v>
      </c>
      <c r="S41" s="57">
        <v>0</v>
      </c>
      <c r="T41" s="57">
        <v>-2635354</v>
      </c>
      <c r="U41" s="59">
        <v>0</v>
      </c>
      <c r="V41" s="59">
        <v>0</v>
      </c>
      <c r="W41" s="58">
        <f t="shared" si="12"/>
        <v>-2635354</v>
      </c>
      <c r="X41" s="57">
        <v>0</v>
      </c>
      <c r="Y41" s="58">
        <f t="shared" si="13"/>
        <v>-2635354</v>
      </c>
    </row>
    <row r="42" spans="1:25" ht="27" customHeight="1" x14ac:dyDescent="0.2">
      <c r="A42" s="371" t="s">
        <v>386</v>
      </c>
      <c r="B42" s="371"/>
      <c r="C42" s="371"/>
      <c r="D42" s="371"/>
      <c r="E42" s="371"/>
      <c r="F42" s="371"/>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
      <c r="A43" s="371" t="s">
        <v>478</v>
      </c>
      <c r="B43" s="371"/>
      <c r="C43" s="371"/>
      <c r="D43" s="371"/>
      <c r="E43" s="371"/>
      <c r="F43" s="371"/>
      <c r="G43" s="6">
        <v>35</v>
      </c>
      <c r="H43" s="59">
        <v>0</v>
      </c>
      <c r="I43" s="59">
        <v>0</v>
      </c>
      <c r="J43" s="59">
        <v>0</v>
      </c>
      <c r="K43" s="59">
        <v>0</v>
      </c>
      <c r="L43" s="59">
        <v>0</v>
      </c>
      <c r="M43" s="59">
        <v>0</v>
      </c>
      <c r="N43" s="59">
        <v>0</v>
      </c>
      <c r="O43" s="59">
        <v>0</v>
      </c>
      <c r="P43" s="57">
        <v>0</v>
      </c>
      <c r="Q43" s="59">
        <v>0</v>
      </c>
      <c r="R43" s="59">
        <v>0</v>
      </c>
      <c r="S43" s="57">
        <v>0</v>
      </c>
      <c r="T43" s="57">
        <v>0</v>
      </c>
      <c r="U43" s="57">
        <v>0</v>
      </c>
      <c r="V43" s="57">
        <v>0</v>
      </c>
      <c r="W43" s="58">
        <f t="shared" si="12"/>
        <v>0</v>
      </c>
      <c r="X43" s="57">
        <v>0</v>
      </c>
      <c r="Y43" s="58">
        <f t="shared" si="13"/>
        <v>0</v>
      </c>
    </row>
    <row r="44" spans="1:25" ht="21" customHeight="1" x14ac:dyDescent="0.2">
      <c r="A44" s="371" t="s">
        <v>491</v>
      </c>
      <c r="B44" s="371"/>
      <c r="C44" s="371"/>
      <c r="D44" s="371"/>
      <c r="E44" s="371"/>
      <c r="F44" s="371"/>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
      <c r="A45" s="371" t="s">
        <v>387</v>
      </c>
      <c r="B45" s="371"/>
      <c r="C45" s="371"/>
      <c r="D45" s="371"/>
      <c r="E45" s="371"/>
      <c r="F45" s="371"/>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
      <c r="A46" s="371" t="s">
        <v>388</v>
      </c>
      <c r="B46" s="371"/>
      <c r="C46" s="371"/>
      <c r="D46" s="371"/>
      <c r="E46" s="371"/>
      <c r="F46" s="371"/>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
      <c r="A47" s="371" t="s">
        <v>389</v>
      </c>
      <c r="B47" s="371"/>
      <c r="C47" s="371"/>
      <c r="D47" s="371"/>
      <c r="E47" s="371"/>
      <c r="F47" s="371"/>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
      <c r="A48" s="371" t="s">
        <v>390</v>
      </c>
      <c r="B48" s="371"/>
      <c r="C48" s="371"/>
      <c r="D48" s="371"/>
      <c r="E48" s="371"/>
      <c r="F48" s="371"/>
      <c r="G48" s="6">
        <v>40</v>
      </c>
      <c r="H48" s="57">
        <v>0</v>
      </c>
      <c r="I48" s="57">
        <v>0</v>
      </c>
      <c r="J48" s="57">
        <v>0</v>
      </c>
      <c r="K48" s="57">
        <v>0</v>
      </c>
      <c r="L48" s="57">
        <v>0</v>
      </c>
      <c r="M48" s="57">
        <v>0</v>
      </c>
      <c r="N48" s="57">
        <v>-54620163</v>
      </c>
      <c r="O48" s="57">
        <v>0</v>
      </c>
      <c r="P48" s="57">
        <v>0</v>
      </c>
      <c r="Q48" s="57">
        <v>0</v>
      </c>
      <c r="R48" s="57">
        <v>0</v>
      </c>
      <c r="S48" s="57">
        <v>0</v>
      </c>
      <c r="T48" s="57">
        <v>0</v>
      </c>
      <c r="U48" s="57">
        <v>0</v>
      </c>
      <c r="V48" s="57">
        <v>0</v>
      </c>
      <c r="W48" s="58">
        <f t="shared" si="12"/>
        <v>-54620163</v>
      </c>
      <c r="X48" s="57">
        <v>-2892066</v>
      </c>
      <c r="Y48" s="58">
        <f t="shared" si="13"/>
        <v>-57512229</v>
      </c>
    </row>
    <row r="49" spans="1:25" x14ac:dyDescent="0.2">
      <c r="A49" s="371" t="s">
        <v>391</v>
      </c>
      <c r="B49" s="371"/>
      <c r="C49" s="371"/>
      <c r="D49" s="371"/>
      <c r="E49" s="371"/>
      <c r="F49" s="371"/>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
      <c r="A50" s="371" t="s">
        <v>479</v>
      </c>
      <c r="B50" s="371"/>
      <c r="C50" s="371"/>
      <c r="D50" s="371"/>
      <c r="E50" s="371"/>
      <c r="F50" s="371"/>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
      <c r="A51" s="371" t="s">
        <v>480</v>
      </c>
      <c r="B51" s="371"/>
      <c r="C51" s="371"/>
      <c r="D51" s="371"/>
      <c r="E51" s="371"/>
      <c r="F51" s="371"/>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
      <c r="A52" s="371" t="s">
        <v>481</v>
      </c>
      <c r="B52" s="371"/>
      <c r="C52" s="371"/>
      <c r="D52" s="371"/>
      <c r="E52" s="371"/>
      <c r="F52" s="371"/>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
      <c r="A53" s="371" t="s">
        <v>492</v>
      </c>
      <c r="B53" s="371"/>
      <c r="C53" s="371"/>
      <c r="D53" s="371"/>
      <c r="E53" s="371"/>
      <c r="F53" s="371"/>
      <c r="G53" s="6">
        <v>45</v>
      </c>
      <c r="H53" s="57">
        <v>0</v>
      </c>
      <c r="I53" s="57">
        <v>0</v>
      </c>
      <c r="J53" s="57">
        <v>0</v>
      </c>
      <c r="K53" s="57">
        <v>0</v>
      </c>
      <c r="L53" s="57">
        <v>0</v>
      </c>
      <c r="M53" s="57">
        <v>0</v>
      </c>
      <c r="N53" s="57">
        <v>-42747545</v>
      </c>
      <c r="O53" s="57">
        <v>0</v>
      </c>
      <c r="P53" s="57">
        <v>0</v>
      </c>
      <c r="Q53" s="57">
        <v>0</v>
      </c>
      <c r="R53" s="57">
        <v>0</v>
      </c>
      <c r="S53" s="57">
        <v>0</v>
      </c>
      <c r="T53" s="57">
        <v>0</v>
      </c>
      <c r="U53" s="57">
        <v>18604631</v>
      </c>
      <c r="V53" s="57">
        <v>0</v>
      </c>
      <c r="W53" s="58">
        <f t="shared" si="12"/>
        <v>-24142914</v>
      </c>
      <c r="X53" s="57">
        <v>-20884840</v>
      </c>
      <c r="Y53" s="58">
        <f t="shared" si="13"/>
        <v>-45027754</v>
      </c>
    </row>
    <row r="54" spans="1:25" x14ac:dyDescent="0.2">
      <c r="A54" s="371" t="s">
        <v>482</v>
      </c>
      <c r="B54" s="371"/>
      <c r="C54" s="371"/>
      <c r="D54" s="371"/>
      <c r="E54" s="371"/>
      <c r="F54" s="371"/>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
      <c r="A55" s="371" t="s">
        <v>483</v>
      </c>
      <c r="B55" s="371"/>
      <c r="C55" s="371"/>
      <c r="D55" s="371"/>
      <c r="E55" s="371"/>
      <c r="F55" s="371"/>
      <c r="G55" s="6">
        <v>47</v>
      </c>
      <c r="H55" s="57">
        <v>0</v>
      </c>
      <c r="I55" s="57">
        <v>0</v>
      </c>
      <c r="J55" s="57">
        <v>0</v>
      </c>
      <c r="K55" s="57">
        <v>0</v>
      </c>
      <c r="L55" s="57">
        <v>0</v>
      </c>
      <c r="M55" s="57">
        <v>0</v>
      </c>
      <c r="N55" s="57">
        <v>0</v>
      </c>
      <c r="O55" s="57">
        <v>0</v>
      </c>
      <c r="P55" s="57">
        <v>0</v>
      </c>
      <c r="Q55" s="57">
        <v>0</v>
      </c>
      <c r="R55" s="57">
        <v>0</v>
      </c>
      <c r="S55" s="57">
        <v>0</v>
      </c>
      <c r="T55" s="57">
        <v>0</v>
      </c>
      <c r="U55" s="57">
        <v>-9820320</v>
      </c>
      <c r="V55" s="57">
        <v>0</v>
      </c>
      <c r="W55" s="58">
        <f t="shared" si="12"/>
        <v>-9820320</v>
      </c>
      <c r="X55" s="57">
        <v>0</v>
      </c>
      <c r="Y55" s="58">
        <f t="shared" si="13"/>
        <v>-9820320</v>
      </c>
    </row>
    <row r="56" spans="1:25" x14ac:dyDescent="0.2">
      <c r="A56" s="371" t="s">
        <v>484</v>
      </c>
      <c r="B56" s="371"/>
      <c r="C56" s="371"/>
      <c r="D56" s="371"/>
      <c r="E56" s="371"/>
      <c r="F56" s="371"/>
      <c r="G56" s="6">
        <v>48</v>
      </c>
      <c r="H56" s="57">
        <v>0</v>
      </c>
      <c r="I56" s="57">
        <v>0</v>
      </c>
      <c r="J56" s="57">
        <v>0</v>
      </c>
      <c r="K56" s="57">
        <v>0</v>
      </c>
      <c r="L56" s="57">
        <v>0</v>
      </c>
      <c r="M56" s="57">
        <v>0</v>
      </c>
      <c r="N56" s="57">
        <v>0</v>
      </c>
      <c r="O56" s="57">
        <v>0</v>
      </c>
      <c r="P56" s="57">
        <v>0</v>
      </c>
      <c r="Q56" s="57">
        <v>0</v>
      </c>
      <c r="R56" s="57">
        <v>0</v>
      </c>
      <c r="S56" s="57">
        <v>0</v>
      </c>
      <c r="T56" s="57">
        <v>0</v>
      </c>
      <c r="U56" s="57">
        <v>0</v>
      </c>
      <c r="V56" s="57">
        <v>0</v>
      </c>
      <c r="W56" s="58">
        <f t="shared" si="12"/>
        <v>0</v>
      </c>
      <c r="X56" s="57">
        <v>0</v>
      </c>
      <c r="Y56" s="58">
        <f t="shared" si="13"/>
        <v>0</v>
      </c>
    </row>
    <row r="57" spans="1:25" x14ac:dyDescent="0.2">
      <c r="A57" s="371" t="s">
        <v>493</v>
      </c>
      <c r="B57" s="371"/>
      <c r="C57" s="371"/>
      <c r="D57" s="371"/>
      <c r="E57" s="371"/>
      <c r="F57" s="371"/>
      <c r="G57" s="6">
        <v>49</v>
      </c>
      <c r="H57" s="57">
        <v>0</v>
      </c>
      <c r="I57" s="57">
        <v>0</v>
      </c>
      <c r="J57" s="57">
        <v>5641685</v>
      </c>
      <c r="K57" s="57">
        <v>0</v>
      </c>
      <c r="L57" s="57">
        <v>0</v>
      </c>
      <c r="M57" s="57">
        <v>0</v>
      </c>
      <c r="N57" s="57">
        <v>0</v>
      </c>
      <c r="O57" s="57">
        <v>0</v>
      </c>
      <c r="P57" s="57">
        <v>0</v>
      </c>
      <c r="Q57" s="57">
        <v>0</v>
      </c>
      <c r="R57" s="57">
        <v>0</v>
      </c>
      <c r="S57" s="57">
        <v>0</v>
      </c>
      <c r="T57" s="57">
        <v>0</v>
      </c>
      <c r="U57" s="57">
        <v>-5641685</v>
      </c>
      <c r="V57" s="57">
        <v>0</v>
      </c>
      <c r="W57" s="58">
        <f t="shared" si="12"/>
        <v>0</v>
      </c>
      <c r="X57" s="57">
        <v>0</v>
      </c>
      <c r="Y57" s="58">
        <f t="shared" si="13"/>
        <v>0</v>
      </c>
    </row>
    <row r="58" spans="1:25" x14ac:dyDescent="0.2">
      <c r="A58" s="371" t="s">
        <v>486</v>
      </c>
      <c r="B58" s="371"/>
      <c r="C58" s="371"/>
      <c r="D58" s="371"/>
      <c r="E58" s="371"/>
      <c r="F58" s="371"/>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18">
        <f t="shared" si="12"/>
        <v>0</v>
      </c>
      <c r="X58" s="57">
        <v>0</v>
      </c>
      <c r="Y58" s="118">
        <f t="shared" si="13"/>
        <v>0</v>
      </c>
    </row>
    <row r="59" spans="1:25" ht="25.5" customHeight="1" x14ac:dyDescent="0.2">
      <c r="A59" s="372" t="s">
        <v>494</v>
      </c>
      <c r="B59" s="372"/>
      <c r="C59" s="372"/>
      <c r="D59" s="372"/>
      <c r="E59" s="372"/>
      <c r="F59" s="372"/>
      <c r="G59" s="8">
        <v>51</v>
      </c>
      <c r="H59" s="60">
        <f t="shared" ref="H59:T59" si="14">SUM(H39:H58)</f>
        <v>98203200</v>
      </c>
      <c r="I59" s="60">
        <f t="shared" si="14"/>
        <v>149060324</v>
      </c>
      <c r="J59" s="60">
        <f t="shared" si="14"/>
        <v>11191726</v>
      </c>
      <c r="K59" s="60">
        <f t="shared" si="14"/>
        <v>0</v>
      </c>
      <c r="L59" s="60">
        <f t="shared" si="14"/>
        <v>0</v>
      </c>
      <c r="M59" s="60">
        <f t="shared" si="14"/>
        <v>0</v>
      </c>
      <c r="N59" s="60">
        <f t="shared" si="14"/>
        <v>-163611600</v>
      </c>
      <c r="O59" s="60">
        <f t="shared" si="14"/>
        <v>0</v>
      </c>
      <c r="P59" s="60">
        <f t="shared" si="14"/>
        <v>0</v>
      </c>
      <c r="Q59" s="60">
        <f t="shared" si="14"/>
        <v>0</v>
      </c>
      <c r="R59" s="60">
        <f t="shared" si="14"/>
        <v>0</v>
      </c>
      <c r="S59" s="60">
        <f t="shared" si="14"/>
        <v>0</v>
      </c>
      <c r="T59" s="60">
        <f t="shared" si="14"/>
        <v>-45751506</v>
      </c>
      <c r="U59" s="60">
        <f>SUM(U39:U58)</f>
        <v>95644625</v>
      </c>
      <c r="V59" s="60">
        <f>SUM(V39:V58)</f>
        <v>26280722</v>
      </c>
      <c r="W59" s="60">
        <f>SUM(W39:W58)</f>
        <v>171017491</v>
      </c>
      <c r="X59" s="60">
        <f>SUM(X39:X58)</f>
        <v>149985825</v>
      </c>
      <c r="Y59" s="60">
        <f>SUM(Y39:Y58)</f>
        <v>321003316</v>
      </c>
    </row>
    <row r="60" spans="1:25" x14ac:dyDescent="0.2">
      <c r="A60" s="373" t="s">
        <v>392</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row>
    <row r="61" spans="1:25" ht="31.5" customHeight="1" x14ac:dyDescent="0.2">
      <c r="A61" s="367" t="s">
        <v>496</v>
      </c>
      <c r="B61" s="368"/>
      <c r="C61" s="368"/>
      <c r="D61" s="368"/>
      <c r="E61" s="368"/>
      <c r="F61" s="368"/>
      <c r="G61" s="7">
        <v>52</v>
      </c>
      <c r="H61" s="58">
        <f t="shared" ref="H61:T61" si="15">SUM(H41:H49)</f>
        <v>0</v>
      </c>
      <c r="I61" s="58">
        <f t="shared" si="15"/>
        <v>0</v>
      </c>
      <c r="J61" s="58">
        <f t="shared" si="15"/>
        <v>0</v>
      </c>
      <c r="K61" s="58">
        <f t="shared" si="15"/>
        <v>0</v>
      </c>
      <c r="L61" s="58">
        <f t="shared" si="15"/>
        <v>0</v>
      </c>
      <c r="M61" s="58">
        <f t="shared" si="15"/>
        <v>0</v>
      </c>
      <c r="N61" s="58">
        <f t="shared" si="15"/>
        <v>-54620163</v>
      </c>
      <c r="O61" s="58">
        <f t="shared" si="15"/>
        <v>0</v>
      </c>
      <c r="P61" s="58">
        <f t="shared" si="15"/>
        <v>0</v>
      </c>
      <c r="Q61" s="58">
        <f t="shared" si="15"/>
        <v>0</v>
      </c>
      <c r="R61" s="58">
        <f t="shared" si="15"/>
        <v>0</v>
      </c>
      <c r="S61" s="58">
        <f t="shared" si="15"/>
        <v>0</v>
      </c>
      <c r="T61" s="58">
        <f t="shared" si="15"/>
        <v>-2635354</v>
      </c>
      <c r="U61" s="58">
        <f>SUM(U41:U49)</f>
        <v>0</v>
      </c>
      <c r="V61" s="58">
        <f>SUM(V41:V49)</f>
        <v>0</v>
      </c>
      <c r="W61" s="58">
        <f>SUM(W41:W49)</f>
        <v>-57255517</v>
      </c>
      <c r="X61" s="58">
        <f>SUM(X41:X49)</f>
        <v>-2892066</v>
      </c>
      <c r="Y61" s="58">
        <f>SUM(Y41:Y49)</f>
        <v>-60147583</v>
      </c>
    </row>
    <row r="62" spans="1:25" ht="27.75" customHeight="1" x14ac:dyDescent="0.2">
      <c r="A62" s="367" t="s">
        <v>497</v>
      </c>
      <c r="B62" s="368"/>
      <c r="C62" s="368"/>
      <c r="D62" s="368"/>
      <c r="E62" s="368"/>
      <c r="F62" s="368"/>
      <c r="G62" s="7">
        <v>53</v>
      </c>
      <c r="H62" s="58">
        <f t="shared" ref="H62:T62" si="16">H40+H61</f>
        <v>0</v>
      </c>
      <c r="I62" s="58">
        <f t="shared" si="16"/>
        <v>0</v>
      </c>
      <c r="J62" s="58">
        <f t="shared" si="16"/>
        <v>0</v>
      </c>
      <c r="K62" s="58">
        <f t="shared" si="16"/>
        <v>0</v>
      </c>
      <c r="L62" s="58">
        <f t="shared" si="16"/>
        <v>0</v>
      </c>
      <c r="M62" s="58">
        <f t="shared" si="16"/>
        <v>0</v>
      </c>
      <c r="N62" s="58">
        <f t="shared" si="16"/>
        <v>-54620163</v>
      </c>
      <c r="O62" s="58">
        <f t="shared" si="16"/>
        <v>0</v>
      </c>
      <c r="P62" s="58">
        <f t="shared" si="16"/>
        <v>0</v>
      </c>
      <c r="Q62" s="58">
        <f t="shared" si="16"/>
        <v>0</v>
      </c>
      <c r="R62" s="58">
        <f t="shared" si="16"/>
        <v>0</v>
      </c>
      <c r="S62" s="58">
        <f t="shared" si="16"/>
        <v>0</v>
      </c>
      <c r="T62" s="58">
        <f t="shared" si="16"/>
        <v>-2635354</v>
      </c>
      <c r="U62" s="58">
        <f>U40+U61</f>
        <v>0</v>
      </c>
      <c r="V62" s="58">
        <f>V40+V61</f>
        <v>26280722</v>
      </c>
      <c r="W62" s="58">
        <f>W40+W61</f>
        <v>-30974795</v>
      </c>
      <c r="X62" s="58">
        <f>X40+X61</f>
        <v>-2224541</v>
      </c>
      <c r="Y62" s="58">
        <f>Y40+Y61</f>
        <v>-33199336</v>
      </c>
    </row>
    <row r="63" spans="1:25" ht="29.25" customHeight="1" x14ac:dyDescent="0.2">
      <c r="A63" s="369" t="s">
        <v>495</v>
      </c>
      <c r="B63" s="370"/>
      <c r="C63" s="370"/>
      <c r="D63" s="370"/>
      <c r="E63" s="370"/>
      <c r="F63" s="370"/>
      <c r="G63" s="8">
        <v>54</v>
      </c>
      <c r="H63" s="60">
        <f t="shared" ref="H63:T63" si="17">SUM(H50:H58)</f>
        <v>0</v>
      </c>
      <c r="I63" s="60">
        <f t="shared" si="17"/>
        <v>0</v>
      </c>
      <c r="J63" s="60">
        <f t="shared" si="17"/>
        <v>5641685</v>
      </c>
      <c r="K63" s="60">
        <f t="shared" si="17"/>
        <v>0</v>
      </c>
      <c r="L63" s="60">
        <f t="shared" si="17"/>
        <v>0</v>
      </c>
      <c r="M63" s="60">
        <f t="shared" si="17"/>
        <v>0</v>
      </c>
      <c r="N63" s="60">
        <f t="shared" si="17"/>
        <v>-42747545</v>
      </c>
      <c r="O63" s="60">
        <f t="shared" si="17"/>
        <v>0</v>
      </c>
      <c r="P63" s="60">
        <f t="shared" si="17"/>
        <v>0</v>
      </c>
      <c r="Q63" s="60">
        <f t="shared" si="17"/>
        <v>0</v>
      </c>
      <c r="R63" s="60">
        <f t="shared" si="17"/>
        <v>0</v>
      </c>
      <c r="S63" s="60">
        <f t="shared" si="17"/>
        <v>0</v>
      </c>
      <c r="T63" s="60">
        <f t="shared" si="17"/>
        <v>0</v>
      </c>
      <c r="U63" s="60">
        <f>SUM(U50:U58)</f>
        <v>3142626</v>
      </c>
      <c r="V63" s="60">
        <f>SUM(V50:V58)</f>
        <v>0</v>
      </c>
      <c r="W63" s="60">
        <f>SUM(W50:W58)</f>
        <v>-33963234</v>
      </c>
      <c r="X63" s="60">
        <f>SUM(X50:X58)</f>
        <v>-20884840</v>
      </c>
      <c r="Y63" s="60">
        <f>SUM(Y50:Y58)</f>
        <v>-54848074</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N16" sqref="N16"/>
    </sheetView>
  </sheetViews>
  <sheetFormatPr defaultRowHeight="12.75" x14ac:dyDescent="0.2"/>
  <cols>
    <col min="9" max="9" width="120.140625" customWidth="1"/>
  </cols>
  <sheetData>
    <row r="1" spans="1:9" x14ac:dyDescent="0.2">
      <c r="A1" s="397" t="s">
        <v>621</v>
      </c>
      <c r="B1" s="398"/>
      <c r="C1" s="398"/>
      <c r="D1" s="398"/>
      <c r="E1" s="398"/>
      <c r="F1" s="398"/>
      <c r="G1" s="398"/>
      <c r="H1" s="398"/>
      <c r="I1" s="398"/>
    </row>
    <row r="2" spans="1:9" x14ac:dyDescent="0.2">
      <c r="A2" s="398"/>
      <c r="B2" s="398"/>
      <c r="C2" s="398"/>
      <c r="D2" s="398"/>
      <c r="E2" s="398"/>
      <c r="F2" s="398"/>
      <c r="G2" s="398"/>
      <c r="H2" s="398"/>
      <c r="I2" s="398"/>
    </row>
    <row r="3" spans="1:9" x14ac:dyDescent="0.2">
      <c r="A3" s="398"/>
      <c r="B3" s="398"/>
      <c r="C3" s="398"/>
      <c r="D3" s="398"/>
      <c r="E3" s="398"/>
      <c r="F3" s="398"/>
      <c r="G3" s="398"/>
      <c r="H3" s="398"/>
      <c r="I3" s="398"/>
    </row>
    <row r="4" spans="1:9" x14ac:dyDescent="0.2">
      <c r="A4" s="398"/>
      <c r="B4" s="398"/>
      <c r="C4" s="398"/>
      <c r="D4" s="398"/>
      <c r="E4" s="398"/>
      <c r="F4" s="398"/>
      <c r="G4" s="398"/>
      <c r="H4" s="398"/>
      <c r="I4" s="398"/>
    </row>
    <row r="5" spans="1:9" x14ac:dyDescent="0.2">
      <c r="A5" s="398"/>
      <c r="B5" s="398"/>
      <c r="C5" s="398"/>
      <c r="D5" s="398"/>
      <c r="E5" s="398"/>
      <c r="F5" s="398"/>
      <c r="G5" s="398"/>
      <c r="H5" s="398"/>
      <c r="I5" s="398"/>
    </row>
    <row r="6" spans="1:9" x14ac:dyDescent="0.2">
      <c r="A6" s="398"/>
      <c r="B6" s="398"/>
      <c r="C6" s="398"/>
      <c r="D6" s="398"/>
      <c r="E6" s="398"/>
      <c r="F6" s="398"/>
      <c r="G6" s="398"/>
      <c r="H6" s="398"/>
      <c r="I6" s="398"/>
    </row>
    <row r="7" spans="1:9" x14ac:dyDescent="0.2">
      <c r="A7" s="398"/>
      <c r="B7" s="398"/>
      <c r="C7" s="398"/>
      <c r="D7" s="398"/>
      <c r="E7" s="398"/>
      <c r="F7" s="398"/>
      <c r="G7" s="398"/>
      <c r="H7" s="398"/>
      <c r="I7" s="398"/>
    </row>
    <row r="8" spans="1:9" x14ac:dyDescent="0.2">
      <c r="A8" s="398"/>
      <c r="B8" s="398"/>
      <c r="C8" s="398"/>
      <c r="D8" s="398"/>
      <c r="E8" s="398"/>
      <c r="F8" s="398"/>
      <c r="G8" s="398"/>
      <c r="H8" s="398"/>
      <c r="I8" s="398"/>
    </row>
    <row r="9" spans="1:9" x14ac:dyDescent="0.2">
      <c r="A9" s="398"/>
      <c r="B9" s="398"/>
      <c r="C9" s="398"/>
      <c r="D9" s="398"/>
      <c r="E9" s="398"/>
      <c r="F9" s="398"/>
      <c r="G9" s="398"/>
      <c r="H9" s="398"/>
      <c r="I9" s="398"/>
    </row>
    <row r="10" spans="1:9" x14ac:dyDescent="0.2">
      <c r="A10" s="398"/>
      <c r="B10" s="398"/>
      <c r="C10" s="398"/>
      <c r="D10" s="398"/>
      <c r="E10" s="398"/>
      <c r="F10" s="398"/>
      <c r="G10" s="398"/>
      <c r="H10" s="398"/>
      <c r="I10" s="398"/>
    </row>
    <row r="11" spans="1:9" x14ac:dyDescent="0.2">
      <c r="A11" s="398"/>
      <c r="B11" s="398"/>
      <c r="C11" s="398"/>
      <c r="D11" s="398"/>
      <c r="E11" s="398"/>
      <c r="F11" s="398"/>
      <c r="G11" s="398"/>
      <c r="H11" s="398"/>
      <c r="I11" s="398"/>
    </row>
    <row r="12" spans="1:9" x14ac:dyDescent="0.2">
      <c r="A12" s="398"/>
      <c r="B12" s="398"/>
      <c r="C12" s="398"/>
      <c r="D12" s="398"/>
      <c r="E12" s="398"/>
      <c r="F12" s="398"/>
      <c r="G12" s="398"/>
      <c r="H12" s="398"/>
      <c r="I12" s="398"/>
    </row>
    <row r="13" spans="1:9" x14ac:dyDescent="0.2">
      <c r="A13" s="398"/>
      <c r="B13" s="398"/>
      <c r="C13" s="398"/>
      <c r="D13" s="398"/>
      <c r="E13" s="398"/>
      <c r="F13" s="398"/>
      <c r="G13" s="398"/>
      <c r="H13" s="398"/>
      <c r="I13" s="398"/>
    </row>
    <row r="14" spans="1:9" x14ac:dyDescent="0.2">
      <c r="A14" s="398"/>
      <c r="B14" s="398"/>
      <c r="C14" s="398"/>
      <c r="D14" s="398"/>
      <c r="E14" s="398"/>
      <c r="F14" s="398"/>
      <c r="G14" s="398"/>
      <c r="H14" s="398"/>
      <c r="I14" s="398"/>
    </row>
    <row r="15" spans="1:9" x14ac:dyDescent="0.2">
      <c r="A15" s="398"/>
      <c r="B15" s="398"/>
      <c r="C15" s="398"/>
      <c r="D15" s="398"/>
      <c r="E15" s="398"/>
      <c r="F15" s="398"/>
      <c r="G15" s="398"/>
      <c r="H15" s="398"/>
      <c r="I15" s="398"/>
    </row>
    <row r="16" spans="1:9" x14ac:dyDescent="0.2">
      <c r="A16" s="398"/>
      <c r="B16" s="398"/>
      <c r="C16" s="398"/>
      <c r="D16" s="398"/>
      <c r="E16" s="398"/>
      <c r="F16" s="398"/>
      <c r="G16" s="398"/>
      <c r="H16" s="398"/>
      <c r="I16" s="398"/>
    </row>
    <row r="17" spans="1:9" x14ac:dyDescent="0.2">
      <c r="A17" s="398"/>
      <c r="B17" s="398"/>
      <c r="C17" s="398"/>
      <c r="D17" s="398"/>
      <c r="E17" s="398"/>
      <c r="F17" s="398"/>
      <c r="G17" s="398"/>
      <c r="H17" s="398"/>
      <c r="I17" s="398"/>
    </row>
    <row r="18" spans="1:9" x14ac:dyDescent="0.2">
      <c r="A18" s="398"/>
      <c r="B18" s="398"/>
      <c r="C18" s="398"/>
      <c r="D18" s="398"/>
      <c r="E18" s="398"/>
      <c r="F18" s="398"/>
      <c r="G18" s="398"/>
      <c r="H18" s="398"/>
      <c r="I18" s="398"/>
    </row>
    <row r="19" spans="1:9" x14ac:dyDescent="0.2">
      <c r="A19" s="398"/>
      <c r="B19" s="398"/>
      <c r="C19" s="398"/>
      <c r="D19" s="398"/>
      <c r="E19" s="398"/>
      <c r="F19" s="398"/>
      <c r="G19" s="398"/>
      <c r="H19" s="398"/>
      <c r="I19" s="398"/>
    </row>
    <row r="20" spans="1:9" x14ac:dyDescent="0.2">
      <c r="A20" s="398"/>
      <c r="B20" s="398"/>
      <c r="C20" s="398"/>
      <c r="D20" s="398"/>
      <c r="E20" s="398"/>
      <c r="F20" s="398"/>
      <c r="G20" s="398"/>
      <c r="H20" s="398"/>
      <c r="I20" s="398"/>
    </row>
    <row r="21" spans="1:9" x14ac:dyDescent="0.2">
      <c r="A21" s="398"/>
      <c r="B21" s="398"/>
      <c r="C21" s="398"/>
      <c r="D21" s="398"/>
      <c r="E21" s="398"/>
      <c r="F21" s="398"/>
      <c r="G21" s="398"/>
      <c r="H21" s="398"/>
      <c r="I21" s="398"/>
    </row>
    <row r="22" spans="1:9" x14ac:dyDescent="0.2">
      <c r="A22" s="398"/>
      <c r="B22" s="398"/>
      <c r="C22" s="398"/>
      <c r="D22" s="398"/>
      <c r="E22" s="398"/>
      <c r="F22" s="398"/>
      <c r="G22" s="398"/>
      <c r="H22" s="398"/>
      <c r="I22" s="398"/>
    </row>
    <row r="23" spans="1:9" x14ac:dyDescent="0.2">
      <c r="A23" s="398"/>
      <c r="B23" s="398"/>
      <c r="C23" s="398"/>
      <c r="D23" s="398"/>
      <c r="E23" s="398"/>
      <c r="F23" s="398"/>
      <c r="G23" s="398"/>
      <c r="H23" s="398"/>
      <c r="I23" s="398"/>
    </row>
    <row r="24" spans="1:9" x14ac:dyDescent="0.2">
      <c r="A24" s="398"/>
      <c r="B24" s="398"/>
      <c r="C24" s="398"/>
      <c r="D24" s="398"/>
      <c r="E24" s="398"/>
      <c r="F24" s="398"/>
      <c r="G24" s="398"/>
      <c r="H24" s="398"/>
      <c r="I24" s="398"/>
    </row>
    <row r="25" spans="1:9" x14ac:dyDescent="0.2">
      <c r="A25" s="398"/>
      <c r="B25" s="398"/>
      <c r="C25" s="398"/>
      <c r="D25" s="398"/>
      <c r="E25" s="398"/>
      <c r="F25" s="398"/>
      <c r="G25" s="398"/>
      <c r="H25" s="398"/>
      <c r="I25" s="398"/>
    </row>
    <row r="26" spans="1:9" x14ac:dyDescent="0.2">
      <c r="A26" s="398"/>
      <c r="B26" s="398"/>
      <c r="C26" s="398"/>
      <c r="D26" s="398"/>
      <c r="E26" s="398"/>
      <c r="F26" s="398"/>
      <c r="G26" s="398"/>
      <c r="H26" s="398"/>
      <c r="I26" s="398"/>
    </row>
    <row r="27" spans="1:9" x14ac:dyDescent="0.2">
      <c r="A27" s="398"/>
      <c r="B27" s="398"/>
      <c r="C27" s="398"/>
      <c r="D27" s="398"/>
      <c r="E27" s="398"/>
      <c r="F27" s="398"/>
      <c r="G27" s="398"/>
      <c r="H27" s="398"/>
      <c r="I27" s="398"/>
    </row>
    <row r="28" spans="1:9" x14ac:dyDescent="0.2">
      <c r="A28" s="398"/>
      <c r="B28" s="398"/>
      <c r="C28" s="398"/>
      <c r="D28" s="398"/>
      <c r="E28" s="398"/>
      <c r="F28" s="398"/>
      <c r="G28" s="398"/>
      <c r="H28" s="398"/>
      <c r="I28" s="398"/>
    </row>
    <row r="29" spans="1:9" x14ac:dyDescent="0.2">
      <c r="A29" s="398"/>
      <c r="B29" s="398"/>
      <c r="C29" s="398"/>
      <c r="D29" s="398"/>
      <c r="E29" s="398"/>
      <c r="F29" s="398"/>
      <c r="G29" s="398"/>
      <c r="H29" s="398"/>
      <c r="I29" s="398"/>
    </row>
    <row r="30" spans="1:9" x14ac:dyDescent="0.2">
      <c r="A30" s="398"/>
      <c r="B30" s="398"/>
      <c r="C30" s="398"/>
      <c r="D30" s="398"/>
      <c r="E30" s="398"/>
      <c r="F30" s="398"/>
      <c r="G30" s="398"/>
      <c r="H30" s="398"/>
      <c r="I30" s="398"/>
    </row>
    <row r="31" spans="1:9" x14ac:dyDescent="0.2">
      <c r="A31" s="398"/>
      <c r="B31" s="398"/>
      <c r="C31" s="398"/>
      <c r="D31" s="398"/>
      <c r="E31" s="398"/>
      <c r="F31" s="398"/>
      <c r="G31" s="398"/>
      <c r="H31" s="398"/>
      <c r="I31" s="398"/>
    </row>
    <row r="32" spans="1:9" x14ac:dyDescent="0.2">
      <c r="A32" s="398"/>
      <c r="B32" s="398"/>
      <c r="C32" s="398"/>
      <c r="D32" s="398"/>
      <c r="E32" s="398"/>
      <c r="F32" s="398"/>
      <c r="G32" s="398"/>
      <c r="H32" s="398"/>
      <c r="I32" s="398"/>
    </row>
    <row r="33" spans="1:9" x14ac:dyDescent="0.2">
      <c r="A33" s="398"/>
      <c r="B33" s="398"/>
      <c r="C33" s="398"/>
      <c r="D33" s="398"/>
      <c r="E33" s="398"/>
      <c r="F33" s="398"/>
      <c r="G33" s="398"/>
      <c r="H33" s="398"/>
      <c r="I33" s="398"/>
    </row>
    <row r="34" spans="1:9" x14ac:dyDescent="0.2">
      <c r="A34" s="398"/>
      <c r="B34" s="398"/>
      <c r="C34" s="398"/>
      <c r="D34" s="398"/>
      <c r="E34" s="398"/>
      <c r="F34" s="398"/>
      <c r="G34" s="398"/>
      <c r="H34" s="398"/>
      <c r="I34" s="398"/>
    </row>
    <row r="35" spans="1:9" x14ac:dyDescent="0.2">
      <c r="A35" s="398"/>
      <c r="B35" s="398"/>
      <c r="C35" s="398"/>
      <c r="D35" s="398"/>
      <c r="E35" s="398"/>
      <c r="F35" s="398"/>
      <c r="G35" s="398"/>
      <c r="H35" s="398"/>
      <c r="I35" s="398"/>
    </row>
    <row r="36" spans="1:9" x14ac:dyDescent="0.2">
      <c r="A36" s="398"/>
      <c r="B36" s="398"/>
      <c r="C36" s="398"/>
      <c r="D36" s="398"/>
      <c r="E36" s="398"/>
      <c r="F36" s="398"/>
      <c r="G36" s="398"/>
      <c r="H36" s="398"/>
      <c r="I36" s="398"/>
    </row>
    <row r="37" spans="1:9" x14ac:dyDescent="0.2">
      <c r="A37" s="398"/>
      <c r="B37" s="398"/>
      <c r="C37" s="398"/>
      <c r="D37" s="398"/>
      <c r="E37" s="398"/>
      <c r="F37" s="398"/>
      <c r="G37" s="398"/>
      <c r="H37" s="398"/>
      <c r="I37" s="398"/>
    </row>
    <row r="38" spans="1:9" x14ac:dyDescent="0.2">
      <c r="A38" s="398"/>
      <c r="B38" s="398"/>
      <c r="C38" s="398"/>
      <c r="D38" s="398"/>
      <c r="E38" s="398"/>
      <c r="F38" s="398"/>
      <c r="G38" s="398"/>
      <c r="H38" s="398"/>
      <c r="I38" s="398"/>
    </row>
    <row r="39" spans="1:9" x14ac:dyDescent="0.2">
      <c r="A39" s="398"/>
      <c r="B39" s="398"/>
      <c r="C39" s="398"/>
      <c r="D39" s="398"/>
      <c r="E39" s="398"/>
      <c r="F39" s="398"/>
      <c r="G39" s="398"/>
      <c r="H39" s="398"/>
      <c r="I39" s="398"/>
    </row>
    <row r="40" spans="1:9" ht="210" customHeight="1" x14ac:dyDescent="0.2">
      <c r="A40" s="398"/>
      <c r="B40" s="398"/>
      <c r="C40" s="398"/>
      <c r="D40" s="398"/>
      <c r="E40" s="398"/>
      <c r="F40" s="398"/>
      <c r="G40" s="398"/>
      <c r="H40" s="398"/>
      <c r="I40" s="398"/>
    </row>
  </sheetData>
  <mergeCells count="1">
    <mergeCell ref="A1:I40"/>
  </mergeCells>
  <pageMargins left="0.7" right="0.7" top="0.75" bottom="0.75" header="0.3" footer="0.3"/>
  <pageSetup paperSize="9" orientation="portrait" r:id="rId1"/>
  <headerFooter>
    <oddHeader>&amp;L&amp;"Calibri"&amp;10&amp;KFF0000 This document / e-mail is CONFIDENTIAL&amp;1#_x000D_&amp;C&amp;G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Babić</cp:lastModifiedBy>
  <cp:lastPrinted>2018-04-25T06:49:36Z</cp:lastPrinted>
  <dcterms:created xsi:type="dcterms:W3CDTF">2008-10-17T11:51:54Z</dcterms:created>
  <dcterms:modified xsi:type="dcterms:W3CDTF">2022-07-29T17:42:22Z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0681671-85d8-42d9-99e7-2803a2ad8e5b_Enabled">
    <vt:lpwstr>true</vt:lpwstr>
  </property>
  <property fmtid="{D5CDD505-2E9C-101B-9397-08002B2CF9AE}" pid="4" name="MSIP_Label_70681671-85d8-42d9-99e7-2803a2ad8e5b_SetDate">
    <vt:lpwstr>2022-04-28T15:17:51Z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8f30a292-e12b-424c-b296-d9a9a480f22c</vt:lpwstr>
  </property>
  <property fmtid="{D5CDD505-2E9C-101B-9397-08002B2CF9AE}" pid="9" name="MSIP_Label_70681671-85d8-42d9-99e7-2803a2ad8e5b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2022-04-29T12:10:03Z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badc3815-292d-4ee5-879b-6ce14bbc9c41</vt:lpwstr>
  </property>
  <property fmtid="{D5CDD505-2E9C-101B-9397-08002B2CF9AE}" pid="16" name="MSIP_Label_b991ffe9-e2c7-4770-b301-6c383312e878_ContentBits">
    <vt:lpwstr>1</vt:lpwstr>
  </property>
</Properties>
</file>