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aveExternalLinkValues="0" codeName="ThisWorkbook" defaultThemeVersion="124226"/>
  <mc:AlternateContent xmlns:mc="http://schemas.openxmlformats.org/markup-compatibility/2006">
    <mc:Choice Requires="x15">
      <x15ac:absPath xmlns:x15ac="http://schemas.microsoft.com/office/spreadsheetml/2010/11/ac" url="https://merituspluscc.sharepoint.com/sites/consolidation/Zajednicki dokumenti/General/Quarterly reporting 2026/Q1_2026/Konsolidirano/za burzu/"/>
    </mc:Choice>
  </mc:AlternateContent>
  <xr:revisionPtr revIDLastSave="349" documentId="13_ncr:1_{1EB6A1CB-9030-46F5-B3D4-424EAB0FD3D0}" xr6:coauthVersionLast="47" xr6:coauthVersionMax="47" xr10:uidLastSave="{AA0C4207-72C0-46EA-915E-6C00E1C1FA15}"/>
  <bookViews>
    <workbookView xWindow="-30" yWindow="-16320" windowWidth="29040" windowHeight="15720"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data'!$A$1:$N$263</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7" i="26" l="1"/>
  <c r="J77" i="26" l="1"/>
  <c r="I77" i="26"/>
  <c r="H77" i="26"/>
  <c r="H98" i="26"/>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85" i="18"/>
  <c r="X10" i="22" l="1"/>
  <c r="X30" i="22" s="1"/>
  <c r="X39" i="22"/>
  <c r="X59" i="22" s="1"/>
  <c r="X61" i="22"/>
  <c r="X62" i="22" s="1"/>
  <c r="X63" i="22"/>
  <c r="X34" i="22"/>
  <c r="X32" i="22"/>
  <c r="X33" i="22" s="1"/>
  <c r="J98" i="26" l="1"/>
  <c r="K98" i="26"/>
  <c r="I98" i="26"/>
  <c r="J91" i="26"/>
  <c r="K91" i="26"/>
  <c r="I91" i="26"/>
  <c r="H91" i="26"/>
  <c r="K90" i="26" l="1"/>
  <c r="J109" i="26"/>
  <c r="J110" i="26" s="1"/>
  <c r="H109" i="26"/>
  <c r="H110" i="26" s="1"/>
  <c r="K109" i="26"/>
  <c r="K110" i="26" s="1"/>
  <c r="J90" i="26"/>
  <c r="I109" i="26"/>
  <c r="I110"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<sst xmlns="http://schemas.openxmlformats.org/spreadsheetml/2006/main" count="805" uniqueCount="688">
  <si>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</si>
  <si>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</si>
  <si>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</si>
  <si>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</si>
  <si>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</si>
  <si>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</si>
  <si>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</si>
  <si>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</si>
  <si>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</si>
  <si>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</si>
  <si>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</si>
  <si>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</si>
  <si>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</si>
  <si>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</si>
  <si>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</si>
  <si>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</si>
  <si>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</si>
  <si>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</si>
  <si>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</si>
  <si>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</si>
  <si>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</si>
  <si>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</si>
  <si>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</si>
  <si>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</si>
  <si>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</si>
  <si>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</si>
  <si>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</si>
  <si>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</si>
  <si>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</si>
  <si>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</si>
  <si>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</si>
  <si>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</si>
  <si>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</si>
  <si>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</si>
  <si>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</si>
  <si>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</si>
  <si>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</si>
  <si>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</si>
  <si>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</si>
  <si>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</si>
  <si>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</si>
  <si>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</si>
  <si>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</si>
  <si>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</si>
  <si>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</si>
  <si>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</si>
  <si>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</si>
  <si>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</si>
  <si>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</si>
  <si>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</si>
  <si>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</si>
  <si>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</si>
  <si>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</si>
  <si>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</si>
  <si>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</si>
  <si>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</si>
  <si>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</si>
  <si>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</si>
  <si>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</si>
  <si>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</si>
  <si>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</si>
  <si>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</si>
  <si>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</si>
  <si>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</si>
  <si>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</si>
  <si>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</si>
  <si>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</si>
  <si>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</si>
  <si>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</si>
  <si>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</si>
  <si>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</si>
  <si>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</si>
  <si>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</si>
  <si>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</si>
  <si>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</si>
  <si>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</si>
  <si>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</si>
  <si>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</si>
  <si>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</si>
  <si>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</si>
  <si>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</si>
  <si>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</si>
  <si>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</si>
  <si>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</si>
  <si>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</si>
  <si>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</si>
  <si>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</si>
  <si>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</si>
  <si>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</si>
  <si>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</si>
  <si>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</si>
  <si>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</si>
  <si>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</si>
  <si>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</si>
  <si>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</si>
  <si>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</si>
  <si>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</si>
  <si>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</si>
  <si>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</si>
  <si>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</si>
  <si>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</si>
  <si>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</si>
  <si>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</si>
  <si>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</si>
  <si>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</si>
  <si>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</si>
  <si>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</si>
  <si>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</si>
  <si>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</si>
  <si>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</si>
  <si>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</si>
  <si>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</si>
  <si>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</si>
  <si>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</si>
  <si>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</si>
  <si>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</si>
  <si>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</si>
  <si>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</si>
  <si>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</si>
  <si>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</si>
  <si>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</si>
  <si>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</si>
  <si>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</si>
  <si>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</si>
  <si>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</si>
  <si>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</si>
  <si>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</si>
  <si>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</si>
  <si>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</si>
  <si>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</si>
  <si>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</si>
  <si>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</si>
  <si>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</si>
  <si>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</si>
  <si>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</si>
  <si>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</si>
  <si>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</si>
  <si>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</si>
  <si>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</si>
  <si>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</si>
  <si>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</si>
  <si>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</si>
  <si>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</si>
  <si>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</si>
  <si>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</si>
  <si>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</si>
  <si>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</si>
  <si>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</si>
  <si>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</si>
  <si>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</si>
  <si>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</si>
  <si>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</si>
  <si>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</si>
  <si>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</si>
  <si>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</si>
  <si>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</si>
  <si>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</si>
  <si>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</si>
  <si>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</si>
  <si>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</si>
  <si>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</si>
  <si>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</si>
  <si>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</si>
  <si>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</si>
  <si>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</si>
  <si>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</si>
  <si>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</si>
  <si>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</si>
  <si>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</si>
  <si>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</si>
  <si>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</si>
  <si>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</si>
  <si>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</si>
  <si>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</si>
  <si>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</si>
  <si>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</si>
  <si>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</si>
  <si>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</si>
  <si>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</si>
  <si>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</si>
  <si>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</si>
  <si>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</si>
  <si>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</si>
  <si>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</si>
  <si>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</si>
  <si>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</si>
  <si>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</si>
  <si>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</si>
  <si>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</si>
  <si>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</si>
  <si>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</si>
  <si>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</si>
  <si>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</si>
  <si>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</si>
  <si>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</si>
  <si>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</si>
  <si>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</si>
  <si>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</si>
  <si>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</si>
  <si>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</si>
  <si>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</si>
  <si>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</si>
  <si>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</si>
  <si>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</si>
  <si>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</si>
  <si>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</si>
  <si>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</si>
  <si>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</si>
  <si>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</si>
  <si>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</si>
  <si>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</si>
  <si>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</si>
  <si>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</si>
  <si>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</si>
  <si>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</si>
  <si>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</si>
  <si>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</si>
  <si>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</si>
  <si>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</si>
  <si>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</si>
  <si>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</si>
  <si>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</si>
  <si>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</si>
  <si>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</si>
  <si>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</si>
  <si>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</si>
  <si>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</si>
  <si>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</si>
  <si>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</si>
  <si>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</si>
  <si>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</si>
  <si>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</si>
  <si>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</si>
  <si>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</si>
  <si>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</si>
  <si>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</si>
  <si>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</si>
  <si>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</si>
  <si>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</si>
  <si>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</si>
  <si>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</si>
  <si>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</si>
  <si>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</si>
  <si>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</si>
  <si>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</si>
  <si>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</si>
  <si>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</si>
  <si>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</si>
  <si>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</si>
  <si>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</si>
  <si>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</si>
  <si>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</si>
  <si>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</si>
  <si>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</si>
  <si>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</si>
  <si>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</si>
  <si>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</si>
  <si>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</si>
  <si>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</si>
  <si>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</si>
  <si>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</si>
  <si>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</si>
  <si>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</si>
  <si>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</si>
  <si>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</si>
  <si>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</si>
  <si>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</si>
  <si>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</si>
  <si>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</si>
  <si>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</si>
  <si>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</si>
  <si>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</si>
  <si>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</si>
  <si>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</si>
  <si>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</si>
  <si>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</si>
  <si>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</si>
  <si>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</si>
  <si>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</si>
  <si>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</si>
  <si>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</si>
  <si>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</si>
  <si>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</si>
  <si>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</si>
  <si>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</si>
  <si>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</si>
  <si>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</si>
  <si>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</si>
  <si>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</si>
  <si>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</si>
  <si>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</si>
  <si>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</si>
  <si>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</si>
  <si>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</si>
  <si>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</si>
  <si>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</si>
  <si>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</si>
  <si>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</si>
  <si>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</si>
  <si>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</si>
  <si>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</si>
  <si>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</si>
  <si>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</si>
  <si>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</si>
  <si>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</si>
  <si>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</si>
  <si>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</si>
  <si>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</si>
  <si>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</si>
  <si>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</si>
  <si>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</si>
  <si>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</si>
  <si>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</si>
  <si>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</si>
  <si>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</si>
  <si>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</si>
  <si>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</si>
  <si>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</si>
  <si>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</si>
  <si>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</si>
  <si>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</si>
  <si>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</si>
  <si>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</si>
  <si>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</si>
  <si>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</si>
  <si>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</si>
  <si>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</si>
  <si>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</si>
  <si>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</si>
  <si>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</si>
  <si>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</si>
  <si>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</si>
  <si>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</si>
  <si>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</si>
  <si>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</si>
  <si>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</si>
  <si>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</si>
  <si>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</si>
  <si>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</si>
  <si>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</si>
  <si>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</si>
  <si>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</si>
  <si>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</si>
  <si>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</si>
  <si>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</si>
  <si>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</si>
  <si>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</si>
  <si>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</si>
  <si>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</si>
  <si>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</si>
  <si>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</si>
  <si>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</si>
  <si>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</si>
  <si>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</si>
  <si>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</si>
  <si>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</si>
  <si>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</si>
  <si>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</si>
  <si>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</si>
  <si>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</si>
  <si>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</si>
  <si>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</si>
  <si>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</si>
  <si>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</si>
  <si>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</si>
  <si>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</si>
  <si>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</si>
  <si>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</si>
  <si>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</si>
  <si>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</si>
  <si>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</si>
  <si>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</si>
  <si>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</si>
  <si>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</si>
  <si>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</si>
  <si>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</si>
  <si>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</si>
  <si>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</si>
  <si>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</si>
  <si>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</si>
  <si>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</si>
  <si>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</si>
  <si>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</si>
  <si>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</si>
  <si>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</si>
  <si>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</si>
  <si>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</si>
  <si>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</si>
  <si>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</si>
  <si>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</si>
  <si>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</si>
  <si>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</si>
  <si>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</si>
  <si>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</si>
  <si>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</si>
  <si>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</si>
  <si>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</si>
  <si>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</si>
  <si>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</si>
  <si>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</si>
  <si>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</si>
  <si>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</si>
  <si>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</si>
  <si>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</si>
  <si>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</si>
  <si>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</si>
  <si>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</si>
  <si>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</si>
  <si>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</si>
  <si>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</si>
  <si>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</si>
  <si>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</si>
  <si>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</si>
  <si>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</si>
  <si>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</si>
  <si>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</si>
  <si>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</si>
  <si>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</si>
  <si>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</si>
  <si>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</si>
  <si>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</si>
  <si>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</si>
  <si>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</si>
  <si>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</si>
  <si>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</si>
  <si>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</si>
  <si>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</si>
  <si>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</si>
  <si>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</si>
  <si>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</si>
  <si>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</si>
  <si>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</si>
  <si>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</si>
  <si>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</si>
  <si>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</si>
  <si>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</si>
  <si>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</si>
  <si>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</si>
  <si>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</si>
  <si>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</si>
  <si>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</si>
  <si>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</si>
  <si>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</si>
  <si>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</si>
  <si>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</si>
  <si>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05012228</t>
  </si>
  <si>
    <t>HR</t>
  </si>
  <si>
    <t>74780080JD6L45P7YG07</t>
  </si>
  <si>
    <t>081210030</t>
  </si>
  <si>
    <t>62230095889</t>
  </si>
  <si>
    <t>97643</t>
  </si>
  <si>
    <t>BOSQAR d.d.</t>
  </si>
  <si>
    <t>Zagreb</t>
  </si>
  <si>
    <t>Ulica grada Vukovara 23</t>
  </si>
  <si>
    <t>ir@bosqar.com</t>
  </si>
  <si>
    <t>www.bosqar.com</t>
  </si>
  <si>
    <t>M plus Croatia d.o.o.</t>
  </si>
  <si>
    <t>Ulica Vjekoslava Heinzela 62A, 10000 Zagreb, Croatia</t>
  </si>
  <si>
    <t>M+ Agent d.o.o.</t>
  </si>
  <si>
    <t>Ulica grada Vukovara 23, 10000 Zagreb, Croatia</t>
  </si>
  <si>
    <t>Smartflex d.o.o.</t>
  </si>
  <si>
    <t>Smartflex sourcing d.o.o.</t>
  </si>
  <si>
    <t>Vorkplejs Proekt Doel Skopje</t>
  </si>
  <si>
    <t>Ul. Filip Vtori Makedonski br. 3, Skopje, Macedonia</t>
  </si>
  <si>
    <t>M Plus Slovenija d.o.o.</t>
  </si>
  <si>
    <t>Šmartinska cesta 52, Ljubljana, 1000 Ljubljana, Slovenia</t>
  </si>
  <si>
    <t>M Plus Serbia d.o.o.</t>
  </si>
  <si>
    <t>272 Tosin Bunar Street, Novi Beograd, Serbia</t>
  </si>
  <si>
    <t>Technologies Services Holding B.V.</t>
  </si>
  <si>
    <t>La Guardiaweg 58, 1043 DJ Amsterdam, Netherlands</t>
  </si>
  <si>
    <t>M Plus BL d.o.o.</t>
  </si>
  <si>
    <t>117 Mladena Stojanovica Street, 78000 Banja Luka, BH</t>
  </si>
  <si>
    <t xml:space="preserve">M+ BH d.o.o. </t>
  </si>
  <si>
    <t>Džemala Bijedića 39, Sarajevo, BH</t>
  </si>
  <si>
    <t>65-01-0742-16</t>
  </si>
  <si>
    <t xml:space="preserve">Meritus Plus Centar d.o.o. </t>
  </si>
  <si>
    <t>CMC İletişim ve Çağrı Merkezi Hizmetleri A.Ş.</t>
  </si>
  <si>
    <t>Kagithane, Caglayan Mah, Karaagac Sok. ISS No:2/10, Istanbul, Turkey</t>
  </si>
  <si>
    <t>RGN İletişim Hizmetleri A.Ş.</t>
  </si>
  <si>
    <t>Pit İnsan Kaynakları ve Danışmanlık A.Ş.</t>
  </si>
  <si>
    <t>207694-5</t>
  </si>
  <si>
    <t>ISS Sigorta Acentelik Hizmetleri A.Ş.</t>
  </si>
  <si>
    <t>Geomant Global d.o.o.</t>
  </si>
  <si>
    <t>Geomant SRL</t>
  </si>
  <si>
    <t>Cluj-Nacopa city, Bd-ul 21 Decembrie 1989, no.37, ap.16, Cluj county, Romania</t>
  </si>
  <si>
    <t>J12/1990/2010</t>
  </si>
  <si>
    <t>Geomant UK limited</t>
  </si>
  <si>
    <t>Turnpike Gate House, Alcester Heath, Warwickshire, B49 5JG. UK</t>
  </si>
  <si>
    <t>Inova Solutions Inc</t>
  </si>
  <si>
    <t>300 E Main Street, Charlottesville, SAD</t>
  </si>
  <si>
    <t>54-1244668</t>
  </si>
  <si>
    <t>Geomant Algotech Zrt.</t>
  </si>
  <si>
    <t>Budapest 1123, Alkotas u. 50. Hungary</t>
  </si>
  <si>
    <t>01-10-048136</t>
  </si>
  <si>
    <t>Meritus Global Technology d.o.o.</t>
  </si>
  <si>
    <t>Meritus Global Strategics d.o.o.</t>
  </si>
  <si>
    <t>BULB d.o.o.</t>
  </si>
  <si>
    <t>Bulb Upravljanje d.o.o.</t>
  </si>
  <si>
    <t>M+ Georgia LLC</t>
  </si>
  <si>
    <t>Georgia, Tbilisi, Vaja Pshavela Ave. 71a, Georgia</t>
  </si>
  <si>
    <t>M+ Deutschland BPTO Gmbh</t>
  </si>
  <si>
    <t>Büddenstedter Weg 1, 38350 Helmstedt, Germany</t>
  </si>
  <si>
    <t>HRB 235298 B</t>
  </si>
  <si>
    <t xml:space="preserve">VORKPLEJS POSREDUVANJE I PRIVREMENO VRABOTUVANJE </t>
  </si>
  <si>
    <t>Ul. Filip vtori Makedonski br.3 / del 2-1 kat 4, Skopje centar, Skopje, Macedonia</t>
  </si>
  <si>
    <t>Mplus Germany GmbH</t>
  </si>
  <si>
    <t>HRB 100754</t>
  </si>
  <si>
    <t xml:space="preserve">Mplus Süd GmbH </t>
  </si>
  <si>
    <t>Katharinenstr. 17, D-04109 Leipzig, Germany</t>
  </si>
  <si>
    <t>HRB 44718</t>
  </si>
  <si>
    <t xml:space="preserve">Mplus Nord GmbH </t>
  </si>
  <si>
    <t>Neubrandenburger Str. 14, 17291 Prenzlau, Germany</t>
  </si>
  <si>
    <t>HRB 15374 NP</t>
  </si>
  <si>
    <t>Mplus Mitte GmbH</t>
  </si>
  <si>
    <t>Böcklerstraße 219b 38102 Braunschweig, Germany</t>
  </si>
  <si>
    <t>HRB 205650</t>
  </si>
  <si>
    <t>Mplus Gran Canaria S.L.U.</t>
  </si>
  <si>
    <t>C. Teobaldo Power 1, Maspalomas, Spain</t>
  </si>
  <si>
    <t>HRB GC-47749</t>
  </si>
  <si>
    <t>Conectart a.s.</t>
  </si>
  <si>
    <t>Vinohradská 3217/167, Prague, Czechia</t>
  </si>
  <si>
    <t>07877935</t>
  </si>
  <si>
    <t xml:space="preserve">Megalax Real, s.r.o. </t>
  </si>
  <si>
    <t>07774656</t>
  </si>
  <si>
    <t>ATODA spol. s.r.o.</t>
  </si>
  <si>
    <t>Lidická tř. 2331/6a, Češke Budejovice, Czechia</t>
  </si>
  <si>
    <t>SnackCall s.r.o.</t>
  </si>
  <si>
    <t>Sladkovského 595, Kolin, Czechia</t>
  </si>
  <si>
    <t>05776287</t>
  </si>
  <si>
    <t>Conectart Poland Sp.z o.o.</t>
  </si>
  <si>
    <t>Al. Korfantego 2, Katowice, Poland</t>
  </si>
  <si>
    <t>000038111</t>
  </si>
  <si>
    <t>FJO Slovakia s.r.o.</t>
  </si>
  <si>
    <t>Piaristická 2, Nitra, Slovakia</t>
  </si>
  <si>
    <t xml:space="preserve">HBY Slovakia s.r.o. </t>
  </si>
  <si>
    <t>Conectart Slovakia s. r. o.</t>
  </si>
  <si>
    <t>GRAIA ANALYTICS D.O.O.</t>
  </si>
  <si>
    <t>Tošin bunar 272, Beograd, Serbia</t>
  </si>
  <si>
    <t>22097008</t>
  </si>
  <si>
    <t>Graia tehnologije d.o.o.</t>
  </si>
  <si>
    <t>Ulica grada Vukovara 23, Zagreb, Croatia</t>
  </si>
  <si>
    <t>081657084</t>
  </si>
  <si>
    <t>Moderna Ventures B.V.</t>
  </si>
  <si>
    <t>Naritaweg 165, Amsterdam, Netherlands</t>
  </si>
  <si>
    <t>Moderna Ventures S.A.</t>
  </si>
  <si>
    <t>Via Industrie 25, 6512 Giubiasco, Switzerland</t>
  </si>
  <si>
    <t>CH-501.3.016.666-8</t>
  </si>
  <si>
    <t>M Plus Smart Hub Romania SRL</t>
  </si>
  <si>
    <t>Splaiul Independenţei nr. 319, Sectorul 6, Cladire ob. 403A, Scara 1, Etaj 2 Dreapta, Bukurešt, Romania</t>
  </si>
  <si>
    <t>M+ Slovakia, s.r.o.</t>
  </si>
  <si>
    <t>Jarošova 1,  Bratislava - mestská časť Nové Mesto  831 03, Bratislava, Slovakia</t>
  </si>
  <si>
    <t xml:space="preserve">54 938 180 </t>
  </si>
  <si>
    <t>Da</t>
  </si>
  <si>
    <t>Workplace Projekt - Adria d.o.o. za usluge</t>
  </si>
  <si>
    <t>Ne</t>
  </si>
  <si>
    <t>Workplace Projekt d.o.o. za usluge</t>
  </si>
  <si>
    <t>Workplace solutions d.o.o.</t>
  </si>
  <si>
    <t>Bulevar Milutina Milankovića 11g, Beograd, Serbia</t>
  </si>
  <si>
    <t>MPS Integration d.o.o.</t>
  </si>
  <si>
    <t>Integrator Holding d.o.o.</t>
  </si>
  <si>
    <t>Manpower d.o.o., Slovenia</t>
  </si>
  <si>
    <t>Vilharjeva cesta 46, Ljubljana, Slovenia</t>
  </si>
  <si>
    <t>ManpowerGroup Bulgaria</t>
  </si>
  <si>
    <t>14, Filip Kutev str, Sofia, Bulgaria</t>
  </si>
  <si>
    <t>Manpower Bulgaria</t>
  </si>
  <si>
    <t>Business Integrator d.o.o.</t>
  </si>
  <si>
    <t>Bulevar Mihajla Pupina 6a, Beograd, Serbia</t>
  </si>
  <si>
    <t>Manpower Munkaerő Szervezési Kft</t>
  </si>
  <si>
    <t>Váci road 76., Budapest, Hungary</t>
  </si>
  <si>
    <t>10407745-2-41</t>
  </si>
  <si>
    <t xml:space="preserve">Manpower Business Solutions Kft </t>
  </si>
  <si>
    <t>14073463-2-41</t>
  </si>
  <si>
    <t xml:space="preserve">Manpower d.o.o. </t>
  </si>
  <si>
    <t xml:space="preserve">Manpower Savjetovanje d.o.o. </t>
  </si>
  <si>
    <t>Fra Andjela Zvizdovica 1, Sarajevo, BH</t>
  </si>
  <si>
    <t>065-0-22-004153</t>
  </si>
  <si>
    <t xml:space="preserve">Manpower Business Solutions d.o.o. </t>
  </si>
  <si>
    <t>Graia Kft</t>
  </si>
  <si>
    <t>Alkotás utca 50., Budimpešta, Hungary</t>
  </si>
  <si>
    <t>01-09-421246</t>
  </si>
  <si>
    <t>Graia Analytics d.o.o.</t>
  </si>
  <si>
    <t>VALORIS CENTER SRL</t>
  </si>
  <si>
    <t>Șoseaua Dudești-Pantelimon 42, București 033094, Romania</t>
  </si>
  <si>
    <t>J2006006644406</t>
  </si>
  <si>
    <t xml:space="preserve">VALORIS HR SRL </t>
  </si>
  <si>
    <t>Bucureşti Sectorul 3, Şos. DUDEŞTI-PANTELIMON, Nr. 42, Clădirea RAMS CENTER, birou 2, Etaj 7, Romania</t>
  </si>
  <si>
    <t xml:space="preserve">VALORIS CENTER OUTSOURCING d.o.o. </t>
  </si>
  <si>
    <t>Makedonska 30, Beograd (Stari grad) 11000, Serbia</t>
  </si>
  <si>
    <t>Kanatol IEDC Limited</t>
  </si>
  <si>
    <t>Nicosia 10-12 Florinis Street, Cyprus</t>
  </si>
  <si>
    <t>HR434019</t>
  </si>
  <si>
    <t>Mlinar nekretnine d.o.o.</t>
  </si>
  <si>
    <t>081219272</t>
  </si>
  <si>
    <t>Panvita Grupa d.o.o</t>
  </si>
  <si>
    <t>081027776</t>
  </si>
  <si>
    <t>Future Food Solution</t>
  </si>
  <si>
    <t>Razlagova ulica 4, 2000 Maribor, Slovenia</t>
  </si>
  <si>
    <t>Future Food Solution d.o.o.</t>
  </si>
  <si>
    <t>081650398</t>
  </si>
  <si>
    <t>Future Food Resolution d.o.o.</t>
  </si>
  <si>
    <t>081624148</t>
  </si>
  <si>
    <t>Future Food Resolutions Dva d.o.o.</t>
  </si>
  <si>
    <t>Panvita Holding d.o.o.</t>
  </si>
  <si>
    <t>Rakičan, Lendavska 5, Slovenia</t>
  </si>
  <si>
    <t>9692550</t>
  </si>
  <si>
    <t>Panvita Mesnine d.o.o.</t>
  </si>
  <si>
    <t>6579655</t>
  </si>
  <si>
    <t>Panvita MIR d.d.</t>
  </si>
  <si>
    <t>Ljutomerska cesta 28B, Gornja Radgona, Slovenia</t>
  </si>
  <si>
    <t>5458897</t>
  </si>
  <si>
    <t>Panvita Agromerkur d.o.o.</t>
  </si>
  <si>
    <t>Industrijska ulica 8, Murska Sobota, Slovenia</t>
  </si>
  <si>
    <t>5151309</t>
  </si>
  <si>
    <t>Panvita AVE d.o.o.</t>
  </si>
  <si>
    <t>Narodnog fronta 12, Beograd, Serbia</t>
  </si>
  <si>
    <t>108843205</t>
  </si>
  <si>
    <t>Panvita d.o.o.</t>
  </si>
  <si>
    <t>Lendavska 5, Rakičan, Slovenia</t>
  </si>
  <si>
    <t>5151333</t>
  </si>
  <si>
    <t>Panvita Kmetijstvo d.o.o.</t>
  </si>
  <si>
    <t>1794892</t>
  </si>
  <si>
    <t>Panvita Veterina d.o.o.</t>
  </si>
  <si>
    <t>1270427</t>
  </si>
  <si>
    <t>Panvita Prašičereja d.o.o.</t>
  </si>
  <si>
    <t>1794884</t>
  </si>
  <si>
    <t>Panvita Posestvo Motvarjevci d.o.o.</t>
  </si>
  <si>
    <t>Motvarjevci 48, Prosenjakovci, Slovenia</t>
  </si>
  <si>
    <t>1795333</t>
  </si>
  <si>
    <t>Panvita SK Motvarjevci d.o.o.</t>
  </si>
  <si>
    <t>7095279</t>
  </si>
  <si>
    <t>Panvita PRM d.o.o.</t>
  </si>
  <si>
    <t>1808702</t>
  </si>
  <si>
    <t>MLINAR pekarska industrija d.o.o.</t>
  </si>
  <si>
    <t>Radnička cesta 228C, Zagreb, Croatia</t>
  </si>
  <si>
    <t>010015470</t>
  </si>
  <si>
    <t>Hleb i Kifle doo</t>
  </si>
  <si>
    <t>Milutina Milankovića 7V, Beograd, Serbia</t>
  </si>
  <si>
    <t>20301708</t>
  </si>
  <si>
    <t>Mlinar S d.o.o.</t>
  </si>
  <si>
    <t>Cesta na Brdo 85, Ljubljana, Slovenia</t>
  </si>
  <si>
    <t>6192076000</t>
  </si>
  <si>
    <t>SEE Bakery International S.a.r.l.</t>
  </si>
  <si>
    <t>28, Boulevard F.W Raiffeisen, Grand Duchy of Luxembourg</t>
  </si>
  <si>
    <t>B254162</t>
  </si>
  <si>
    <t>SEE Bakery Topco S.a.r.l.</t>
  </si>
  <si>
    <t>B229992</t>
  </si>
  <si>
    <t>Fresh Food Production d.o.o.</t>
  </si>
  <si>
    <t>081468823</t>
  </si>
  <si>
    <t>Mplus SA Ltd</t>
  </si>
  <si>
    <t>15 York Street, Kensington B Randburg, South Africa</t>
  </si>
  <si>
    <t>2024/805536/07</t>
  </si>
  <si>
    <t>ATP Sinergija d.o.o.</t>
  </si>
  <si>
    <t>Ulica kneza Borne 1, Zagreb, Croatia</t>
  </si>
  <si>
    <t>ATP Partners Group d.o.o.</t>
  </si>
  <si>
    <t>Savska cesta 106, Zagreb, Croatia</t>
  </si>
  <si>
    <t>ATP Partners Slavonija d.o.o.</t>
  </si>
  <si>
    <t>Vukovarska cesta 31, Osijek, Croatia</t>
  </si>
  <si>
    <t>ATP Partners Istra i Kvarner d.o.o.</t>
  </si>
  <si>
    <t>Jurja Dobrile 9, Pazin, Croatia</t>
  </si>
  <si>
    <t>ATP Partners d.o.o.</t>
  </si>
  <si>
    <t>ATP Partners Dalmacija d.o.o.</t>
  </si>
  <si>
    <t>Trg Hrvatske bratske zajednice 3, Split, Croatia</t>
  </si>
  <si>
    <t>ATP Partners Sjever d.o.o.</t>
  </si>
  <si>
    <t>Kapucinski trg 5, Varaždin, Croatia</t>
  </si>
  <si>
    <t>M Plus BPTO d.o.o.</t>
  </si>
  <si>
    <t>Ulica Vjekoslava Heinzela 62A, Zagreb, Croatia</t>
  </si>
  <si>
    <t>M Plus Kosovo L.L.C.</t>
  </si>
  <si>
    <t>Besa Imami Nr. 60, Prishtine 10000, Kosovo</t>
  </si>
  <si>
    <t>M Plus Kazakhstan t.o.o.</t>
  </si>
  <si>
    <t>Bostandyk District, Al-Farabi Avenue, Almaty, Republic of Kazakhstan</t>
  </si>
  <si>
    <t>n/a</t>
  </si>
  <si>
    <t>Filip Ružička</t>
  </si>
  <si>
    <t xml:space="preserve">00385 (1) 6447 899 </t>
  </si>
  <si>
    <t>filip.ruzicka@mplusgroup.eu</t>
  </si>
  <si>
    <t>balance as at 31.3.2026.</t>
  </si>
  <si>
    <t>Submitter: BOSQAR d.d.</t>
  </si>
  <si>
    <t>for the period 1.1.2026. to 31.3.2026.</t>
  </si>
  <si>
    <t xml:space="preserve">NOTES TO FINANCIAL STATEMENTS – QFS
(drawn up for quarterly periods)
Name of the issuer:   BOSQAR d.d.
Personal identification number (OIB):  62230095889
Reporting period: 1.1.2026. - 31.3.2026.
Notes to financial statements for quarterly periods include:
a)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(paragraphs 15 to 15c of the IAS 34 – Interim Financial Reporting)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(paragraph 16A(a) of the IAS 34 – Interim Financial Reporting
d) a description of the financial performance in the case of the issuer whose business is seasonal (paragraphs 37 and 38 of the IAS 34 – Interim Financial Reporting) 
e) other disclosures prescribed by the IAS 34 – Interim Financial Reporting, and
f) in the notes to the quarterly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(only an indication of whether there has been a change relative to the previous period)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and nature of individual items of income or expenditure which are of exceptional size or incidence
5. amounts owed by the issuer and falling due after more than five years, as well as the total debts of the issuer covered by valuable security furnished, with an indication of the nature and form of the security
6. average number of employees during the current period
7.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companies of which the issuer is a member having unlimited liability
13. the name and registered office of the company which draws up the quarterly consolidated financial statements of the largest group of companies of which the issuer forms part as a controlled group member
14. the name and registered office of the company which draws up the quarterly consolidated financial statements of the smallest group of companies of which the issuer forms part as a controlled group member and which is also included in the group of companies referred to in point 13 
15. the place where copies of the quarterly consolidated financial statements referred to in points 13 and 14 may be obtained, provided that they are available
16.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17. the nature and the financial effect of material events arising after the balance sheet date which are not reflected in the profit and loss account or balance sheet
</t>
  </si>
  <si>
    <t xml:space="preserve">Next Engage </t>
  </si>
  <si>
    <t>2003/002780/07</t>
  </si>
  <si>
    <t>PLP Indian Ocean</t>
  </si>
  <si>
    <t>PLP Namibia</t>
  </si>
  <si>
    <t>2010/0325</t>
  </si>
  <si>
    <t>PLP SA</t>
  </si>
  <si>
    <t>2016/114127/07</t>
  </si>
  <si>
    <t>Suite 7 Denavo House, 15 York Street, Kensington, Randburg, Gauteng, South Africa</t>
  </si>
  <si>
    <t>No 5 President John Kennedy Str., Port Louis, Mauritius</t>
  </si>
  <si>
    <t>11 Troipant Street, Windhoek, Nambia, P.O. Box 32034, Namibia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</si>
</sst>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
      <u/>
      <sz val="10"/>
      <color theme="10"/>
      <name val="Arial"/>
      <family val="2"/>
    </font>
    <font>
      <b/>
      <sz val="9"/>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9">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39" fillId="0" borderId="0" applyNumberFormat="0" applyFill="0" applyBorder="0" applyAlignment="0" applyProtection="0"/>
    <xf numFmtId="0" fontId="1" fillId="0" borderId="0"/>
  </cellStyleXfs>
  <cellXfs count="337">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xf>
    <xf numFmtId="164" fontId="5" fillId="9" borderId="12" xfId="0" applyNumberFormat="1" applyFont="1" applyFill="1" applyBorder="1" applyAlignment="1">
      <alignment horizontal="center" vertical="center"/>
    </xf>
    <xf numFmtId="0" fontId="12" fillId="0" borderId="0" xfId="3" applyAlignment="1">
      <alignment wrapText="1"/>
    </xf>
    <xf numFmtId="164" fontId="5" fillId="0" borderId="11" xfId="0" applyNumberFormat="1" applyFont="1" applyBorder="1" applyAlignment="1">
      <alignment horizontal="center" vertical="center"/>
    </xf>
    <xf numFmtId="164" fontId="5" fillId="0" borderId="7" xfId="0" applyNumberFormat="1" applyFont="1" applyBorder="1" applyAlignment="1">
      <alignment horizontal="center" vertical="center"/>
    </xf>
    <xf numFmtId="3" fontId="12" fillId="0" borderId="0" xfId="3" applyNumberFormat="1"/>
    <xf numFmtId="3" fontId="12" fillId="0" borderId="0" xfId="3" applyNumberFormat="1" applyAlignment="1">
      <alignment wrapText="1"/>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1" fontId="5" fillId="12" borderId="17" xfId="4" applyNumberFormat="1" applyFont="1" applyFill="1" applyBorder="1" applyAlignment="1" applyProtection="1">
      <alignment horizontal="center" vertical="center"/>
      <protection locked="0"/>
    </xf>
    <xf numFmtId="0" fontId="5" fillId="12" borderId="17" xfId="4" applyFont="1" applyFill="1" applyBorder="1" applyAlignment="1" applyProtection="1">
      <alignment horizontal="center" vertical="center"/>
      <protection locked="0"/>
    </xf>
    <xf numFmtId="49" fontId="5" fillId="12" borderId="17" xfId="4" applyNumberFormat="1" applyFont="1" applyFill="1" applyBorder="1" applyAlignment="1" applyProtection="1">
      <alignment horizontal="center" vertical="center"/>
      <protection locked="0"/>
    </xf>
    <xf numFmtId="164" fontId="5" fillId="11" borderId="12" xfId="0" applyNumberFormat="1" applyFont="1" applyFill="1" applyBorder="1" applyAlignment="1">
      <alignment horizontal="center" vertical="center"/>
    </xf>
    <xf numFmtId="3" fontId="3" fillId="0" borderId="0" xfId="5" applyNumberFormat="1"/>
    <xf numFmtId="0" fontId="3" fillId="0" borderId="0" xfId="5"/>
    <xf numFmtId="3" fontId="19" fillId="3" borderId="12" xfId="5" applyNumberFormat="1" applyFont="1" applyFill="1" applyBorder="1" applyAlignment="1">
      <alignment horizontal="center" vertical="center" wrapText="1"/>
    </xf>
    <xf numFmtId="0" fontId="19" fillId="3" borderId="12" xfId="5" applyFont="1" applyFill="1" applyBorder="1" applyAlignment="1">
      <alignment horizontal="center" vertical="center"/>
    </xf>
    <xf numFmtId="164" fontId="5" fillId="9" borderId="7" xfId="0" applyNumberFormat="1" applyFont="1" applyFill="1" applyBorder="1" applyAlignment="1">
      <alignment horizontal="center" vertical="center"/>
    </xf>
    <xf numFmtId="164" fontId="5" fillId="9" borderId="8" xfId="0" applyNumberFormat="1" applyFont="1" applyFill="1" applyBorder="1" applyAlignment="1">
      <alignment horizontal="center" vertical="center"/>
    </xf>
    <xf numFmtId="164" fontId="5" fillId="0" borderId="8" xfId="0" applyNumberFormat="1" applyFont="1" applyBorder="1" applyAlignment="1">
      <alignment horizontal="center" vertical="center"/>
    </xf>
    <xf numFmtId="0" fontId="5" fillId="3" borderId="12" xfId="3" applyFont="1" applyFill="1" applyBorder="1" applyAlignment="1">
      <alignment horizontal="center" vertical="center" wrapText="1"/>
    </xf>
    <xf numFmtId="3" fontId="19" fillId="3" borderId="12" xfId="3" applyNumberFormat="1" applyFont="1" applyFill="1" applyBorder="1" applyAlignment="1">
      <alignment horizontal="center" vertical="center" wrapText="1"/>
    </xf>
    <xf numFmtId="0" fontId="19" fillId="3" borderId="12" xfId="3"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2"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2" fillId="15" borderId="0" xfId="4" applyFill="1" applyProtection="1">
      <protection locked="0"/>
    </xf>
    <xf numFmtId="0" fontId="0" fillId="0" borderId="0" xfId="0" applyProtection="1">
      <protection locked="0"/>
    </xf>
    <xf numFmtId="3" fontId="0" fillId="0" borderId="0" xfId="0" applyNumberFormat="1" applyProtection="1">
      <protection locked="0"/>
    </xf>
    <xf numFmtId="0" fontId="19" fillId="3" borderId="12" xfId="0" applyFont="1" applyFill="1" applyBorder="1" applyAlignment="1">
      <alignment horizontal="center" vertical="center"/>
    </xf>
    <xf numFmtId="0" fontId="5" fillId="3" borderId="12" xfId="0" applyFont="1" applyFill="1" applyBorder="1" applyAlignment="1">
      <alignment horizontal="center" vertical="center" wrapText="1"/>
    </xf>
    <xf numFmtId="0" fontId="29" fillId="11" borderId="0" xfId="4" applyFont="1" applyFill="1" applyProtection="1">
      <protection locked="0"/>
    </xf>
    <xf numFmtId="0" fontId="26" fillId="11" borderId="1" xfId="4" applyFont="1" applyFill="1" applyBorder="1"/>
    <xf numFmtId="0" fontId="2"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6" fillId="11" borderId="0" xfId="4" applyFont="1" applyFill="1" applyAlignment="1">
      <alignment horizontal="center" vertical="center"/>
    </xf>
    <xf numFmtId="0" fontId="6" fillId="11" borderId="16" xfId="4" applyFont="1" applyFill="1" applyBorder="1" applyAlignment="1">
      <alignment vertical="center"/>
    </xf>
    <xf numFmtId="0" fontId="5" fillId="11" borderId="13"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lignment horizontal="center" vertical="center"/>
    </xf>
    <xf numFmtId="1" fontId="5" fillId="13" borderId="0" xfId="4" applyNumberFormat="1" applyFont="1" applyFill="1" applyAlignment="1">
      <alignment horizontal="center" vertical="center"/>
    </xf>
    <xf numFmtId="0" fontId="6" fillId="11" borderId="14" xfId="4" applyFont="1" applyFill="1" applyBorder="1" applyAlignment="1">
      <alignment vertical="center"/>
    </xf>
    <xf numFmtId="14" fontId="5" fillId="14" borderId="0" xfId="4" applyNumberFormat="1" applyFont="1" applyFill="1" applyAlignment="1">
      <alignment horizontal="center" vertical="center"/>
    </xf>
    <xf numFmtId="1" fontId="5" fillId="14" borderId="0" xfId="4" applyNumberFormat="1" applyFont="1" applyFill="1" applyAlignment="1">
      <alignment horizontal="center" vertical="center"/>
    </xf>
    <xf numFmtId="0" fontId="2"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6" fillId="11" borderId="0" xfId="4" applyFont="1" applyFill="1" applyAlignment="1">
      <alignment horizontal="right" vertical="center" wrapText="1"/>
    </xf>
    <xf numFmtId="0" fontId="30" fillId="11" borderId="14" xfId="4" applyFont="1" applyFill="1" applyBorder="1" applyAlignment="1">
      <alignment vertical="center"/>
    </xf>
    <xf numFmtId="0" fontId="6"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5"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5" fillId="11" borderId="0" xfId="4" applyFont="1" applyFill="1" applyAlignment="1">
      <alignment horizontal="center" vertical="center"/>
    </xf>
    <xf numFmtId="0" fontId="6"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2" fillId="11" borderId="3" xfId="4" applyFill="1" applyBorder="1"/>
    <xf numFmtId="0" fontId="2" fillId="11" borderId="2" xfId="4" applyFill="1" applyBorder="1"/>
    <xf numFmtId="0" fontId="2" fillId="11" borderId="15" xfId="4" applyFill="1" applyBorder="1"/>
    <xf numFmtId="4" fontId="6"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6" fillId="9" borderId="12" xfId="0" applyNumberFormat="1" applyFont="1" applyFill="1" applyBorder="1" applyAlignment="1" applyProtection="1">
      <alignment horizontal="right" vertical="center" shrinkToFit="1"/>
      <protection locked="0"/>
    </xf>
    <xf numFmtId="4" fontId="18" fillId="10" borderId="12" xfId="5" applyNumberFormat="1" applyFont="1" applyFill="1" applyBorder="1" applyAlignment="1">
      <alignment horizontal="right" vertical="center" shrinkToFit="1"/>
    </xf>
    <xf numFmtId="4" fontId="6" fillId="0" borderId="12" xfId="5" applyNumberFormat="1" applyFont="1" applyBorder="1" applyAlignment="1" applyProtection="1">
      <alignment horizontal="right" vertical="center" shrinkToFit="1"/>
      <protection locked="0"/>
    </xf>
    <xf numFmtId="4" fontId="18" fillId="10" borderId="12" xfId="5" applyNumberFormat="1" applyFont="1" applyFill="1" applyBorder="1" applyAlignment="1" applyProtection="1">
      <alignment horizontal="right" vertical="center" shrinkToFit="1"/>
      <protection locked="0"/>
    </xf>
    <xf numFmtId="4" fontId="18" fillId="10" borderId="12" xfId="5" applyNumberFormat="1" applyFont="1" applyFill="1" applyBorder="1" applyAlignment="1">
      <alignment vertical="center"/>
    </xf>
    <xf numFmtId="4" fontId="6" fillId="9" borderId="12" xfId="0" applyNumberFormat="1" applyFont="1" applyFill="1" applyBorder="1" applyAlignment="1">
      <alignment vertical="center"/>
    </xf>
    <xf numFmtId="4" fontId="6" fillId="0" borderId="12" xfId="0" applyNumberFormat="1" applyFont="1" applyBorder="1" applyAlignment="1" applyProtection="1">
      <alignment horizontal="right" vertical="center" wrapText="1"/>
      <protection locked="0"/>
    </xf>
    <xf numFmtId="4" fontId="18" fillId="10" borderId="12" xfId="0" applyNumberFormat="1" applyFont="1" applyFill="1" applyBorder="1" applyAlignment="1">
      <alignment horizontal="right" vertical="center" wrapText="1"/>
    </xf>
    <xf numFmtId="4" fontId="18" fillId="10" borderId="12" xfId="0" applyNumberFormat="1" applyFont="1" applyFill="1" applyBorder="1" applyAlignment="1">
      <alignment vertical="center" wrapText="1"/>
    </xf>
    <xf numFmtId="0" fontId="19" fillId="3" borderId="12" xfId="3" applyFont="1" applyFill="1" applyBorder="1" applyAlignment="1">
      <alignment horizontal="center" vertical="center"/>
    </xf>
    <xf numFmtId="4" fontId="6" fillId="0" borderId="11" xfId="0" applyNumberFormat="1" applyFont="1" applyBorder="1" applyAlignment="1" applyProtection="1">
      <alignment vertical="center"/>
      <protection locked="0"/>
    </xf>
    <xf numFmtId="4" fontId="6" fillId="0" borderId="7" xfId="0" applyNumberFormat="1" applyFont="1" applyBorder="1" applyAlignment="1" applyProtection="1">
      <alignment vertical="center"/>
      <protection locked="0"/>
    </xf>
    <xf numFmtId="4" fontId="6" fillId="9" borderId="7" xfId="0" applyNumberFormat="1" applyFont="1" applyFill="1" applyBorder="1" applyAlignment="1" applyProtection="1">
      <alignment vertical="center"/>
      <protection locked="0"/>
    </xf>
    <xf numFmtId="4" fontId="18" fillId="10" borderId="8" xfId="0" applyNumberFormat="1" applyFont="1" applyFill="1" applyBorder="1" applyAlignment="1">
      <alignment vertical="center"/>
    </xf>
    <xf numFmtId="4" fontId="18" fillId="9" borderId="7" xfId="0" applyNumberFormat="1" applyFont="1" applyFill="1" applyBorder="1" applyAlignment="1">
      <alignment vertical="center"/>
    </xf>
    <xf numFmtId="4" fontId="18" fillId="9" borderId="8" xfId="0" applyNumberFormat="1" applyFont="1" applyFill="1" applyBorder="1" applyAlignment="1">
      <alignment vertical="center"/>
    </xf>
    <xf numFmtId="4" fontId="18" fillId="0" borderId="8" xfId="0" applyNumberFormat="1" applyFont="1" applyBorder="1" applyAlignment="1">
      <alignment vertical="center"/>
    </xf>
    <xf numFmtId="3" fontId="10"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10" fillId="3" borderId="12"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165" fontId="19" fillId="0" borderId="12" xfId="0" applyNumberFormat="1" applyFont="1" applyBorder="1" applyAlignment="1">
      <alignment horizontal="center" vertical="center"/>
    </xf>
    <xf numFmtId="165" fontId="19" fillId="9" borderId="12" xfId="0" applyNumberFormat="1" applyFont="1" applyFill="1" applyBorder="1" applyAlignment="1">
      <alignment horizontal="center" vertical="center"/>
    </xf>
    <xf numFmtId="4" fontId="4" fillId="8" borderId="12" xfId="0" applyNumberFormat="1" applyFont="1" applyFill="1" applyBorder="1" applyAlignment="1">
      <alignment vertical="center" shrinkToFit="1"/>
    </xf>
    <xf numFmtId="4" fontId="4"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5" fillId="12" borderId="3" xfId="6" applyFont="1" applyFill="1" applyBorder="1" applyAlignment="1" applyProtection="1">
      <alignment vertical="center"/>
      <protection locked="0"/>
    </xf>
    <xf numFmtId="0" fontId="5" fillId="12" borderId="2" xfId="6" applyFont="1" applyFill="1" applyBorder="1" applyAlignment="1" applyProtection="1">
      <alignment vertical="center"/>
      <protection locked="0"/>
    </xf>
    <xf numFmtId="0" fontId="5" fillId="12" borderId="15" xfId="6" applyFont="1" applyFill="1" applyBorder="1" applyAlignment="1" applyProtection="1">
      <alignment vertical="center"/>
      <protection locked="0"/>
    </xf>
    <xf numFmtId="0" fontId="5" fillId="12" borderId="17" xfId="6" applyFont="1" applyFill="1" applyBorder="1" applyAlignment="1" applyProtection="1">
      <alignment horizontal="center" vertical="center"/>
      <protection locked="0"/>
    </xf>
    <xf numFmtId="0" fontId="5" fillId="12" borderId="3" xfId="6" applyFont="1" applyFill="1" applyBorder="1" applyAlignment="1" applyProtection="1">
      <alignment horizontal="left" vertical="center"/>
      <protection locked="0"/>
    </xf>
    <xf numFmtId="0" fontId="5" fillId="12" borderId="2" xfId="6" applyFont="1" applyFill="1" applyBorder="1" applyAlignment="1" applyProtection="1">
      <alignment horizontal="left" vertical="center"/>
      <protection locked="0"/>
    </xf>
    <xf numFmtId="0" fontId="5" fillId="12" borderId="15" xfId="6" applyFont="1" applyFill="1" applyBorder="1" applyAlignment="1" applyProtection="1">
      <alignment horizontal="left" vertical="center"/>
      <protection locked="0"/>
    </xf>
    <xf numFmtId="0" fontId="29" fillId="11" borderId="13" xfId="6" applyFont="1" applyFill="1" applyBorder="1"/>
    <xf numFmtId="0" fontId="29" fillId="11" borderId="0" xfId="6" applyFont="1" applyFill="1"/>
    <xf numFmtId="0" fontId="29" fillId="11" borderId="0" xfId="6" applyFont="1" applyFill="1" applyAlignment="1">
      <alignment vertical="top"/>
    </xf>
    <xf numFmtId="0" fontId="29" fillId="11" borderId="0" xfId="6" applyFont="1" applyFill="1" applyAlignment="1">
      <alignment vertical="top" wrapText="1"/>
    </xf>
    <xf numFmtId="0" fontId="29" fillId="11" borderId="0" xfId="6" applyFont="1" applyFill="1" applyAlignment="1">
      <alignment wrapText="1"/>
    </xf>
    <xf numFmtId="0" fontId="29" fillId="11" borderId="14" xfId="6" applyFont="1" applyFill="1" applyBorder="1"/>
    <xf numFmtId="0" fontId="5" fillId="12" borderId="17" xfId="6" applyFont="1" applyFill="1" applyBorder="1" applyAlignment="1" applyProtection="1">
      <alignment horizontal="left" vertical="center"/>
      <protection locked="0"/>
    </xf>
    <xf numFmtId="0" fontId="29" fillId="11" borderId="13" xfId="6" applyFont="1" applyFill="1" applyBorder="1" applyAlignment="1">
      <alignment vertical="top"/>
    </xf>
    <xf numFmtId="0" fontId="29" fillId="11" borderId="13" xfId="6" applyFont="1" applyFill="1" applyBorder="1" applyAlignment="1" applyProtection="1">
      <alignment vertical="top"/>
      <protection locked="0"/>
    </xf>
    <xf numFmtId="0" fontId="29" fillId="11" borderId="0" xfId="6" applyFont="1" applyFill="1" applyAlignment="1" applyProtection="1">
      <alignment vertical="top"/>
      <protection locked="0"/>
    </xf>
    <xf numFmtId="0" fontId="29" fillId="11" borderId="0" xfId="6" applyFont="1" applyFill="1" applyProtection="1">
      <protection locked="0"/>
    </xf>
    <xf numFmtId="0" fontId="29" fillId="11" borderId="14" xfId="6" applyFont="1" applyFill="1" applyBorder="1" applyProtection="1">
      <protection locked="0"/>
    </xf>
    <xf numFmtId="49" fontId="5" fillId="12" borderId="17" xfId="6" applyNumberFormat="1" applyFont="1" applyFill="1" applyBorder="1" applyAlignment="1" applyProtection="1">
      <alignment horizontal="left" vertical="center"/>
      <protection locked="0"/>
    </xf>
    <xf numFmtId="0" fontId="29" fillId="11" borderId="1" xfId="6" applyFont="1" applyFill="1" applyBorder="1" applyAlignment="1" applyProtection="1">
      <alignment horizontal="left"/>
      <protection locked="0"/>
    </xf>
    <xf numFmtId="0" fontId="29" fillId="11" borderId="1" xfId="6" applyFont="1" applyFill="1" applyBorder="1" applyAlignment="1" applyProtection="1">
      <alignment horizontal="left" vertical="top"/>
      <protection locked="0"/>
    </xf>
    <xf numFmtId="0" fontId="29" fillId="11" borderId="0" xfId="6" applyFont="1" applyFill="1" applyAlignment="1" applyProtection="1">
      <alignment horizontal="left"/>
      <protection locked="0"/>
    </xf>
    <xf numFmtId="0" fontId="29" fillId="11" borderId="14" xfId="6" applyFont="1" applyFill="1" applyBorder="1" applyAlignment="1" applyProtection="1">
      <alignment horizontal="left"/>
      <protection locked="0"/>
    </xf>
    <xf numFmtId="0" fontId="29" fillId="11" borderId="0" xfId="6" applyFont="1" applyFill="1" applyAlignment="1" applyProtection="1">
      <alignment horizontal="left" vertical="top"/>
      <protection locked="0"/>
    </xf>
    <xf numFmtId="0" fontId="29" fillId="11" borderId="13" xfId="6" applyFont="1" applyFill="1" applyBorder="1" applyAlignment="1" applyProtection="1">
      <alignment horizontal="left" vertical="top"/>
      <protection locked="0"/>
    </xf>
    <xf numFmtId="0" fontId="32" fillId="11" borderId="14" xfId="6" applyFont="1" applyFill="1" applyBorder="1"/>
    <xf numFmtId="0" fontId="40" fillId="12" borderId="3" xfId="6" applyFont="1" applyFill="1" applyBorder="1" applyAlignment="1" applyProtection="1">
      <alignment horizontal="left" vertical="center"/>
      <protection locked="0"/>
    </xf>
    <xf numFmtId="0" fontId="40" fillId="12" borderId="3" xfId="8" applyFont="1" applyFill="1" applyBorder="1" applyAlignment="1" applyProtection="1">
      <alignment horizontal="left" vertical="center"/>
      <protection locked="0"/>
    </xf>
    <xf numFmtId="0" fontId="40" fillId="12" borderId="2" xfId="8" applyFont="1" applyFill="1" applyBorder="1" applyAlignment="1" applyProtection="1">
      <alignment horizontal="left" vertical="center"/>
      <protection locked="0"/>
    </xf>
    <xf numFmtId="0" fontId="40" fillId="12" borderId="15" xfId="8" applyFont="1" applyFill="1" applyBorder="1" applyAlignment="1" applyProtection="1">
      <alignment horizontal="left" vertical="center"/>
      <protection locked="0"/>
    </xf>
    <xf numFmtId="0" fontId="5" fillId="12" borderId="2" xfId="8" applyFont="1" applyFill="1" applyBorder="1" applyAlignment="1" applyProtection="1">
      <alignment horizontal="left" vertical="center"/>
      <protection locked="0"/>
    </xf>
    <xf numFmtId="0" fontId="5" fillId="12" borderId="15" xfId="8" applyFont="1" applyFill="1" applyBorder="1" applyAlignment="1" applyProtection="1">
      <alignment horizontal="left" vertical="center"/>
      <protection locked="0"/>
    </xf>
    <xf numFmtId="0" fontId="29" fillId="11" borderId="13" xfId="8" applyFont="1" applyFill="1" applyBorder="1" applyAlignment="1">
      <alignment vertical="top"/>
    </xf>
    <xf numFmtId="0" fontId="29" fillId="11" borderId="0" xfId="8" applyFont="1" applyFill="1" applyAlignment="1">
      <alignment vertical="top"/>
    </xf>
    <xf numFmtId="0" fontId="29" fillId="11" borderId="0" xfId="8" applyFont="1" applyFill="1"/>
    <xf numFmtId="0" fontId="32" fillId="11" borderId="14" xfId="8" applyFont="1" applyFill="1" applyBorder="1"/>
    <xf numFmtId="0" fontId="40" fillId="0" borderId="0" xfId="8" applyFont="1" applyAlignment="1" applyProtection="1">
      <alignment horizontal="left" vertical="center"/>
      <protection locked="0"/>
    </xf>
    <xf numFmtId="0" fontId="5" fillId="0" borderId="0" xfId="8" applyFont="1" applyAlignment="1" applyProtection="1">
      <alignment horizontal="left" vertical="center"/>
      <protection locked="0"/>
    </xf>
    <xf numFmtId="0" fontId="5" fillId="0" borderId="10" xfId="8" applyFont="1" applyBorder="1" applyAlignment="1" applyProtection="1">
      <alignment horizontal="left" vertical="center"/>
      <protection locked="0"/>
    </xf>
    <xf numFmtId="0" fontId="5" fillId="12" borderId="17" xfId="6" quotePrefix="1" applyFont="1" applyFill="1" applyBorder="1" applyAlignment="1" applyProtection="1">
      <alignment horizontal="left" vertical="center"/>
      <protection locked="0"/>
    </xf>
    <xf numFmtId="0" fontId="40" fillId="0" borderId="13" xfId="6" applyFont="1" applyBorder="1" applyAlignment="1" applyProtection="1">
      <alignment horizontal="left" vertical="center"/>
      <protection locked="0"/>
    </xf>
    <xf numFmtId="0" fontId="5" fillId="0" borderId="0" xfId="6" applyFont="1" applyAlignment="1" applyProtection="1">
      <alignment horizontal="left" vertical="center"/>
      <protection locked="0"/>
    </xf>
    <xf numFmtId="0" fontId="5" fillId="0" borderId="14" xfId="6" quotePrefix="1" applyFont="1" applyBorder="1" applyAlignment="1" applyProtection="1">
      <alignment horizontal="left" vertical="center"/>
      <protection locked="0"/>
    </xf>
    <xf numFmtId="0" fontId="32" fillId="11" borderId="14" xfId="6" applyFont="1" applyFill="1" applyBorder="1" applyProtection="1">
      <protection locked="0"/>
    </xf>
    <xf numFmtId="0" fontId="29" fillId="11" borderId="1" xfId="6" applyFont="1" applyFill="1" applyBorder="1" applyAlignment="1">
      <alignment vertical="top" wrapText="1"/>
    </xf>
    <xf numFmtId="0" fontId="29" fillId="11" borderId="0" xfId="6" applyFont="1" applyFill="1"/>
    <xf numFmtId="0" fontId="29" fillId="11" borderId="0" xfId="6" applyFont="1" applyFill="1" applyAlignment="1">
      <alignment vertical="top"/>
    </xf>
    <xf numFmtId="0" fontId="5" fillId="12" borderId="3" xfId="6" applyFont="1" applyFill="1" applyBorder="1" applyAlignment="1" applyProtection="1">
      <alignment horizontal="left" vertical="center"/>
      <protection locked="0"/>
    </xf>
    <xf numFmtId="0" fontId="5" fillId="12" borderId="2" xfId="6" applyFont="1" applyFill="1" applyBorder="1" applyAlignment="1" applyProtection="1">
      <alignment horizontal="left" vertical="center"/>
      <protection locked="0"/>
    </xf>
    <xf numFmtId="0" fontId="5" fillId="12" borderId="15" xfId="6" applyFont="1" applyFill="1" applyBorder="1" applyAlignment="1" applyProtection="1">
      <alignment horizontal="left" vertical="center"/>
      <protection locked="0"/>
    </xf>
    <xf numFmtId="0" fontId="29" fillId="11" borderId="1" xfId="6" applyFont="1" applyFill="1" applyBorder="1" applyProtection="1">
      <protection locked="0"/>
    </xf>
    <xf numFmtId="0" fontId="29" fillId="11" borderId="1" xfId="6" applyFont="1" applyFill="1" applyBorder="1" applyAlignment="1" applyProtection="1">
      <alignment vertical="top"/>
      <protection locked="0"/>
    </xf>
    <xf numFmtId="0" fontId="29" fillId="11" borderId="1" xfId="6" applyFont="1" applyFill="1" applyBorder="1" applyAlignment="1" applyProtection="1">
      <alignment horizontal="left" vertical="top"/>
      <protection locked="0"/>
    </xf>
    <xf numFmtId="0" fontId="5" fillId="12" borderId="3" xfId="6" applyFont="1" applyFill="1" applyBorder="1" applyAlignment="1" applyProtection="1">
      <alignment horizontal="left" vertical="center" wrapText="1"/>
      <protection locked="0"/>
    </xf>
    <xf numFmtId="0" fontId="5" fillId="12" borderId="2" xfId="6" applyFont="1" applyFill="1" applyBorder="1" applyAlignment="1" applyProtection="1">
      <alignment horizontal="left" vertical="center" wrapText="1"/>
      <protection locked="0"/>
    </xf>
    <xf numFmtId="0" fontId="5" fillId="12" borderId="15" xfId="6" applyFont="1" applyFill="1" applyBorder="1" applyAlignment="1" applyProtection="1">
      <alignment horizontal="left" vertical="center" wrapText="1"/>
      <protection locked="0"/>
    </xf>
    <xf numFmtId="0" fontId="29" fillId="11" borderId="0" xfId="4" applyFont="1" applyFill="1"/>
    <xf numFmtId="0" fontId="29" fillId="11" borderId="0" xfId="4" applyFont="1" applyFill="1" applyAlignment="1">
      <alignment vertical="top"/>
    </xf>
    <xf numFmtId="0" fontId="29" fillId="11" borderId="1" xfId="6" applyFont="1" applyFill="1" applyBorder="1" applyAlignment="1" applyProtection="1">
      <alignment horizontal="left"/>
      <protection locked="0"/>
    </xf>
    <xf numFmtId="0" fontId="29" fillId="11" borderId="1" xfId="6" applyFont="1" applyFill="1" applyBorder="1" applyAlignment="1">
      <alignment vertical="top"/>
    </xf>
    <xf numFmtId="0" fontId="5" fillId="0" borderId="3" xfId="6" applyFont="1" applyBorder="1" applyAlignment="1" applyProtection="1">
      <alignment horizontal="left" vertical="center"/>
      <protection locked="0"/>
    </xf>
    <xf numFmtId="0" fontId="5" fillId="0" borderId="2" xfId="6" applyFont="1" applyBorder="1" applyAlignment="1" applyProtection="1">
      <alignment horizontal="left" vertical="center"/>
      <protection locked="0"/>
    </xf>
    <xf numFmtId="0" fontId="6" fillId="11" borderId="13" xfId="4" applyFont="1" applyFill="1" applyBorder="1" applyAlignment="1">
      <alignment horizontal="right" vertical="center" wrapText="1"/>
    </xf>
    <xf numFmtId="0" fontId="6" fillId="11" borderId="0" xfId="4" applyFont="1" applyFill="1" applyAlignment="1">
      <alignment horizontal="right" vertical="center" wrapText="1"/>
    </xf>
    <xf numFmtId="0" fontId="5" fillId="12" borderId="3" xfId="6" applyFont="1" applyFill="1" applyBorder="1" applyAlignment="1" applyProtection="1">
      <alignment vertical="center"/>
      <protection locked="0"/>
    </xf>
    <xf numFmtId="0" fontId="5" fillId="12" borderId="2" xfId="6" applyFont="1" applyFill="1" applyBorder="1" applyAlignment="1" applyProtection="1">
      <alignment vertical="center"/>
      <protection locked="0"/>
    </xf>
    <xf numFmtId="0" fontId="5" fillId="12" borderId="15" xfId="6" applyFont="1" applyFill="1" applyBorder="1" applyAlignment="1" applyProtection="1">
      <alignment vertical="center"/>
      <protection locked="0"/>
    </xf>
    <xf numFmtId="0" fontId="6" fillId="11" borderId="0" xfId="4" applyFont="1" applyFill="1" applyAlignment="1">
      <alignment vertical="center"/>
    </xf>
    <xf numFmtId="49" fontId="5" fillId="12" borderId="3" xfId="6" applyNumberFormat="1" applyFont="1" applyFill="1" applyBorder="1" applyAlignment="1" applyProtection="1">
      <alignment vertical="center"/>
      <protection locked="0"/>
    </xf>
    <xf numFmtId="49" fontId="5" fillId="12" borderId="2" xfId="6" applyNumberFormat="1" applyFont="1" applyFill="1" applyBorder="1" applyAlignment="1" applyProtection="1">
      <alignment vertical="center"/>
      <protection locked="0"/>
    </xf>
    <xf numFmtId="49" fontId="5" fillId="12" borderId="15" xfId="6" applyNumberFormat="1" applyFont="1" applyFill="1" applyBorder="1" applyAlignment="1" applyProtection="1">
      <alignment vertical="center"/>
      <protection locked="0"/>
    </xf>
    <xf numFmtId="0" fontId="6" fillId="11" borderId="0" xfId="4" applyFont="1" applyFill="1" applyAlignment="1">
      <alignment horizontal="center" vertical="center"/>
    </xf>
    <xf numFmtId="0" fontId="6" fillId="11" borderId="14"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15" xfId="4" applyFont="1" applyFill="1" applyBorder="1" applyAlignment="1" applyProtection="1">
      <alignment horizontal="center" vertical="center"/>
      <protection locked="0"/>
    </xf>
    <xf numFmtId="0" fontId="6" fillId="11" borderId="13" xfId="4" applyFont="1" applyFill="1" applyBorder="1" applyAlignment="1">
      <alignment horizontal="left" vertical="center"/>
    </xf>
    <xf numFmtId="0" fontId="6" fillId="11" borderId="0" xfId="4" applyFont="1" applyFill="1" applyAlignment="1">
      <alignment horizontal="left" vertical="center"/>
    </xf>
    <xf numFmtId="0" fontId="6" fillId="11" borderId="0" xfId="4" applyFont="1" applyFill="1" applyAlignment="1">
      <alignment vertical="top"/>
    </xf>
    <xf numFmtId="0" fontId="29" fillId="12" borderId="3" xfId="6" applyFont="1" applyFill="1" applyBorder="1" applyAlignment="1" applyProtection="1">
      <alignment vertical="center"/>
      <protection locked="0"/>
    </xf>
    <xf numFmtId="0" fontId="29" fillId="12" borderId="2" xfId="6" applyFont="1" applyFill="1" applyBorder="1" applyAlignment="1" applyProtection="1">
      <alignment vertical="center"/>
      <protection locked="0"/>
    </xf>
    <xf numFmtId="0" fontId="29" fillId="12" borderId="15" xfId="6"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9" fillId="12" borderId="3" xfId="7"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15" xfId="0" applyFont="1" applyFill="1" applyBorder="1" applyAlignment="1" applyProtection="1">
      <alignment vertical="center"/>
      <protection locked="0"/>
    </xf>
    <xf numFmtId="0" fontId="29" fillId="11" borderId="1" xfId="6" applyFont="1" applyFill="1" applyBorder="1"/>
    <xf numFmtId="0" fontId="6" fillId="11" borderId="13" xfId="4" applyFont="1" applyFill="1" applyBorder="1" applyAlignment="1">
      <alignment horizontal="center" vertical="center"/>
    </xf>
    <xf numFmtId="0" fontId="6" fillId="11" borderId="13" xfId="4" applyFont="1" applyFill="1" applyBorder="1" applyAlignment="1">
      <alignment horizontal="right" vertical="center"/>
    </xf>
    <xf numFmtId="0" fontId="6" fillId="11" borderId="0" xfId="4" applyFont="1" applyFill="1" applyAlignment="1">
      <alignment horizontal="right" vertical="center"/>
    </xf>
    <xf numFmtId="0" fontId="30" fillId="11" borderId="0" xfId="4" applyFont="1" applyFill="1" applyAlignment="1">
      <alignment vertical="center"/>
    </xf>
    <xf numFmtId="0" fontId="39" fillId="12" borderId="3" xfId="7" applyFill="1" applyBorder="1" applyProtection="1">
      <protection locked="0"/>
    </xf>
    <xf numFmtId="0" fontId="39" fillId="12" borderId="2" xfId="7" applyFill="1" applyBorder="1" applyProtection="1">
      <protection locked="0"/>
    </xf>
    <xf numFmtId="0" fontId="39" fillId="12" borderId="15" xfId="7" applyFill="1" applyBorder="1" applyProtection="1">
      <protection locked="0"/>
    </xf>
    <xf numFmtId="0" fontId="29" fillId="12" borderId="2" xfId="6" applyFont="1" applyFill="1" applyBorder="1" applyProtection="1">
      <protection locked="0"/>
    </xf>
    <xf numFmtId="0" fontId="29" fillId="12" borderId="15" xfId="6" applyFont="1" applyFill="1" applyBorder="1" applyProtection="1">
      <protection locked="0"/>
    </xf>
    <xf numFmtId="0" fontId="5" fillId="12" borderId="3" xfId="6" applyFont="1" applyFill="1" applyBorder="1" applyAlignment="1" applyProtection="1">
      <alignment horizontal="center" vertical="center"/>
      <protection locked="0"/>
    </xf>
    <xf numFmtId="0" fontId="5" fillId="12" borderId="15" xfId="6" applyFont="1" applyFill="1" applyBorder="1" applyAlignment="1" applyProtection="1">
      <alignment horizontal="center" vertical="center"/>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15" xfId="4" applyFont="1" applyFill="1" applyBorder="1" applyAlignment="1" applyProtection="1">
      <alignment vertical="center"/>
      <protection locked="0"/>
    </xf>
    <xf numFmtId="49" fontId="5" fillId="12" borderId="3" xfId="6" applyNumberFormat="1" applyFont="1" applyFill="1" applyBorder="1" applyAlignment="1" applyProtection="1">
      <alignment horizontal="center" vertical="center"/>
      <protection locked="0"/>
    </xf>
    <xf numFmtId="49" fontId="5" fillId="12" borderId="15" xfId="6" applyNumberFormat="1"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6" fillId="11" borderId="14" xfId="4" applyFont="1" applyFill="1" applyBorder="1" applyAlignment="1">
      <alignment horizontal="right" vertical="center" wrapText="1"/>
    </xf>
    <xf numFmtId="0" fontId="30" fillId="11" borderId="13" xfId="4" applyFont="1" applyFill="1" applyBorder="1" applyAlignment="1">
      <alignment vertical="center"/>
    </xf>
    <xf numFmtId="0" fontId="29" fillId="11" borderId="0" xfId="4" applyFont="1" applyFill="1" applyProtection="1">
      <protection locked="0"/>
    </xf>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6" fillId="11" borderId="14" xfId="4" applyFont="1" applyFill="1" applyBorder="1" applyAlignment="1">
      <alignment horizontal="right" vertical="center"/>
    </xf>
    <xf numFmtId="49" fontId="5" fillId="12" borderId="3" xfId="4" applyNumberFormat="1" applyFont="1" applyFill="1" applyBorder="1" applyAlignment="1" applyProtection="1">
      <alignment horizontal="center" vertical="center"/>
      <protection locked="0"/>
    </xf>
    <xf numFmtId="49" fontId="5" fillId="12" borderId="15" xfId="4" applyNumberFormat="1" applyFont="1" applyFill="1" applyBorder="1" applyAlignment="1" applyProtection="1">
      <alignment horizontal="center" vertical="center"/>
      <protection locked="0"/>
    </xf>
    <xf numFmtId="0" fontId="29" fillId="11" borderId="0" xfId="4" applyFont="1" applyFill="1" applyAlignment="1">
      <alignment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13"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15" xfId="4" applyNumberFormat="1" applyFont="1" applyFill="1" applyBorder="1" applyAlignment="1" applyProtection="1">
      <alignment horizontal="center" vertical="center"/>
      <protection locked="0"/>
    </xf>
    <xf numFmtId="0" fontId="5" fillId="0" borderId="13" xfId="4" applyFont="1" applyBorder="1" applyAlignment="1">
      <alignment horizontal="center" vertical="center" wrapText="1"/>
    </xf>
    <xf numFmtId="0" fontId="5" fillId="0" borderId="0" xfId="4" applyFont="1" applyAlignment="1">
      <alignment horizontal="center" vertical="center" wrapText="1"/>
    </xf>
    <xf numFmtId="0" fontId="5" fillId="0" borderId="14" xfId="4" applyFont="1" applyBorder="1" applyAlignment="1">
      <alignment horizontal="center" vertical="center" wrapText="1"/>
    </xf>
    <xf numFmtId="0" fontId="29" fillId="11" borderId="13" xfId="4" applyFont="1" applyFill="1" applyBorder="1" applyAlignment="1">
      <alignment wrapText="1"/>
    </xf>
    <xf numFmtId="0" fontId="6" fillId="0" borderId="12" xfId="0" applyFont="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6" fillId="11" borderId="12" xfId="0" applyFont="1" applyFill="1" applyBorder="1" applyAlignment="1">
      <alignment horizontal="left" vertical="center" wrapText="1"/>
    </xf>
    <xf numFmtId="0" fontId="6" fillId="9" borderId="12" xfId="0" applyFont="1" applyFill="1" applyBorder="1" applyAlignment="1">
      <alignment horizontal="left" vertical="center" wrapText="1"/>
    </xf>
    <xf numFmtId="0" fontId="5" fillId="4" borderId="12" xfId="0" applyFont="1" applyFill="1" applyBorder="1" applyAlignment="1" applyProtection="1">
      <alignment horizontal="left" vertical="center" wrapText="1"/>
      <protection locked="0"/>
    </xf>
    <xf numFmtId="0" fontId="6" fillId="4" borderId="12" xfId="0" applyFont="1" applyFill="1" applyBorder="1" applyAlignment="1" applyProtection="1">
      <alignment vertical="center"/>
      <protection locked="0"/>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12" xfId="0" applyFont="1" applyFill="1" applyBorder="1" applyAlignment="1">
      <alignment horizontal="center" vertical="center"/>
    </xf>
    <xf numFmtId="0" fontId="0" fillId="0" borderId="12" xfId="0" applyBorder="1" applyAlignment="1">
      <alignment horizontal="center" vertical="center"/>
    </xf>
    <xf numFmtId="0" fontId="5"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2" fillId="4" borderId="12" xfId="0" applyFont="1" applyFill="1" applyBorder="1" applyAlignment="1" applyProtection="1">
      <alignment horizontal="left" vertical="center" wrapText="1"/>
      <protection locked="0"/>
    </xf>
    <xf numFmtId="0" fontId="13" fillId="9" borderId="12" xfId="0" applyFont="1" applyFill="1" applyBorder="1" applyAlignment="1">
      <alignment horizontal="left" vertical="center" wrapText="1"/>
    </xf>
    <xf numFmtId="0" fontId="13"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6" fillId="0" borderId="12" xfId="5" applyFont="1" applyBorder="1" applyAlignment="1">
      <alignment horizontal="left" vertical="center" wrapText="1" indent="1"/>
    </xf>
    <xf numFmtId="0" fontId="6" fillId="0" borderId="12" xfId="0" applyFont="1" applyBorder="1" applyAlignment="1">
      <alignment horizontal="left" vertical="center" wrapText="1" indent="1"/>
    </xf>
    <xf numFmtId="0" fontId="13" fillId="4" borderId="12" xfId="5" applyFont="1" applyFill="1" applyBorder="1" applyAlignment="1">
      <alignment horizontal="left" vertical="center" wrapText="1"/>
    </xf>
    <xf numFmtId="0" fontId="13" fillId="4" borderId="12" xfId="5" applyFont="1" applyFill="1" applyBorder="1" applyAlignment="1">
      <alignment vertical="center" wrapText="1"/>
    </xf>
    <xf numFmtId="0" fontId="3" fillId="0" borderId="12" xfId="5" applyBorder="1"/>
    <xf numFmtId="0" fontId="5" fillId="4" borderId="12" xfId="5" applyFont="1" applyFill="1" applyBorder="1" applyAlignment="1">
      <alignment horizontal="left" vertical="center" wrapText="1"/>
    </xf>
    <xf numFmtId="0" fontId="5" fillId="4" borderId="12" xfId="5" applyFont="1" applyFill="1" applyBorder="1" applyAlignment="1">
      <alignment vertical="center" wrapText="1"/>
    </xf>
    <xf numFmtId="0" fontId="6" fillId="11" borderId="12" xfId="0" applyFont="1" applyFill="1" applyBorder="1" applyAlignment="1">
      <alignment horizontal="left" vertical="center" wrapText="1" indent="1"/>
    </xf>
    <xf numFmtId="0" fontId="16" fillId="9" borderId="12" xfId="0" applyFont="1" applyFill="1" applyBorder="1" applyAlignment="1">
      <alignment horizontal="left" vertical="center" wrapText="1"/>
    </xf>
    <xf numFmtId="0" fontId="6" fillId="9" borderId="12" xfId="0" applyFont="1" applyFill="1" applyBorder="1" applyAlignment="1">
      <alignment horizontal="left" vertical="center" wrapText="1" indent="1"/>
    </xf>
    <xf numFmtId="0" fontId="16" fillId="0" borderId="12" xfId="0" applyFont="1" applyBorder="1" applyAlignment="1">
      <alignment horizontal="left" vertical="center" wrapText="1"/>
    </xf>
    <xf numFmtId="0" fontId="21" fillId="0" borderId="12" xfId="0" applyFont="1" applyBorder="1" applyAlignment="1">
      <alignment horizontal="left" vertical="center" wrapText="1"/>
    </xf>
    <xf numFmtId="0" fontId="19" fillId="3" borderId="12" xfId="5" applyFont="1" applyFill="1" applyBorder="1" applyAlignment="1">
      <alignment horizontal="center" vertical="center"/>
    </xf>
    <xf numFmtId="0" fontId="3" fillId="0" borderId="12"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12" xfId="5" applyFont="1" applyFill="1" applyBorder="1" applyAlignment="1">
      <alignment horizontal="center" vertical="center" wrapText="1"/>
    </xf>
    <xf numFmtId="0" fontId="3" fillId="0" borderId="12" xfId="5" applyBorder="1" applyAlignment="1">
      <alignment horizontal="center" vertical="center" wrapText="1"/>
    </xf>
    <xf numFmtId="3" fontId="19" fillId="3" borderId="12" xfId="5" applyNumberFormat="1" applyFont="1" applyFill="1" applyBorder="1" applyAlignment="1">
      <alignment horizontal="center" vertical="center" wrapText="1"/>
    </xf>
    <xf numFmtId="3" fontId="3" fillId="0" borderId="12" xfId="5" applyNumberFormat="1" applyBorder="1" applyAlignment="1">
      <alignment horizontal="center" vertical="center" wrapText="1"/>
    </xf>
    <xf numFmtId="0" fontId="5" fillId="10" borderId="12" xfId="0" applyFont="1" applyFill="1" applyBorder="1" applyAlignment="1">
      <alignment horizontal="left" vertical="center" wrapText="1"/>
    </xf>
    <xf numFmtId="0" fontId="13" fillId="10" borderId="12" xfId="0" applyFont="1" applyFill="1" applyBorder="1" applyAlignment="1">
      <alignment horizontal="left" vertical="center" wrapText="1"/>
    </xf>
    <xf numFmtId="0" fontId="13" fillId="7" borderId="12" xfId="0" applyFont="1" applyFill="1" applyBorder="1" applyAlignment="1">
      <alignment horizontal="left" vertical="center" wrapText="1" shrinkToFit="1"/>
    </xf>
    <xf numFmtId="0" fontId="13" fillId="0" borderId="12" xfId="0" applyFont="1" applyBorder="1" applyAlignment="1">
      <alignment horizontal="left" vertical="center" wrapText="1"/>
    </xf>
    <xf numFmtId="0" fontId="6" fillId="10" borderId="12" xfId="0" applyFont="1" applyFill="1" applyBorder="1" applyAlignment="1">
      <alignment horizontal="left" vertical="center" wrapTex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12" xfId="3" applyFont="1" applyFill="1" applyBorder="1" applyAlignment="1">
      <alignment horizontal="center" vertical="center" wrapText="1"/>
    </xf>
    <xf numFmtId="0" fontId="19" fillId="3" borderId="12" xfId="3" applyFont="1" applyFill="1" applyBorder="1" applyAlignment="1">
      <alignment horizontal="center" vertical="center" wrapText="1"/>
    </xf>
    <xf numFmtId="0" fontId="6" fillId="0" borderId="7" xfId="0" applyFont="1" applyBorder="1" applyAlignment="1">
      <alignment horizontal="left" vertical="center" wrapText="1" indent="1"/>
    </xf>
    <xf numFmtId="0" fontId="5" fillId="9" borderId="7"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8" xfId="0" applyFont="1" applyBorder="1" applyAlignment="1">
      <alignment horizontal="left" vertical="center" wrapText="1"/>
    </xf>
    <xf numFmtId="0" fontId="6" fillId="0" borderId="7" xfId="0" applyFont="1" applyBorder="1" applyAlignment="1">
      <alignment horizontal="left" vertical="center" wrapText="1"/>
    </xf>
    <xf numFmtId="0" fontId="5" fillId="9" borderId="7" xfId="0" applyFont="1" applyFill="1" applyBorder="1" applyAlignment="1">
      <alignment horizontal="left" vertical="center" wrapText="1"/>
    </xf>
    <xf numFmtId="0" fontId="13" fillId="9" borderId="7" xfId="0" applyFont="1" applyFill="1" applyBorder="1" applyAlignment="1">
      <alignment horizontal="left" vertical="center" wrapText="1"/>
    </xf>
    <xf numFmtId="0" fontId="13" fillId="0" borderId="7" xfId="0" applyFont="1" applyBorder="1" applyAlignment="1">
      <alignment horizontal="left" vertical="center" wrapText="1"/>
    </xf>
    <xf numFmtId="0" fontId="13" fillId="9" borderId="8" xfId="0" applyFont="1" applyFill="1" applyBorder="1" applyAlignment="1">
      <alignment horizontal="left" vertical="center" wrapText="1"/>
    </xf>
    <xf numFmtId="0" fontId="13" fillId="7" borderId="9"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10" xfId="0" applyFont="1" applyFill="1" applyBorder="1" applyAlignment="1">
      <alignment horizontal="left" vertical="center" shrinkToFit="1"/>
    </xf>
    <xf numFmtId="0" fontId="6" fillId="0" borderId="11" xfId="0" applyFont="1" applyBorder="1" applyAlignment="1">
      <alignment horizontal="left" vertical="center" wrapText="1" indent="1"/>
    </xf>
    <xf numFmtId="0" fontId="6" fillId="0" borderId="11" xfId="0" applyFont="1" applyBorder="1" applyAlignment="1">
      <alignment horizontal="left" vertical="center" wrapText="1"/>
    </xf>
    <xf numFmtId="0" fontId="20" fillId="9" borderId="12" xfId="0" applyFont="1" applyFill="1" applyBorder="1" applyAlignment="1">
      <alignment horizontal="left" vertical="center" wrapText="1"/>
    </xf>
    <xf numFmtId="0" fontId="4" fillId="0" borderId="12" xfId="0" applyFont="1" applyBorder="1" applyAlignment="1">
      <alignment horizontal="left" vertical="center" wrapText="1"/>
    </xf>
    <xf numFmtId="0" fontId="19" fillId="9"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4" fillId="0" borderId="12" xfId="0" applyFont="1" applyBorder="1" applyAlignment="1">
      <alignment vertical="center"/>
    </xf>
    <xf numFmtId="0" fontId="4" fillId="0" borderId="12" xfId="0" applyFont="1" applyBorder="1"/>
    <xf numFmtId="0" fontId="19" fillId="0" borderId="12" xfId="0" applyFont="1" applyBorder="1" applyAlignment="1">
      <alignment horizontal="left" vertical="center" wrapText="1"/>
    </xf>
    <xf numFmtId="3" fontId="10" fillId="3" borderId="12" xfId="0" applyNumberFormat="1" applyFont="1" applyFill="1" applyBorder="1" applyAlignment="1">
      <alignment horizontal="center" vertical="center" wrapText="1"/>
    </xf>
    <xf numFmtId="3" fontId="4" fillId="0" borderId="12" xfId="0" applyNumberFormat="1" applyFont="1" applyBorder="1"/>
    <xf numFmtId="49" fontId="10" fillId="3" borderId="12" xfId="0" applyNumberFormat="1" applyFont="1" applyFill="1" applyBorder="1" applyAlignment="1">
      <alignment horizontal="center" vertical="center" wrapText="1"/>
    </xf>
    <xf numFmtId="0" fontId="22" fillId="6" borderId="12" xfId="0" applyFont="1" applyFill="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12" xfId="0" applyFont="1" applyFill="1" applyBorder="1" applyAlignment="1">
      <alignment horizontal="center" vertical="center" wrapText="1"/>
    </xf>
    <xf numFmtId="0" fontId="4" fillId="0" borderId="12" xfId="0" applyFont="1" applyBorder="1" applyAlignment="1">
      <alignment horizontal="center" vertical="center" wrapText="1"/>
    </xf>
    <xf numFmtId="0" fontId="3" fillId="0" borderId="0" xfId="0" applyFont="1" applyAlignment="1">
      <alignment horizontal="left" vertical="top" wrapText="1"/>
    </xf>
    <xf numFmtId="0" fontId="3" fillId="0" borderId="0" xfId="0" applyFont="1" applyAlignment="1">
      <alignment horizontal="left" vertical="top"/>
    </xf>
  </cellXfs>
  <cellStyles count="9">
    <cellStyle name="Hyperlink" xfId="7" builtinId="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6" xr:uid="{F1283280-358A-4BEF-9029-BD7C71AC1B5C}"/>
    <cellStyle name="Normal 3 2 2" xfId="8" xr:uid="{16726465-375C-46D9-AE5C-3BC43DC73287}"/>
    <cellStyle name="Style 1" xfId="1" xr:uid="{00000000-0005-0000-0000-000005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filip.ruzicka@mplusgroup.e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74"/>
  <sheetViews>
    <sheetView tabSelected="1" view="pageBreakPreview" topLeftCell="A234" zoomScaleNormal="100" zoomScaleSheetLayoutView="100" workbookViewId="0">
      <selection activeCell="M22" sqref="M22"/>
    </sheetView>
  </sheetViews>
  <sheetFormatPr defaultColWidth="9.109375" defaultRowHeight="14.4" x14ac:dyDescent="0.3"/>
  <cols>
    <col min="1" max="8" width="9.109375" style="35"/>
    <col min="9" max="9" width="15.33203125" style="35" customWidth="1"/>
    <col min="10" max="10" width="9.109375" style="35"/>
    <col min="11" max="13" width="9.109375" style="33"/>
    <col min="14" max="14" width="9.109375" style="34"/>
    <col min="15" max="20" width="9.109375" style="33"/>
    <col min="21" max="16384" width="9.109375" style="35"/>
  </cols>
  <sheetData>
    <row r="1" spans="1:20" ht="15.6" x14ac:dyDescent="0.3">
      <c r="A1" s="227" t="s">
        <v>0</v>
      </c>
      <c r="B1" s="228"/>
      <c r="C1" s="228"/>
      <c r="D1" s="44"/>
      <c r="E1" s="44"/>
      <c r="F1" s="44"/>
      <c r="G1" s="44"/>
      <c r="H1" s="44"/>
      <c r="I1" s="44"/>
      <c r="J1" s="45"/>
    </row>
    <row r="2" spans="1:20" ht="14.4" customHeight="1" x14ac:dyDescent="0.3">
      <c r="A2" s="229" t="s">
        <v>1</v>
      </c>
      <c r="B2" s="230"/>
      <c r="C2" s="230"/>
      <c r="D2" s="230"/>
      <c r="E2" s="230"/>
      <c r="F2" s="230"/>
      <c r="G2" s="230"/>
      <c r="H2" s="230"/>
      <c r="I2" s="230"/>
      <c r="J2" s="231"/>
      <c r="N2" s="34">
        <v>1</v>
      </c>
    </row>
    <row r="3" spans="1:20" x14ac:dyDescent="0.3">
      <c r="A3" s="46"/>
      <c r="B3" s="47"/>
      <c r="C3" s="47"/>
      <c r="D3" s="47"/>
      <c r="E3" s="47"/>
      <c r="F3" s="47"/>
      <c r="G3" s="47"/>
      <c r="H3" s="47"/>
      <c r="I3" s="47"/>
      <c r="J3" s="48"/>
      <c r="N3" s="34">
        <v>2</v>
      </c>
    </row>
    <row r="4" spans="1:20" ht="33.6" customHeight="1" x14ac:dyDescent="0.3">
      <c r="A4" s="232" t="s">
        <v>2</v>
      </c>
      <c r="B4" s="233"/>
      <c r="C4" s="233"/>
      <c r="D4" s="233"/>
      <c r="E4" s="234">
        <v>46023</v>
      </c>
      <c r="F4" s="235"/>
      <c r="G4" s="49" t="s">
        <v>3</v>
      </c>
      <c r="H4" s="234">
        <v>46112</v>
      </c>
      <c r="I4" s="235"/>
      <c r="J4" s="50"/>
      <c r="N4" s="34">
        <v>3</v>
      </c>
    </row>
    <row r="5" spans="1:20" s="33" customFormat="1" ht="10.199999999999999" customHeight="1" x14ac:dyDescent="0.3">
      <c r="A5" s="236"/>
      <c r="B5" s="237"/>
      <c r="C5" s="237"/>
      <c r="D5" s="237"/>
      <c r="E5" s="237"/>
      <c r="F5" s="237"/>
      <c r="G5" s="237"/>
      <c r="H5" s="237"/>
      <c r="I5" s="237"/>
      <c r="J5" s="238"/>
      <c r="N5" s="34">
        <v>4</v>
      </c>
    </row>
    <row r="6" spans="1:20" ht="20.399999999999999" customHeight="1" x14ac:dyDescent="0.3">
      <c r="A6" s="51"/>
      <c r="B6" s="52" t="s">
        <v>4</v>
      </c>
      <c r="C6" s="53"/>
      <c r="D6" s="53"/>
      <c r="E6" s="17">
        <v>2026</v>
      </c>
      <c r="F6" s="54"/>
      <c r="G6" s="49"/>
      <c r="H6" s="54"/>
      <c r="I6" s="55"/>
      <c r="J6" s="56"/>
    </row>
    <row r="7" spans="1:20" s="38" customFormat="1" ht="10.95" customHeight="1" x14ac:dyDescent="0.3">
      <c r="A7" s="51"/>
      <c r="B7" s="53"/>
      <c r="C7" s="53"/>
      <c r="D7" s="53"/>
      <c r="E7" s="57"/>
      <c r="F7" s="57"/>
      <c r="G7" s="49"/>
      <c r="H7" s="54"/>
      <c r="I7" s="55"/>
      <c r="J7" s="56"/>
      <c r="K7" s="36"/>
      <c r="L7" s="36"/>
      <c r="M7" s="36"/>
      <c r="N7" s="37"/>
      <c r="O7" s="36"/>
      <c r="P7" s="36"/>
      <c r="Q7" s="36"/>
      <c r="R7" s="36"/>
      <c r="S7" s="36"/>
      <c r="T7" s="36"/>
    </row>
    <row r="8" spans="1:20" ht="20.399999999999999" customHeight="1" x14ac:dyDescent="0.3">
      <c r="A8" s="51"/>
      <c r="B8" s="52" t="s">
        <v>5</v>
      </c>
      <c r="C8" s="53"/>
      <c r="D8" s="53"/>
      <c r="E8" s="17">
        <v>1</v>
      </c>
      <c r="F8" s="54"/>
      <c r="G8" s="49"/>
      <c r="H8" s="54"/>
      <c r="I8" s="55"/>
      <c r="J8" s="56"/>
    </row>
    <row r="9" spans="1:20" s="38" customFormat="1" ht="10.95" customHeight="1" x14ac:dyDescent="0.3">
      <c r="A9" s="51"/>
      <c r="B9" s="53"/>
      <c r="C9" s="53"/>
      <c r="D9" s="53"/>
      <c r="E9" s="57"/>
      <c r="F9" s="57"/>
      <c r="G9" s="49"/>
      <c r="H9" s="57"/>
      <c r="I9" s="58"/>
      <c r="J9" s="56"/>
      <c r="K9" s="36"/>
      <c r="L9" s="36"/>
      <c r="M9" s="36"/>
      <c r="N9" s="37"/>
      <c r="O9" s="36"/>
      <c r="P9" s="36"/>
      <c r="Q9" s="36"/>
      <c r="R9" s="36"/>
      <c r="S9" s="36"/>
      <c r="T9" s="36"/>
    </row>
    <row r="10" spans="1:20" ht="37.950000000000003" customHeight="1" x14ac:dyDescent="0.3">
      <c r="A10" s="221" t="s">
        <v>6</v>
      </c>
      <c r="B10" s="222"/>
      <c r="C10" s="222"/>
      <c r="D10" s="222"/>
      <c r="E10" s="222"/>
      <c r="F10" s="222"/>
      <c r="G10" s="222"/>
      <c r="H10" s="222"/>
      <c r="I10" s="222"/>
      <c r="J10" s="59"/>
    </row>
    <row r="11" spans="1:20" ht="24.6" customHeight="1" x14ac:dyDescent="0.3">
      <c r="A11" s="201" t="s">
        <v>7</v>
      </c>
      <c r="B11" s="223"/>
      <c r="C11" s="224" t="s">
        <v>445</v>
      </c>
      <c r="D11" s="225"/>
      <c r="E11" s="60"/>
      <c r="F11" s="176" t="s">
        <v>8</v>
      </c>
      <c r="G11" s="218"/>
      <c r="H11" s="186" t="s">
        <v>446</v>
      </c>
      <c r="I11" s="187"/>
      <c r="J11" s="61"/>
    </row>
    <row r="12" spans="1:20" ht="14.4" customHeight="1" x14ac:dyDescent="0.3">
      <c r="A12" s="62"/>
      <c r="B12" s="63"/>
      <c r="C12" s="63"/>
      <c r="D12" s="63"/>
      <c r="E12" s="226"/>
      <c r="F12" s="226"/>
      <c r="G12" s="226"/>
      <c r="H12" s="226"/>
      <c r="I12" s="64"/>
      <c r="J12" s="61"/>
    </row>
    <row r="13" spans="1:20" ht="21" customHeight="1" x14ac:dyDescent="0.3">
      <c r="A13" s="175" t="s">
        <v>9</v>
      </c>
      <c r="B13" s="218"/>
      <c r="C13" s="214" t="s">
        <v>448</v>
      </c>
      <c r="D13" s="215"/>
      <c r="E13" s="239"/>
      <c r="F13" s="226"/>
      <c r="G13" s="226"/>
      <c r="H13" s="226"/>
      <c r="I13" s="64"/>
      <c r="J13" s="61"/>
    </row>
    <row r="14" spans="1:20" ht="10.95" customHeight="1" x14ac:dyDescent="0.3">
      <c r="A14" s="60"/>
      <c r="B14" s="64"/>
      <c r="C14" s="43"/>
      <c r="D14" s="43"/>
      <c r="E14" s="169"/>
      <c r="F14" s="169"/>
      <c r="G14" s="169"/>
      <c r="H14" s="169"/>
      <c r="I14" s="63"/>
      <c r="J14" s="65"/>
    </row>
    <row r="15" spans="1:20" ht="22.95" customHeight="1" x14ac:dyDescent="0.3">
      <c r="A15" s="175" t="s">
        <v>10</v>
      </c>
      <c r="B15" s="218"/>
      <c r="C15" s="214" t="s">
        <v>449</v>
      </c>
      <c r="D15" s="215"/>
      <c r="E15" s="219"/>
      <c r="F15" s="203"/>
      <c r="G15" s="66" t="s">
        <v>11</v>
      </c>
      <c r="H15" s="209" t="s">
        <v>447</v>
      </c>
      <c r="I15" s="210"/>
      <c r="J15" s="67"/>
    </row>
    <row r="16" spans="1:20" ht="10.95" customHeight="1" x14ac:dyDescent="0.3">
      <c r="A16" s="60"/>
      <c r="B16" s="64"/>
      <c r="C16" s="63"/>
      <c r="D16" s="63"/>
      <c r="E16" s="169"/>
      <c r="F16" s="169"/>
      <c r="G16" s="220"/>
      <c r="H16" s="220"/>
      <c r="I16" s="63"/>
      <c r="J16" s="65"/>
    </row>
    <row r="17" spans="1:10" ht="22.95" customHeight="1" x14ac:dyDescent="0.3">
      <c r="A17" s="68"/>
      <c r="B17" s="66" t="s">
        <v>12</v>
      </c>
      <c r="C17" s="214" t="s">
        <v>450</v>
      </c>
      <c r="D17" s="215"/>
      <c r="E17" s="69"/>
      <c r="F17" s="69"/>
      <c r="G17" s="69"/>
      <c r="H17" s="69"/>
      <c r="I17" s="69"/>
      <c r="J17" s="67"/>
    </row>
    <row r="18" spans="1:10" x14ac:dyDescent="0.3">
      <c r="A18" s="216"/>
      <c r="B18" s="217"/>
      <c r="C18" s="169"/>
      <c r="D18" s="169"/>
      <c r="E18" s="169"/>
      <c r="F18" s="169"/>
      <c r="G18" s="169"/>
      <c r="H18" s="169"/>
      <c r="I18" s="63"/>
      <c r="J18" s="65"/>
    </row>
    <row r="19" spans="1:10" x14ac:dyDescent="0.3">
      <c r="A19" s="201" t="s">
        <v>13</v>
      </c>
      <c r="B19" s="202"/>
      <c r="C19" s="177" t="s">
        <v>451</v>
      </c>
      <c r="D19" s="178"/>
      <c r="E19" s="178"/>
      <c r="F19" s="178"/>
      <c r="G19" s="178"/>
      <c r="H19" s="178"/>
      <c r="I19" s="178"/>
      <c r="J19" s="179"/>
    </row>
    <row r="20" spans="1:10" x14ac:dyDescent="0.3">
      <c r="A20" s="62"/>
      <c r="B20" s="63"/>
      <c r="C20" s="70"/>
      <c r="D20" s="63"/>
      <c r="E20" s="169"/>
      <c r="F20" s="169"/>
      <c r="G20" s="169"/>
      <c r="H20" s="169"/>
      <c r="I20" s="63"/>
      <c r="J20" s="65"/>
    </row>
    <row r="21" spans="1:10" x14ac:dyDescent="0.3">
      <c r="A21" s="201" t="s">
        <v>14</v>
      </c>
      <c r="B21" s="202"/>
      <c r="C21" s="209">
        <v>10000</v>
      </c>
      <c r="D21" s="210"/>
      <c r="E21" s="169"/>
      <c r="F21" s="169"/>
      <c r="G21" s="211" t="s">
        <v>452</v>
      </c>
      <c r="H21" s="212"/>
      <c r="I21" s="212"/>
      <c r="J21" s="213"/>
    </row>
    <row r="22" spans="1:10" x14ac:dyDescent="0.3">
      <c r="A22" s="62"/>
      <c r="B22" s="63"/>
      <c r="C22" s="63"/>
      <c r="D22" s="63"/>
      <c r="E22" s="169"/>
      <c r="F22" s="169"/>
      <c r="G22" s="169"/>
      <c r="H22" s="169"/>
      <c r="I22" s="63"/>
      <c r="J22" s="65"/>
    </row>
    <row r="23" spans="1:10" x14ac:dyDescent="0.3">
      <c r="A23" s="201" t="s">
        <v>15</v>
      </c>
      <c r="B23" s="202"/>
      <c r="C23" s="177" t="s">
        <v>453</v>
      </c>
      <c r="D23" s="178"/>
      <c r="E23" s="178"/>
      <c r="F23" s="178"/>
      <c r="G23" s="178"/>
      <c r="H23" s="178"/>
      <c r="I23" s="178"/>
      <c r="J23" s="179"/>
    </row>
    <row r="24" spans="1:10" x14ac:dyDescent="0.3">
      <c r="A24" s="62"/>
      <c r="B24" s="63"/>
      <c r="C24" s="43"/>
      <c r="D24" s="63"/>
      <c r="E24" s="169"/>
      <c r="F24" s="169"/>
      <c r="G24" s="169"/>
      <c r="H24" s="169"/>
      <c r="I24" s="63"/>
      <c r="J24" s="65"/>
    </row>
    <row r="25" spans="1:10" x14ac:dyDescent="0.3">
      <c r="A25" s="201" t="s">
        <v>16</v>
      </c>
      <c r="B25" s="202"/>
      <c r="C25" s="204" t="s">
        <v>454</v>
      </c>
      <c r="D25" s="205"/>
      <c r="E25" s="205"/>
      <c r="F25" s="205"/>
      <c r="G25" s="205"/>
      <c r="H25" s="205"/>
      <c r="I25" s="205"/>
      <c r="J25" s="206"/>
    </row>
    <row r="26" spans="1:10" x14ac:dyDescent="0.3">
      <c r="A26" s="62"/>
      <c r="B26" s="63"/>
      <c r="C26" s="70"/>
      <c r="D26" s="63"/>
      <c r="E26" s="169"/>
      <c r="F26" s="169"/>
      <c r="G26" s="169"/>
      <c r="H26" s="169"/>
      <c r="I26" s="63"/>
      <c r="J26" s="65"/>
    </row>
    <row r="27" spans="1:10" x14ac:dyDescent="0.3">
      <c r="A27" s="201" t="s">
        <v>17</v>
      </c>
      <c r="B27" s="202"/>
      <c r="C27" s="204" t="s">
        <v>455</v>
      </c>
      <c r="D27" s="207"/>
      <c r="E27" s="207"/>
      <c r="F27" s="207"/>
      <c r="G27" s="207"/>
      <c r="H27" s="207"/>
      <c r="I27" s="207"/>
      <c r="J27" s="208"/>
    </row>
    <row r="28" spans="1:10" ht="13.95" customHeight="1" x14ac:dyDescent="0.3">
      <c r="A28" s="62"/>
      <c r="B28" s="63"/>
      <c r="C28" s="70"/>
      <c r="D28" s="63"/>
      <c r="E28" s="169"/>
      <c r="F28" s="169"/>
      <c r="G28" s="169"/>
      <c r="H28" s="169"/>
      <c r="I28" s="63"/>
      <c r="J28" s="65"/>
    </row>
    <row r="29" spans="1:10" ht="22.95" customHeight="1" x14ac:dyDescent="0.3">
      <c r="A29" s="175" t="s">
        <v>18</v>
      </c>
      <c r="B29" s="202"/>
      <c r="C29" s="115">
        <v>18551</v>
      </c>
      <c r="D29" s="71"/>
      <c r="E29" s="180"/>
      <c r="F29" s="180"/>
      <c r="G29" s="180"/>
      <c r="H29" s="180"/>
      <c r="I29" s="72"/>
      <c r="J29" s="73"/>
    </row>
    <row r="30" spans="1:10" x14ac:dyDescent="0.3">
      <c r="A30" s="62"/>
      <c r="B30" s="63"/>
      <c r="C30" s="63"/>
      <c r="D30" s="63"/>
      <c r="E30" s="169"/>
      <c r="F30" s="169"/>
      <c r="G30" s="169"/>
      <c r="H30" s="169"/>
      <c r="I30" s="72"/>
      <c r="J30" s="73"/>
    </row>
    <row r="31" spans="1:10" x14ac:dyDescent="0.3">
      <c r="A31" s="201" t="s">
        <v>19</v>
      </c>
      <c r="B31" s="202"/>
      <c r="C31" s="19" t="s">
        <v>22</v>
      </c>
      <c r="D31" s="200" t="s">
        <v>20</v>
      </c>
      <c r="E31" s="184"/>
      <c r="F31" s="184"/>
      <c r="G31" s="184"/>
      <c r="H31" s="63"/>
      <c r="I31" s="74" t="s">
        <v>21</v>
      </c>
      <c r="J31" s="75" t="s">
        <v>22</v>
      </c>
    </row>
    <row r="32" spans="1:10" x14ac:dyDescent="0.3">
      <c r="A32" s="201"/>
      <c r="B32" s="202"/>
      <c r="C32" s="76"/>
      <c r="D32" s="49"/>
      <c r="E32" s="203"/>
      <c r="F32" s="203"/>
      <c r="G32" s="203"/>
      <c r="H32" s="203"/>
      <c r="I32" s="72"/>
      <c r="J32" s="73"/>
    </row>
    <row r="33" spans="1:10" x14ac:dyDescent="0.3">
      <c r="A33" s="201" t="s">
        <v>23</v>
      </c>
      <c r="B33" s="202"/>
      <c r="C33" s="18" t="s">
        <v>25</v>
      </c>
      <c r="D33" s="200" t="s">
        <v>24</v>
      </c>
      <c r="E33" s="184"/>
      <c r="F33" s="184"/>
      <c r="G33" s="184"/>
      <c r="H33" s="69"/>
      <c r="I33" s="74" t="s">
        <v>25</v>
      </c>
      <c r="J33" s="75" t="s">
        <v>26</v>
      </c>
    </row>
    <row r="34" spans="1:10" x14ac:dyDescent="0.3">
      <c r="A34" s="62"/>
      <c r="B34" s="63"/>
      <c r="C34" s="63"/>
      <c r="D34" s="63"/>
      <c r="E34" s="169"/>
      <c r="F34" s="169"/>
      <c r="G34" s="169"/>
      <c r="H34" s="169"/>
      <c r="I34" s="63"/>
      <c r="J34" s="65"/>
    </row>
    <row r="35" spans="1:10" x14ac:dyDescent="0.3">
      <c r="A35" s="200" t="s">
        <v>27</v>
      </c>
      <c r="B35" s="184"/>
      <c r="C35" s="184"/>
      <c r="D35" s="184"/>
      <c r="E35" s="184" t="s">
        <v>28</v>
      </c>
      <c r="F35" s="184"/>
      <c r="G35" s="184"/>
      <c r="H35" s="184"/>
      <c r="I35" s="184"/>
      <c r="J35" s="77" t="s">
        <v>29</v>
      </c>
    </row>
    <row r="36" spans="1:10" x14ac:dyDescent="0.3">
      <c r="A36" s="62"/>
      <c r="B36" s="63"/>
      <c r="C36" s="63"/>
      <c r="D36" s="63"/>
      <c r="E36" s="169"/>
      <c r="F36" s="169"/>
      <c r="G36" s="169"/>
      <c r="H36" s="169"/>
      <c r="I36" s="63"/>
      <c r="J36" s="73"/>
    </row>
    <row r="37" spans="1:10" x14ac:dyDescent="0.3">
      <c r="A37" s="160" t="s">
        <v>456</v>
      </c>
      <c r="B37" s="161"/>
      <c r="C37" s="161"/>
      <c r="D37" s="161"/>
      <c r="E37" s="160" t="s">
        <v>457</v>
      </c>
      <c r="F37" s="161"/>
      <c r="G37" s="161"/>
      <c r="H37" s="161"/>
      <c r="I37" s="162"/>
      <c r="J37" s="118">
        <v>4980310</v>
      </c>
    </row>
    <row r="38" spans="1:10" x14ac:dyDescent="0.3">
      <c r="A38" s="119"/>
      <c r="B38" s="120"/>
      <c r="C38" s="121"/>
      <c r="D38" s="122"/>
      <c r="E38" s="157"/>
      <c r="F38" s="157"/>
      <c r="G38" s="157"/>
      <c r="H38" s="157"/>
      <c r="I38" s="123"/>
      <c r="J38" s="124"/>
    </row>
    <row r="39" spans="1:10" x14ac:dyDescent="0.3">
      <c r="A39" s="160" t="s">
        <v>458</v>
      </c>
      <c r="B39" s="161"/>
      <c r="C39" s="161"/>
      <c r="D39" s="161"/>
      <c r="E39" s="160" t="s">
        <v>459</v>
      </c>
      <c r="F39" s="161"/>
      <c r="G39" s="161"/>
      <c r="H39" s="161"/>
      <c r="I39" s="162"/>
      <c r="J39" s="125">
        <v>4558499</v>
      </c>
    </row>
    <row r="40" spans="1:10" x14ac:dyDescent="0.3">
      <c r="A40" s="126"/>
      <c r="B40" s="121"/>
      <c r="C40" s="172"/>
      <c r="D40" s="172"/>
      <c r="E40" s="199"/>
      <c r="F40" s="199"/>
      <c r="G40" s="172"/>
      <c r="H40" s="172"/>
      <c r="I40" s="172"/>
      <c r="J40" s="124"/>
    </row>
    <row r="41" spans="1:10" x14ac:dyDescent="0.3">
      <c r="A41" s="160" t="s">
        <v>460</v>
      </c>
      <c r="B41" s="161"/>
      <c r="C41" s="161"/>
      <c r="D41" s="161"/>
      <c r="E41" s="160" t="s">
        <v>459</v>
      </c>
      <c r="F41" s="161"/>
      <c r="G41" s="161"/>
      <c r="H41" s="161"/>
      <c r="I41" s="162"/>
      <c r="J41" s="125">
        <v>1899660</v>
      </c>
    </row>
    <row r="42" spans="1:10" x14ac:dyDescent="0.3">
      <c r="A42" s="126"/>
      <c r="B42" s="121"/>
      <c r="C42" s="121"/>
      <c r="D42" s="120"/>
      <c r="E42" s="163"/>
      <c r="F42" s="163"/>
      <c r="G42" s="172"/>
      <c r="H42" s="172"/>
      <c r="I42" s="120"/>
      <c r="J42" s="124"/>
    </row>
    <row r="43" spans="1:10" x14ac:dyDescent="0.3">
      <c r="A43" s="160" t="s">
        <v>461</v>
      </c>
      <c r="B43" s="161"/>
      <c r="C43" s="161"/>
      <c r="D43" s="161"/>
      <c r="E43" s="160" t="s">
        <v>459</v>
      </c>
      <c r="F43" s="161"/>
      <c r="G43" s="161"/>
      <c r="H43" s="161"/>
      <c r="I43" s="162"/>
      <c r="J43" s="125">
        <v>4509595</v>
      </c>
    </row>
    <row r="44" spans="1:10" x14ac:dyDescent="0.3">
      <c r="A44" s="127"/>
      <c r="B44" s="128"/>
      <c r="C44" s="128"/>
      <c r="D44" s="129"/>
      <c r="E44" s="163"/>
      <c r="F44" s="163"/>
      <c r="G44" s="164"/>
      <c r="H44" s="164"/>
      <c r="I44" s="129"/>
      <c r="J44" s="130"/>
    </row>
    <row r="45" spans="1:10" x14ac:dyDescent="0.3">
      <c r="A45" s="160" t="s">
        <v>462</v>
      </c>
      <c r="B45" s="161"/>
      <c r="C45" s="161"/>
      <c r="D45" s="161"/>
      <c r="E45" s="160" t="s">
        <v>463</v>
      </c>
      <c r="F45" s="161"/>
      <c r="G45" s="161"/>
      <c r="H45" s="161"/>
      <c r="I45" s="162"/>
      <c r="J45" s="125">
        <v>7762658</v>
      </c>
    </row>
    <row r="46" spans="1:10" x14ac:dyDescent="0.3">
      <c r="A46" s="127"/>
      <c r="B46" s="128"/>
      <c r="C46" s="128"/>
      <c r="D46" s="129"/>
      <c r="E46" s="163"/>
      <c r="F46" s="163"/>
      <c r="G46" s="164"/>
      <c r="H46" s="164"/>
      <c r="I46" s="129"/>
      <c r="J46" s="130"/>
    </row>
    <row r="47" spans="1:10" x14ac:dyDescent="0.3">
      <c r="A47" s="160" t="s">
        <v>464</v>
      </c>
      <c r="B47" s="161"/>
      <c r="C47" s="161"/>
      <c r="D47" s="161"/>
      <c r="E47" s="166" t="s">
        <v>465</v>
      </c>
      <c r="F47" s="167"/>
      <c r="G47" s="167"/>
      <c r="H47" s="167"/>
      <c r="I47" s="168"/>
      <c r="J47" s="125">
        <v>2186179</v>
      </c>
    </row>
    <row r="48" spans="1:10" x14ac:dyDescent="0.3">
      <c r="A48" s="127"/>
      <c r="B48" s="128"/>
      <c r="C48" s="128"/>
      <c r="D48" s="129"/>
      <c r="E48" s="163"/>
      <c r="F48" s="163"/>
      <c r="G48" s="164"/>
      <c r="H48" s="164"/>
      <c r="I48" s="129"/>
      <c r="J48" s="130"/>
    </row>
    <row r="49" spans="1:10" x14ac:dyDescent="0.3">
      <c r="A49" s="160" t="s">
        <v>466</v>
      </c>
      <c r="B49" s="161"/>
      <c r="C49" s="161"/>
      <c r="D49" s="161"/>
      <c r="E49" s="160" t="s">
        <v>467</v>
      </c>
      <c r="F49" s="161"/>
      <c r="G49" s="161"/>
      <c r="H49" s="161"/>
      <c r="I49" s="162"/>
      <c r="J49" s="125">
        <v>17409042</v>
      </c>
    </row>
    <row r="50" spans="1:10" x14ac:dyDescent="0.3">
      <c r="A50" s="127"/>
      <c r="B50" s="128"/>
      <c r="C50" s="128"/>
      <c r="D50" s="129"/>
      <c r="E50" s="163"/>
      <c r="F50" s="163"/>
      <c r="G50" s="164"/>
      <c r="H50" s="164"/>
      <c r="I50" s="129"/>
      <c r="J50" s="130"/>
    </row>
    <row r="51" spans="1:10" x14ac:dyDescent="0.3">
      <c r="A51" s="160" t="s">
        <v>468</v>
      </c>
      <c r="B51" s="161"/>
      <c r="C51" s="161"/>
      <c r="D51" s="161"/>
      <c r="E51" s="160" t="s">
        <v>469</v>
      </c>
      <c r="F51" s="161"/>
      <c r="G51" s="161"/>
      <c r="H51" s="161"/>
      <c r="I51" s="162"/>
      <c r="J51" s="125">
        <v>34234601</v>
      </c>
    </row>
    <row r="52" spans="1:10" x14ac:dyDescent="0.3">
      <c r="A52" s="127"/>
      <c r="B52" s="128"/>
      <c r="C52" s="128"/>
      <c r="D52" s="129"/>
      <c r="E52" s="163"/>
      <c r="F52" s="163"/>
      <c r="G52" s="164"/>
      <c r="H52" s="164"/>
      <c r="I52" s="129"/>
      <c r="J52" s="130"/>
    </row>
    <row r="53" spans="1:10" x14ac:dyDescent="0.3">
      <c r="A53" s="160" t="s">
        <v>470</v>
      </c>
      <c r="B53" s="161"/>
      <c r="C53" s="161"/>
      <c r="D53" s="161"/>
      <c r="E53" s="160" t="s">
        <v>471</v>
      </c>
      <c r="F53" s="161"/>
      <c r="G53" s="161"/>
      <c r="H53" s="161"/>
      <c r="I53" s="162"/>
      <c r="J53" s="131">
        <v>4402813980008</v>
      </c>
    </row>
    <row r="54" spans="1:10" x14ac:dyDescent="0.3">
      <c r="A54" s="127"/>
      <c r="B54" s="128"/>
      <c r="C54" s="128"/>
      <c r="D54" s="129"/>
      <c r="E54" s="163"/>
      <c r="F54" s="163"/>
      <c r="G54" s="164"/>
      <c r="H54" s="164"/>
      <c r="I54" s="129"/>
      <c r="J54" s="130"/>
    </row>
    <row r="55" spans="1:10" x14ac:dyDescent="0.3">
      <c r="A55" s="160" t="s">
        <v>472</v>
      </c>
      <c r="B55" s="161"/>
      <c r="C55" s="161"/>
      <c r="D55" s="161"/>
      <c r="E55" s="160" t="s">
        <v>473</v>
      </c>
      <c r="F55" s="161"/>
      <c r="G55" s="161"/>
      <c r="H55" s="161"/>
      <c r="I55" s="162"/>
      <c r="J55" s="125" t="s">
        <v>474</v>
      </c>
    </row>
    <row r="56" spans="1:10" x14ac:dyDescent="0.3">
      <c r="A56" s="127"/>
      <c r="B56" s="128"/>
      <c r="C56" s="128"/>
      <c r="D56" s="129"/>
      <c r="E56" s="163"/>
      <c r="F56" s="163"/>
      <c r="G56" s="164"/>
      <c r="H56" s="164"/>
      <c r="I56" s="129"/>
      <c r="J56" s="130"/>
    </row>
    <row r="57" spans="1:10" x14ac:dyDescent="0.3">
      <c r="A57" s="160" t="s">
        <v>475</v>
      </c>
      <c r="B57" s="161"/>
      <c r="C57" s="161"/>
      <c r="D57" s="161"/>
      <c r="E57" s="160" t="s">
        <v>467</v>
      </c>
      <c r="F57" s="161"/>
      <c r="G57" s="161"/>
      <c r="H57" s="161"/>
      <c r="I57" s="162"/>
      <c r="J57" s="125">
        <v>21096121</v>
      </c>
    </row>
    <row r="58" spans="1:10" x14ac:dyDescent="0.3">
      <c r="A58" s="127"/>
      <c r="B58" s="128"/>
      <c r="C58" s="128"/>
      <c r="D58" s="129"/>
      <c r="E58" s="163"/>
      <c r="F58" s="163"/>
      <c r="G58" s="164"/>
      <c r="H58" s="164"/>
      <c r="I58" s="129"/>
      <c r="J58" s="130"/>
    </row>
    <row r="59" spans="1:10" x14ac:dyDescent="0.3">
      <c r="A59" s="160" t="s">
        <v>476</v>
      </c>
      <c r="B59" s="161"/>
      <c r="C59" s="161"/>
      <c r="D59" s="161"/>
      <c r="E59" s="160" t="s">
        <v>477</v>
      </c>
      <c r="F59" s="161"/>
      <c r="G59" s="161"/>
      <c r="H59" s="161"/>
      <c r="I59" s="162"/>
      <c r="J59" s="125">
        <v>984359</v>
      </c>
    </row>
    <row r="60" spans="1:10" x14ac:dyDescent="0.3">
      <c r="A60" s="127"/>
      <c r="B60" s="128"/>
      <c r="C60" s="128"/>
      <c r="D60" s="129"/>
      <c r="E60" s="163"/>
      <c r="F60" s="163"/>
      <c r="G60" s="164"/>
      <c r="H60" s="164"/>
      <c r="I60" s="129"/>
      <c r="J60" s="130"/>
    </row>
    <row r="61" spans="1:10" x14ac:dyDescent="0.3">
      <c r="A61" s="160" t="s">
        <v>478</v>
      </c>
      <c r="B61" s="161"/>
      <c r="C61" s="161"/>
      <c r="D61" s="161"/>
      <c r="E61" s="160" t="s">
        <v>477</v>
      </c>
      <c r="F61" s="161"/>
      <c r="G61" s="161"/>
      <c r="H61" s="161"/>
      <c r="I61" s="162"/>
      <c r="J61" s="125">
        <v>687716</v>
      </c>
    </row>
    <row r="62" spans="1:10" x14ac:dyDescent="0.3">
      <c r="A62" s="127"/>
      <c r="B62" s="128"/>
      <c r="C62" s="128"/>
      <c r="D62" s="129"/>
      <c r="E62" s="163"/>
      <c r="F62" s="163"/>
      <c r="G62" s="164"/>
      <c r="H62" s="164"/>
      <c r="I62" s="129"/>
      <c r="J62" s="130"/>
    </row>
    <row r="63" spans="1:10" x14ac:dyDescent="0.3">
      <c r="A63" s="160" t="s">
        <v>479</v>
      </c>
      <c r="B63" s="161"/>
      <c r="C63" s="161"/>
      <c r="D63" s="161"/>
      <c r="E63" s="160" t="s">
        <v>477</v>
      </c>
      <c r="F63" s="161"/>
      <c r="G63" s="161"/>
      <c r="H63" s="161"/>
      <c r="I63" s="162"/>
      <c r="J63" s="125" t="s">
        <v>480</v>
      </c>
    </row>
    <row r="64" spans="1:10" x14ac:dyDescent="0.3">
      <c r="A64" s="127"/>
      <c r="B64" s="128"/>
      <c r="C64" s="128"/>
      <c r="D64" s="129"/>
      <c r="E64" s="163"/>
      <c r="F64" s="163"/>
      <c r="G64" s="164"/>
      <c r="H64" s="164"/>
      <c r="I64" s="129"/>
      <c r="J64" s="130"/>
    </row>
    <row r="65" spans="1:10" x14ac:dyDescent="0.3">
      <c r="A65" s="160" t="s">
        <v>481</v>
      </c>
      <c r="B65" s="161"/>
      <c r="C65" s="161"/>
      <c r="D65" s="161"/>
      <c r="E65" s="160" t="s">
        <v>477</v>
      </c>
      <c r="F65" s="161"/>
      <c r="G65" s="161"/>
      <c r="H65" s="161"/>
      <c r="I65" s="162"/>
      <c r="J65" s="125">
        <v>927293</v>
      </c>
    </row>
    <row r="66" spans="1:10" x14ac:dyDescent="0.3">
      <c r="A66" s="127"/>
      <c r="B66" s="128"/>
      <c r="C66" s="128"/>
      <c r="D66" s="129"/>
      <c r="E66" s="163"/>
      <c r="F66" s="163"/>
      <c r="G66" s="164"/>
      <c r="H66" s="164"/>
      <c r="I66" s="129"/>
      <c r="J66" s="130"/>
    </row>
    <row r="67" spans="1:10" x14ac:dyDescent="0.3">
      <c r="A67" s="160" t="s">
        <v>482</v>
      </c>
      <c r="B67" s="161"/>
      <c r="C67" s="161"/>
      <c r="D67" s="161"/>
      <c r="E67" s="160" t="s">
        <v>459</v>
      </c>
      <c r="F67" s="161"/>
      <c r="G67" s="161"/>
      <c r="H67" s="161"/>
      <c r="I67" s="162"/>
      <c r="J67" s="125">
        <v>5288339</v>
      </c>
    </row>
    <row r="68" spans="1:10" x14ac:dyDescent="0.3">
      <c r="A68" s="127"/>
      <c r="B68" s="128"/>
      <c r="C68" s="128"/>
      <c r="D68" s="129"/>
      <c r="E68" s="163"/>
      <c r="F68" s="163"/>
      <c r="G68" s="164"/>
      <c r="H68" s="164"/>
      <c r="I68" s="129"/>
      <c r="J68" s="130"/>
    </row>
    <row r="69" spans="1:10" x14ac:dyDescent="0.3">
      <c r="A69" s="160" t="s">
        <v>483</v>
      </c>
      <c r="B69" s="161"/>
      <c r="C69" s="161"/>
      <c r="D69" s="161"/>
      <c r="E69" s="160" t="s">
        <v>484</v>
      </c>
      <c r="F69" s="161"/>
      <c r="G69" s="161"/>
      <c r="H69" s="161"/>
      <c r="I69" s="162"/>
      <c r="J69" s="125" t="s">
        <v>485</v>
      </c>
    </row>
    <row r="70" spans="1:10" x14ac:dyDescent="0.3">
      <c r="A70" s="127"/>
      <c r="B70" s="128"/>
      <c r="C70" s="128"/>
      <c r="D70" s="129"/>
      <c r="E70" s="163"/>
      <c r="F70" s="163"/>
      <c r="G70" s="164"/>
      <c r="H70" s="164"/>
      <c r="I70" s="129"/>
      <c r="J70" s="130"/>
    </row>
    <row r="71" spans="1:10" x14ac:dyDescent="0.3">
      <c r="A71" s="160" t="s">
        <v>486</v>
      </c>
      <c r="B71" s="161"/>
      <c r="C71" s="161"/>
      <c r="D71" s="161"/>
      <c r="E71" s="160" t="s">
        <v>487</v>
      </c>
      <c r="F71" s="161"/>
      <c r="G71" s="161"/>
      <c r="H71" s="161"/>
      <c r="I71" s="162"/>
      <c r="J71" s="125">
        <v>5323859</v>
      </c>
    </row>
    <row r="72" spans="1:10" x14ac:dyDescent="0.3">
      <c r="A72" s="127"/>
      <c r="B72" s="128"/>
      <c r="C72" s="128"/>
      <c r="D72" s="129"/>
      <c r="E72" s="163"/>
      <c r="F72" s="163"/>
      <c r="G72" s="164"/>
      <c r="H72" s="164"/>
      <c r="I72" s="129"/>
      <c r="J72" s="130"/>
    </row>
    <row r="73" spans="1:10" x14ac:dyDescent="0.3">
      <c r="A73" s="160" t="s">
        <v>488</v>
      </c>
      <c r="B73" s="161"/>
      <c r="C73" s="161"/>
      <c r="D73" s="161"/>
      <c r="E73" s="160" t="s">
        <v>489</v>
      </c>
      <c r="F73" s="161"/>
      <c r="G73" s="161"/>
      <c r="H73" s="161"/>
      <c r="I73" s="162"/>
      <c r="J73" s="125" t="s">
        <v>490</v>
      </c>
    </row>
    <row r="74" spans="1:10" x14ac:dyDescent="0.3">
      <c r="A74" s="127"/>
      <c r="B74" s="128"/>
      <c r="C74" s="128"/>
      <c r="D74" s="129"/>
      <c r="E74" s="163"/>
      <c r="F74" s="163"/>
      <c r="G74" s="164"/>
      <c r="H74" s="164"/>
      <c r="I74" s="129"/>
      <c r="J74" s="130"/>
    </row>
    <row r="75" spans="1:10" x14ac:dyDescent="0.3">
      <c r="A75" s="160" t="s">
        <v>491</v>
      </c>
      <c r="B75" s="161"/>
      <c r="C75" s="161"/>
      <c r="D75" s="161"/>
      <c r="E75" s="160" t="s">
        <v>492</v>
      </c>
      <c r="F75" s="161"/>
      <c r="G75" s="161"/>
      <c r="H75" s="161"/>
      <c r="I75" s="162"/>
      <c r="J75" s="125" t="s">
        <v>493</v>
      </c>
    </row>
    <row r="76" spans="1:10" x14ac:dyDescent="0.3">
      <c r="A76" s="127"/>
      <c r="B76" s="128"/>
      <c r="C76" s="128"/>
      <c r="D76" s="129"/>
      <c r="E76" s="163"/>
      <c r="F76" s="163"/>
      <c r="G76" s="164"/>
      <c r="H76" s="164"/>
      <c r="I76" s="129"/>
      <c r="J76" s="130"/>
    </row>
    <row r="77" spans="1:10" x14ac:dyDescent="0.3">
      <c r="A77" s="160" t="s">
        <v>494</v>
      </c>
      <c r="B77" s="161"/>
      <c r="C77" s="161"/>
      <c r="D77" s="161"/>
      <c r="E77" s="160" t="s">
        <v>457</v>
      </c>
      <c r="F77" s="161"/>
      <c r="G77" s="161"/>
      <c r="H77" s="161"/>
      <c r="I77" s="162"/>
      <c r="J77" s="125">
        <v>81343559</v>
      </c>
    </row>
    <row r="78" spans="1:10" x14ac:dyDescent="0.3">
      <c r="A78" s="127"/>
      <c r="B78" s="128"/>
      <c r="C78" s="128"/>
      <c r="D78" s="129"/>
      <c r="E78" s="163"/>
      <c r="F78" s="163"/>
      <c r="G78" s="164"/>
      <c r="H78" s="164"/>
      <c r="I78" s="129"/>
      <c r="J78" s="130"/>
    </row>
    <row r="79" spans="1:10" x14ac:dyDescent="0.3">
      <c r="A79" s="160" t="s">
        <v>495</v>
      </c>
      <c r="B79" s="161"/>
      <c r="C79" s="161"/>
      <c r="D79" s="161"/>
      <c r="E79" s="160" t="s">
        <v>457</v>
      </c>
      <c r="F79" s="161"/>
      <c r="G79" s="161"/>
      <c r="H79" s="161"/>
      <c r="I79" s="162"/>
      <c r="J79" s="125">
        <v>81343567</v>
      </c>
    </row>
    <row r="80" spans="1:10" x14ac:dyDescent="0.3">
      <c r="A80" s="127"/>
      <c r="B80" s="128"/>
      <c r="C80" s="128"/>
      <c r="D80" s="129"/>
      <c r="E80" s="163"/>
      <c r="F80" s="163"/>
      <c r="G80" s="164"/>
      <c r="H80" s="164"/>
      <c r="I80" s="129"/>
      <c r="J80" s="130"/>
    </row>
    <row r="81" spans="1:10" x14ac:dyDescent="0.3">
      <c r="A81" s="160" t="s">
        <v>496</v>
      </c>
      <c r="B81" s="161"/>
      <c r="C81" s="161"/>
      <c r="D81" s="161"/>
      <c r="E81" s="160" t="s">
        <v>459</v>
      </c>
      <c r="F81" s="161"/>
      <c r="G81" s="161"/>
      <c r="H81" s="161"/>
      <c r="I81" s="162"/>
      <c r="J81" s="125">
        <v>80568105</v>
      </c>
    </row>
    <row r="82" spans="1:10" x14ac:dyDescent="0.3">
      <c r="A82" s="127"/>
      <c r="B82" s="128"/>
      <c r="C82" s="128"/>
      <c r="D82" s="129"/>
      <c r="E82" s="163"/>
      <c r="F82" s="163"/>
      <c r="G82" s="164"/>
      <c r="H82" s="164"/>
      <c r="I82" s="129"/>
      <c r="J82" s="130"/>
    </row>
    <row r="83" spans="1:10" x14ac:dyDescent="0.3">
      <c r="A83" s="160" t="s">
        <v>497</v>
      </c>
      <c r="B83" s="161"/>
      <c r="C83" s="161"/>
      <c r="D83" s="161"/>
      <c r="E83" s="160" t="s">
        <v>459</v>
      </c>
      <c r="F83" s="161"/>
      <c r="G83" s="161"/>
      <c r="H83" s="161"/>
      <c r="I83" s="162"/>
      <c r="J83" s="125">
        <v>81348048</v>
      </c>
    </row>
    <row r="84" spans="1:10" x14ac:dyDescent="0.3">
      <c r="A84" s="127"/>
      <c r="B84" s="128"/>
      <c r="C84" s="128"/>
      <c r="D84" s="129"/>
      <c r="E84" s="163"/>
      <c r="F84" s="163"/>
      <c r="G84" s="164"/>
      <c r="H84" s="164"/>
      <c r="I84" s="129"/>
      <c r="J84" s="130"/>
    </row>
    <row r="85" spans="1:10" x14ac:dyDescent="0.3">
      <c r="A85" s="160" t="s">
        <v>498</v>
      </c>
      <c r="B85" s="161"/>
      <c r="C85" s="161"/>
      <c r="D85" s="161"/>
      <c r="E85" s="160" t="s">
        <v>499</v>
      </c>
      <c r="F85" s="161"/>
      <c r="G85" s="161"/>
      <c r="H85" s="161"/>
      <c r="I85" s="162"/>
      <c r="J85" s="125">
        <v>405483007</v>
      </c>
    </row>
    <row r="86" spans="1:10" x14ac:dyDescent="0.3">
      <c r="A86" s="127"/>
      <c r="B86" s="128"/>
      <c r="C86" s="128"/>
      <c r="D86" s="129"/>
      <c r="E86" s="163"/>
      <c r="F86" s="163"/>
      <c r="G86" s="164"/>
      <c r="H86" s="164"/>
      <c r="I86" s="129"/>
      <c r="J86" s="130"/>
    </row>
    <row r="87" spans="1:10" x14ac:dyDescent="0.3">
      <c r="A87" s="160" t="s">
        <v>500</v>
      </c>
      <c r="B87" s="161"/>
      <c r="C87" s="161"/>
      <c r="D87" s="161"/>
      <c r="E87" s="166" t="s">
        <v>501</v>
      </c>
      <c r="F87" s="167"/>
      <c r="G87" s="167"/>
      <c r="H87" s="167"/>
      <c r="I87" s="168"/>
      <c r="J87" s="125" t="s">
        <v>502</v>
      </c>
    </row>
    <row r="88" spans="1:10" x14ac:dyDescent="0.3">
      <c r="A88" s="127"/>
      <c r="B88" s="128"/>
      <c r="C88" s="128"/>
      <c r="D88" s="129"/>
      <c r="E88" s="163"/>
      <c r="F88" s="163"/>
      <c r="G88" s="164"/>
      <c r="H88" s="164"/>
      <c r="I88" s="129"/>
      <c r="J88" s="130"/>
    </row>
    <row r="89" spans="1:10" x14ac:dyDescent="0.3">
      <c r="A89" s="160" t="s">
        <v>503</v>
      </c>
      <c r="B89" s="161"/>
      <c r="C89" s="161"/>
      <c r="D89" s="161"/>
      <c r="E89" s="160" t="s">
        <v>504</v>
      </c>
      <c r="F89" s="161"/>
      <c r="G89" s="161"/>
      <c r="H89" s="161"/>
      <c r="I89" s="162"/>
      <c r="J89" s="125">
        <v>7795475</v>
      </c>
    </row>
    <row r="90" spans="1:10" x14ac:dyDescent="0.3">
      <c r="A90" s="127"/>
      <c r="B90" s="128"/>
      <c r="C90" s="128"/>
      <c r="D90" s="129"/>
      <c r="E90" s="163"/>
      <c r="F90" s="163"/>
      <c r="G90" s="164"/>
      <c r="H90" s="164"/>
      <c r="I90" s="129"/>
      <c r="J90" s="130"/>
    </row>
    <row r="91" spans="1:10" x14ac:dyDescent="0.3">
      <c r="A91" s="160" t="s">
        <v>505</v>
      </c>
      <c r="B91" s="161"/>
      <c r="C91" s="161"/>
      <c r="D91" s="161"/>
      <c r="E91" s="166" t="s">
        <v>501</v>
      </c>
      <c r="F91" s="167"/>
      <c r="G91" s="167"/>
      <c r="H91" s="167"/>
      <c r="I91" s="168"/>
      <c r="J91" s="125" t="s">
        <v>506</v>
      </c>
    </row>
    <row r="92" spans="1:10" x14ac:dyDescent="0.3">
      <c r="A92" s="127"/>
      <c r="B92" s="128"/>
      <c r="C92" s="128"/>
      <c r="D92" s="129"/>
      <c r="E92" s="163"/>
      <c r="F92" s="163"/>
      <c r="G92" s="164"/>
      <c r="H92" s="164"/>
      <c r="I92" s="129"/>
      <c r="J92" s="130"/>
    </row>
    <row r="93" spans="1:10" x14ac:dyDescent="0.3">
      <c r="A93" s="160" t="s">
        <v>507</v>
      </c>
      <c r="B93" s="161"/>
      <c r="C93" s="161"/>
      <c r="D93" s="161"/>
      <c r="E93" s="160" t="s">
        <v>508</v>
      </c>
      <c r="F93" s="161"/>
      <c r="G93" s="161"/>
      <c r="H93" s="161"/>
      <c r="I93" s="162"/>
      <c r="J93" s="125" t="s">
        <v>509</v>
      </c>
    </row>
    <row r="94" spans="1:10" x14ac:dyDescent="0.3">
      <c r="A94" s="127"/>
      <c r="B94" s="128"/>
      <c r="C94" s="128"/>
      <c r="D94" s="129"/>
      <c r="E94" s="171"/>
      <c r="F94" s="171"/>
      <c r="G94" s="165"/>
      <c r="H94" s="165"/>
      <c r="I94" s="134"/>
      <c r="J94" s="135"/>
    </row>
    <row r="95" spans="1:10" x14ac:dyDescent="0.3">
      <c r="A95" s="160" t="s">
        <v>510</v>
      </c>
      <c r="B95" s="161"/>
      <c r="C95" s="161"/>
      <c r="D95" s="161"/>
      <c r="E95" s="160" t="s">
        <v>511</v>
      </c>
      <c r="F95" s="161"/>
      <c r="G95" s="161"/>
      <c r="H95" s="161"/>
      <c r="I95" s="162"/>
      <c r="J95" s="125" t="s">
        <v>512</v>
      </c>
    </row>
    <row r="96" spans="1:10" x14ac:dyDescent="0.3">
      <c r="A96" s="127"/>
      <c r="B96" s="128"/>
      <c r="C96" s="128"/>
      <c r="D96" s="129"/>
      <c r="E96" s="171"/>
      <c r="F96" s="171"/>
      <c r="G96" s="165"/>
      <c r="H96" s="165"/>
      <c r="I96" s="134"/>
      <c r="J96" s="135"/>
    </row>
    <row r="97" spans="1:10" x14ac:dyDescent="0.3">
      <c r="A97" s="173" t="s">
        <v>513</v>
      </c>
      <c r="B97" s="174"/>
      <c r="C97" s="174"/>
      <c r="D97" s="174"/>
      <c r="E97" s="166" t="s">
        <v>514</v>
      </c>
      <c r="F97" s="161"/>
      <c r="G97" s="161"/>
      <c r="H97" s="161"/>
      <c r="I97" s="162"/>
      <c r="J97" s="125" t="s">
        <v>515</v>
      </c>
    </row>
    <row r="98" spans="1:10" x14ac:dyDescent="0.3">
      <c r="A98" s="127"/>
      <c r="B98" s="128"/>
      <c r="C98" s="128"/>
      <c r="D98" s="129"/>
      <c r="E98" s="134"/>
      <c r="F98" s="134"/>
      <c r="G98" s="136"/>
      <c r="H98" s="136"/>
      <c r="I98" s="134"/>
      <c r="J98" s="135"/>
    </row>
    <row r="99" spans="1:10" x14ac:dyDescent="0.3">
      <c r="A99" s="160" t="s">
        <v>516</v>
      </c>
      <c r="B99" s="161"/>
      <c r="C99" s="161"/>
      <c r="D99" s="161"/>
      <c r="E99" s="160" t="s">
        <v>517</v>
      </c>
      <c r="F99" s="161"/>
      <c r="G99" s="161"/>
      <c r="H99" s="161"/>
      <c r="I99" s="162"/>
      <c r="J99" s="125" t="s">
        <v>518</v>
      </c>
    </row>
    <row r="100" spans="1:10" x14ac:dyDescent="0.3">
      <c r="A100" s="137"/>
      <c r="B100" s="136"/>
      <c r="C100" s="136"/>
      <c r="D100" s="134"/>
      <c r="E100" s="171"/>
      <c r="F100" s="171"/>
      <c r="G100" s="165"/>
      <c r="H100" s="165"/>
      <c r="I100" s="134"/>
      <c r="J100" s="135"/>
    </row>
    <row r="101" spans="1:10" x14ac:dyDescent="0.3">
      <c r="A101" s="112" t="s">
        <v>519</v>
      </c>
      <c r="B101" s="113"/>
      <c r="C101" s="113"/>
      <c r="D101" s="113"/>
      <c r="E101" s="116" t="s">
        <v>520</v>
      </c>
      <c r="F101" s="117"/>
      <c r="G101" s="117"/>
      <c r="H101" s="117"/>
      <c r="I101" s="118"/>
      <c r="J101" s="125" t="s">
        <v>521</v>
      </c>
    </row>
    <row r="102" spans="1:10" x14ac:dyDescent="0.3">
      <c r="A102" s="127"/>
      <c r="B102" s="128"/>
      <c r="C102" s="128"/>
      <c r="D102" s="129"/>
      <c r="E102" s="132"/>
      <c r="F102" s="132"/>
      <c r="G102" s="133"/>
      <c r="H102" s="133"/>
      <c r="I102" s="134"/>
      <c r="J102" s="135"/>
    </row>
    <row r="103" spans="1:10" x14ac:dyDescent="0.3">
      <c r="A103" s="112" t="s">
        <v>522</v>
      </c>
      <c r="B103" s="113"/>
      <c r="C103" s="113"/>
      <c r="D103" s="113"/>
      <c r="E103" s="116" t="s">
        <v>520</v>
      </c>
      <c r="F103" s="117"/>
      <c r="G103" s="117"/>
      <c r="H103" s="117"/>
      <c r="I103" s="118"/>
      <c r="J103" s="125" t="s">
        <v>523</v>
      </c>
    </row>
    <row r="104" spans="1:10" x14ac:dyDescent="0.3">
      <c r="A104" s="127"/>
      <c r="B104" s="128"/>
      <c r="C104" s="128"/>
      <c r="D104" s="129"/>
      <c r="E104" s="132"/>
      <c r="F104" s="132"/>
      <c r="G104" s="133"/>
      <c r="H104" s="133"/>
      <c r="I104" s="134"/>
      <c r="J104" s="135"/>
    </row>
    <row r="105" spans="1:10" x14ac:dyDescent="0.3">
      <c r="A105" s="112" t="s">
        <v>524</v>
      </c>
      <c r="B105" s="113"/>
      <c r="C105" s="113"/>
      <c r="D105" s="113"/>
      <c r="E105" s="116" t="s">
        <v>525</v>
      </c>
      <c r="F105" s="117"/>
      <c r="G105" s="117"/>
      <c r="H105" s="117"/>
      <c r="I105" s="118"/>
      <c r="J105" s="125">
        <v>14106132</v>
      </c>
    </row>
    <row r="106" spans="1:10" x14ac:dyDescent="0.3">
      <c r="A106" s="127"/>
      <c r="B106" s="128"/>
      <c r="C106" s="128"/>
      <c r="D106" s="129"/>
      <c r="E106" s="132"/>
      <c r="F106" s="132"/>
      <c r="G106" s="133"/>
      <c r="H106" s="133"/>
      <c r="I106" s="134"/>
      <c r="J106" s="135"/>
    </row>
    <row r="107" spans="1:10" x14ac:dyDescent="0.3">
      <c r="A107" s="112" t="s">
        <v>526</v>
      </c>
      <c r="B107" s="113"/>
      <c r="C107" s="113"/>
      <c r="D107" s="113"/>
      <c r="E107" s="116" t="s">
        <v>527</v>
      </c>
      <c r="F107" s="117"/>
      <c r="G107" s="117"/>
      <c r="H107" s="117"/>
      <c r="I107" s="118"/>
      <c r="J107" s="125" t="s">
        <v>528</v>
      </c>
    </row>
    <row r="108" spans="1:10" x14ac:dyDescent="0.3">
      <c r="A108" s="127"/>
      <c r="B108" s="128"/>
      <c r="C108" s="128"/>
      <c r="D108" s="129"/>
      <c r="E108" s="134"/>
      <c r="F108" s="134"/>
      <c r="G108" s="136"/>
      <c r="H108" s="136"/>
      <c r="I108" s="134"/>
      <c r="J108" s="135"/>
    </row>
    <row r="109" spans="1:10" x14ac:dyDescent="0.3">
      <c r="A109" s="112" t="s">
        <v>529</v>
      </c>
      <c r="B109" s="113"/>
      <c r="C109" s="113"/>
      <c r="D109" s="113"/>
      <c r="E109" s="116" t="s">
        <v>530</v>
      </c>
      <c r="F109" s="117"/>
      <c r="G109" s="117"/>
      <c r="H109" s="117"/>
      <c r="I109" s="118"/>
      <c r="J109" s="125" t="s">
        <v>531</v>
      </c>
    </row>
    <row r="110" spans="1:10" x14ac:dyDescent="0.3">
      <c r="A110" s="127"/>
      <c r="B110" s="128"/>
      <c r="C110" s="128"/>
      <c r="D110" s="129"/>
      <c r="E110" s="134"/>
      <c r="F110" s="134"/>
      <c r="G110" s="136"/>
      <c r="H110" s="136"/>
      <c r="I110" s="134"/>
      <c r="J110" s="135"/>
    </row>
    <row r="111" spans="1:10" x14ac:dyDescent="0.3">
      <c r="A111" s="112" t="s">
        <v>532</v>
      </c>
      <c r="B111" s="113"/>
      <c r="C111" s="113"/>
      <c r="D111" s="113"/>
      <c r="E111" s="116" t="s">
        <v>533</v>
      </c>
      <c r="F111" s="117"/>
      <c r="G111" s="117"/>
      <c r="H111" s="117"/>
      <c r="I111" s="118"/>
      <c r="J111" s="125">
        <v>55401317</v>
      </c>
    </row>
    <row r="112" spans="1:10" x14ac:dyDescent="0.3">
      <c r="A112" s="127"/>
      <c r="B112" s="128"/>
      <c r="C112" s="128"/>
      <c r="D112" s="129"/>
      <c r="E112" s="132"/>
      <c r="F112" s="132"/>
      <c r="G112" s="133"/>
      <c r="H112" s="133"/>
      <c r="I112" s="134"/>
      <c r="J112" s="135"/>
    </row>
    <row r="113" spans="1:10" x14ac:dyDescent="0.3">
      <c r="A113" s="112" t="s">
        <v>534</v>
      </c>
      <c r="B113" s="113"/>
      <c r="C113" s="113"/>
      <c r="D113" s="113"/>
      <c r="E113" s="116" t="s">
        <v>533</v>
      </c>
      <c r="F113" s="117"/>
      <c r="G113" s="117"/>
      <c r="H113" s="117"/>
      <c r="I113" s="118"/>
      <c r="J113" s="125">
        <v>56317298</v>
      </c>
    </row>
    <row r="114" spans="1:10" x14ac:dyDescent="0.3">
      <c r="A114" s="127"/>
      <c r="B114" s="128"/>
      <c r="C114" s="128"/>
      <c r="D114" s="129"/>
      <c r="E114" s="132"/>
      <c r="F114" s="132"/>
      <c r="G114" s="133"/>
      <c r="H114" s="133"/>
      <c r="I114" s="134"/>
      <c r="J114" s="135"/>
    </row>
    <row r="115" spans="1:10" x14ac:dyDescent="0.3">
      <c r="A115" s="112" t="s">
        <v>535</v>
      </c>
      <c r="B115" s="113"/>
      <c r="C115" s="113"/>
      <c r="D115" s="113"/>
      <c r="E115" s="116" t="s">
        <v>533</v>
      </c>
      <c r="F115" s="117"/>
      <c r="G115" s="117"/>
      <c r="H115" s="117"/>
      <c r="I115" s="118"/>
      <c r="J115" s="125">
        <v>44070578</v>
      </c>
    </row>
    <row r="116" spans="1:10" x14ac:dyDescent="0.3">
      <c r="A116" s="127"/>
      <c r="B116" s="128"/>
      <c r="C116" s="128"/>
      <c r="D116" s="129"/>
      <c r="E116" s="134"/>
      <c r="F116" s="134"/>
      <c r="G116" s="136"/>
      <c r="H116" s="136"/>
      <c r="I116" s="134"/>
      <c r="J116" s="135"/>
    </row>
    <row r="117" spans="1:10" x14ac:dyDescent="0.3">
      <c r="A117" s="112" t="s">
        <v>536</v>
      </c>
      <c r="B117" s="113"/>
      <c r="C117" s="113"/>
      <c r="D117" s="113"/>
      <c r="E117" s="116" t="s">
        <v>537</v>
      </c>
      <c r="F117" s="117"/>
      <c r="G117" s="117"/>
      <c r="H117" s="117"/>
      <c r="I117" s="118"/>
      <c r="J117" s="125" t="s">
        <v>538</v>
      </c>
    </row>
    <row r="118" spans="1:10" x14ac:dyDescent="0.3">
      <c r="A118" s="127"/>
      <c r="B118" s="128"/>
      <c r="C118" s="128"/>
      <c r="D118" s="129"/>
      <c r="E118" s="134"/>
      <c r="F118" s="134"/>
      <c r="G118" s="136"/>
      <c r="H118" s="136"/>
      <c r="I118" s="134"/>
      <c r="J118" s="135"/>
    </row>
    <row r="119" spans="1:10" x14ac:dyDescent="0.3">
      <c r="A119" s="112" t="s">
        <v>539</v>
      </c>
      <c r="B119" s="113"/>
      <c r="C119" s="113"/>
      <c r="D119" s="113"/>
      <c r="E119" s="116" t="s">
        <v>540</v>
      </c>
      <c r="F119" s="117"/>
      <c r="G119" s="117"/>
      <c r="H119" s="117"/>
      <c r="I119" s="118"/>
      <c r="J119" s="125" t="s">
        <v>541</v>
      </c>
    </row>
    <row r="120" spans="1:10" x14ac:dyDescent="0.3">
      <c r="A120" s="127"/>
      <c r="B120" s="128"/>
      <c r="C120" s="128"/>
      <c r="D120" s="129"/>
      <c r="E120" s="134"/>
      <c r="F120" s="134"/>
      <c r="G120" s="136"/>
      <c r="H120" s="136"/>
      <c r="I120" s="134"/>
      <c r="J120" s="135"/>
    </row>
    <row r="121" spans="1:10" x14ac:dyDescent="0.3">
      <c r="A121" s="160" t="s">
        <v>542</v>
      </c>
      <c r="B121" s="161"/>
      <c r="C121" s="161"/>
      <c r="D121" s="161"/>
      <c r="E121" s="160" t="s">
        <v>543</v>
      </c>
      <c r="F121" s="161"/>
      <c r="G121" s="161"/>
      <c r="H121" s="161"/>
      <c r="I121" s="162"/>
      <c r="J121" s="125">
        <v>24842680</v>
      </c>
    </row>
    <row r="122" spans="1:10" x14ac:dyDescent="0.3">
      <c r="A122" s="127"/>
      <c r="B122" s="128"/>
      <c r="C122" s="128"/>
      <c r="D122" s="129"/>
      <c r="E122" s="171"/>
      <c r="F122" s="171"/>
      <c r="G122" s="165"/>
      <c r="H122" s="165"/>
      <c r="I122" s="134"/>
      <c r="J122" s="135"/>
    </row>
    <row r="123" spans="1:10" x14ac:dyDescent="0.3">
      <c r="A123" s="160" t="s">
        <v>544</v>
      </c>
      <c r="B123" s="161"/>
      <c r="C123" s="161"/>
      <c r="D123" s="161"/>
      <c r="E123" s="160" t="s">
        <v>545</v>
      </c>
      <c r="F123" s="161"/>
      <c r="G123" s="161"/>
      <c r="H123" s="161"/>
      <c r="I123" s="162"/>
      <c r="J123" s="125" t="s">
        <v>546</v>
      </c>
    </row>
    <row r="124" spans="1:10" x14ac:dyDescent="0.3">
      <c r="A124" s="137"/>
      <c r="B124" s="136"/>
      <c r="C124" s="136"/>
      <c r="D124" s="134"/>
      <c r="E124" s="171"/>
      <c r="F124" s="171"/>
      <c r="G124" s="165"/>
      <c r="H124" s="165"/>
      <c r="I124" s="134"/>
      <c r="J124" s="135"/>
    </row>
    <row r="125" spans="1:10" x14ac:dyDescent="0.3">
      <c r="A125" s="160" t="s">
        <v>547</v>
      </c>
      <c r="B125" s="161"/>
      <c r="C125" s="161"/>
      <c r="D125" s="161"/>
      <c r="E125" s="160" t="s">
        <v>548</v>
      </c>
      <c r="F125" s="161"/>
      <c r="G125" s="161"/>
      <c r="H125" s="161"/>
      <c r="I125" s="162"/>
      <c r="J125" s="125">
        <v>46271350</v>
      </c>
    </row>
    <row r="126" spans="1:10" x14ac:dyDescent="0.3">
      <c r="A126" s="137"/>
      <c r="B126" s="136"/>
      <c r="C126" s="136"/>
      <c r="D126" s="134"/>
      <c r="E126" s="171"/>
      <c r="F126" s="171"/>
      <c r="G126" s="165"/>
      <c r="H126" s="165"/>
      <c r="I126" s="134"/>
      <c r="J126" s="135"/>
    </row>
    <row r="127" spans="1:10" x14ac:dyDescent="0.3">
      <c r="A127" s="116" t="s">
        <v>549</v>
      </c>
      <c r="B127" s="117"/>
      <c r="C127" s="117"/>
      <c r="D127" s="117"/>
      <c r="E127" s="116" t="s">
        <v>550</v>
      </c>
      <c r="F127" s="117"/>
      <c r="G127" s="117"/>
      <c r="H127" s="117"/>
      <c r="I127" s="118"/>
      <c r="J127" s="125" t="s">
        <v>551</v>
      </c>
    </row>
    <row r="128" spans="1:10" x14ac:dyDescent="0.3">
      <c r="A128" s="126"/>
      <c r="B128" s="121"/>
      <c r="C128" s="121"/>
      <c r="D128" s="120"/>
      <c r="E128" s="158"/>
      <c r="F128" s="158"/>
      <c r="G128" s="159"/>
      <c r="H128" s="159"/>
      <c r="I128" s="120"/>
      <c r="J128" s="138" t="s">
        <v>552</v>
      </c>
    </row>
    <row r="129" spans="1:10" x14ac:dyDescent="0.3">
      <c r="A129" s="139" t="s">
        <v>553</v>
      </c>
      <c r="B129" s="117"/>
      <c r="C129" s="117"/>
      <c r="D129" s="117"/>
      <c r="E129" s="116" t="s">
        <v>540</v>
      </c>
      <c r="F129" s="117"/>
      <c r="G129" s="117"/>
      <c r="H129" s="117"/>
      <c r="I129" s="118"/>
      <c r="J129" s="125">
        <v>5188261</v>
      </c>
    </row>
    <row r="130" spans="1:10" x14ac:dyDescent="0.3">
      <c r="A130" s="126"/>
      <c r="B130" s="121"/>
      <c r="C130" s="121"/>
      <c r="D130" s="120"/>
      <c r="E130" s="158"/>
      <c r="F130" s="158"/>
      <c r="G130" s="159"/>
      <c r="H130" s="159"/>
      <c r="I130" s="120"/>
      <c r="J130" s="138" t="s">
        <v>554</v>
      </c>
    </row>
    <row r="131" spans="1:10" x14ac:dyDescent="0.3">
      <c r="A131" s="139" t="s">
        <v>555</v>
      </c>
      <c r="B131" s="117"/>
      <c r="C131" s="117"/>
      <c r="D131" s="117"/>
      <c r="E131" s="116" t="s">
        <v>540</v>
      </c>
      <c r="F131" s="117"/>
      <c r="G131" s="117"/>
      <c r="H131" s="117"/>
      <c r="I131" s="118"/>
      <c r="J131" s="125">
        <v>5688116</v>
      </c>
    </row>
    <row r="132" spans="1:10" x14ac:dyDescent="0.3">
      <c r="A132" s="126"/>
      <c r="B132" s="121"/>
      <c r="C132" s="121"/>
      <c r="D132" s="120"/>
      <c r="E132" s="120"/>
      <c r="F132" s="120"/>
      <c r="G132" s="121"/>
      <c r="H132" s="121"/>
      <c r="I132" s="120"/>
      <c r="J132" s="138"/>
    </row>
    <row r="133" spans="1:10" x14ac:dyDescent="0.3">
      <c r="A133" s="139" t="s">
        <v>556</v>
      </c>
      <c r="B133" s="117"/>
      <c r="C133" s="117"/>
      <c r="D133" s="117"/>
      <c r="E133" s="116" t="s">
        <v>557</v>
      </c>
      <c r="F133" s="117"/>
      <c r="G133" s="117"/>
      <c r="H133" s="117"/>
      <c r="I133" s="118"/>
      <c r="J133" s="125">
        <v>21999610</v>
      </c>
    </row>
    <row r="134" spans="1:10" x14ac:dyDescent="0.3">
      <c r="A134" s="126"/>
      <c r="B134" s="121"/>
      <c r="C134" s="121"/>
      <c r="D134" s="120"/>
      <c r="E134" s="120"/>
      <c r="F134" s="120"/>
      <c r="G134" s="121"/>
      <c r="H134" s="121"/>
      <c r="I134" s="120"/>
      <c r="J134" s="138"/>
    </row>
    <row r="135" spans="1:10" x14ac:dyDescent="0.3">
      <c r="A135" s="139" t="s">
        <v>558</v>
      </c>
      <c r="B135" s="117"/>
      <c r="C135" s="117"/>
      <c r="D135" s="117"/>
      <c r="E135" s="116" t="s">
        <v>557</v>
      </c>
      <c r="F135" s="117"/>
      <c r="G135" s="117"/>
      <c r="H135" s="117"/>
      <c r="I135" s="118"/>
      <c r="J135" s="125">
        <v>21551295</v>
      </c>
    </row>
    <row r="136" spans="1:10" x14ac:dyDescent="0.3">
      <c r="A136" s="126"/>
      <c r="B136" s="121"/>
      <c r="C136" s="121"/>
      <c r="D136" s="120"/>
      <c r="E136" s="120"/>
      <c r="F136" s="120"/>
      <c r="G136" s="121"/>
      <c r="H136" s="121"/>
      <c r="I136" s="120"/>
      <c r="J136" s="138"/>
    </row>
    <row r="137" spans="1:10" x14ac:dyDescent="0.3">
      <c r="A137" s="139" t="s">
        <v>559</v>
      </c>
      <c r="B137" s="117"/>
      <c r="C137" s="117"/>
      <c r="D137" s="117"/>
      <c r="E137" s="116" t="s">
        <v>557</v>
      </c>
      <c r="F137" s="117"/>
      <c r="G137" s="117"/>
      <c r="H137" s="117"/>
      <c r="I137" s="118"/>
      <c r="J137" s="125">
        <v>21576972</v>
      </c>
    </row>
    <row r="138" spans="1:10" x14ac:dyDescent="0.3">
      <c r="A138" s="126"/>
      <c r="B138" s="121"/>
      <c r="C138" s="121"/>
      <c r="D138" s="120"/>
      <c r="E138" s="120"/>
      <c r="F138" s="120"/>
      <c r="G138" s="121"/>
      <c r="H138" s="121"/>
      <c r="I138" s="120"/>
      <c r="J138" s="138"/>
    </row>
    <row r="139" spans="1:10" x14ac:dyDescent="0.3">
      <c r="A139" s="139" t="s">
        <v>560</v>
      </c>
      <c r="B139" s="117"/>
      <c r="C139" s="117"/>
      <c r="D139" s="117"/>
      <c r="E139" s="116" t="s">
        <v>561</v>
      </c>
      <c r="F139" s="117"/>
      <c r="G139" s="117"/>
      <c r="H139" s="117"/>
      <c r="I139" s="118"/>
      <c r="J139" s="125">
        <v>5025077677</v>
      </c>
    </row>
    <row r="140" spans="1:10" x14ac:dyDescent="0.3">
      <c r="A140" s="126"/>
      <c r="B140" s="121"/>
      <c r="C140" s="121"/>
      <c r="D140" s="120"/>
      <c r="E140" s="120"/>
      <c r="F140" s="120"/>
      <c r="G140" s="121"/>
      <c r="H140" s="121"/>
      <c r="I140" s="120"/>
      <c r="J140" s="138"/>
    </row>
    <row r="141" spans="1:10" x14ac:dyDescent="0.3">
      <c r="A141" s="117" t="s">
        <v>562</v>
      </c>
      <c r="B141" s="117"/>
      <c r="C141" s="117"/>
      <c r="D141" s="117"/>
      <c r="E141" s="116" t="s">
        <v>563</v>
      </c>
      <c r="F141" s="117"/>
      <c r="G141" s="117"/>
      <c r="H141" s="117"/>
      <c r="I141" s="118"/>
      <c r="J141" s="125">
        <v>175085777</v>
      </c>
    </row>
    <row r="142" spans="1:10" x14ac:dyDescent="0.3">
      <c r="A142" s="126"/>
      <c r="B142" s="121"/>
      <c r="C142" s="121"/>
      <c r="D142" s="120"/>
      <c r="E142" s="120"/>
      <c r="F142" s="120"/>
      <c r="G142" s="121"/>
      <c r="H142" s="121"/>
      <c r="I142" s="120"/>
      <c r="J142" s="138"/>
    </row>
    <row r="143" spans="1:10" x14ac:dyDescent="0.3">
      <c r="A143" s="139" t="s">
        <v>564</v>
      </c>
      <c r="B143" s="117"/>
      <c r="C143" s="117"/>
      <c r="D143" s="117"/>
      <c r="E143" s="116" t="s">
        <v>563</v>
      </c>
      <c r="F143" s="117"/>
      <c r="G143" s="117"/>
      <c r="H143" s="117"/>
      <c r="I143" s="118"/>
      <c r="J143" s="125">
        <v>175110216</v>
      </c>
    </row>
    <row r="144" spans="1:10" x14ac:dyDescent="0.3">
      <c r="A144" s="126"/>
      <c r="B144" s="121"/>
      <c r="C144" s="121"/>
      <c r="D144" s="120"/>
      <c r="E144" s="120"/>
      <c r="F144" s="120"/>
      <c r="G144" s="121"/>
      <c r="H144" s="121"/>
      <c r="I144" s="120"/>
      <c r="J144" s="138"/>
    </row>
    <row r="145" spans="1:10" x14ac:dyDescent="0.3">
      <c r="A145" s="139" t="s">
        <v>565</v>
      </c>
      <c r="B145" s="117"/>
      <c r="C145" s="117"/>
      <c r="D145" s="117"/>
      <c r="E145" s="116" t="s">
        <v>566</v>
      </c>
      <c r="F145" s="117"/>
      <c r="G145" s="117"/>
      <c r="H145" s="117"/>
      <c r="I145" s="118"/>
      <c r="J145" s="125">
        <v>21654183</v>
      </c>
    </row>
    <row r="146" spans="1:10" x14ac:dyDescent="0.3">
      <c r="A146" s="126"/>
      <c r="B146" s="121"/>
      <c r="C146" s="121"/>
      <c r="D146" s="120"/>
      <c r="E146" s="120"/>
      <c r="F146" s="120"/>
      <c r="G146" s="121"/>
      <c r="H146" s="121"/>
      <c r="I146" s="120"/>
      <c r="J146" s="138"/>
    </row>
    <row r="147" spans="1:10" x14ac:dyDescent="0.3">
      <c r="A147" s="139" t="s">
        <v>567</v>
      </c>
      <c r="B147" s="117"/>
      <c r="C147" s="117"/>
      <c r="D147" s="117"/>
      <c r="E147" s="116" t="s">
        <v>568</v>
      </c>
      <c r="F147" s="117"/>
      <c r="G147" s="117"/>
      <c r="H147" s="117"/>
      <c r="I147" s="118"/>
      <c r="J147" s="125" t="s">
        <v>569</v>
      </c>
    </row>
    <row r="148" spans="1:10" x14ac:dyDescent="0.3">
      <c r="A148" s="126"/>
      <c r="B148" s="121"/>
      <c r="C148" s="121"/>
      <c r="D148" s="120"/>
      <c r="E148" s="120"/>
      <c r="F148" s="120"/>
      <c r="G148" s="121"/>
      <c r="H148" s="121"/>
      <c r="I148" s="120"/>
      <c r="J148" s="138"/>
    </row>
    <row r="149" spans="1:10" x14ac:dyDescent="0.3">
      <c r="A149" s="139" t="s">
        <v>570</v>
      </c>
      <c r="B149" s="117"/>
      <c r="C149" s="117"/>
      <c r="D149" s="117"/>
      <c r="E149" s="116" t="s">
        <v>568</v>
      </c>
      <c r="F149" s="117"/>
      <c r="G149" s="117"/>
      <c r="H149" s="117"/>
      <c r="I149" s="118"/>
      <c r="J149" s="125" t="s">
        <v>571</v>
      </c>
    </row>
    <row r="150" spans="1:10" x14ac:dyDescent="0.3">
      <c r="A150" s="126"/>
      <c r="B150" s="121"/>
      <c r="C150" s="121"/>
      <c r="D150" s="120"/>
      <c r="E150" s="120"/>
      <c r="F150" s="120"/>
      <c r="G150" s="121"/>
      <c r="H150" s="121"/>
      <c r="I150" s="120"/>
      <c r="J150" s="138"/>
    </row>
    <row r="151" spans="1:10" x14ac:dyDescent="0.3">
      <c r="A151" s="139" t="s">
        <v>572</v>
      </c>
      <c r="B151" s="117"/>
      <c r="C151" s="117"/>
      <c r="D151" s="117"/>
      <c r="E151" s="116" t="s">
        <v>540</v>
      </c>
      <c r="F151" s="117"/>
      <c r="G151" s="117"/>
      <c r="H151" s="117"/>
      <c r="I151" s="118"/>
      <c r="J151" s="125">
        <v>80675552</v>
      </c>
    </row>
    <row r="152" spans="1:10" x14ac:dyDescent="0.3">
      <c r="A152" s="126"/>
      <c r="B152" s="121"/>
      <c r="C152" s="121"/>
      <c r="D152" s="120"/>
      <c r="E152" s="120"/>
      <c r="F152" s="120"/>
      <c r="G152" s="121"/>
      <c r="H152" s="121"/>
      <c r="I152" s="120"/>
      <c r="J152" s="138"/>
    </row>
    <row r="153" spans="1:10" x14ac:dyDescent="0.3">
      <c r="A153" s="139" t="s">
        <v>573</v>
      </c>
      <c r="B153" s="117"/>
      <c r="C153" s="117"/>
      <c r="D153" s="117"/>
      <c r="E153" s="116" t="s">
        <v>540</v>
      </c>
      <c r="F153" s="117"/>
      <c r="G153" s="117"/>
      <c r="H153" s="117"/>
      <c r="I153" s="118"/>
      <c r="J153" s="125">
        <v>80675501</v>
      </c>
    </row>
    <row r="154" spans="1:10" x14ac:dyDescent="0.3">
      <c r="A154" s="126"/>
      <c r="B154" s="121"/>
      <c r="C154" s="121"/>
      <c r="D154" s="120"/>
      <c r="E154" s="120"/>
      <c r="F154" s="120"/>
      <c r="G154" s="121"/>
      <c r="H154" s="121"/>
      <c r="I154" s="120"/>
      <c r="J154" s="138"/>
    </row>
    <row r="155" spans="1:10" x14ac:dyDescent="0.3">
      <c r="A155" s="139" t="s">
        <v>572</v>
      </c>
      <c r="B155" s="117"/>
      <c r="C155" s="117"/>
      <c r="D155" s="117"/>
      <c r="E155" s="116" t="s">
        <v>557</v>
      </c>
      <c r="F155" s="117"/>
      <c r="G155" s="117"/>
      <c r="H155" s="117"/>
      <c r="I155" s="118"/>
      <c r="J155" s="125">
        <v>20409550</v>
      </c>
    </row>
    <row r="156" spans="1:10" x14ac:dyDescent="0.3">
      <c r="A156" s="126"/>
      <c r="B156" s="121"/>
      <c r="C156" s="121"/>
      <c r="D156" s="120"/>
      <c r="E156" s="120"/>
      <c r="F156" s="120"/>
      <c r="G156" s="121"/>
      <c r="H156" s="121"/>
      <c r="I156" s="120"/>
      <c r="J156" s="138"/>
    </row>
    <row r="157" spans="1:10" x14ac:dyDescent="0.3">
      <c r="A157" s="139" t="s">
        <v>572</v>
      </c>
      <c r="B157" s="117"/>
      <c r="C157" s="117"/>
      <c r="D157" s="117"/>
      <c r="E157" s="116" t="s">
        <v>574</v>
      </c>
      <c r="F157" s="117"/>
      <c r="G157" s="117"/>
      <c r="H157" s="117"/>
      <c r="I157" s="118"/>
      <c r="J157" s="125" t="s">
        <v>575</v>
      </c>
    </row>
    <row r="158" spans="1:10" x14ac:dyDescent="0.3">
      <c r="A158" s="126"/>
      <c r="B158" s="121"/>
      <c r="C158" s="121"/>
      <c r="D158" s="120"/>
      <c r="E158" s="120"/>
      <c r="F158" s="120"/>
      <c r="G158" s="121"/>
      <c r="H158" s="121"/>
      <c r="I158" s="120"/>
      <c r="J158" s="138"/>
    </row>
    <row r="159" spans="1:10" x14ac:dyDescent="0.3">
      <c r="A159" s="139" t="s">
        <v>576</v>
      </c>
      <c r="B159" s="117"/>
      <c r="C159" s="117"/>
      <c r="D159" s="117"/>
      <c r="E159" s="116" t="s">
        <v>557</v>
      </c>
      <c r="F159" s="117"/>
      <c r="G159" s="117"/>
      <c r="H159" s="117"/>
      <c r="I159" s="118"/>
      <c r="J159" s="125">
        <v>20666528</v>
      </c>
    </row>
    <row r="160" spans="1:10" x14ac:dyDescent="0.3">
      <c r="A160" s="126"/>
      <c r="B160" s="121"/>
      <c r="C160" s="121"/>
      <c r="D160" s="120"/>
      <c r="E160" s="120"/>
      <c r="F160" s="120"/>
      <c r="G160" s="121"/>
      <c r="H160" s="121"/>
      <c r="I160" s="120"/>
      <c r="J160" s="138"/>
    </row>
    <row r="161" spans="1:10" x14ac:dyDescent="0.3">
      <c r="A161" s="139" t="s">
        <v>577</v>
      </c>
      <c r="B161" s="117"/>
      <c r="C161" s="117"/>
      <c r="D161" s="117"/>
      <c r="E161" s="116" t="s">
        <v>578</v>
      </c>
      <c r="F161" s="117"/>
      <c r="G161" s="117"/>
      <c r="H161" s="117"/>
      <c r="I161" s="118"/>
      <c r="J161" s="125" t="s">
        <v>579</v>
      </c>
    </row>
    <row r="162" spans="1:10" x14ac:dyDescent="0.3">
      <c r="A162" s="126"/>
      <c r="B162" s="121"/>
      <c r="C162" s="121"/>
      <c r="D162" s="120"/>
      <c r="E162" s="120"/>
      <c r="F162" s="120"/>
      <c r="G162" s="121"/>
      <c r="H162" s="121"/>
      <c r="I162" s="120"/>
      <c r="J162" s="138"/>
    </row>
    <row r="163" spans="1:10" x14ac:dyDescent="0.3">
      <c r="A163" s="140" t="s">
        <v>580</v>
      </c>
      <c r="B163" s="141"/>
      <c r="C163" s="141"/>
      <c r="D163" s="142"/>
      <c r="E163" s="143" t="s">
        <v>467</v>
      </c>
      <c r="F163" s="143"/>
      <c r="G163" s="143"/>
      <c r="H163" s="143"/>
      <c r="I163" s="144"/>
      <c r="J163" s="125">
        <v>22097008</v>
      </c>
    </row>
    <row r="164" spans="1:10" x14ac:dyDescent="0.3">
      <c r="A164" s="145"/>
      <c r="B164" s="146"/>
      <c r="C164" s="146"/>
      <c r="D164" s="147"/>
      <c r="E164" s="147"/>
      <c r="F164" s="147"/>
      <c r="G164" s="146"/>
      <c r="H164" s="146"/>
      <c r="I164" s="147"/>
      <c r="J164" s="148"/>
    </row>
    <row r="165" spans="1:10" x14ac:dyDescent="0.3">
      <c r="A165" s="140" t="s">
        <v>581</v>
      </c>
      <c r="B165" s="141"/>
      <c r="C165" s="141"/>
      <c r="D165" s="142"/>
      <c r="E165" s="143" t="s">
        <v>582</v>
      </c>
      <c r="F165" s="143"/>
      <c r="G165" s="143"/>
      <c r="H165" s="143"/>
      <c r="I165" s="144"/>
      <c r="J165" s="125" t="s">
        <v>583</v>
      </c>
    </row>
    <row r="166" spans="1:10" x14ac:dyDescent="0.3">
      <c r="A166" s="145"/>
      <c r="B166" s="146"/>
      <c r="C166" s="146"/>
      <c r="D166" s="147"/>
      <c r="E166" s="147"/>
      <c r="F166" s="147"/>
      <c r="G166" s="146"/>
      <c r="H166" s="146"/>
      <c r="I166" s="147"/>
      <c r="J166" s="148"/>
    </row>
    <row r="167" spans="1:10" x14ac:dyDescent="0.3">
      <c r="A167" s="140" t="s">
        <v>584</v>
      </c>
      <c r="B167" s="141"/>
      <c r="C167" s="141"/>
      <c r="D167" s="142"/>
      <c r="E167" s="143" t="s">
        <v>585</v>
      </c>
      <c r="F167" s="143"/>
      <c r="G167" s="143"/>
      <c r="H167" s="143"/>
      <c r="I167" s="144"/>
      <c r="J167" s="125" t="s">
        <v>583</v>
      </c>
    </row>
    <row r="168" spans="1:10" x14ac:dyDescent="0.3">
      <c r="A168" s="145"/>
      <c r="B168" s="146"/>
      <c r="C168" s="146"/>
      <c r="D168" s="147"/>
      <c r="E168" s="147"/>
      <c r="F168" s="147"/>
      <c r="G168" s="146"/>
      <c r="H168" s="146"/>
      <c r="I168" s="147"/>
      <c r="J168" s="148"/>
    </row>
    <row r="169" spans="1:10" x14ac:dyDescent="0.3">
      <c r="A169" s="140" t="s">
        <v>586</v>
      </c>
      <c r="B169" s="141"/>
      <c r="C169" s="141"/>
      <c r="D169" s="142"/>
      <c r="E169" s="143" t="s">
        <v>587</v>
      </c>
      <c r="F169" s="143"/>
      <c r="G169" s="143"/>
      <c r="H169" s="143"/>
      <c r="I169" s="144"/>
      <c r="J169" s="125">
        <v>21774243</v>
      </c>
    </row>
    <row r="170" spans="1:10" x14ac:dyDescent="0.3">
      <c r="A170" s="149"/>
      <c r="B170" s="149"/>
      <c r="C170" s="149"/>
      <c r="D170" s="149"/>
      <c r="E170" s="150"/>
      <c r="F170" s="150"/>
      <c r="G170" s="150"/>
      <c r="H170" s="150"/>
      <c r="I170" s="150"/>
      <c r="J170" s="151"/>
    </row>
    <row r="171" spans="1:10" x14ac:dyDescent="0.3">
      <c r="A171" s="139" t="s">
        <v>588</v>
      </c>
      <c r="B171" s="117"/>
      <c r="C171" s="117"/>
      <c r="D171" s="117"/>
      <c r="E171" s="116" t="s">
        <v>589</v>
      </c>
      <c r="F171" s="117"/>
      <c r="G171" s="117"/>
      <c r="H171" s="117"/>
      <c r="I171" s="118"/>
      <c r="J171" s="125" t="s">
        <v>590</v>
      </c>
    </row>
    <row r="172" spans="1:10" x14ac:dyDescent="0.3">
      <c r="A172" s="126"/>
      <c r="B172" s="121"/>
      <c r="C172" s="121"/>
      <c r="D172" s="120"/>
      <c r="E172" s="120"/>
      <c r="F172" s="120"/>
      <c r="G172" s="121"/>
      <c r="H172" s="121"/>
      <c r="I172" s="120"/>
      <c r="J172" s="138"/>
    </row>
    <row r="173" spans="1:10" x14ac:dyDescent="0.3">
      <c r="A173" s="139" t="s">
        <v>591</v>
      </c>
      <c r="B173" s="117"/>
      <c r="C173" s="117"/>
      <c r="D173" s="117"/>
      <c r="E173" s="160" t="s">
        <v>459</v>
      </c>
      <c r="F173" s="161"/>
      <c r="G173" s="161"/>
      <c r="H173" s="161"/>
      <c r="I173" s="162"/>
      <c r="J173" s="152" t="s">
        <v>592</v>
      </c>
    </row>
    <row r="174" spans="1:10" x14ac:dyDescent="0.3">
      <c r="A174" s="126"/>
      <c r="B174" s="121"/>
      <c r="C174" s="121"/>
      <c r="D174" s="120"/>
      <c r="E174" s="120"/>
      <c r="F174" s="120"/>
      <c r="G174" s="121"/>
      <c r="H174" s="121"/>
      <c r="I174" s="120"/>
      <c r="J174" s="138"/>
    </row>
    <row r="175" spans="1:10" x14ac:dyDescent="0.3">
      <c r="A175" s="139" t="s">
        <v>593</v>
      </c>
      <c r="B175" s="117"/>
      <c r="C175" s="117"/>
      <c r="D175" s="117"/>
      <c r="E175" s="160" t="s">
        <v>459</v>
      </c>
      <c r="F175" s="161"/>
      <c r="G175" s="161"/>
      <c r="H175" s="161"/>
      <c r="I175" s="162"/>
      <c r="J175" s="152" t="s">
        <v>594</v>
      </c>
    </row>
    <row r="176" spans="1:10" x14ac:dyDescent="0.3">
      <c r="A176" s="126"/>
      <c r="B176" s="121"/>
      <c r="C176" s="121"/>
      <c r="D176" s="120"/>
      <c r="E176" s="120"/>
      <c r="F176" s="120"/>
      <c r="G176" s="121"/>
      <c r="H176" s="121"/>
      <c r="I176" s="120"/>
      <c r="J176" s="138"/>
    </row>
    <row r="177" spans="1:10" x14ac:dyDescent="0.3">
      <c r="A177" s="139" t="s">
        <v>595</v>
      </c>
      <c r="B177" s="117"/>
      <c r="C177" s="117"/>
      <c r="D177" s="117"/>
      <c r="E177" s="116" t="s">
        <v>596</v>
      </c>
      <c r="F177" s="117"/>
      <c r="G177" s="117"/>
      <c r="H177" s="117"/>
      <c r="I177" s="118"/>
      <c r="J177" s="125">
        <v>6380537000</v>
      </c>
    </row>
    <row r="178" spans="1:10" x14ac:dyDescent="0.3">
      <c r="A178" s="126"/>
      <c r="B178" s="121"/>
      <c r="C178" s="121"/>
      <c r="D178" s="120"/>
      <c r="E178" s="120"/>
      <c r="F178" s="120"/>
      <c r="G178" s="121"/>
      <c r="H178" s="121"/>
      <c r="I178" s="120"/>
      <c r="J178" s="138"/>
    </row>
    <row r="179" spans="1:10" x14ac:dyDescent="0.3">
      <c r="A179" s="139" t="s">
        <v>597</v>
      </c>
      <c r="B179" s="117"/>
      <c r="C179" s="117"/>
      <c r="D179" s="117"/>
      <c r="E179" s="160" t="s">
        <v>459</v>
      </c>
      <c r="F179" s="161"/>
      <c r="G179" s="161"/>
      <c r="H179" s="161"/>
      <c r="I179" s="162"/>
      <c r="J179" s="152" t="s">
        <v>598</v>
      </c>
    </row>
    <row r="180" spans="1:10" x14ac:dyDescent="0.3">
      <c r="A180" s="126"/>
      <c r="B180" s="121"/>
      <c r="C180" s="121"/>
      <c r="D180" s="120"/>
      <c r="E180" s="120"/>
      <c r="F180" s="120"/>
      <c r="G180" s="121"/>
      <c r="H180" s="121"/>
      <c r="I180" s="120"/>
      <c r="J180" s="138"/>
    </row>
    <row r="181" spans="1:10" x14ac:dyDescent="0.3">
      <c r="A181" s="139" t="s">
        <v>599</v>
      </c>
      <c r="B181" s="117"/>
      <c r="C181" s="117"/>
      <c r="D181" s="117"/>
      <c r="E181" s="160" t="s">
        <v>459</v>
      </c>
      <c r="F181" s="161"/>
      <c r="G181" s="161"/>
      <c r="H181" s="161"/>
      <c r="I181" s="162"/>
      <c r="J181" s="152" t="s">
        <v>600</v>
      </c>
    </row>
    <row r="182" spans="1:10" x14ac:dyDescent="0.3">
      <c r="A182" s="126"/>
      <c r="B182" s="121"/>
      <c r="C182" s="121"/>
      <c r="D182" s="120"/>
      <c r="E182" s="120"/>
      <c r="F182" s="120"/>
      <c r="G182" s="121"/>
      <c r="H182" s="121"/>
      <c r="I182" s="120"/>
      <c r="J182" s="138"/>
    </row>
    <row r="183" spans="1:10" x14ac:dyDescent="0.3">
      <c r="A183" s="139" t="s">
        <v>601</v>
      </c>
      <c r="B183" s="117"/>
      <c r="C183" s="117"/>
      <c r="D183" s="117"/>
      <c r="E183" s="160" t="s">
        <v>459</v>
      </c>
      <c r="F183" s="161"/>
      <c r="G183" s="161"/>
      <c r="H183" s="161"/>
      <c r="I183" s="162"/>
      <c r="J183" s="152">
        <v>81624620</v>
      </c>
    </row>
    <row r="184" spans="1:10" x14ac:dyDescent="0.3">
      <c r="A184" s="126"/>
      <c r="B184" s="121"/>
      <c r="C184" s="121"/>
      <c r="D184" s="120"/>
      <c r="E184" s="120"/>
      <c r="F184" s="120"/>
      <c r="G184" s="121"/>
      <c r="H184" s="121"/>
      <c r="I184" s="120"/>
      <c r="J184" s="138"/>
    </row>
    <row r="185" spans="1:10" x14ac:dyDescent="0.3">
      <c r="A185" s="139" t="s">
        <v>602</v>
      </c>
      <c r="B185" s="117"/>
      <c r="C185" s="117"/>
      <c r="D185" s="117"/>
      <c r="E185" s="116" t="s">
        <v>603</v>
      </c>
      <c r="F185" s="117"/>
      <c r="G185" s="117"/>
      <c r="H185" s="117"/>
      <c r="I185" s="118"/>
      <c r="J185" s="125" t="s">
        <v>604</v>
      </c>
    </row>
    <row r="186" spans="1:10" x14ac:dyDescent="0.3">
      <c r="A186" s="126"/>
      <c r="B186" s="121"/>
      <c r="C186" s="121"/>
      <c r="D186" s="120"/>
      <c r="E186" s="120"/>
      <c r="F186" s="120"/>
      <c r="G186" s="121"/>
      <c r="H186" s="121"/>
      <c r="I186" s="120"/>
      <c r="J186" s="138"/>
    </row>
    <row r="187" spans="1:10" x14ac:dyDescent="0.3">
      <c r="A187" s="139" t="s">
        <v>605</v>
      </c>
      <c r="B187" s="117"/>
      <c r="C187" s="117"/>
      <c r="D187" s="117"/>
      <c r="E187" s="116" t="s">
        <v>603</v>
      </c>
      <c r="F187" s="117"/>
      <c r="G187" s="117"/>
      <c r="H187" s="117"/>
      <c r="I187" s="118"/>
      <c r="J187" s="125" t="s">
        <v>606</v>
      </c>
    </row>
    <row r="188" spans="1:10" x14ac:dyDescent="0.3">
      <c r="A188" s="126"/>
      <c r="B188" s="121"/>
      <c r="C188" s="121"/>
      <c r="D188" s="120"/>
      <c r="E188" s="120"/>
      <c r="F188" s="120"/>
      <c r="G188" s="121"/>
      <c r="H188" s="121"/>
      <c r="I188" s="120"/>
      <c r="J188" s="138"/>
    </row>
    <row r="189" spans="1:10" x14ac:dyDescent="0.3">
      <c r="A189" s="139" t="s">
        <v>607</v>
      </c>
      <c r="B189" s="117"/>
      <c r="C189" s="117"/>
      <c r="D189" s="117"/>
      <c r="E189" s="116" t="s">
        <v>608</v>
      </c>
      <c r="F189" s="117"/>
      <c r="G189" s="117"/>
      <c r="H189" s="117"/>
      <c r="I189" s="118"/>
      <c r="J189" s="125" t="s">
        <v>609</v>
      </c>
    </row>
    <row r="190" spans="1:10" x14ac:dyDescent="0.3">
      <c r="A190" s="126"/>
      <c r="B190" s="121"/>
      <c r="C190" s="121"/>
      <c r="D190" s="120"/>
      <c r="E190" s="120"/>
      <c r="F190" s="120"/>
      <c r="G190" s="121"/>
      <c r="H190" s="121"/>
      <c r="I190" s="120"/>
      <c r="J190" s="138"/>
    </row>
    <row r="191" spans="1:10" x14ac:dyDescent="0.3">
      <c r="A191" s="139" t="s">
        <v>610</v>
      </c>
      <c r="B191" s="117"/>
      <c r="C191" s="117"/>
      <c r="D191" s="117"/>
      <c r="E191" s="116" t="s">
        <v>611</v>
      </c>
      <c r="F191" s="117"/>
      <c r="G191" s="117"/>
      <c r="H191" s="117"/>
      <c r="I191" s="118"/>
      <c r="J191" s="125" t="s">
        <v>612</v>
      </c>
    </row>
    <row r="192" spans="1:10" x14ac:dyDescent="0.3">
      <c r="A192" s="126"/>
      <c r="B192" s="121"/>
      <c r="C192" s="121"/>
      <c r="D192" s="120"/>
      <c r="E192" s="120"/>
      <c r="F192" s="120"/>
      <c r="G192" s="121"/>
      <c r="H192" s="121"/>
      <c r="I192" s="120"/>
      <c r="J192" s="138"/>
    </row>
    <row r="193" spans="1:10" x14ac:dyDescent="0.3">
      <c r="A193" s="139" t="s">
        <v>613</v>
      </c>
      <c r="B193" s="117"/>
      <c r="C193" s="117"/>
      <c r="D193" s="117"/>
      <c r="E193" s="116" t="s">
        <v>614</v>
      </c>
      <c r="F193" s="117"/>
      <c r="G193" s="117"/>
      <c r="H193" s="117"/>
      <c r="I193" s="118"/>
      <c r="J193" s="125" t="s">
        <v>615</v>
      </c>
    </row>
    <row r="194" spans="1:10" x14ac:dyDescent="0.3">
      <c r="A194" s="126"/>
      <c r="B194" s="121"/>
      <c r="C194" s="121"/>
      <c r="D194" s="120"/>
      <c r="E194" s="120"/>
      <c r="F194" s="120"/>
      <c r="G194" s="121"/>
      <c r="H194" s="121"/>
      <c r="I194" s="120"/>
      <c r="J194" s="138"/>
    </row>
    <row r="195" spans="1:10" x14ac:dyDescent="0.3">
      <c r="A195" s="139" t="s">
        <v>616</v>
      </c>
      <c r="B195" s="117"/>
      <c r="C195" s="117"/>
      <c r="D195" s="117"/>
      <c r="E195" s="116" t="s">
        <v>617</v>
      </c>
      <c r="F195" s="117"/>
      <c r="G195" s="117"/>
      <c r="H195" s="117"/>
      <c r="I195" s="118"/>
      <c r="J195" s="125" t="s">
        <v>618</v>
      </c>
    </row>
    <row r="196" spans="1:10" x14ac:dyDescent="0.3">
      <c r="A196" s="126"/>
      <c r="B196" s="121"/>
      <c r="C196" s="121"/>
      <c r="D196" s="120"/>
      <c r="E196" s="121"/>
      <c r="F196" s="120"/>
      <c r="G196" s="121"/>
      <c r="H196" s="121"/>
      <c r="I196" s="120"/>
      <c r="J196" s="138"/>
    </row>
    <row r="197" spans="1:10" x14ac:dyDescent="0.3">
      <c r="A197" s="139" t="s">
        <v>619</v>
      </c>
      <c r="B197" s="117"/>
      <c r="C197" s="117"/>
      <c r="D197" s="117"/>
      <c r="E197" s="116" t="s">
        <v>617</v>
      </c>
      <c r="F197" s="117"/>
      <c r="G197" s="117"/>
      <c r="H197" s="117"/>
      <c r="I197" s="118"/>
      <c r="J197" s="125" t="s">
        <v>620</v>
      </c>
    </row>
    <row r="198" spans="1:10" x14ac:dyDescent="0.3">
      <c r="A198" s="126"/>
      <c r="B198" s="121"/>
      <c r="C198" s="121"/>
      <c r="D198" s="120"/>
      <c r="E198" s="120"/>
      <c r="F198" s="120"/>
      <c r="G198" s="121"/>
      <c r="H198" s="121"/>
      <c r="I198" s="120"/>
      <c r="J198" s="138"/>
    </row>
    <row r="199" spans="1:10" x14ac:dyDescent="0.3">
      <c r="A199" s="139" t="s">
        <v>621</v>
      </c>
      <c r="B199" s="117"/>
      <c r="C199" s="117"/>
      <c r="D199" s="117"/>
      <c r="E199" s="116" t="s">
        <v>617</v>
      </c>
      <c r="F199" s="117"/>
      <c r="G199" s="117"/>
      <c r="H199" s="117"/>
      <c r="I199" s="118"/>
      <c r="J199" s="125" t="s">
        <v>622</v>
      </c>
    </row>
    <row r="200" spans="1:10" x14ac:dyDescent="0.3">
      <c r="A200" s="126"/>
      <c r="B200" s="121"/>
      <c r="C200" s="121"/>
      <c r="D200" s="120"/>
      <c r="E200" s="120"/>
      <c r="F200" s="120"/>
      <c r="G200" s="121"/>
      <c r="H200" s="121"/>
      <c r="I200" s="120"/>
      <c r="J200" s="138"/>
    </row>
    <row r="201" spans="1:10" x14ac:dyDescent="0.3">
      <c r="A201" s="139" t="s">
        <v>623</v>
      </c>
      <c r="B201" s="117"/>
      <c r="C201" s="117"/>
      <c r="D201" s="117"/>
      <c r="E201" s="116" t="s">
        <v>617</v>
      </c>
      <c r="F201" s="117"/>
      <c r="G201" s="117"/>
      <c r="H201" s="117"/>
      <c r="I201" s="118"/>
      <c r="J201" s="125" t="s">
        <v>624</v>
      </c>
    </row>
    <row r="202" spans="1:10" x14ac:dyDescent="0.3">
      <c r="A202" s="126"/>
      <c r="B202" s="121"/>
      <c r="C202" s="121"/>
      <c r="D202" s="120"/>
      <c r="E202" s="120"/>
      <c r="F202" s="120"/>
      <c r="G202" s="121"/>
      <c r="H202" s="121"/>
      <c r="I202" s="120"/>
      <c r="J202" s="138"/>
    </row>
    <row r="203" spans="1:10" x14ac:dyDescent="0.3">
      <c r="A203" s="139" t="s">
        <v>625</v>
      </c>
      <c r="B203" s="117"/>
      <c r="C203" s="117"/>
      <c r="D203" s="117"/>
      <c r="E203" s="116" t="s">
        <v>626</v>
      </c>
      <c r="F203" s="117"/>
      <c r="G203" s="117"/>
      <c r="H203" s="117"/>
      <c r="I203" s="118"/>
      <c r="J203" s="125" t="s">
        <v>627</v>
      </c>
    </row>
    <row r="204" spans="1:10" x14ac:dyDescent="0.3">
      <c r="A204" s="126"/>
      <c r="B204" s="121"/>
      <c r="C204" s="121"/>
      <c r="D204" s="120"/>
      <c r="E204" s="120"/>
      <c r="F204" s="120"/>
      <c r="G204" s="121"/>
      <c r="H204" s="121"/>
      <c r="I204" s="120"/>
      <c r="J204" s="138"/>
    </row>
    <row r="205" spans="1:10" x14ac:dyDescent="0.3">
      <c r="A205" s="139" t="s">
        <v>628</v>
      </c>
      <c r="B205" s="117"/>
      <c r="C205" s="117"/>
      <c r="D205" s="117"/>
      <c r="E205" s="116" t="s">
        <v>626</v>
      </c>
      <c r="F205" s="117"/>
      <c r="G205" s="117"/>
      <c r="H205" s="117"/>
      <c r="I205" s="118"/>
      <c r="J205" s="125" t="s">
        <v>629</v>
      </c>
    </row>
    <row r="206" spans="1:10" x14ac:dyDescent="0.3">
      <c r="A206" s="126"/>
      <c r="B206" s="121"/>
      <c r="C206" s="121"/>
      <c r="D206" s="120"/>
      <c r="E206" s="120"/>
      <c r="F206" s="120"/>
      <c r="G206" s="121"/>
      <c r="H206" s="121"/>
      <c r="I206" s="120"/>
      <c r="J206" s="138"/>
    </row>
    <row r="207" spans="1:10" x14ac:dyDescent="0.3">
      <c r="A207" s="139" t="s">
        <v>630</v>
      </c>
      <c r="B207" s="117"/>
      <c r="C207" s="117"/>
      <c r="D207" s="117"/>
      <c r="E207" s="116" t="s">
        <v>608</v>
      </c>
      <c r="F207" s="117"/>
      <c r="G207" s="117"/>
      <c r="H207" s="117"/>
      <c r="I207" s="118"/>
      <c r="J207" s="125" t="s">
        <v>631</v>
      </c>
    </row>
    <row r="208" spans="1:10" x14ac:dyDescent="0.3">
      <c r="A208" s="126"/>
      <c r="B208" s="121"/>
      <c r="C208" s="121"/>
      <c r="D208" s="120"/>
      <c r="E208" s="120"/>
      <c r="F208" s="120"/>
      <c r="G208" s="121"/>
      <c r="H208" s="121"/>
      <c r="I208" s="120"/>
      <c r="J208" s="138"/>
    </row>
    <row r="209" spans="1:10" x14ac:dyDescent="0.3">
      <c r="A209" s="139" t="s">
        <v>632</v>
      </c>
      <c r="B209" s="117"/>
      <c r="C209" s="117"/>
      <c r="D209" s="117"/>
      <c r="E209" s="116" t="s">
        <v>633</v>
      </c>
      <c r="F209" s="117"/>
      <c r="G209" s="117"/>
      <c r="H209" s="117"/>
      <c r="I209" s="118"/>
      <c r="J209" s="125" t="s">
        <v>634</v>
      </c>
    </row>
    <row r="210" spans="1:10" x14ac:dyDescent="0.3">
      <c r="A210" s="126"/>
      <c r="B210" s="121"/>
      <c r="C210" s="121"/>
      <c r="D210" s="120"/>
      <c r="E210" s="120"/>
      <c r="F210" s="120"/>
      <c r="G210" s="121"/>
      <c r="H210" s="121"/>
      <c r="I210" s="120"/>
      <c r="J210" s="138"/>
    </row>
    <row r="211" spans="1:10" x14ac:dyDescent="0.3">
      <c r="A211" s="139" t="s">
        <v>635</v>
      </c>
      <c r="B211" s="117"/>
      <c r="C211" s="117"/>
      <c r="D211" s="117"/>
      <c r="E211" s="116" t="s">
        <v>636</v>
      </c>
      <c r="F211" s="117"/>
      <c r="G211" s="117"/>
      <c r="H211" s="117"/>
      <c r="I211" s="118"/>
      <c r="J211" s="125" t="s">
        <v>637</v>
      </c>
    </row>
    <row r="212" spans="1:10" x14ac:dyDescent="0.3">
      <c r="A212" s="126"/>
      <c r="B212" s="121"/>
      <c r="C212" s="121"/>
      <c r="D212" s="120"/>
      <c r="E212" s="120"/>
      <c r="F212" s="120"/>
      <c r="G212" s="121"/>
      <c r="H212" s="121"/>
      <c r="I212" s="120"/>
      <c r="J212" s="138"/>
    </row>
    <row r="213" spans="1:10" x14ac:dyDescent="0.3">
      <c r="A213" s="139" t="s">
        <v>638</v>
      </c>
      <c r="B213" s="117"/>
      <c r="C213" s="117"/>
      <c r="D213" s="117"/>
      <c r="E213" s="116" t="s">
        <v>639</v>
      </c>
      <c r="F213" s="117"/>
      <c r="G213" s="117"/>
      <c r="H213" s="117"/>
      <c r="I213" s="118"/>
      <c r="J213" s="125" t="s">
        <v>640</v>
      </c>
    </row>
    <row r="214" spans="1:10" x14ac:dyDescent="0.3">
      <c r="A214" s="126"/>
      <c r="B214" s="121"/>
      <c r="C214" s="121"/>
      <c r="D214" s="120"/>
      <c r="E214" s="120"/>
      <c r="F214" s="120"/>
      <c r="G214" s="121"/>
      <c r="H214" s="121"/>
      <c r="I214" s="120"/>
      <c r="J214" s="138"/>
    </row>
    <row r="215" spans="1:10" x14ac:dyDescent="0.3">
      <c r="A215" s="139" t="s">
        <v>641</v>
      </c>
      <c r="B215" s="117"/>
      <c r="C215" s="117"/>
      <c r="D215" s="117"/>
      <c r="E215" s="116" t="s">
        <v>642</v>
      </c>
      <c r="F215" s="117"/>
      <c r="G215" s="117"/>
      <c r="H215" s="117"/>
      <c r="I215" s="118"/>
      <c r="J215" s="125" t="s">
        <v>643</v>
      </c>
    </row>
    <row r="216" spans="1:10" x14ac:dyDescent="0.3">
      <c r="A216" s="126"/>
      <c r="B216" s="121"/>
      <c r="C216" s="121"/>
      <c r="D216" s="120"/>
      <c r="E216" s="120"/>
      <c r="F216" s="120"/>
      <c r="G216" s="121"/>
      <c r="H216" s="121"/>
      <c r="I216" s="120"/>
      <c r="J216" s="138"/>
    </row>
    <row r="217" spans="1:10" x14ac:dyDescent="0.3">
      <c r="A217" s="139" t="s">
        <v>644</v>
      </c>
      <c r="B217" s="117"/>
      <c r="C217" s="117"/>
      <c r="D217" s="117"/>
      <c r="E217" s="116" t="s">
        <v>642</v>
      </c>
      <c r="F217" s="117"/>
      <c r="G217" s="117"/>
      <c r="H217" s="117"/>
      <c r="I217" s="118"/>
      <c r="J217" s="125" t="s">
        <v>645</v>
      </c>
    </row>
    <row r="218" spans="1:10" x14ac:dyDescent="0.3">
      <c r="A218" s="126"/>
      <c r="B218" s="121"/>
      <c r="C218" s="121"/>
      <c r="D218" s="120"/>
      <c r="E218" s="120"/>
      <c r="F218" s="120"/>
      <c r="G218" s="121"/>
      <c r="H218" s="121"/>
      <c r="I218" s="120"/>
      <c r="J218" s="138"/>
    </row>
    <row r="219" spans="1:10" x14ac:dyDescent="0.3">
      <c r="A219" s="139" t="s">
        <v>646</v>
      </c>
      <c r="B219" s="117"/>
      <c r="C219" s="117"/>
      <c r="D219" s="117"/>
      <c r="E219" s="160" t="s">
        <v>459</v>
      </c>
      <c r="F219" s="161"/>
      <c r="G219" s="161"/>
      <c r="H219" s="161"/>
      <c r="I219" s="162"/>
      <c r="J219" s="152" t="s">
        <v>647</v>
      </c>
    </row>
    <row r="220" spans="1:10" x14ac:dyDescent="0.3">
      <c r="A220" s="126"/>
      <c r="B220" s="121"/>
      <c r="C220" s="121"/>
      <c r="D220" s="120"/>
      <c r="E220" s="120"/>
      <c r="F220" s="120"/>
      <c r="G220" s="121"/>
      <c r="H220" s="121"/>
      <c r="I220" s="120"/>
      <c r="J220" s="138"/>
    </row>
    <row r="221" spans="1:10" x14ac:dyDescent="0.3">
      <c r="A221" s="139" t="s">
        <v>648</v>
      </c>
      <c r="B221" s="117"/>
      <c r="C221" s="117"/>
      <c r="D221" s="117"/>
      <c r="E221" s="160" t="s">
        <v>649</v>
      </c>
      <c r="F221" s="161"/>
      <c r="G221" s="161"/>
      <c r="H221" s="161"/>
      <c r="I221" s="162"/>
      <c r="J221" s="152" t="s">
        <v>650</v>
      </c>
    </row>
    <row r="222" spans="1:10" x14ac:dyDescent="0.3">
      <c r="A222" s="153"/>
      <c r="B222" s="154"/>
      <c r="C222" s="154"/>
      <c r="D222" s="154"/>
      <c r="E222" s="154"/>
      <c r="F222" s="154"/>
      <c r="G222" s="154"/>
      <c r="H222" s="154"/>
      <c r="I222" s="154"/>
      <c r="J222" s="155"/>
    </row>
    <row r="223" spans="1:10" x14ac:dyDescent="0.3">
      <c r="A223" s="139" t="s">
        <v>651</v>
      </c>
      <c r="B223" s="117"/>
      <c r="C223" s="117"/>
      <c r="D223" s="117"/>
      <c r="E223" s="160" t="s">
        <v>652</v>
      </c>
      <c r="F223" s="161"/>
      <c r="G223" s="161"/>
      <c r="H223" s="161"/>
      <c r="I223" s="162"/>
      <c r="J223" s="152">
        <v>81144710</v>
      </c>
    </row>
    <row r="224" spans="1:10" x14ac:dyDescent="0.3">
      <c r="A224" s="153"/>
      <c r="B224" s="154"/>
      <c r="C224" s="154"/>
      <c r="D224" s="154"/>
      <c r="E224" s="154"/>
      <c r="F224" s="154"/>
      <c r="G224" s="154"/>
      <c r="H224" s="154"/>
      <c r="I224" s="154"/>
      <c r="J224" s="155"/>
    </row>
    <row r="225" spans="1:10" x14ac:dyDescent="0.3">
      <c r="A225" s="139" t="s">
        <v>653</v>
      </c>
      <c r="B225" s="117"/>
      <c r="C225" s="117"/>
      <c r="D225" s="117"/>
      <c r="E225" s="116" t="s">
        <v>654</v>
      </c>
      <c r="F225" s="117"/>
      <c r="G225" s="117"/>
      <c r="H225" s="117"/>
      <c r="I225" s="118"/>
      <c r="J225" s="152">
        <v>81241761</v>
      </c>
    </row>
    <row r="226" spans="1:10" x14ac:dyDescent="0.3">
      <c r="A226" s="153"/>
      <c r="B226" s="154"/>
      <c r="C226" s="154"/>
      <c r="D226" s="154"/>
      <c r="E226" s="154"/>
      <c r="F226" s="154"/>
      <c r="G226" s="154"/>
      <c r="H226" s="154"/>
      <c r="I226" s="154"/>
      <c r="J226" s="155"/>
    </row>
    <row r="227" spans="1:10" x14ac:dyDescent="0.3">
      <c r="A227" s="139" t="s">
        <v>655</v>
      </c>
      <c r="B227" s="117"/>
      <c r="C227" s="117"/>
      <c r="D227" s="117"/>
      <c r="E227" s="116" t="s">
        <v>656</v>
      </c>
      <c r="F227" s="117"/>
      <c r="G227" s="117"/>
      <c r="H227" s="117"/>
      <c r="I227" s="118"/>
      <c r="J227" s="152">
        <v>30020783</v>
      </c>
    </row>
    <row r="228" spans="1:10" x14ac:dyDescent="0.3">
      <c r="A228" s="153"/>
      <c r="B228" s="154"/>
      <c r="C228" s="154"/>
      <c r="D228" s="154"/>
      <c r="E228" s="154"/>
      <c r="F228" s="154"/>
      <c r="G228" s="154"/>
      <c r="H228" s="154"/>
      <c r="I228" s="154"/>
      <c r="J228" s="155"/>
    </row>
    <row r="229" spans="1:10" x14ac:dyDescent="0.3">
      <c r="A229" s="139" t="s">
        <v>657</v>
      </c>
      <c r="B229" s="117"/>
      <c r="C229" s="117"/>
      <c r="D229" s="117"/>
      <c r="E229" s="116" t="s">
        <v>658</v>
      </c>
      <c r="F229" s="117"/>
      <c r="G229" s="117"/>
      <c r="H229" s="117"/>
      <c r="I229" s="118"/>
      <c r="J229" s="152">
        <v>40040167</v>
      </c>
    </row>
    <row r="230" spans="1:10" x14ac:dyDescent="0.3">
      <c r="A230" s="153"/>
      <c r="B230" s="154"/>
      <c r="C230" s="154"/>
      <c r="D230" s="154"/>
      <c r="E230" s="154"/>
      <c r="F230" s="154"/>
      <c r="G230" s="154"/>
      <c r="H230" s="154"/>
      <c r="I230" s="154"/>
      <c r="J230" s="155"/>
    </row>
    <row r="231" spans="1:10" x14ac:dyDescent="0.3">
      <c r="A231" s="139" t="s">
        <v>659</v>
      </c>
      <c r="B231" s="117"/>
      <c r="C231" s="117"/>
      <c r="D231" s="117"/>
      <c r="E231" s="116" t="s">
        <v>654</v>
      </c>
      <c r="F231" s="117"/>
      <c r="G231" s="117"/>
      <c r="H231" s="117"/>
      <c r="I231" s="118"/>
      <c r="J231" s="152">
        <v>80116270</v>
      </c>
    </row>
    <row r="232" spans="1:10" x14ac:dyDescent="0.3">
      <c r="A232" s="153"/>
      <c r="B232" s="154"/>
      <c r="C232" s="154"/>
      <c r="D232" s="154"/>
      <c r="E232" s="154"/>
      <c r="F232" s="154"/>
      <c r="G232" s="154"/>
      <c r="H232" s="154"/>
      <c r="I232" s="154"/>
      <c r="J232" s="155"/>
    </row>
    <row r="233" spans="1:10" x14ac:dyDescent="0.3">
      <c r="A233" s="139" t="s">
        <v>660</v>
      </c>
      <c r="B233" s="117"/>
      <c r="C233" s="117"/>
      <c r="D233" s="117"/>
      <c r="E233" s="116" t="s">
        <v>661</v>
      </c>
      <c r="F233" s="117"/>
      <c r="G233" s="117"/>
      <c r="H233" s="117"/>
      <c r="I233" s="118"/>
      <c r="J233" s="152">
        <v>60441872</v>
      </c>
    </row>
    <row r="234" spans="1:10" x14ac:dyDescent="0.3">
      <c r="A234" s="153"/>
      <c r="B234" s="154"/>
      <c r="C234" s="154"/>
      <c r="D234" s="154"/>
      <c r="E234" s="154"/>
      <c r="F234" s="154"/>
      <c r="G234" s="154"/>
      <c r="H234" s="154"/>
      <c r="I234" s="154"/>
      <c r="J234" s="155"/>
    </row>
    <row r="235" spans="1:10" x14ac:dyDescent="0.3">
      <c r="A235" s="139" t="s">
        <v>662</v>
      </c>
      <c r="B235" s="117"/>
      <c r="C235" s="117"/>
      <c r="D235" s="117"/>
      <c r="E235" s="116" t="s">
        <v>663</v>
      </c>
      <c r="F235" s="117"/>
      <c r="G235" s="117"/>
      <c r="H235" s="117"/>
      <c r="I235" s="118"/>
      <c r="J235" s="152">
        <v>70178606</v>
      </c>
    </row>
    <row r="236" spans="1:10" x14ac:dyDescent="0.3">
      <c r="A236" s="126"/>
      <c r="B236" s="121"/>
      <c r="C236" s="121"/>
      <c r="D236" s="120"/>
      <c r="E236" s="120"/>
      <c r="F236" s="120"/>
      <c r="G236" s="121"/>
      <c r="H236" s="121"/>
      <c r="I236" s="120"/>
      <c r="J236" s="138"/>
    </row>
    <row r="237" spans="1:10" x14ac:dyDescent="0.3">
      <c r="A237" s="139" t="s">
        <v>664</v>
      </c>
      <c r="B237" s="117"/>
      <c r="C237" s="117"/>
      <c r="D237" s="117"/>
      <c r="E237" s="160" t="s">
        <v>665</v>
      </c>
      <c r="F237" s="161"/>
      <c r="G237" s="161"/>
      <c r="H237" s="161"/>
      <c r="I237" s="162"/>
      <c r="J237" s="152">
        <v>81695971</v>
      </c>
    </row>
    <row r="238" spans="1:10" x14ac:dyDescent="0.3">
      <c r="A238" s="126"/>
      <c r="B238" s="121"/>
      <c r="C238" s="121"/>
      <c r="D238" s="120"/>
      <c r="E238" s="120"/>
      <c r="F238" s="120"/>
      <c r="G238" s="121"/>
      <c r="H238" s="121"/>
      <c r="I238" s="120"/>
      <c r="J238" s="138"/>
    </row>
    <row r="239" spans="1:10" x14ac:dyDescent="0.3">
      <c r="A239" s="139" t="s">
        <v>666</v>
      </c>
      <c r="B239" s="117"/>
      <c r="C239" s="117"/>
      <c r="D239" s="117"/>
      <c r="E239" s="112" t="s">
        <v>667</v>
      </c>
      <c r="F239" s="113"/>
      <c r="G239" s="113"/>
      <c r="H239" s="113"/>
      <c r="I239" s="114"/>
      <c r="J239" s="152">
        <v>81238497</v>
      </c>
    </row>
    <row r="240" spans="1:10" x14ac:dyDescent="0.3">
      <c r="A240" s="126"/>
      <c r="B240" s="121"/>
      <c r="C240" s="121"/>
      <c r="D240" s="120"/>
      <c r="E240" s="120"/>
      <c r="F240" s="120"/>
      <c r="G240" s="121"/>
      <c r="H240" s="121"/>
      <c r="I240" s="120"/>
      <c r="J240" s="138"/>
    </row>
    <row r="241" spans="1:10" x14ac:dyDescent="0.3">
      <c r="A241" s="139" t="s">
        <v>668</v>
      </c>
      <c r="B241" s="117"/>
      <c r="C241" s="117"/>
      <c r="D241" s="117"/>
      <c r="E241" s="160" t="s">
        <v>669</v>
      </c>
      <c r="F241" s="161"/>
      <c r="G241" s="161"/>
      <c r="H241" s="161"/>
      <c r="I241" s="162"/>
      <c r="J241" s="152">
        <v>260240007511</v>
      </c>
    </row>
    <row r="242" spans="1:10" x14ac:dyDescent="0.3">
      <c r="A242" s="126"/>
      <c r="B242" s="121"/>
      <c r="C242" s="121"/>
      <c r="D242" s="120"/>
      <c r="E242" s="120"/>
      <c r="F242" s="120"/>
      <c r="G242" s="121"/>
      <c r="H242" s="121"/>
      <c r="I242" s="120"/>
      <c r="J242" s="138"/>
    </row>
    <row r="243" spans="1:10" x14ac:dyDescent="0.3">
      <c r="A243" s="139" t="s">
        <v>678</v>
      </c>
      <c r="B243" s="117"/>
      <c r="C243" s="117"/>
      <c r="D243" s="117"/>
      <c r="E243" s="116" t="s">
        <v>685</v>
      </c>
      <c r="F243" s="117"/>
      <c r="G243" s="117"/>
      <c r="H243" s="117"/>
      <c r="I243" s="118"/>
      <c r="J243" s="152" t="s">
        <v>679</v>
      </c>
    </row>
    <row r="244" spans="1:10" x14ac:dyDescent="0.3">
      <c r="A244" s="128"/>
      <c r="B244" s="128"/>
      <c r="C244" s="128"/>
      <c r="D244" s="129"/>
      <c r="E244" s="129"/>
      <c r="F244" s="129"/>
      <c r="G244" s="128"/>
      <c r="H244" s="128"/>
      <c r="I244" s="129"/>
      <c r="J244" s="156"/>
    </row>
    <row r="245" spans="1:10" x14ac:dyDescent="0.3">
      <c r="A245" s="139" t="s">
        <v>680</v>
      </c>
      <c r="B245" s="117"/>
      <c r="C245" s="117"/>
      <c r="D245" s="117"/>
      <c r="E245" s="116" t="s">
        <v>686</v>
      </c>
      <c r="F245" s="117"/>
      <c r="G245" s="117"/>
      <c r="H245" s="117"/>
      <c r="I245" s="118"/>
      <c r="J245" s="152">
        <v>192434</v>
      </c>
    </row>
    <row r="246" spans="1:10" x14ac:dyDescent="0.3">
      <c r="A246" s="128"/>
      <c r="B246" s="128"/>
      <c r="C246" s="128"/>
      <c r="D246" s="129"/>
      <c r="E246" s="129"/>
      <c r="F246" s="129"/>
      <c r="G246" s="128"/>
      <c r="H246" s="128"/>
      <c r="I246" s="129"/>
      <c r="J246" s="156"/>
    </row>
    <row r="247" spans="1:10" x14ac:dyDescent="0.3">
      <c r="A247" s="139" t="s">
        <v>681</v>
      </c>
      <c r="B247" s="117"/>
      <c r="C247" s="117"/>
      <c r="D247" s="117"/>
      <c r="E247" s="116" t="s">
        <v>687</v>
      </c>
      <c r="F247" s="117"/>
      <c r="G247" s="117"/>
      <c r="H247" s="117"/>
      <c r="I247" s="118"/>
      <c r="J247" s="152" t="s">
        <v>682</v>
      </c>
    </row>
    <row r="248" spans="1:10" x14ac:dyDescent="0.3">
      <c r="A248" s="127"/>
      <c r="B248" s="128"/>
      <c r="C248" s="128"/>
      <c r="D248" s="129"/>
      <c r="E248" s="129"/>
      <c r="F248" s="129"/>
      <c r="G248" s="128"/>
      <c r="H248" s="128"/>
      <c r="I248" s="129"/>
      <c r="J248" s="156"/>
    </row>
    <row r="249" spans="1:10" x14ac:dyDescent="0.3">
      <c r="A249" s="139" t="s">
        <v>683</v>
      </c>
      <c r="B249" s="117"/>
      <c r="C249" s="117"/>
      <c r="D249" s="117"/>
      <c r="E249" s="116" t="s">
        <v>685</v>
      </c>
      <c r="F249" s="117"/>
      <c r="G249" s="117"/>
      <c r="H249" s="117"/>
      <c r="I249" s="118"/>
      <c r="J249" s="152" t="s">
        <v>684</v>
      </c>
    </row>
    <row r="250" spans="1:10" x14ac:dyDescent="0.3">
      <c r="A250" s="78"/>
      <c r="B250" s="70"/>
      <c r="C250" s="70"/>
      <c r="D250" s="63"/>
      <c r="E250" s="169"/>
      <c r="F250" s="169"/>
      <c r="G250" s="170"/>
      <c r="H250" s="170"/>
      <c r="I250" s="63"/>
      <c r="J250" s="79"/>
    </row>
    <row r="251" spans="1:10" x14ac:dyDescent="0.3">
      <c r="A251" s="78"/>
      <c r="B251" s="70"/>
      <c r="C251" s="70"/>
      <c r="D251" s="63"/>
      <c r="E251" s="169"/>
      <c r="F251" s="169"/>
      <c r="G251" s="170"/>
      <c r="H251" s="170"/>
      <c r="I251" s="63"/>
      <c r="J251" s="79" t="s">
        <v>30</v>
      </c>
    </row>
    <row r="252" spans="1:10" ht="14.4" customHeight="1" x14ac:dyDescent="0.3">
      <c r="A252" s="175" t="s">
        <v>31</v>
      </c>
      <c r="B252" s="176"/>
      <c r="C252" s="186" t="s">
        <v>30</v>
      </c>
      <c r="D252" s="187"/>
      <c r="E252" s="188" t="s">
        <v>32</v>
      </c>
      <c r="F252" s="189"/>
      <c r="G252" s="177" t="s">
        <v>670</v>
      </c>
      <c r="H252" s="178"/>
      <c r="I252" s="178"/>
      <c r="J252" s="179"/>
    </row>
    <row r="253" spans="1:10" x14ac:dyDescent="0.3">
      <c r="A253" s="78"/>
      <c r="B253" s="70"/>
      <c r="C253" s="170"/>
      <c r="D253" s="170"/>
      <c r="E253" s="169"/>
      <c r="F253" s="169"/>
      <c r="G253" s="190" t="s">
        <v>33</v>
      </c>
      <c r="H253" s="190"/>
      <c r="I253" s="190"/>
      <c r="J253" s="56"/>
    </row>
    <row r="254" spans="1:10" ht="13.95" customHeight="1" x14ac:dyDescent="0.3">
      <c r="A254" s="175" t="s">
        <v>34</v>
      </c>
      <c r="B254" s="176"/>
      <c r="C254" s="177" t="s">
        <v>671</v>
      </c>
      <c r="D254" s="178"/>
      <c r="E254" s="178"/>
      <c r="F254" s="178"/>
      <c r="G254" s="178"/>
      <c r="H254" s="178"/>
      <c r="I254" s="178"/>
      <c r="J254" s="179"/>
    </row>
    <row r="255" spans="1:10" x14ac:dyDescent="0.3">
      <c r="A255" s="62"/>
      <c r="B255" s="63"/>
      <c r="C255" s="180" t="s">
        <v>35</v>
      </c>
      <c r="D255" s="180"/>
      <c r="E255" s="180"/>
      <c r="F255" s="180"/>
      <c r="G255" s="180"/>
      <c r="H255" s="180"/>
      <c r="I255" s="180"/>
      <c r="J255" s="65"/>
    </row>
    <row r="256" spans="1:10" x14ac:dyDescent="0.3">
      <c r="A256" s="175" t="s">
        <v>36</v>
      </c>
      <c r="B256" s="176"/>
      <c r="C256" s="181" t="s">
        <v>672</v>
      </c>
      <c r="D256" s="182"/>
      <c r="E256" s="183"/>
      <c r="F256" s="169"/>
      <c r="G256" s="169"/>
      <c r="H256" s="184"/>
      <c r="I256" s="184"/>
      <c r="J256" s="185"/>
    </row>
    <row r="257" spans="1:10" x14ac:dyDescent="0.3">
      <c r="A257" s="62"/>
      <c r="B257" s="63"/>
      <c r="C257" s="70"/>
      <c r="D257" s="63"/>
      <c r="E257" s="169"/>
      <c r="F257" s="169"/>
      <c r="G257" s="169"/>
      <c r="H257" s="169"/>
      <c r="I257" s="63"/>
      <c r="J257" s="65"/>
    </row>
    <row r="258" spans="1:10" ht="14.4" customHeight="1" x14ac:dyDescent="0.3">
      <c r="A258" s="175" t="s">
        <v>16</v>
      </c>
      <c r="B258" s="176"/>
      <c r="C258" s="196" t="s">
        <v>673</v>
      </c>
      <c r="D258" s="197"/>
      <c r="E258" s="197"/>
      <c r="F258" s="197"/>
      <c r="G258" s="197"/>
      <c r="H258" s="197"/>
      <c r="I258" s="197"/>
      <c r="J258" s="198"/>
    </row>
    <row r="259" spans="1:10" x14ac:dyDescent="0.3">
      <c r="A259" s="62"/>
      <c r="B259" s="63"/>
      <c r="C259" s="63"/>
      <c r="D259" s="63"/>
      <c r="E259" s="169"/>
      <c r="F259" s="169"/>
      <c r="G259" s="169"/>
      <c r="H259" s="169"/>
      <c r="I259" s="63"/>
      <c r="J259" s="65"/>
    </row>
    <row r="260" spans="1:10" x14ac:dyDescent="0.3">
      <c r="A260" s="175" t="s">
        <v>37</v>
      </c>
      <c r="B260" s="176"/>
      <c r="C260" s="191" t="s">
        <v>670</v>
      </c>
      <c r="D260" s="192"/>
      <c r="E260" s="192"/>
      <c r="F260" s="192"/>
      <c r="G260" s="192"/>
      <c r="H260" s="192"/>
      <c r="I260" s="192"/>
      <c r="J260" s="193"/>
    </row>
    <row r="261" spans="1:10" ht="14.4" customHeight="1" x14ac:dyDescent="0.3">
      <c r="A261" s="62"/>
      <c r="B261" s="63"/>
      <c r="C261" s="194" t="s">
        <v>38</v>
      </c>
      <c r="D261" s="194"/>
      <c r="E261" s="194"/>
      <c r="F261" s="194"/>
      <c r="G261" s="63"/>
      <c r="H261" s="63"/>
      <c r="I261" s="63"/>
      <c r="J261" s="65"/>
    </row>
    <row r="262" spans="1:10" x14ac:dyDescent="0.3">
      <c r="A262" s="175" t="s">
        <v>39</v>
      </c>
      <c r="B262" s="176"/>
      <c r="C262" s="191" t="s">
        <v>670</v>
      </c>
      <c r="D262" s="192"/>
      <c r="E262" s="192"/>
      <c r="F262" s="192"/>
      <c r="G262" s="192"/>
      <c r="H262" s="192"/>
      <c r="I262" s="192"/>
      <c r="J262" s="193"/>
    </row>
    <row r="263" spans="1:10" ht="14.4" customHeight="1" x14ac:dyDescent="0.3">
      <c r="A263" s="80"/>
      <c r="B263" s="81"/>
      <c r="C263" s="195" t="s">
        <v>40</v>
      </c>
      <c r="D263" s="195"/>
      <c r="E263" s="195"/>
      <c r="F263" s="195"/>
      <c r="G263" s="195"/>
      <c r="H263" s="81"/>
      <c r="I263" s="81"/>
      <c r="J263" s="82"/>
    </row>
    <row r="270" spans="1:10" ht="27" customHeight="1" x14ac:dyDescent="0.3"/>
    <row r="274" ht="38.4" customHeight="1" x14ac:dyDescent="0.3"/>
  </sheetData>
  <sheetProtection formatCells="0" insertRows="0"/>
  <mergeCells count="253">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37:D37"/>
    <mergeCell ref="E37:I37"/>
    <mergeCell ref="A39:D39"/>
    <mergeCell ref="E39:I39"/>
    <mergeCell ref="E40:F40"/>
    <mergeCell ref="A41:D41"/>
    <mergeCell ref="E41:I41"/>
    <mergeCell ref="E173:I173"/>
    <mergeCell ref="E241:I241"/>
    <mergeCell ref="E237:I237"/>
    <mergeCell ref="E223:I223"/>
    <mergeCell ref="E219:I219"/>
    <mergeCell ref="E221:I221"/>
    <mergeCell ref="E181:I181"/>
    <mergeCell ref="E183:I183"/>
    <mergeCell ref="E175:I175"/>
    <mergeCell ref="E179:I179"/>
    <mergeCell ref="A55:D55"/>
    <mergeCell ref="E55:I55"/>
    <mergeCell ref="A57:D57"/>
    <mergeCell ref="E57:I57"/>
    <mergeCell ref="A59:D59"/>
    <mergeCell ref="A260:B260"/>
    <mergeCell ref="C260:J260"/>
    <mergeCell ref="C261:F261"/>
    <mergeCell ref="A262:B262"/>
    <mergeCell ref="C262:J262"/>
    <mergeCell ref="C263:G263"/>
    <mergeCell ref="E257:F257"/>
    <mergeCell ref="G257:H257"/>
    <mergeCell ref="A258:B258"/>
    <mergeCell ref="C258:J258"/>
    <mergeCell ref="E259:F259"/>
    <mergeCell ref="G259:H259"/>
    <mergeCell ref="C255:I255"/>
    <mergeCell ref="A256:B256"/>
    <mergeCell ref="C256:E256"/>
    <mergeCell ref="F256:G256"/>
    <mergeCell ref="H256:J256"/>
    <mergeCell ref="A252:B252"/>
    <mergeCell ref="C252:D252"/>
    <mergeCell ref="E252:F252"/>
    <mergeCell ref="G252:J252"/>
    <mergeCell ref="C253:D253"/>
    <mergeCell ref="E253:F253"/>
    <mergeCell ref="G253:I253"/>
    <mergeCell ref="A53:D53"/>
    <mergeCell ref="E58:F58"/>
    <mergeCell ref="E48:F48"/>
    <mergeCell ref="G48:H48"/>
    <mergeCell ref="E50:F50"/>
    <mergeCell ref="G50:H50"/>
    <mergeCell ref="E52:F52"/>
    <mergeCell ref="A254:B254"/>
    <mergeCell ref="C254:J254"/>
    <mergeCell ref="E251:F251"/>
    <mergeCell ref="G251:H251"/>
    <mergeCell ref="A43:D43"/>
    <mergeCell ref="E43:I43"/>
    <mergeCell ref="A45:D45"/>
    <mergeCell ref="E45:I45"/>
    <mergeCell ref="A47:D47"/>
    <mergeCell ref="E47:I47"/>
    <mergeCell ref="A49:D49"/>
    <mergeCell ref="E49:I49"/>
    <mergeCell ref="A51:D51"/>
    <mergeCell ref="E51:I51"/>
    <mergeCell ref="A61:D61"/>
    <mergeCell ref="E61:I61"/>
    <mergeCell ref="A63:D63"/>
    <mergeCell ref="E63:I63"/>
    <mergeCell ref="A65:D65"/>
    <mergeCell ref="E65:I65"/>
    <mergeCell ref="E60:F60"/>
    <mergeCell ref="G60:H60"/>
    <mergeCell ref="E62:F62"/>
    <mergeCell ref="G62:H62"/>
    <mergeCell ref="E64:F64"/>
    <mergeCell ref="G64:H64"/>
    <mergeCell ref="A67:D67"/>
    <mergeCell ref="E67:I67"/>
    <mergeCell ref="A69:D69"/>
    <mergeCell ref="E69:I69"/>
    <mergeCell ref="A71:D71"/>
    <mergeCell ref="E71:I71"/>
    <mergeCell ref="E66:F66"/>
    <mergeCell ref="G66:H66"/>
    <mergeCell ref="E68:F68"/>
    <mergeCell ref="G68:H68"/>
    <mergeCell ref="E70:F70"/>
    <mergeCell ref="G70:H70"/>
    <mergeCell ref="A73:D73"/>
    <mergeCell ref="E73:I73"/>
    <mergeCell ref="A75:D75"/>
    <mergeCell ref="E75:I75"/>
    <mergeCell ref="A77:D77"/>
    <mergeCell ref="E77:I77"/>
    <mergeCell ref="E72:F72"/>
    <mergeCell ref="G72:H72"/>
    <mergeCell ref="E74:F74"/>
    <mergeCell ref="G74:H74"/>
    <mergeCell ref="E76:F76"/>
    <mergeCell ref="G76:H76"/>
    <mergeCell ref="A97:D97"/>
    <mergeCell ref="A79:D79"/>
    <mergeCell ref="E79:I79"/>
    <mergeCell ref="A81:D81"/>
    <mergeCell ref="E81:I81"/>
    <mergeCell ref="A83:D83"/>
    <mergeCell ref="E83:I83"/>
    <mergeCell ref="E78:F78"/>
    <mergeCell ref="G78:H78"/>
    <mergeCell ref="E80:F80"/>
    <mergeCell ref="G80:H80"/>
    <mergeCell ref="E82:F82"/>
    <mergeCell ref="G82:H82"/>
    <mergeCell ref="C40:D40"/>
    <mergeCell ref="G40:I40"/>
    <mergeCell ref="E42:F42"/>
    <mergeCell ref="G42:H42"/>
    <mergeCell ref="E44:F44"/>
    <mergeCell ref="G44:H44"/>
    <mergeCell ref="E46:F46"/>
    <mergeCell ref="G46:H46"/>
    <mergeCell ref="A99:D99"/>
    <mergeCell ref="E99:I99"/>
    <mergeCell ref="E96:F96"/>
    <mergeCell ref="G96:H96"/>
    <mergeCell ref="A85:D85"/>
    <mergeCell ref="E85:I85"/>
    <mergeCell ref="A87:D87"/>
    <mergeCell ref="E87:I87"/>
    <mergeCell ref="A89:D89"/>
    <mergeCell ref="E89:I89"/>
    <mergeCell ref="E86:F86"/>
    <mergeCell ref="G86:H86"/>
    <mergeCell ref="E88:F88"/>
    <mergeCell ref="G88:H88"/>
    <mergeCell ref="A95:D95"/>
    <mergeCell ref="E95:I95"/>
    <mergeCell ref="A91:D91"/>
    <mergeCell ref="E91:I91"/>
    <mergeCell ref="A93:D93"/>
    <mergeCell ref="E250:F250"/>
    <mergeCell ref="G250:H250"/>
    <mergeCell ref="G52:H52"/>
    <mergeCell ref="E54:F54"/>
    <mergeCell ref="G54:H54"/>
    <mergeCell ref="E56:F56"/>
    <mergeCell ref="G56:H56"/>
    <mergeCell ref="E53:I53"/>
    <mergeCell ref="E126:F126"/>
    <mergeCell ref="G126:H126"/>
    <mergeCell ref="A121:D121"/>
    <mergeCell ref="E121:I121"/>
    <mergeCell ref="A123:D123"/>
    <mergeCell ref="E123:I123"/>
    <mergeCell ref="A125:D125"/>
    <mergeCell ref="E125:I125"/>
    <mergeCell ref="E122:F122"/>
    <mergeCell ref="G122:H122"/>
    <mergeCell ref="E124:F124"/>
    <mergeCell ref="G124:H124"/>
    <mergeCell ref="E97:I97"/>
    <mergeCell ref="E38:F38"/>
    <mergeCell ref="G38:H38"/>
    <mergeCell ref="E128:F128"/>
    <mergeCell ref="G128:H128"/>
    <mergeCell ref="E130:F130"/>
    <mergeCell ref="G130:H130"/>
    <mergeCell ref="E93:I93"/>
    <mergeCell ref="E84:F84"/>
    <mergeCell ref="G84:H84"/>
    <mergeCell ref="G100:H100"/>
    <mergeCell ref="E100:F100"/>
    <mergeCell ref="E90:F90"/>
    <mergeCell ref="G90:H90"/>
    <mergeCell ref="E92:F92"/>
    <mergeCell ref="G92:H92"/>
    <mergeCell ref="E94:F94"/>
    <mergeCell ref="G94:H94"/>
    <mergeCell ref="E59:I59"/>
    <mergeCell ref="G58:H58"/>
  </mergeCells>
  <dataValidations count="4">
    <dataValidation type="list" allowBlank="1" showInputMessage="1" showErrorMessage="1" sqref="C252:D252" xr:uid="{00000000-0002-0000-0000-000000000000}">
      <formula1>$J$249:$J$251</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8" r:id="rId1" xr:uid="{5524D9E2-7BEA-448D-A2BF-CCC7E8BF3F48}"/>
  </hyperlinks>
  <pageMargins left="0.7" right="0.7" top="0.75" bottom="0.75" header="0.3" footer="0.3"/>
  <pageSetup paperSize="9" scale="62" orientation="portrait" r:id="rId2"/>
  <headerFooter>
    <oddHeader>&amp;L&amp;"Aptos"&amp;10&amp;KFF0000 This document / e-mail is 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Normal="100" zoomScaleSheetLayoutView="100" workbookViewId="0">
      <selection activeCell="H135" sqref="H135:I135"/>
    </sheetView>
  </sheetViews>
  <sheetFormatPr defaultColWidth="8.88671875" defaultRowHeight="13.2" x14ac:dyDescent="0.25"/>
  <cols>
    <col min="1" max="7" width="8.88671875" style="39"/>
    <col min="8" max="9" width="16.44140625" style="40" customWidth="1"/>
    <col min="10" max="10" width="10.33203125" style="39" bestFit="1" customWidth="1"/>
    <col min="11" max="16384" width="8.88671875" style="39"/>
  </cols>
  <sheetData>
    <row r="1" spans="1:9" x14ac:dyDescent="0.25">
      <c r="A1" s="247" t="s">
        <v>41</v>
      </c>
      <c r="B1" s="248"/>
      <c r="C1" s="248"/>
      <c r="D1" s="248"/>
      <c r="E1" s="248"/>
      <c r="F1" s="248"/>
      <c r="G1" s="248"/>
      <c r="H1" s="248"/>
      <c r="I1" s="248"/>
    </row>
    <row r="2" spans="1:9" x14ac:dyDescent="0.25">
      <c r="A2" s="249" t="s">
        <v>674</v>
      </c>
      <c r="B2" s="250"/>
      <c r="C2" s="250"/>
      <c r="D2" s="250"/>
      <c r="E2" s="250"/>
      <c r="F2" s="250"/>
      <c r="G2" s="250"/>
      <c r="H2" s="250"/>
      <c r="I2" s="250"/>
    </row>
    <row r="3" spans="1:9" x14ac:dyDescent="0.25">
      <c r="A3" s="251" t="s">
        <v>42</v>
      </c>
      <c r="B3" s="251"/>
      <c r="C3" s="251"/>
      <c r="D3" s="251"/>
      <c r="E3" s="251"/>
      <c r="F3" s="251"/>
      <c r="G3" s="251"/>
      <c r="H3" s="251"/>
      <c r="I3" s="251"/>
    </row>
    <row r="4" spans="1:9" x14ac:dyDescent="0.25">
      <c r="A4" s="252" t="s">
        <v>675</v>
      </c>
      <c r="B4" s="253"/>
      <c r="C4" s="253"/>
      <c r="D4" s="253"/>
      <c r="E4" s="253"/>
      <c r="F4" s="253"/>
      <c r="G4" s="253"/>
      <c r="H4" s="253"/>
      <c r="I4" s="254"/>
    </row>
    <row r="5" spans="1:9" ht="30.6" x14ac:dyDescent="0.25">
      <c r="A5" s="257" t="s">
        <v>43</v>
      </c>
      <c r="B5" s="258"/>
      <c r="C5" s="258"/>
      <c r="D5" s="258"/>
      <c r="E5" s="258"/>
      <c r="F5" s="258"/>
      <c r="G5" s="42" t="s">
        <v>44</v>
      </c>
      <c r="H5" s="6" t="s">
        <v>45</v>
      </c>
      <c r="I5" s="6" t="s">
        <v>46</v>
      </c>
    </row>
    <row r="6" spans="1:9" x14ac:dyDescent="0.25">
      <c r="A6" s="255">
        <v>1</v>
      </c>
      <c r="B6" s="256"/>
      <c r="C6" s="256"/>
      <c r="D6" s="256"/>
      <c r="E6" s="256"/>
      <c r="F6" s="256"/>
      <c r="G6" s="41">
        <v>2</v>
      </c>
      <c r="H6" s="6">
        <v>3</v>
      </c>
      <c r="I6" s="6">
        <v>4</v>
      </c>
    </row>
    <row r="7" spans="1:9" x14ac:dyDescent="0.25">
      <c r="A7" s="259"/>
      <c r="B7" s="259"/>
      <c r="C7" s="259"/>
      <c r="D7" s="259"/>
      <c r="E7" s="259"/>
      <c r="F7" s="259"/>
      <c r="G7" s="259"/>
      <c r="H7" s="259"/>
      <c r="I7" s="259"/>
    </row>
    <row r="8" spans="1:9" ht="12.75" customHeight="1" x14ac:dyDescent="0.25">
      <c r="A8" s="241" t="s">
        <v>47</v>
      </c>
      <c r="B8" s="241"/>
      <c r="C8" s="241"/>
      <c r="D8" s="241"/>
      <c r="E8" s="241"/>
      <c r="F8" s="241"/>
      <c r="G8" s="7">
        <v>1</v>
      </c>
      <c r="H8" s="83">
        <v>0</v>
      </c>
      <c r="I8" s="83">
        <v>0</v>
      </c>
    </row>
    <row r="9" spans="1:9" ht="12.75" customHeight="1" x14ac:dyDescent="0.25">
      <c r="A9" s="242" t="s">
        <v>48</v>
      </c>
      <c r="B9" s="242"/>
      <c r="C9" s="242"/>
      <c r="D9" s="242"/>
      <c r="E9" s="242"/>
      <c r="F9" s="242"/>
      <c r="G9" s="8">
        <v>2</v>
      </c>
      <c r="H9" s="84">
        <f>H10+H17+H27+H38+H43</f>
        <v>489439563</v>
      </c>
      <c r="I9" s="84">
        <f>I10+I17+I27+I38+I43</f>
        <v>490181402</v>
      </c>
    </row>
    <row r="10" spans="1:9" ht="12.75" customHeight="1" x14ac:dyDescent="0.25">
      <c r="A10" s="244" t="s">
        <v>49</v>
      </c>
      <c r="B10" s="244"/>
      <c r="C10" s="244"/>
      <c r="D10" s="244"/>
      <c r="E10" s="244"/>
      <c r="F10" s="244"/>
      <c r="G10" s="8">
        <v>3</v>
      </c>
      <c r="H10" s="84">
        <f>H11+H12+H13+H14+H15+H16</f>
        <v>238137882</v>
      </c>
      <c r="I10" s="84">
        <f>I11+I12+I13+I14+I15+I16</f>
        <v>240626564</v>
      </c>
    </row>
    <row r="11" spans="1:9" ht="12.75" customHeight="1" x14ac:dyDescent="0.25">
      <c r="A11" s="240" t="s">
        <v>50</v>
      </c>
      <c r="B11" s="240"/>
      <c r="C11" s="240"/>
      <c r="D11" s="240"/>
      <c r="E11" s="240"/>
      <c r="F11" s="240"/>
      <c r="G11" s="7">
        <v>4</v>
      </c>
      <c r="H11" s="83">
        <v>4776712</v>
      </c>
      <c r="I11" s="83">
        <v>6198079</v>
      </c>
    </row>
    <row r="12" spans="1:9" ht="22.95" customHeight="1" x14ac:dyDescent="0.25">
      <c r="A12" s="240" t="s">
        <v>51</v>
      </c>
      <c r="B12" s="240"/>
      <c r="C12" s="240"/>
      <c r="D12" s="240"/>
      <c r="E12" s="240"/>
      <c r="F12" s="240"/>
      <c r="G12" s="7">
        <v>5</v>
      </c>
      <c r="H12" s="83">
        <v>22695756</v>
      </c>
      <c r="I12" s="83">
        <v>24579712</v>
      </c>
    </row>
    <row r="13" spans="1:9" ht="12.75" customHeight="1" x14ac:dyDescent="0.25">
      <c r="A13" s="240" t="s">
        <v>52</v>
      </c>
      <c r="B13" s="240"/>
      <c r="C13" s="240"/>
      <c r="D13" s="240"/>
      <c r="E13" s="240"/>
      <c r="F13" s="240"/>
      <c r="G13" s="7">
        <v>6</v>
      </c>
      <c r="H13" s="83">
        <v>42732020</v>
      </c>
      <c r="I13" s="83">
        <v>43964270</v>
      </c>
    </row>
    <row r="14" spans="1:9" ht="12.75" customHeight="1" x14ac:dyDescent="0.25">
      <c r="A14" s="240" t="s">
        <v>53</v>
      </c>
      <c r="B14" s="240"/>
      <c r="C14" s="240"/>
      <c r="D14" s="240"/>
      <c r="E14" s="240"/>
      <c r="F14" s="240"/>
      <c r="G14" s="7">
        <v>7</v>
      </c>
      <c r="H14" s="83">
        <v>0</v>
      </c>
      <c r="I14" s="83">
        <v>0</v>
      </c>
    </row>
    <row r="15" spans="1:9" ht="12.75" customHeight="1" x14ac:dyDescent="0.25">
      <c r="A15" s="240" t="s">
        <v>54</v>
      </c>
      <c r="B15" s="240"/>
      <c r="C15" s="240"/>
      <c r="D15" s="240"/>
      <c r="E15" s="240"/>
      <c r="F15" s="240"/>
      <c r="G15" s="7">
        <v>8</v>
      </c>
      <c r="H15" s="83">
        <v>3627043</v>
      </c>
      <c r="I15" s="83">
        <v>2635046</v>
      </c>
    </row>
    <row r="16" spans="1:9" ht="12.75" customHeight="1" x14ac:dyDescent="0.25">
      <c r="A16" s="240" t="s">
        <v>55</v>
      </c>
      <c r="B16" s="240"/>
      <c r="C16" s="240"/>
      <c r="D16" s="240"/>
      <c r="E16" s="240"/>
      <c r="F16" s="240"/>
      <c r="G16" s="7">
        <v>9</v>
      </c>
      <c r="H16" s="83">
        <v>164306351</v>
      </c>
      <c r="I16" s="83">
        <v>163249457</v>
      </c>
    </row>
    <row r="17" spans="1:9" ht="12.75" customHeight="1" x14ac:dyDescent="0.25">
      <c r="A17" s="244" t="s">
        <v>56</v>
      </c>
      <c r="B17" s="244"/>
      <c r="C17" s="244"/>
      <c r="D17" s="244"/>
      <c r="E17" s="244"/>
      <c r="F17" s="244"/>
      <c r="G17" s="8">
        <v>10</v>
      </c>
      <c r="H17" s="84">
        <f>H18+H19+H20+H21+H22+H23+H24+H25+H26</f>
        <v>187936533</v>
      </c>
      <c r="I17" s="84">
        <f>I18+I19+I20+I21+I22+I23+I24+I25+I26</f>
        <v>185981386</v>
      </c>
    </row>
    <row r="18" spans="1:9" ht="12.75" customHeight="1" x14ac:dyDescent="0.25">
      <c r="A18" s="240" t="s">
        <v>57</v>
      </c>
      <c r="B18" s="240"/>
      <c r="C18" s="240"/>
      <c r="D18" s="240"/>
      <c r="E18" s="240"/>
      <c r="F18" s="240"/>
      <c r="G18" s="7">
        <v>11</v>
      </c>
      <c r="H18" s="83">
        <v>17768368</v>
      </c>
      <c r="I18" s="83">
        <v>19514595</v>
      </c>
    </row>
    <row r="19" spans="1:9" ht="12.75" customHeight="1" x14ac:dyDescent="0.25">
      <c r="A19" s="240" t="s">
        <v>58</v>
      </c>
      <c r="B19" s="240"/>
      <c r="C19" s="240"/>
      <c r="D19" s="240"/>
      <c r="E19" s="240"/>
      <c r="F19" s="240"/>
      <c r="G19" s="7">
        <v>12</v>
      </c>
      <c r="H19" s="83">
        <v>84334317</v>
      </c>
      <c r="I19" s="83">
        <v>79751117</v>
      </c>
    </row>
    <row r="20" spans="1:9" ht="12.75" customHeight="1" x14ac:dyDescent="0.25">
      <c r="A20" s="240" t="s">
        <v>59</v>
      </c>
      <c r="B20" s="240"/>
      <c r="C20" s="240"/>
      <c r="D20" s="240"/>
      <c r="E20" s="240"/>
      <c r="F20" s="240"/>
      <c r="G20" s="7">
        <v>13</v>
      </c>
      <c r="H20" s="83">
        <v>72306040</v>
      </c>
      <c r="I20" s="83">
        <v>75080998</v>
      </c>
    </row>
    <row r="21" spans="1:9" ht="12.75" customHeight="1" x14ac:dyDescent="0.25">
      <c r="A21" s="240" t="s">
        <v>60</v>
      </c>
      <c r="B21" s="240"/>
      <c r="C21" s="240"/>
      <c r="D21" s="240"/>
      <c r="E21" s="240"/>
      <c r="F21" s="240"/>
      <c r="G21" s="7">
        <v>14</v>
      </c>
      <c r="H21" s="83">
        <v>0</v>
      </c>
      <c r="I21" s="83">
        <v>0</v>
      </c>
    </row>
    <row r="22" spans="1:9" ht="12.75" customHeight="1" x14ac:dyDescent="0.25">
      <c r="A22" s="240" t="s">
        <v>61</v>
      </c>
      <c r="B22" s="240"/>
      <c r="C22" s="240"/>
      <c r="D22" s="240"/>
      <c r="E22" s="240"/>
      <c r="F22" s="240"/>
      <c r="G22" s="7">
        <v>15</v>
      </c>
      <c r="H22" s="83">
        <v>43871</v>
      </c>
      <c r="I22" s="83">
        <v>40766</v>
      </c>
    </row>
    <row r="23" spans="1:9" ht="12.75" customHeight="1" x14ac:dyDescent="0.25">
      <c r="A23" s="240" t="s">
        <v>62</v>
      </c>
      <c r="B23" s="240"/>
      <c r="C23" s="240"/>
      <c r="D23" s="240"/>
      <c r="E23" s="240"/>
      <c r="F23" s="240"/>
      <c r="G23" s="7">
        <v>16</v>
      </c>
      <c r="H23" s="83">
        <v>152178</v>
      </c>
      <c r="I23" s="83">
        <v>411401</v>
      </c>
    </row>
    <row r="24" spans="1:9" ht="12.75" customHeight="1" x14ac:dyDescent="0.25">
      <c r="A24" s="240" t="s">
        <v>63</v>
      </c>
      <c r="B24" s="240"/>
      <c r="C24" s="240"/>
      <c r="D24" s="240"/>
      <c r="E24" s="240"/>
      <c r="F24" s="240"/>
      <c r="G24" s="7">
        <v>17</v>
      </c>
      <c r="H24" s="83">
        <v>1371426</v>
      </c>
      <c r="I24" s="83">
        <v>1320211</v>
      </c>
    </row>
    <row r="25" spans="1:9" ht="12.75" customHeight="1" x14ac:dyDescent="0.25">
      <c r="A25" s="240" t="s">
        <v>64</v>
      </c>
      <c r="B25" s="240"/>
      <c r="C25" s="240"/>
      <c r="D25" s="240"/>
      <c r="E25" s="240"/>
      <c r="F25" s="240"/>
      <c r="G25" s="7">
        <v>18</v>
      </c>
      <c r="H25" s="83">
        <v>2857502</v>
      </c>
      <c r="I25" s="83">
        <v>853765</v>
      </c>
    </row>
    <row r="26" spans="1:9" ht="12.75" customHeight="1" x14ac:dyDescent="0.25">
      <c r="A26" s="240" t="s">
        <v>65</v>
      </c>
      <c r="B26" s="240"/>
      <c r="C26" s="240"/>
      <c r="D26" s="240"/>
      <c r="E26" s="240"/>
      <c r="F26" s="240"/>
      <c r="G26" s="7">
        <v>19</v>
      </c>
      <c r="H26" s="83">
        <v>9102831</v>
      </c>
      <c r="I26" s="83">
        <v>9008533</v>
      </c>
    </row>
    <row r="27" spans="1:9" ht="12.75" customHeight="1" x14ac:dyDescent="0.25">
      <c r="A27" s="244" t="s">
        <v>66</v>
      </c>
      <c r="B27" s="244"/>
      <c r="C27" s="244"/>
      <c r="D27" s="244"/>
      <c r="E27" s="244"/>
      <c r="F27" s="244"/>
      <c r="G27" s="8">
        <v>20</v>
      </c>
      <c r="H27" s="84">
        <f>SUM(H28:H37)</f>
        <v>55891360</v>
      </c>
      <c r="I27" s="84">
        <f>SUM(I28:I37)</f>
        <v>57148213</v>
      </c>
    </row>
    <row r="28" spans="1:9" ht="12.75" customHeight="1" x14ac:dyDescent="0.25">
      <c r="A28" s="240" t="s">
        <v>67</v>
      </c>
      <c r="B28" s="240"/>
      <c r="C28" s="240"/>
      <c r="D28" s="240"/>
      <c r="E28" s="240"/>
      <c r="F28" s="240"/>
      <c r="G28" s="7">
        <v>21</v>
      </c>
      <c r="H28" s="83">
        <v>0</v>
      </c>
      <c r="I28" s="83">
        <v>0</v>
      </c>
    </row>
    <row r="29" spans="1:9" ht="12.75" customHeight="1" x14ac:dyDescent="0.25">
      <c r="A29" s="240" t="s">
        <v>68</v>
      </c>
      <c r="B29" s="240"/>
      <c r="C29" s="240"/>
      <c r="D29" s="240"/>
      <c r="E29" s="240"/>
      <c r="F29" s="240"/>
      <c r="G29" s="7">
        <v>22</v>
      </c>
      <c r="H29" s="83">
        <v>0</v>
      </c>
      <c r="I29" s="83">
        <v>0</v>
      </c>
    </row>
    <row r="30" spans="1:9" ht="12.75" customHeight="1" x14ac:dyDescent="0.25">
      <c r="A30" s="240" t="s">
        <v>69</v>
      </c>
      <c r="B30" s="240"/>
      <c r="C30" s="240"/>
      <c r="D30" s="240"/>
      <c r="E30" s="240"/>
      <c r="F30" s="240"/>
      <c r="G30" s="7">
        <v>23</v>
      </c>
      <c r="H30" s="83">
        <v>0</v>
      </c>
      <c r="I30" s="83">
        <v>0</v>
      </c>
    </row>
    <row r="31" spans="1:9" ht="24" customHeight="1" x14ac:dyDescent="0.25">
      <c r="A31" s="240" t="s">
        <v>70</v>
      </c>
      <c r="B31" s="240"/>
      <c r="C31" s="240"/>
      <c r="D31" s="240"/>
      <c r="E31" s="240"/>
      <c r="F31" s="240"/>
      <c r="G31" s="7">
        <v>24</v>
      </c>
      <c r="H31" s="83">
        <v>14851239</v>
      </c>
      <c r="I31" s="83">
        <v>14305767</v>
      </c>
    </row>
    <row r="32" spans="1:9" ht="23.4" customHeight="1" x14ac:dyDescent="0.25">
      <c r="A32" s="240" t="s">
        <v>71</v>
      </c>
      <c r="B32" s="240"/>
      <c r="C32" s="240"/>
      <c r="D32" s="240"/>
      <c r="E32" s="240"/>
      <c r="F32" s="240"/>
      <c r="G32" s="7">
        <v>25</v>
      </c>
      <c r="H32" s="83">
        <v>0</v>
      </c>
      <c r="I32" s="83">
        <v>0</v>
      </c>
    </row>
    <row r="33" spans="1:9" ht="21.6" customHeight="1" x14ac:dyDescent="0.25">
      <c r="A33" s="240" t="s">
        <v>72</v>
      </c>
      <c r="B33" s="240"/>
      <c r="C33" s="240"/>
      <c r="D33" s="240"/>
      <c r="E33" s="240"/>
      <c r="F33" s="240"/>
      <c r="G33" s="7">
        <v>26</v>
      </c>
      <c r="H33" s="83">
        <v>0</v>
      </c>
      <c r="I33" s="83">
        <v>0</v>
      </c>
    </row>
    <row r="34" spans="1:9" ht="12.75" customHeight="1" x14ac:dyDescent="0.25">
      <c r="A34" s="240" t="s">
        <v>73</v>
      </c>
      <c r="B34" s="240"/>
      <c r="C34" s="240"/>
      <c r="D34" s="240"/>
      <c r="E34" s="240"/>
      <c r="F34" s="240"/>
      <c r="G34" s="7">
        <v>27</v>
      </c>
      <c r="H34" s="83">
        <v>0</v>
      </c>
      <c r="I34" s="83">
        <v>0</v>
      </c>
    </row>
    <row r="35" spans="1:9" ht="12.75" customHeight="1" x14ac:dyDescent="0.25">
      <c r="A35" s="240" t="s">
        <v>74</v>
      </c>
      <c r="B35" s="240"/>
      <c r="C35" s="240"/>
      <c r="D35" s="240"/>
      <c r="E35" s="240"/>
      <c r="F35" s="240"/>
      <c r="G35" s="7">
        <v>28</v>
      </c>
      <c r="H35" s="83">
        <v>36907469</v>
      </c>
      <c r="I35" s="83">
        <v>35862950</v>
      </c>
    </row>
    <row r="36" spans="1:9" ht="12.75" customHeight="1" x14ac:dyDescent="0.25">
      <c r="A36" s="240" t="s">
        <v>75</v>
      </c>
      <c r="B36" s="240"/>
      <c r="C36" s="240"/>
      <c r="D36" s="240"/>
      <c r="E36" s="240"/>
      <c r="F36" s="240"/>
      <c r="G36" s="7">
        <v>29</v>
      </c>
      <c r="H36" s="83">
        <v>0</v>
      </c>
      <c r="I36" s="83">
        <v>0</v>
      </c>
    </row>
    <row r="37" spans="1:9" ht="12.75" customHeight="1" x14ac:dyDescent="0.25">
      <c r="A37" s="240" t="s">
        <v>76</v>
      </c>
      <c r="B37" s="240"/>
      <c r="C37" s="240"/>
      <c r="D37" s="240"/>
      <c r="E37" s="240"/>
      <c r="F37" s="240"/>
      <c r="G37" s="7">
        <v>30</v>
      </c>
      <c r="H37" s="83">
        <v>4132652</v>
      </c>
      <c r="I37" s="83">
        <v>6979496</v>
      </c>
    </row>
    <row r="38" spans="1:9" ht="12.75" customHeight="1" x14ac:dyDescent="0.25">
      <c r="A38" s="244" t="s">
        <v>77</v>
      </c>
      <c r="B38" s="244"/>
      <c r="C38" s="244"/>
      <c r="D38" s="244"/>
      <c r="E38" s="244"/>
      <c r="F38" s="244"/>
      <c r="G38" s="8">
        <v>31</v>
      </c>
      <c r="H38" s="84">
        <f>H39+H40+H41+H42</f>
        <v>65931</v>
      </c>
      <c r="I38" s="84">
        <f>I39+I40+I41+I42</f>
        <v>61423</v>
      </c>
    </row>
    <row r="39" spans="1:9" ht="12.75" customHeight="1" x14ac:dyDescent="0.25">
      <c r="A39" s="240" t="s">
        <v>78</v>
      </c>
      <c r="B39" s="240"/>
      <c r="C39" s="240"/>
      <c r="D39" s="240"/>
      <c r="E39" s="240"/>
      <c r="F39" s="240"/>
      <c r="G39" s="7">
        <v>32</v>
      </c>
      <c r="H39" s="83">
        <v>0</v>
      </c>
      <c r="I39" s="83">
        <v>0</v>
      </c>
    </row>
    <row r="40" spans="1:9" ht="12.75" customHeight="1" x14ac:dyDescent="0.25">
      <c r="A40" s="240" t="s">
        <v>79</v>
      </c>
      <c r="B40" s="240"/>
      <c r="C40" s="240"/>
      <c r="D40" s="240"/>
      <c r="E40" s="240"/>
      <c r="F40" s="240"/>
      <c r="G40" s="7">
        <v>33</v>
      </c>
      <c r="H40" s="83">
        <v>0</v>
      </c>
      <c r="I40" s="83">
        <v>0</v>
      </c>
    </row>
    <row r="41" spans="1:9" ht="12.75" customHeight="1" x14ac:dyDescent="0.25">
      <c r="A41" s="240" t="s">
        <v>80</v>
      </c>
      <c r="B41" s="240"/>
      <c r="C41" s="240"/>
      <c r="D41" s="240"/>
      <c r="E41" s="240"/>
      <c r="F41" s="240"/>
      <c r="G41" s="7">
        <v>34</v>
      </c>
      <c r="H41" s="83">
        <v>20603</v>
      </c>
      <c r="I41" s="83">
        <v>20634</v>
      </c>
    </row>
    <row r="42" spans="1:9" ht="12.75" customHeight="1" x14ac:dyDescent="0.25">
      <c r="A42" s="240" t="s">
        <v>81</v>
      </c>
      <c r="B42" s="240"/>
      <c r="C42" s="240"/>
      <c r="D42" s="240"/>
      <c r="E42" s="240"/>
      <c r="F42" s="240"/>
      <c r="G42" s="7">
        <v>35</v>
      </c>
      <c r="H42" s="83">
        <v>45328</v>
      </c>
      <c r="I42" s="83">
        <v>40789</v>
      </c>
    </row>
    <row r="43" spans="1:9" ht="12.75" customHeight="1" x14ac:dyDescent="0.25">
      <c r="A43" s="240" t="s">
        <v>82</v>
      </c>
      <c r="B43" s="240"/>
      <c r="C43" s="240"/>
      <c r="D43" s="240"/>
      <c r="E43" s="240"/>
      <c r="F43" s="240"/>
      <c r="G43" s="7">
        <v>36</v>
      </c>
      <c r="H43" s="83">
        <v>7407857</v>
      </c>
      <c r="I43" s="83">
        <v>6363816</v>
      </c>
    </row>
    <row r="44" spans="1:9" ht="12.75" customHeight="1" x14ac:dyDescent="0.25">
      <c r="A44" s="242" t="s">
        <v>83</v>
      </c>
      <c r="B44" s="242"/>
      <c r="C44" s="242"/>
      <c r="D44" s="242"/>
      <c r="E44" s="242"/>
      <c r="F44" s="242"/>
      <c r="G44" s="8">
        <v>37</v>
      </c>
      <c r="H44" s="84">
        <f>H45+H53+H60+H70</f>
        <v>280678928</v>
      </c>
      <c r="I44" s="84">
        <f>I45+I53+I60+I70</f>
        <v>314439262</v>
      </c>
    </row>
    <row r="45" spans="1:9" ht="12.75" customHeight="1" x14ac:dyDescent="0.25">
      <c r="A45" s="244" t="s">
        <v>84</v>
      </c>
      <c r="B45" s="244"/>
      <c r="C45" s="244"/>
      <c r="D45" s="244"/>
      <c r="E45" s="244"/>
      <c r="F45" s="244"/>
      <c r="G45" s="8">
        <v>38</v>
      </c>
      <c r="H45" s="84">
        <f>SUM(H46:H52)</f>
        <v>30810528</v>
      </c>
      <c r="I45" s="84">
        <f>SUM(I46:I52)</f>
        <v>34461006</v>
      </c>
    </row>
    <row r="46" spans="1:9" ht="12.75" customHeight="1" x14ac:dyDescent="0.25">
      <c r="A46" s="240" t="s">
        <v>85</v>
      </c>
      <c r="B46" s="240"/>
      <c r="C46" s="240"/>
      <c r="D46" s="240"/>
      <c r="E46" s="240"/>
      <c r="F46" s="240"/>
      <c r="G46" s="7">
        <v>39</v>
      </c>
      <c r="H46" s="83">
        <v>11353474</v>
      </c>
      <c r="I46" s="83">
        <v>10335096</v>
      </c>
    </row>
    <row r="47" spans="1:9" ht="12.75" customHeight="1" x14ac:dyDescent="0.25">
      <c r="A47" s="240" t="s">
        <v>86</v>
      </c>
      <c r="B47" s="240"/>
      <c r="C47" s="240"/>
      <c r="D47" s="240"/>
      <c r="E47" s="240"/>
      <c r="F47" s="240"/>
      <c r="G47" s="7">
        <v>40</v>
      </c>
      <c r="H47" s="83">
        <v>5934771</v>
      </c>
      <c r="I47" s="83">
        <v>6741370</v>
      </c>
    </row>
    <row r="48" spans="1:9" ht="12.75" customHeight="1" x14ac:dyDescent="0.25">
      <c r="A48" s="240" t="s">
        <v>87</v>
      </c>
      <c r="B48" s="240"/>
      <c r="C48" s="240"/>
      <c r="D48" s="240"/>
      <c r="E48" s="240"/>
      <c r="F48" s="240"/>
      <c r="G48" s="7">
        <v>41</v>
      </c>
      <c r="H48" s="83">
        <v>4875783</v>
      </c>
      <c r="I48" s="83">
        <v>4988602</v>
      </c>
    </row>
    <row r="49" spans="1:9" ht="12.75" customHeight="1" x14ac:dyDescent="0.25">
      <c r="A49" s="240" t="s">
        <v>88</v>
      </c>
      <c r="B49" s="240"/>
      <c r="C49" s="240"/>
      <c r="D49" s="240"/>
      <c r="E49" s="240"/>
      <c r="F49" s="240"/>
      <c r="G49" s="7">
        <v>42</v>
      </c>
      <c r="H49" s="83">
        <v>4256754</v>
      </c>
      <c r="I49" s="83">
        <v>6365329</v>
      </c>
    </row>
    <row r="50" spans="1:9" ht="12.75" customHeight="1" x14ac:dyDescent="0.25">
      <c r="A50" s="240" t="s">
        <v>89</v>
      </c>
      <c r="B50" s="240"/>
      <c r="C50" s="240"/>
      <c r="D50" s="240"/>
      <c r="E50" s="240"/>
      <c r="F50" s="240"/>
      <c r="G50" s="7">
        <v>43</v>
      </c>
      <c r="H50" s="83">
        <v>946</v>
      </c>
      <c r="I50" s="83">
        <v>2323</v>
      </c>
    </row>
    <row r="51" spans="1:9" ht="12.75" customHeight="1" x14ac:dyDescent="0.25">
      <c r="A51" s="240" t="s">
        <v>90</v>
      </c>
      <c r="B51" s="240"/>
      <c r="C51" s="240"/>
      <c r="D51" s="240"/>
      <c r="E51" s="240"/>
      <c r="F51" s="240"/>
      <c r="G51" s="7">
        <v>44</v>
      </c>
      <c r="H51" s="83">
        <v>0</v>
      </c>
      <c r="I51" s="83">
        <v>0</v>
      </c>
    </row>
    <row r="52" spans="1:9" ht="12.75" customHeight="1" x14ac:dyDescent="0.25">
      <c r="A52" s="240" t="s">
        <v>91</v>
      </c>
      <c r="B52" s="240"/>
      <c r="C52" s="240"/>
      <c r="D52" s="240"/>
      <c r="E52" s="240"/>
      <c r="F52" s="240"/>
      <c r="G52" s="7">
        <v>45</v>
      </c>
      <c r="H52" s="83">
        <v>4388800</v>
      </c>
      <c r="I52" s="83">
        <v>6028286</v>
      </c>
    </row>
    <row r="53" spans="1:9" ht="12.75" customHeight="1" x14ac:dyDescent="0.25">
      <c r="A53" s="244" t="s">
        <v>92</v>
      </c>
      <c r="B53" s="244"/>
      <c r="C53" s="244"/>
      <c r="D53" s="244"/>
      <c r="E53" s="244"/>
      <c r="F53" s="244"/>
      <c r="G53" s="8">
        <v>46</v>
      </c>
      <c r="H53" s="84">
        <f>SUM(H54:H59)</f>
        <v>107742161</v>
      </c>
      <c r="I53" s="84">
        <f>SUM(I54:I59)</f>
        <v>126783242</v>
      </c>
    </row>
    <row r="54" spans="1:9" ht="12.75" customHeight="1" x14ac:dyDescent="0.25">
      <c r="A54" s="240" t="s">
        <v>93</v>
      </c>
      <c r="B54" s="240"/>
      <c r="C54" s="240"/>
      <c r="D54" s="240"/>
      <c r="E54" s="240"/>
      <c r="F54" s="240"/>
      <c r="G54" s="7">
        <v>47</v>
      </c>
      <c r="H54" s="83">
        <v>0</v>
      </c>
      <c r="I54" s="83">
        <v>0</v>
      </c>
    </row>
    <row r="55" spans="1:9" ht="12.75" customHeight="1" x14ac:dyDescent="0.25">
      <c r="A55" s="240" t="s">
        <v>94</v>
      </c>
      <c r="B55" s="240"/>
      <c r="C55" s="240"/>
      <c r="D55" s="240"/>
      <c r="E55" s="240"/>
      <c r="F55" s="240"/>
      <c r="G55" s="7">
        <v>48</v>
      </c>
      <c r="H55" s="83">
        <v>0</v>
      </c>
      <c r="I55" s="83">
        <v>0</v>
      </c>
    </row>
    <row r="56" spans="1:9" ht="12.75" customHeight="1" x14ac:dyDescent="0.25">
      <c r="A56" s="240" t="s">
        <v>95</v>
      </c>
      <c r="B56" s="240"/>
      <c r="C56" s="240"/>
      <c r="D56" s="240"/>
      <c r="E56" s="240"/>
      <c r="F56" s="240"/>
      <c r="G56" s="7">
        <v>49</v>
      </c>
      <c r="H56" s="83">
        <v>84076627</v>
      </c>
      <c r="I56" s="83">
        <v>96617950</v>
      </c>
    </row>
    <row r="57" spans="1:9" ht="12.75" customHeight="1" x14ac:dyDescent="0.25">
      <c r="A57" s="240" t="s">
        <v>96</v>
      </c>
      <c r="B57" s="240"/>
      <c r="C57" s="240"/>
      <c r="D57" s="240"/>
      <c r="E57" s="240"/>
      <c r="F57" s="240"/>
      <c r="G57" s="7">
        <v>50</v>
      </c>
      <c r="H57" s="83">
        <v>479035</v>
      </c>
      <c r="I57" s="83">
        <v>372393</v>
      </c>
    </row>
    <row r="58" spans="1:9" ht="12.75" customHeight="1" x14ac:dyDescent="0.25">
      <c r="A58" s="240" t="s">
        <v>97</v>
      </c>
      <c r="B58" s="240"/>
      <c r="C58" s="240"/>
      <c r="D58" s="240"/>
      <c r="E58" s="240"/>
      <c r="F58" s="240"/>
      <c r="G58" s="7">
        <v>51</v>
      </c>
      <c r="H58" s="83">
        <v>12049088</v>
      </c>
      <c r="I58" s="83">
        <v>15324518</v>
      </c>
    </row>
    <row r="59" spans="1:9" ht="12.75" customHeight="1" x14ac:dyDescent="0.25">
      <c r="A59" s="240" t="s">
        <v>98</v>
      </c>
      <c r="B59" s="240"/>
      <c r="C59" s="240"/>
      <c r="D59" s="240"/>
      <c r="E59" s="240"/>
      <c r="F59" s="240"/>
      <c r="G59" s="7">
        <v>52</v>
      </c>
      <c r="H59" s="83">
        <v>11137411</v>
      </c>
      <c r="I59" s="83">
        <v>14468381</v>
      </c>
    </row>
    <row r="60" spans="1:9" ht="12.75" customHeight="1" x14ac:dyDescent="0.25">
      <c r="A60" s="244" t="s">
        <v>99</v>
      </c>
      <c r="B60" s="244"/>
      <c r="C60" s="244"/>
      <c r="D60" s="244"/>
      <c r="E60" s="244"/>
      <c r="F60" s="244"/>
      <c r="G60" s="8">
        <v>53</v>
      </c>
      <c r="H60" s="84">
        <f>SUM(H61:H69)</f>
        <v>22484259</v>
      </c>
      <c r="I60" s="84">
        <f>SUM(I61:I69)</f>
        <v>22898918</v>
      </c>
    </row>
    <row r="61" spans="1:9" ht="12.75" customHeight="1" x14ac:dyDescent="0.25">
      <c r="A61" s="240" t="s">
        <v>67</v>
      </c>
      <c r="B61" s="240"/>
      <c r="C61" s="240"/>
      <c r="D61" s="240"/>
      <c r="E61" s="240"/>
      <c r="F61" s="240"/>
      <c r="G61" s="7">
        <v>54</v>
      </c>
      <c r="H61" s="83">
        <v>0</v>
      </c>
      <c r="I61" s="83">
        <v>0</v>
      </c>
    </row>
    <row r="62" spans="1:9" ht="27.6" customHeight="1" x14ac:dyDescent="0.25">
      <c r="A62" s="240" t="s">
        <v>68</v>
      </c>
      <c r="B62" s="240"/>
      <c r="C62" s="240"/>
      <c r="D62" s="240"/>
      <c r="E62" s="240"/>
      <c r="F62" s="240"/>
      <c r="G62" s="7">
        <v>55</v>
      </c>
      <c r="H62" s="83">
        <v>0</v>
      </c>
      <c r="I62" s="83">
        <v>0</v>
      </c>
    </row>
    <row r="63" spans="1:9" ht="12.75" customHeight="1" x14ac:dyDescent="0.25">
      <c r="A63" s="240" t="s">
        <v>69</v>
      </c>
      <c r="B63" s="240"/>
      <c r="C63" s="240"/>
      <c r="D63" s="240"/>
      <c r="E63" s="240"/>
      <c r="F63" s="240"/>
      <c r="G63" s="7">
        <v>56</v>
      </c>
      <c r="H63" s="83">
        <v>0</v>
      </c>
      <c r="I63" s="83">
        <v>0</v>
      </c>
    </row>
    <row r="64" spans="1:9" ht="25.95" customHeight="1" x14ac:dyDescent="0.25">
      <c r="A64" s="240" t="s">
        <v>100</v>
      </c>
      <c r="B64" s="240"/>
      <c r="C64" s="240"/>
      <c r="D64" s="240"/>
      <c r="E64" s="240"/>
      <c r="F64" s="240"/>
      <c r="G64" s="7">
        <v>57</v>
      </c>
      <c r="H64" s="83">
        <v>0</v>
      </c>
      <c r="I64" s="83">
        <v>0</v>
      </c>
    </row>
    <row r="65" spans="1:9" ht="21.6" customHeight="1" x14ac:dyDescent="0.25">
      <c r="A65" s="240" t="s">
        <v>71</v>
      </c>
      <c r="B65" s="240"/>
      <c r="C65" s="240"/>
      <c r="D65" s="240"/>
      <c r="E65" s="240"/>
      <c r="F65" s="240"/>
      <c r="G65" s="7">
        <v>58</v>
      </c>
      <c r="H65" s="83">
        <v>0</v>
      </c>
      <c r="I65" s="83">
        <v>0</v>
      </c>
    </row>
    <row r="66" spans="1:9" ht="21.6" customHeight="1" x14ac:dyDescent="0.25">
      <c r="A66" s="240" t="s">
        <v>72</v>
      </c>
      <c r="B66" s="240"/>
      <c r="C66" s="240"/>
      <c r="D66" s="240"/>
      <c r="E66" s="240"/>
      <c r="F66" s="240"/>
      <c r="G66" s="7">
        <v>59</v>
      </c>
      <c r="H66" s="83">
        <v>0</v>
      </c>
      <c r="I66" s="83">
        <v>0</v>
      </c>
    </row>
    <row r="67" spans="1:9" ht="12.75" customHeight="1" x14ac:dyDescent="0.25">
      <c r="A67" s="240" t="s">
        <v>73</v>
      </c>
      <c r="B67" s="240"/>
      <c r="C67" s="240"/>
      <c r="D67" s="240"/>
      <c r="E67" s="240"/>
      <c r="F67" s="240"/>
      <c r="G67" s="7">
        <v>60</v>
      </c>
      <c r="H67" s="83">
        <v>0</v>
      </c>
      <c r="I67" s="83">
        <v>0</v>
      </c>
    </row>
    <row r="68" spans="1:9" ht="12.75" customHeight="1" x14ac:dyDescent="0.25">
      <c r="A68" s="240" t="s">
        <v>74</v>
      </c>
      <c r="B68" s="240"/>
      <c r="C68" s="240"/>
      <c r="D68" s="240"/>
      <c r="E68" s="240"/>
      <c r="F68" s="240"/>
      <c r="G68" s="7">
        <v>61</v>
      </c>
      <c r="H68" s="83">
        <v>22476259</v>
      </c>
      <c r="I68" s="83">
        <v>22890418</v>
      </c>
    </row>
    <row r="69" spans="1:9" ht="12.75" customHeight="1" x14ac:dyDescent="0.25">
      <c r="A69" s="240" t="s">
        <v>101</v>
      </c>
      <c r="B69" s="240"/>
      <c r="C69" s="240"/>
      <c r="D69" s="240"/>
      <c r="E69" s="240"/>
      <c r="F69" s="240"/>
      <c r="G69" s="7">
        <v>62</v>
      </c>
      <c r="H69" s="83">
        <v>8000</v>
      </c>
      <c r="I69" s="83">
        <v>8500</v>
      </c>
    </row>
    <row r="70" spans="1:9" ht="12.75" customHeight="1" x14ac:dyDescent="0.25">
      <c r="A70" s="240" t="s">
        <v>102</v>
      </c>
      <c r="B70" s="240"/>
      <c r="C70" s="240"/>
      <c r="D70" s="240"/>
      <c r="E70" s="240"/>
      <c r="F70" s="240"/>
      <c r="G70" s="7">
        <v>63</v>
      </c>
      <c r="H70" s="83">
        <v>119641980</v>
      </c>
      <c r="I70" s="83">
        <v>130296096</v>
      </c>
    </row>
    <row r="71" spans="1:9" ht="12.75" customHeight="1" x14ac:dyDescent="0.25">
      <c r="A71" s="241" t="s">
        <v>103</v>
      </c>
      <c r="B71" s="241"/>
      <c r="C71" s="241"/>
      <c r="D71" s="241"/>
      <c r="E71" s="241"/>
      <c r="F71" s="241"/>
      <c r="G71" s="7">
        <v>64</v>
      </c>
      <c r="H71" s="83">
        <v>10523964</v>
      </c>
      <c r="I71" s="83">
        <v>19919501</v>
      </c>
    </row>
    <row r="72" spans="1:9" ht="12.75" customHeight="1" x14ac:dyDescent="0.25">
      <c r="A72" s="242" t="s">
        <v>104</v>
      </c>
      <c r="B72" s="242"/>
      <c r="C72" s="242"/>
      <c r="D72" s="242"/>
      <c r="E72" s="242"/>
      <c r="F72" s="242"/>
      <c r="G72" s="8">
        <v>65</v>
      </c>
      <c r="H72" s="84">
        <f>H8+H9+H44+H71</f>
        <v>780642455</v>
      </c>
      <c r="I72" s="84">
        <f>I8+I9+I44+I71</f>
        <v>824540165</v>
      </c>
    </row>
    <row r="73" spans="1:9" ht="12.75" customHeight="1" x14ac:dyDescent="0.25">
      <c r="A73" s="241" t="s">
        <v>105</v>
      </c>
      <c r="B73" s="241"/>
      <c r="C73" s="241"/>
      <c r="D73" s="241"/>
      <c r="E73" s="241"/>
      <c r="F73" s="241"/>
      <c r="G73" s="7">
        <v>66</v>
      </c>
      <c r="H73" s="83">
        <v>0</v>
      </c>
      <c r="I73" s="83">
        <v>0</v>
      </c>
    </row>
    <row r="74" spans="1:9" x14ac:dyDescent="0.25">
      <c r="A74" s="245" t="s">
        <v>106</v>
      </c>
      <c r="B74" s="246"/>
      <c r="C74" s="246"/>
      <c r="D74" s="246"/>
      <c r="E74" s="246"/>
      <c r="F74" s="246"/>
      <c r="G74" s="246"/>
      <c r="H74" s="246"/>
      <c r="I74" s="246"/>
    </row>
    <row r="75" spans="1:9" ht="12.75" customHeight="1" x14ac:dyDescent="0.25">
      <c r="A75" s="242" t="s">
        <v>107</v>
      </c>
      <c r="B75" s="242"/>
      <c r="C75" s="242"/>
      <c r="D75" s="242"/>
      <c r="E75" s="242"/>
      <c r="F75" s="242"/>
      <c r="G75" s="8">
        <v>67</v>
      </c>
      <c r="H75" s="85">
        <f>H76+H77+H78+H84+H85+H92+H95+H98</f>
        <v>211040899</v>
      </c>
      <c r="I75" s="85">
        <f>I76+I77+I78+I84+I85+I92+I95+I98</f>
        <v>213578469</v>
      </c>
    </row>
    <row r="76" spans="1:9" ht="12.75" customHeight="1" x14ac:dyDescent="0.25">
      <c r="A76" s="240" t="s">
        <v>108</v>
      </c>
      <c r="B76" s="240"/>
      <c r="C76" s="240"/>
      <c r="D76" s="240"/>
      <c r="E76" s="240"/>
      <c r="F76" s="240"/>
      <c r="G76" s="7">
        <v>68</v>
      </c>
      <c r="H76" s="83">
        <v>15640099</v>
      </c>
      <c r="I76" s="83">
        <v>15640099</v>
      </c>
    </row>
    <row r="77" spans="1:9" ht="12.75" customHeight="1" x14ac:dyDescent="0.25">
      <c r="A77" s="240" t="s">
        <v>109</v>
      </c>
      <c r="B77" s="240"/>
      <c r="C77" s="240"/>
      <c r="D77" s="240"/>
      <c r="E77" s="240"/>
      <c r="F77" s="240"/>
      <c r="G77" s="7">
        <v>69</v>
      </c>
      <c r="H77" s="83">
        <v>65068457</v>
      </c>
      <c r="I77" s="83">
        <v>65068457</v>
      </c>
    </row>
    <row r="78" spans="1:9" ht="12.75" customHeight="1" x14ac:dyDescent="0.25">
      <c r="A78" s="244" t="s">
        <v>110</v>
      </c>
      <c r="B78" s="244"/>
      <c r="C78" s="244"/>
      <c r="D78" s="244"/>
      <c r="E78" s="244"/>
      <c r="F78" s="244"/>
      <c r="G78" s="8">
        <v>70</v>
      </c>
      <c r="H78" s="85">
        <f>SUM(H79:H83)</f>
        <v>-43669731</v>
      </c>
      <c r="I78" s="85">
        <f>SUM(I79:I83)</f>
        <v>-43669731</v>
      </c>
    </row>
    <row r="79" spans="1:9" ht="12.75" customHeight="1" x14ac:dyDescent="0.25">
      <c r="A79" s="240" t="s">
        <v>111</v>
      </c>
      <c r="B79" s="240"/>
      <c r="C79" s="240"/>
      <c r="D79" s="240"/>
      <c r="E79" s="240"/>
      <c r="F79" s="240"/>
      <c r="G79" s="7">
        <v>71</v>
      </c>
      <c r="H79" s="83">
        <v>2584877</v>
      </c>
      <c r="I79" s="83">
        <v>2584877</v>
      </c>
    </row>
    <row r="80" spans="1:9" ht="12.75" customHeight="1" x14ac:dyDescent="0.25">
      <c r="A80" s="240" t="s">
        <v>112</v>
      </c>
      <c r="B80" s="240"/>
      <c r="C80" s="240"/>
      <c r="D80" s="240"/>
      <c r="E80" s="240"/>
      <c r="F80" s="240"/>
      <c r="G80" s="7">
        <v>72</v>
      </c>
      <c r="H80" s="83">
        <v>673995</v>
      </c>
      <c r="I80" s="83">
        <v>1162100</v>
      </c>
    </row>
    <row r="81" spans="1:9" ht="12.75" customHeight="1" x14ac:dyDescent="0.25">
      <c r="A81" s="240" t="s">
        <v>113</v>
      </c>
      <c r="B81" s="240"/>
      <c r="C81" s="240"/>
      <c r="D81" s="240"/>
      <c r="E81" s="240"/>
      <c r="F81" s="240"/>
      <c r="G81" s="7">
        <v>73</v>
      </c>
      <c r="H81" s="83">
        <v>-673995</v>
      </c>
      <c r="I81" s="83">
        <v>-1162100</v>
      </c>
    </row>
    <row r="82" spans="1:9" ht="12.75" customHeight="1" x14ac:dyDescent="0.25">
      <c r="A82" s="240" t="s">
        <v>114</v>
      </c>
      <c r="B82" s="240"/>
      <c r="C82" s="240"/>
      <c r="D82" s="240"/>
      <c r="E82" s="240"/>
      <c r="F82" s="240"/>
      <c r="G82" s="7">
        <v>74</v>
      </c>
      <c r="H82" s="83">
        <v>0</v>
      </c>
      <c r="I82" s="83">
        <v>0</v>
      </c>
    </row>
    <row r="83" spans="1:9" ht="12.75" customHeight="1" x14ac:dyDescent="0.25">
      <c r="A83" s="240" t="s">
        <v>115</v>
      </c>
      <c r="B83" s="240"/>
      <c r="C83" s="240"/>
      <c r="D83" s="240"/>
      <c r="E83" s="240"/>
      <c r="F83" s="240"/>
      <c r="G83" s="7">
        <v>75</v>
      </c>
      <c r="H83" s="83">
        <v>-46254608</v>
      </c>
      <c r="I83" s="83">
        <v>-46254608</v>
      </c>
    </row>
    <row r="84" spans="1:9" ht="12.75" customHeight="1" x14ac:dyDescent="0.25">
      <c r="A84" s="243" t="s">
        <v>116</v>
      </c>
      <c r="B84" s="243"/>
      <c r="C84" s="243"/>
      <c r="D84" s="243"/>
      <c r="E84" s="243"/>
      <c r="F84" s="243"/>
      <c r="G84" s="20">
        <v>76</v>
      </c>
      <c r="H84" s="83">
        <v>0</v>
      </c>
      <c r="I84" s="83">
        <v>0</v>
      </c>
    </row>
    <row r="85" spans="1:9" ht="12.75" customHeight="1" x14ac:dyDescent="0.25">
      <c r="A85" s="244" t="s">
        <v>117</v>
      </c>
      <c r="B85" s="244"/>
      <c r="C85" s="244"/>
      <c r="D85" s="244"/>
      <c r="E85" s="244"/>
      <c r="F85" s="244"/>
      <c r="G85" s="8">
        <v>77</v>
      </c>
      <c r="H85" s="84">
        <f>H86+H87+H88+H89+H90+H91</f>
        <v>-4696745</v>
      </c>
      <c r="I85" s="84">
        <f>I86+I87+I88+I89+I90+I91</f>
        <v>-3367772</v>
      </c>
    </row>
    <row r="86" spans="1:9" ht="25.5" customHeight="1" x14ac:dyDescent="0.25">
      <c r="A86" s="240" t="s">
        <v>118</v>
      </c>
      <c r="B86" s="240"/>
      <c r="C86" s="240"/>
      <c r="D86" s="240"/>
      <c r="E86" s="240"/>
      <c r="F86" s="240"/>
      <c r="G86" s="7">
        <v>78</v>
      </c>
      <c r="H86" s="83">
        <v>0</v>
      </c>
      <c r="I86" s="83">
        <v>0</v>
      </c>
    </row>
    <row r="87" spans="1:9" ht="12.75" customHeight="1" x14ac:dyDescent="0.25">
      <c r="A87" s="240" t="s">
        <v>119</v>
      </c>
      <c r="B87" s="240"/>
      <c r="C87" s="240"/>
      <c r="D87" s="240"/>
      <c r="E87" s="240"/>
      <c r="F87" s="240"/>
      <c r="G87" s="7">
        <v>79</v>
      </c>
      <c r="H87" s="83">
        <v>0</v>
      </c>
      <c r="I87" s="83">
        <v>0</v>
      </c>
    </row>
    <row r="88" spans="1:9" ht="12.75" customHeight="1" x14ac:dyDescent="0.25">
      <c r="A88" s="240" t="s">
        <v>120</v>
      </c>
      <c r="B88" s="240"/>
      <c r="C88" s="240"/>
      <c r="D88" s="240"/>
      <c r="E88" s="240"/>
      <c r="F88" s="240"/>
      <c r="G88" s="7">
        <v>80</v>
      </c>
      <c r="H88" s="83">
        <v>0</v>
      </c>
      <c r="I88" s="83">
        <v>0</v>
      </c>
    </row>
    <row r="89" spans="1:9" ht="12.75" customHeight="1" x14ac:dyDescent="0.25">
      <c r="A89" s="240" t="s">
        <v>121</v>
      </c>
      <c r="B89" s="240"/>
      <c r="C89" s="240"/>
      <c r="D89" s="240"/>
      <c r="E89" s="240"/>
      <c r="F89" s="240"/>
      <c r="G89" s="7">
        <v>81</v>
      </c>
      <c r="H89" s="83">
        <v>0</v>
      </c>
      <c r="I89" s="83">
        <v>0</v>
      </c>
    </row>
    <row r="90" spans="1:9" ht="26.25" customHeight="1" x14ac:dyDescent="0.25">
      <c r="A90" s="240" t="s">
        <v>122</v>
      </c>
      <c r="B90" s="240"/>
      <c r="C90" s="240"/>
      <c r="D90" s="240"/>
      <c r="E90" s="240"/>
      <c r="F90" s="240"/>
      <c r="G90" s="7">
        <v>82</v>
      </c>
      <c r="H90" s="83">
        <v>-4696745</v>
      </c>
      <c r="I90" s="83">
        <v>-3367772</v>
      </c>
    </row>
    <row r="91" spans="1:9" x14ac:dyDescent="0.25">
      <c r="A91" s="240" t="s">
        <v>123</v>
      </c>
      <c r="B91" s="240"/>
      <c r="C91" s="240"/>
      <c r="D91" s="240"/>
      <c r="E91" s="240"/>
      <c r="F91" s="240"/>
      <c r="G91" s="7">
        <v>83</v>
      </c>
      <c r="H91" s="83">
        <v>0</v>
      </c>
      <c r="I91" s="83">
        <v>0</v>
      </c>
    </row>
    <row r="92" spans="1:9" ht="12.75" customHeight="1" x14ac:dyDescent="0.25">
      <c r="A92" s="244" t="s">
        <v>124</v>
      </c>
      <c r="B92" s="244"/>
      <c r="C92" s="244"/>
      <c r="D92" s="244"/>
      <c r="E92" s="244"/>
      <c r="F92" s="244"/>
      <c r="G92" s="8">
        <v>84</v>
      </c>
      <c r="H92" s="84">
        <f>H93-H94</f>
        <v>20777137</v>
      </c>
      <c r="I92" s="84">
        <f>I93-I94</f>
        <v>25241769</v>
      </c>
    </row>
    <row r="93" spans="1:9" ht="12.75" customHeight="1" x14ac:dyDescent="0.25">
      <c r="A93" s="240" t="s">
        <v>125</v>
      </c>
      <c r="B93" s="240"/>
      <c r="C93" s="240"/>
      <c r="D93" s="240"/>
      <c r="E93" s="240"/>
      <c r="F93" s="240"/>
      <c r="G93" s="7">
        <v>85</v>
      </c>
      <c r="H93" s="83">
        <v>20777137</v>
      </c>
      <c r="I93" s="83">
        <v>25241769</v>
      </c>
    </row>
    <row r="94" spans="1:9" ht="12.75" customHeight="1" x14ac:dyDescent="0.25">
      <c r="A94" s="240" t="s">
        <v>126</v>
      </c>
      <c r="B94" s="240"/>
      <c r="C94" s="240"/>
      <c r="D94" s="240"/>
      <c r="E94" s="240"/>
      <c r="F94" s="240"/>
      <c r="G94" s="7">
        <v>86</v>
      </c>
      <c r="H94" s="83">
        <v>0</v>
      </c>
      <c r="I94" s="83">
        <v>0</v>
      </c>
    </row>
    <row r="95" spans="1:9" ht="12.75" customHeight="1" x14ac:dyDescent="0.25">
      <c r="A95" s="244" t="s">
        <v>127</v>
      </c>
      <c r="B95" s="244"/>
      <c r="C95" s="244"/>
      <c r="D95" s="244"/>
      <c r="E95" s="244"/>
      <c r="F95" s="244"/>
      <c r="G95" s="8">
        <v>87</v>
      </c>
      <c r="H95" s="84">
        <f>H96-H97</f>
        <v>4952737</v>
      </c>
      <c r="I95" s="84">
        <f>I96-I97</f>
        <v>3315135.4665124854</v>
      </c>
    </row>
    <row r="96" spans="1:9" ht="12.75" customHeight="1" x14ac:dyDescent="0.25">
      <c r="A96" s="240" t="s">
        <v>128</v>
      </c>
      <c r="B96" s="240"/>
      <c r="C96" s="240"/>
      <c r="D96" s="240"/>
      <c r="E96" s="240"/>
      <c r="F96" s="240"/>
      <c r="G96" s="7">
        <v>88</v>
      </c>
      <c r="H96" s="83">
        <v>4952737</v>
      </c>
      <c r="I96" s="83">
        <v>3315135.4665124854</v>
      </c>
    </row>
    <row r="97" spans="1:9" ht="12.75" customHeight="1" x14ac:dyDescent="0.25">
      <c r="A97" s="240" t="s">
        <v>129</v>
      </c>
      <c r="B97" s="240"/>
      <c r="C97" s="240"/>
      <c r="D97" s="240"/>
      <c r="E97" s="240"/>
      <c r="F97" s="240"/>
      <c r="G97" s="7">
        <v>89</v>
      </c>
      <c r="H97" s="83">
        <v>0</v>
      </c>
      <c r="I97" s="83">
        <v>0</v>
      </c>
    </row>
    <row r="98" spans="1:9" ht="12.75" customHeight="1" x14ac:dyDescent="0.25">
      <c r="A98" s="240" t="s">
        <v>130</v>
      </c>
      <c r="B98" s="240"/>
      <c r="C98" s="240"/>
      <c r="D98" s="240"/>
      <c r="E98" s="240"/>
      <c r="F98" s="240"/>
      <c r="G98" s="7">
        <v>90</v>
      </c>
      <c r="H98" s="83">
        <v>152968945</v>
      </c>
      <c r="I98" s="83">
        <v>151350511.53348753</v>
      </c>
    </row>
    <row r="99" spans="1:9" ht="12.75" customHeight="1" x14ac:dyDescent="0.25">
      <c r="A99" s="242" t="s">
        <v>131</v>
      </c>
      <c r="B99" s="242"/>
      <c r="C99" s="242"/>
      <c r="D99" s="242"/>
      <c r="E99" s="242"/>
      <c r="F99" s="242"/>
      <c r="G99" s="8">
        <v>91</v>
      </c>
      <c r="H99" s="84">
        <f>SUM(H100:H105)</f>
        <v>4921406</v>
      </c>
      <c r="I99" s="84">
        <f>SUM(I100:I105)</f>
        <v>4962781</v>
      </c>
    </row>
    <row r="100" spans="1:9" ht="12.75" customHeight="1" x14ac:dyDescent="0.25">
      <c r="A100" s="240" t="s">
        <v>132</v>
      </c>
      <c r="B100" s="240"/>
      <c r="C100" s="240"/>
      <c r="D100" s="240"/>
      <c r="E100" s="240"/>
      <c r="F100" s="240"/>
      <c r="G100" s="7">
        <v>92</v>
      </c>
      <c r="H100" s="83">
        <v>3989318</v>
      </c>
      <c r="I100" s="83">
        <v>3965432</v>
      </c>
    </row>
    <row r="101" spans="1:9" ht="12.75" customHeight="1" x14ac:dyDescent="0.25">
      <c r="A101" s="240" t="s">
        <v>133</v>
      </c>
      <c r="B101" s="240"/>
      <c r="C101" s="240"/>
      <c r="D101" s="240"/>
      <c r="E101" s="240"/>
      <c r="F101" s="240"/>
      <c r="G101" s="7">
        <v>93</v>
      </c>
      <c r="H101" s="83">
        <v>0</v>
      </c>
      <c r="I101" s="83">
        <v>0</v>
      </c>
    </row>
    <row r="102" spans="1:9" ht="12.75" customHeight="1" x14ac:dyDescent="0.25">
      <c r="A102" s="240" t="s">
        <v>134</v>
      </c>
      <c r="B102" s="240"/>
      <c r="C102" s="240"/>
      <c r="D102" s="240"/>
      <c r="E102" s="240"/>
      <c r="F102" s="240"/>
      <c r="G102" s="7">
        <v>94</v>
      </c>
      <c r="H102" s="83">
        <v>927694</v>
      </c>
      <c r="I102" s="83">
        <v>993333</v>
      </c>
    </row>
    <row r="103" spans="1:9" ht="12.75" customHeight="1" x14ac:dyDescent="0.25">
      <c r="A103" s="240" t="s">
        <v>135</v>
      </c>
      <c r="B103" s="240"/>
      <c r="C103" s="240"/>
      <c r="D103" s="240"/>
      <c r="E103" s="240"/>
      <c r="F103" s="240"/>
      <c r="G103" s="7">
        <v>95</v>
      </c>
      <c r="H103" s="83">
        <v>0</v>
      </c>
      <c r="I103" s="83">
        <v>0</v>
      </c>
    </row>
    <row r="104" spans="1:9" ht="12.75" customHeight="1" x14ac:dyDescent="0.25">
      <c r="A104" s="240" t="s">
        <v>136</v>
      </c>
      <c r="B104" s="240"/>
      <c r="C104" s="240"/>
      <c r="D104" s="240"/>
      <c r="E104" s="240"/>
      <c r="F104" s="240"/>
      <c r="G104" s="7">
        <v>96</v>
      </c>
      <c r="H104" s="83">
        <v>0</v>
      </c>
      <c r="I104" s="83">
        <v>0</v>
      </c>
    </row>
    <row r="105" spans="1:9" ht="12.75" customHeight="1" x14ac:dyDescent="0.25">
      <c r="A105" s="240" t="s">
        <v>137</v>
      </c>
      <c r="B105" s="240"/>
      <c r="C105" s="240"/>
      <c r="D105" s="240"/>
      <c r="E105" s="240"/>
      <c r="F105" s="240"/>
      <c r="G105" s="7">
        <v>97</v>
      </c>
      <c r="H105" s="83">
        <v>4394</v>
      </c>
      <c r="I105" s="83">
        <v>4016</v>
      </c>
    </row>
    <row r="106" spans="1:9" ht="12.75" customHeight="1" x14ac:dyDescent="0.25">
      <c r="A106" s="242" t="s">
        <v>138</v>
      </c>
      <c r="B106" s="242"/>
      <c r="C106" s="242"/>
      <c r="D106" s="242"/>
      <c r="E106" s="242"/>
      <c r="F106" s="242"/>
      <c r="G106" s="8">
        <v>98</v>
      </c>
      <c r="H106" s="84">
        <f>SUM(H107:H117)</f>
        <v>340726395</v>
      </c>
      <c r="I106" s="84">
        <f>SUM(I107:I117)</f>
        <v>336343820</v>
      </c>
    </row>
    <row r="107" spans="1:9" ht="12.75" customHeight="1" x14ac:dyDescent="0.25">
      <c r="A107" s="240" t="s">
        <v>139</v>
      </c>
      <c r="B107" s="240"/>
      <c r="C107" s="240"/>
      <c r="D107" s="240"/>
      <c r="E107" s="240"/>
      <c r="F107" s="240"/>
      <c r="G107" s="7">
        <v>99</v>
      </c>
      <c r="H107" s="83">
        <v>0</v>
      </c>
      <c r="I107" s="83">
        <v>0</v>
      </c>
    </row>
    <row r="108" spans="1:9" ht="24.6" customHeight="1" x14ac:dyDescent="0.25">
      <c r="A108" s="240" t="s">
        <v>140</v>
      </c>
      <c r="B108" s="240"/>
      <c r="C108" s="240"/>
      <c r="D108" s="240"/>
      <c r="E108" s="240"/>
      <c r="F108" s="240"/>
      <c r="G108" s="7">
        <v>100</v>
      </c>
      <c r="H108" s="83">
        <v>0</v>
      </c>
      <c r="I108" s="83">
        <v>0</v>
      </c>
    </row>
    <row r="109" spans="1:9" ht="12.75" customHeight="1" x14ac:dyDescent="0.25">
      <c r="A109" s="240" t="s">
        <v>141</v>
      </c>
      <c r="B109" s="240"/>
      <c r="C109" s="240"/>
      <c r="D109" s="240"/>
      <c r="E109" s="240"/>
      <c r="F109" s="240"/>
      <c r="G109" s="7">
        <v>101</v>
      </c>
      <c r="H109" s="83">
        <v>0</v>
      </c>
      <c r="I109" s="83">
        <v>0</v>
      </c>
    </row>
    <row r="110" spans="1:9" ht="21.6" customHeight="1" x14ac:dyDescent="0.25">
      <c r="A110" s="240" t="s">
        <v>142</v>
      </c>
      <c r="B110" s="240"/>
      <c r="C110" s="240"/>
      <c r="D110" s="240"/>
      <c r="E110" s="240"/>
      <c r="F110" s="240"/>
      <c r="G110" s="7">
        <v>102</v>
      </c>
      <c r="H110" s="83">
        <v>0</v>
      </c>
      <c r="I110" s="83">
        <v>0</v>
      </c>
    </row>
    <row r="111" spans="1:9" ht="12.75" customHeight="1" x14ac:dyDescent="0.25">
      <c r="A111" s="240" t="s">
        <v>143</v>
      </c>
      <c r="B111" s="240"/>
      <c r="C111" s="240"/>
      <c r="D111" s="240"/>
      <c r="E111" s="240"/>
      <c r="F111" s="240"/>
      <c r="G111" s="7">
        <v>103</v>
      </c>
      <c r="H111" s="83">
        <v>6654591</v>
      </c>
      <c r="I111" s="83">
        <v>7391277</v>
      </c>
    </row>
    <row r="112" spans="1:9" ht="12.75" customHeight="1" x14ac:dyDescent="0.25">
      <c r="A112" s="240" t="s">
        <v>144</v>
      </c>
      <c r="B112" s="240"/>
      <c r="C112" s="240"/>
      <c r="D112" s="240"/>
      <c r="E112" s="240"/>
      <c r="F112" s="240"/>
      <c r="G112" s="7">
        <v>104</v>
      </c>
      <c r="H112" s="83">
        <v>154111128</v>
      </c>
      <c r="I112" s="83">
        <v>149081198</v>
      </c>
    </row>
    <row r="113" spans="1:9" ht="12.75" customHeight="1" x14ac:dyDescent="0.25">
      <c r="A113" s="240" t="s">
        <v>145</v>
      </c>
      <c r="B113" s="240"/>
      <c r="C113" s="240"/>
      <c r="D113" s="240"/>
      <c r="E113" s="240"/>
      <c r="F113" s="240"/>
      <c r="G113" s="7">
        <v>105</v>
      </c>
      <c r="H113" s="83">
        <v>0</v>
      </c>
      <c r="I113" s="83">
        <v>0</v>
      </c>
    </row>
    <row r="114" spans="1:9" ht="12.75" customHeight="1" x14ac:dyDescent="0.25">
      <c r="A114" s="240" t="s">
        <v>146</v>
      </c>
      <c r="B114" s="240"/>
      <c r="C114" s="240"/>
      <c r="D114" s="240"/>
      <c r="E114" s="240"/>
      <c r="F114" s="240"/>
      <c r="G114" s="7">
        <v>106</v>
      </c>
      <c r="H114" s="83">
        <v>0</v>
      </c>
      <c r="I114" s="83">
        <v>0</v>
      </c>
    </row>
    <row r="115" spans="1:9" ht="12.75" customHeight="1" x14ac:dyDescent="0.25">
      <c r="A115" s="240" t="s">
        <v>147</v>
      </c>
      <c r="B115" s="240"/>
      <c r="C115" s="240"/>
      <c r="D115" s="240"/>
      <c r="E115" s="240"/>
      <c r="F115" s="240"/>
      <c r="G115" s="7">
        <v>107</v>
      </c>
      <c r="H115" s="83">
        <v>141381780</v>
      </c>
      <c r="I115" s="83">
        <v>141381780</v>
      </c>
    </row>
    <row r="116" spans="1:9" ht="12.75" customHeight="1" x14ac:dyDescent="0.25">
      <c r="A116" s="240" t="s">
        <v>148</v>
      </c>
      <c r="B116" s="240"/>
      <c r="C116" s="240"/>
      <c r="D116" s="240"/>
      <c r="E116" s="240"/>
      <c r="F116" s="240"/>
      <c r="G116" s="7">
        <v>108</v>
      </c>
      <c r="H116" s="83">
        <v>21533753</v>
      </c>
      <c r="I116" s="83">
        <v>22992139</v>
      </c>
    </row>
    <row r="117" spans="1:9" ht="12.75" customHeight="1" x14ac:dyDescent="0.25">
      <c r="A117" s="240" t="s">
        <v>149</v>
      </c>
      <c r="B117" s="240"/>
      <c r="C117" s="240"/>
      <c r="D117" s="240"/>
      <c r="E117" s="240"/>
      <c r="F117" s="240"/>
      <c r="G117" s="7">
        <v>109</v>
      </c>
      <c r="H117" s="83">
        <v>17045143</v>
      </c>
      <c r="I117" s="83">
        <v>15497426</v>
      </c>
    </row>
    <row r="118" spans="1:9" ht="12.75" customHeight="1" x14ac:dyDescent="0.25">
      <c r="A118" s="242" t="s">
        <v>150</v>
      </c>
      <c r="B118" s="242"/>
      <c r="C118" s="242"/>
      <c r="D118" s="242"/>
      <c r="E118" s="242"/>
      <c r="F118" s="242"/>
      <c r="G118" s="8">
        <v>110</v>
      </c>
      <c r="H118" s="84">
        <f>SUM(H119:H132)</f>
        <v>193780457</v>
      </c>
      <c r="I118" s="84">
        <f>SUM(I119:I132)</f>
        <v>238147311</v>
      </c>
    </row>
    <row r="119" spans="1:9" ht="12.75" customHeight="1" x14ac:dyDescent="0.25">
      <c r="A119" s="240" t="s">
        <v>139</v>
      </c>
      <c r="B119" s="240"/>
      <c r="C119" s="240"/>
      <c r="D119" s="240"/>
      <c r="E119" s="240"/>
      <c r="F119" s="240"/>
      <c r="G119" s="7">
        <v>111</v>
      </c>
      <c r="H119" s="83">
        <v>0</v>
      </c>
      <c r="I119" s="83">
        <v>0</v>
      </c>
    </row>
    <row r="120" spans="1:9" ht="22.2" customHeight="1" x14ac:dyDescent="0.25">
      <c r="A120" s="240" t="s">
        <v>140</v>
      </c>
      <c r="B120" s="240"/>
      <c r="C120" s="240"/>
      <c r="D120" s="240"/>
      <c r="E120" s="240"/>
      <c r="F120" s="240"/>
      <c r="G120" s="7">
        <v>112</v>
      </c>
      <c r="H120" s="83">
        <v>0</v>
      </c>
      <c r="I120" s="83">
        <v>0</v>
      </c>
    </row>
    <row r="121" spans="1:9" ht="12.75" customHeight="1" x14ac:dyDescent="0.25">
      <c r="A121" s="240" t="s">
        <v>141</v>
      </c>
      <c r="B121" s="240"/>
      <c r="C121" s="240"/>
      <c r="D121" s="240"/>
      <c r="E121" s="240"/>
      <c r="F121" s="240"/>
      <c r="G121" s="7">
        <v>113</v>
      </c>
      <c r="H121" s="83">
        <v>0</v>
      </c>
      <c r="I121" s="83">
        <v>0</v>
      </c>
    </row>
    <row r="122" spans="1:9" ht="23.4" customHeight="1" x14ac:dyDescent="0.25">
      <c r="A122" s="240" t="s">
        <v>142</v>
      </c>
      <c r="B122" s="240"/>
      <c r="C122" s="240"/>
      <c r="D122" s="240"/>
      <c r="E122" s="240"/>
      <c r="F122" s="240"/>
      <c r="G122" s="7">
        <v>114</v>
      </c>
      <c r="H122" s="83">
        <v>0</v>
      </c>
      <c r="I122" s="83">
        <v>0</v>
      </c>
    </row>
    <row r="123" spans="1:9" ht="12.75" customHeight="1" x14ac:dyDescent="0.25">
      <c r="A123" s="240" t="s">
        <v>143</v>
      </c>
      <c r="B123" s="240"/>
      <c r="C123" s="240"/>
      <c r="D123" s="240"/>
      <c r="E123" s="240"/>
      <c r="F123" s="240"/>
      <c r="G123" s="7">
        <v>115</v>
      </c>
      <c r="H123" s="83">
        <v>15953808</v>
      </c>
      <c r="I123" s="83">
        <v>16055742</v>
      </c>
    </row>
    <row r="124" spans="1:9" ht="12.75" customHeight="1" x14ac:dyDescent="0.25">
      <c r="A124" s="240" t="s">
        <v>144</v>
      </c>
      <c r="B124" s="240"/>
      <c r="C124" s="240"/>
      <c r="D124" s="240"/>
      <c r="E124" s="240"/>
      <c r="F124" s="240"/>
      <c r="G124" s="7">
        <v>116</v>
      </c>
      <c r="H124" s="83">
        <v>55115347</v>
      </c>
      <c r="I124" s="83">
        <v>58945235</v>
      </c>
    </row>
    <row r="125" spans="1:9" ht="12.75" customHeight="1" x14ac:dyDescent="0.25">
      <c r="A125" s="240" t="s">
        <v>145</v>
      </c>
      <c r="B125" s="240"/>
      <c r="C125" s="240"/>
      <c r="D125" s="240"/>
      <c r="E125" s="240"/>
      <c r="F125" s="240"/>
      <c r="G125" s="7">
        <v>117</v>
      </c>
      <c r="H125" s="83">
        <v>595547</v>
      </c>
      <c r="I125" s="83">
        <v>35653885</v>
      </c>
    </row>
    <row r="126" spans="1:9" ht="12.75" customHeight="1" x14ac:dyDescent="0.25">
      <c r="A126" s="240" t="s">
        <v>146</v>
      </c>
      <c r="B126" s="240"/>
      <c r="C126" s="240"/>
      <c r="D126" s="240"/>
      <c r="E126" s="240"/>
      <c r="F126" s="240"/>
      <c r="G126" s="7">
        <v>118</v>
      </c>
      <c r="H126" s="83">
        <v>52648541</v>
      </c>
      <c r="I126" s="83">
        <v>50348649</v>
      </c>
    </row>
    <row r="127" spans="1:9" x14ac:dyDescent="0.25">
      <c r="A127" s="240" t="s">
        <v>147</v>
      </c>
      <c r="B127" s="240"/>
      <c r="C127" s="240"/>
      <c r="D127" s="240"/>
      <c r="E127" s="240"/>
      <c r="F127" s="240"/>
      <c r="G127" s="7">
        <v>119</v>
      </c>
      <c r="H127" s="83">
        <v>584594</v>
      </c>
      <c r="I127" s="83">
        <v>2281801</v>
      </c>
    </row>
    <row r="128" spans="1:9" x14ac:dyDescent="0.25">
      <c r="A128" s="240" t="s">
        <v>151</v>
      </c>
      <c r="B128" s="240"/>
      <c r="C128" s="240"/>
      <c r="D128" s="240"/>
      <c r="E128" s="240"/>
      <c r="F128" s="240"/>
      <c r="G128" s="7">
        <v>120</v>
      </c>
      <c r="H128" s="83">
        <v>30004807</v>
      </c>
      <c r="I128" s="83">
        <v>32271733</v>
      </c>
    </row>
    <row r="129" spans="1:9" x14ac:dyDescent="0.25">
      <c r="A129" s="240" t="s">
        <v>152</v>
      </c>
      <c r="B129" s="240"/>
      <c r="C129" s="240"/>
      <c r="D129" s="240"/>
      <c r="E129" s="240"/>
      <c r="F129" s="240"/>
      <c r="G129" s="7">
        <v>121</v>
      </c>
      <c r="H129" s="83">
        <v>8442404</v>
      </c>
      <c r="I129" s="83">
        <v>10254735</v>
      </c>
    </row>
    <row r="130" spans="1:9" x14ac:dyDescent="0.25">
      <c r="A130" s="240" t="s">
        <v>153</v>
      </c>
      <c r="B130" s="240"/>
      <c r="C130" s="240"/>
      <c r="D130" s="240"/>
      <c r="E130" s="240"/>
      <c r="F130" s="240"/>
      <c r="G130" s="7">
        <v>122</v>
      </c>
      <c r="H130" s="83">
        <v>53473</v>
      </c>
      <c r="I130" s="83">
        <v>0</v>
      </c>
    </row>
    <row r="131" spans="1:9" x14ac:dyDescent="0.25">
      <c r="A131" s="240" t="s">
        <v>154</v>
      </c>
      <c r="B131" s="240"/>
      <c r="C131" s="240"/>
      <c r="D131" s="240"/>
      <c r="E131" s="240"/>
      <c r="F131" s="240"/>
      <c r="G131" s="7">
        <v>123</v>
      </c>
      <c r="H131" s="83">
        <v>0</v>
      </c>
      <c r="I131" s="83">
        <v>0</v>
      </c>
    </row>
    <row r="132" spans="1:9" x14ac:dyDescent="0.25">
      <c r="A132" s="240" t="s">
        <v>155</v>
      </c>
      <c r="B132" s="240"/>
      <c r="C132" s="240"/>
      <c r="D132" s="240"/>
      <c r="E132" s="240"/>
      <c r="F132" s="240"/>
      <c r="G132" s="7">
        <v>124</v>
      </c>
      <c r="H132" s="83">
        <v>30381936</v>
      </c>
      <c r="I132" s="83">
        <v>32335531</v>
      </c>
    </row>
    <row r="133" spans="1:9" ht="22.2" customHeight="1" x14ac:dyDescent="0.25">
      <c r="A133" s="241" t="s">
        <v>156</v>
      </c>
      <c r="B133" s="241"/>
      <c r="C133" s="241"/>
      <c r="D133" s="241"/>
      <c r="E133" s="241"/>
      <c r="F133" s="241"/>
      <c r="G133" s="7">
        <v>125</v>
      </c>
      <c r="H133" s="83">
        <v>30173298</v>
      </c>
      <c r="I133" s="83">
        <v>31507784</v>
      </c>
    </row>
    <row r="134" spans="1:9" ht="12.75" customHeight="1" x14ac:dyDescent="0.25">
      <c r="A134" s="242" t="s">
        <v>157</v>
      </c>
      <c r="B134" s="242"/>
      <c r="C134" s="242"/>
      <c r="D134" s="242"/>
      <c r="E134" s="242"/>
      <c r="F134" s="242"/>
      <c r="G134" s="8">
        <v>126</v>
      </c>
      <c r="H134" s="84">
        <f>H75+H99+H106+H118+H133</f>
        <v>780642455</v>
      </c>
      <c r="I134" s="84">
        <f>I75+I99+I106+I118+I133</f>
        <v>824540165</v>
      </c>
    </row>
    <row r="135" spans="1:9" x14ac:dyDescent="0.25">
      <c r="A135" s="241" t="s">
        <v>158</v>
      </c>
      <c r="B135" s="241"/>
      <c r="C135" s="241"/>
      <c r="D135" s="241"/>
      <c r="E135" s="241"/>
      <c r="F135" s="241"/>
      <c r="G135" s="7">
        <v>127</v>
      </c>
      <c r="H135" s="83">
        <v>0</v>
      </c>
      <c r="I135" s="83">
        <v>0</v>
      </c>
    </row>
  </sheetData>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oddHeader>&amp;L&amp;"Aptos"&amp;10&amp;KFF0000 This document / e-mail is 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4"/>
  <sheetViews>
    <sheetView zoomScale="85" zoomScaleNormal="85" zoomScaleSheetLayoutView="110" workbookViewId="0">
      <selection activeCell="K118" sqref="K118"/>
    </sheetView>
  </sheetViews>
  <sheetFormatPr defaultRowHeight="13.2" x14ac:dyDescent="0.25"/>
  <cols>
    <col min="1" max="7" width="9.109375" style="22"/>
    <col min="8" max="11" width="19.109375" style="21" customWidth="1"/>
    <col min="12" max="263" width="9.109375" style="22"/>
    <col min="264" max="264" width="9.88671875" style="22" bestFit="1" customWidth="1"/>
    <col min="265" max="265" width="11.6640625" style="22" bestFit="1" customWidth="1"/>
    <col min="266" max="519" width="9.109375" style="22"/>
    <col min="520" max="520" width="9.88671875" style="22" bestFit="1" customWidth="1"/>
    <col min="521" max="521" width="11.6640625" style="22" bestFit="1" customWidth="1"/>
    <col min="522" max="775" width="9.109375" style="22"/>
    <col min="776" max="776" width="9.88671875" style="22" bestFit="1" customWidth="1"/>
    <col min="777" max="777" width="11.6640625" style="22" bestFit="1" customWidth="1"/>
    <col min="778" max="1031" width="9.109375" style="22"/>
    <col min="1032" max="1032" width="9.88671875" style="22" bestFit="1" customWidth="1"/>
    <col min="1033" max="1033" width="11.6640625" style="22" bestFit="1" customWidth="1"/>
    <col min="1034" max="1287" width="9.109375" style="22"/>
    <col min="1288" max="1288" width="9.88671875" style="22" bestFit="1" customWidth="1"/>
    <col min="1289" max="1289" width="11.6640625" style="22" bestFit="1" customWidth="1"/>
    <col min="1290" max="1543" width="9.109375" style="22"/>
    <col min="1544" max="1544" width="9.88671875" style="22" bestFit="1" customWidth="1"/>
    <col min="1545" max="1545" width="11.6640625" style="22" bestFit="1" customWidth="1"/>
    <col min="1546" max="1799" width="9.109375" style="22"/>
    <col min="1800" max="1800" width="9.88671875" style="22" bestFit="1" customWidth="1"/>
    <col min="1801" max="1801" width="11.6640625" style="22" bestFit="1" customWidth="1"/>
    <col min="1802" max="2055" width="9.109375" style="22"/>
    <col min="2056" max="2056" width="9.88671875" style="22" bestFit="1" customWidth="1"/>
    <col min="2057" max="2057" width="11.6640625" style="22" bestFit="1" customWidth="1"/>
    <col min="2058" max="2311" width="9.109375" style="22"/>
    <col min="2312" max="2312" width="9.88671875" style="22" bestFit="1" customWidth="1"/>
    <col min="2313" max="2313" width="11.6640625" style="22" bestFit="1" customWidth="1"/>
    <col min="2314" max="2567" width="9.109375" style="22"/>
    <col min="2568" max="2568" width="9.88671875" style="22" bestFit="1" customWidth="1"/>
    <col min="2569" max="2569" width="11.6640625" style="22" bestFit="1" customWidth="1"/>
    <col min="2570" max="2823" width="9.109375" style="22"/>
    <col min="2824" max="2824" width="9.88671875" style="22" bestFit="1" customWidth="1"/>
    <col min="2825" max="2825" width="11.6640625" style="22" bestFit="1" customWidth="1"/>
    <col min="2826" max="3079" width="9.109375" style="22"/>
    <col min="3080" max="3080" width="9.88671875" style="22" bestFit="1" customWidth="1"/>
    <col min="3081" max="3081" width="11.6640625" style="22" bestFit="1" customWidth="1"/>
    <col min="3082" max="3335" width="9.109375" style="22"/>
    <col min="3336" max="3336" width="9.88671875" style="22" bestFit="1" customWidth="1"/>
    <col min="3337" max="3337" width="11.6640625" style="22" bestFit="1" customWidth="1"/>
    <col min="3338" max="3591" width="9.109375" style="22"/>
    <col min="3592" max="3592" width="9.88671875" style="22" bestFit="1" customWidth="1"/>
    <col min="3593" max="3593" width="11.6640625" style="22" bestFit="1" customWidth="1"/>
    <col min="3594" max="3847" width="9.109375" style="22"/>
    <col min="3848" max="3848" width="9.88671875" style="22" bestFit="1" customWidth="1"/>
    <col min="3849" max="3849" width="11.6640625" style="22" bestFit="1" customWidth="1"/>
    <col min="3850" max="4103" width="9.109375" style="22"/>
    <col min="4104" max="4104" width="9.88671875" style="22" bestFit="1" customWidth="1"/>
    <col min="4105" max="4105" width="11.6640625" style="22" bestFit="1" customWidth="1"/>
    <col min="4106" max="4359" width="9.109375" style="22"/>
    <col min="4360" max="4360" width="9.88671875" style="22" bestFit="1" customWidth="1"/>
    <col min="4361" max="4361" width="11.6640625" style="22" bestFit="1" customWidth="1"/>
    <col min="4362" max="4615" width="9.109375" style="22"/>
    <col min="4616" max="4616" width="9.88671875" style="22" bestFit="1" customWidth="1"/>
    <col min="4617" max="4617" width="11.6640625" style="22" bestFit="1" customWidth="1"/>
    <col min="4618" max="4871" width="9.109375" style="22"/>
    <col min="4872" max="4872" width="9.88671875" style="22" bestFit="1" customWidth="1"/>
    <col min="4873" max="4873" width="11.6640625" style="22" bestFit="1" customWidth="1"/>
    <col min="4874" max="5127" width="9.109375" style="22"/>
    <col min="5128" max="5128" width="9.88671875" style="22" bestFit="1" customWidth="1"/>
    <col min="5129" max="5129" width="11.6640625" style="22" bestFit="1" customWidth="1"/>
    <col min="5130" max="5383" width="9.109375" style="22"/>
    <col min="5384" max="5384" width="9.88671875" style="22" bestFit="1" customWidth="1"/>
    <col min="5385" max="5385" width="11.6640625" style="22" bestFit="1" customWidth="1"/>
    <col min="5386" max="5639" width="9.109375" style="22"/>
    <col min="5640" max="5640" width="9.88671875" style="22" bestFit="1" customWidth="1"/>
    <col min="5641" max="5641" width="11.6640625" style="22" bestFit="1" customWidth="1"/>
    <col min="5642" max="5895" width="9.109375" style="22"/>
    <col min="5896" max="5896" width="9.88671875" style="22" bestFit="1" customWidth="1"/>
    <col min="5897" max="5897" width="11.6640625" style="22" bestFit="1" customWidth="1"/>
    <col min="5898" max="6151" width="9.109375" style="22"/>
    <col min="6152" max="6152" width="9.88671875" style="22" bestFit="1" customWidth="1"/>
    <col min="6153" max="6153" width="11.6640625" style="22" bestFit="1" customWidth="1"/>
    <col min="6154" max="6407" width="9.109375" style="22"/>
    <col min="6408" max="6408" width="9.88671875" style="22" bestFit="1" customWidth="1"/>
    <col min="6409" max="6409" width="11.6640625" style="22" bestFit="1" customWidth="1"/>
    <col min="6410" max="6663" width="9.109375" style="22"/>
    <col min="6664" max="6664" width="9.88671875" style="22" bestFit="1" customWidth="1"/>
    <col min="6665" max="6665" width="11.6640625" style="22" bestFit="1" customWidth="1"/>
    <col min="6666" max="6919" width="9.109375" style="22"/>
    <col min="6920" max="6920" width="9.88671875" style="22" bestFit="1" customWidth="1"/>
    <col min="6921" max="6921" width="11.6640625" style="22" bestFit="1" customWidth="1"/>
    <col min="6922" max="7175" width="9.109375" style="22"/>
    <col min="7176" max="7176" width="9.88671875" style="22" bestFit="1" customWidth="1"/>
    <col min="7177" max="7177" width="11.6640625" style="22" bestFit="1" customWidth="1"/>
    <col min="7178" max="7431" width="9.109375" style="22"/>
    <col min="7432" max="7432" width="9.88671875" style="22" bestFit="1" customWidth="1"/>
    <col min="7433" max="7433" width="11.6640625" style="22" bestFit="1" customWidth="1"/>
    <col min="7434" max="7687" width="9.109375" style="22"/>
    <col min="7688" max="7688" width="9.88671875" style="22" bestFit="1" customWidth="1"/>
    <col min="7689" max="7689" width="11.6640625" style="22" bestFit="1" customWidth="1"/>
    <col min="7690" max="7943" width="9.109375" style="22"/>
    <col min="7944" max="7944" width="9.88671875" style="22" bestFit="1" customWidth="1"/>
    <col min="7945" max="7945" width="11.6640625" style="22" bestFit="1" customWidth="1"/>
    <col min="7946" max="8199" width="9.109375" style="22"/>
    <col min="8200" max="8200" width="9.88671875" style="22" bestFit="1" customWidth="1"/>
    <col min="8201" max="8201" width="11.6640625" style="22" bestFit="1" customWidth="1"/>
    <col min="8202" max="8455" width="9.109375" style="22"/>
    <col min="8456" max="8456" width="9.88671875" style="22" bestFit="1" customWidth="1"/>
    <col min="8457" max="8457" width="11.6640625" style="22" bestFit="1" customWidth="1"/>
    <col min="8458" max="8711" width="9.109375" style="22"/>
    <col min="8712" max="8712" width="9.88671875" style="22" bestFit="1" customWidth="1"/>
    <col min="8713" max="8713" width="11.6640625" style="22" bestFit="1" customWidth="1"/>
    <col min="8714" max="8967" width="9.109375" style="22"/>
    <col min="8968" max="8968" width="9.88671875" style="22" bestFit="1" customWidth="1"/>
    <col min="8969" max="8969" width="11.6640625" style="22" bestFit="1" customWidth="1"/>
    <col min="8970" max="9223" width="9.109375" style="22"/>
    <col min="9224" max="9224" width="9.88671875" style="22" bestFit="1" customWidth="1"/>
    <col min="9225" max="9225" width="11.6640625" style="22" bestFit="1" customWidth="1"/>
    <col min="9226" max="9479" width="9.109375" style="22"/>
    <col min="9480" max="9480" width="9.88671875" style="22" bestFit="1" customWidth="1"/>
    <col min="9481" max="9481" width="11.6640625" style="22" bestFit="1" customWidth="1"/>
    <col min="9482" max="9735" width="9.109375" style="22"/>
    <col min="9736" max="9736" width="9.88671875" style="22" bestFit="1" customWidth="1"/>
    <col min="9737" max="9737" width="11.6640625" style="22" bestFit="1" customWidth="1"/>
    <col min="9738" max="9991" width="9.109375" style="22"/>
    <col min="9992" max="9992" width="9.88671875" style="22" bestFit="1" customWidth="1"/>
    <col min="9993" max="9993" width="11.6640625" style="22" bestFit="1" customWidth="1"/>
    <col min="9994" max="10247" width="9.109375" style="22"/>
    <col min="10248" max="10248" width="9.88671875" style="22" bestFit="1" customWidth="1"/>
    <col min="10249" max="10249" width="11.6640625" style="22" bestFit="1" customWidth="1"/>
    <col min="10250" max="10503" width="9.109375" style="22"/>
    <col min="10504" max="10504" width="9.88671875" style="22" bestFit="1" customWidth="1"/>
    <col min="10505" max="10505" width="11.6640625" style="22" bestFit="1" customWidth="1"/>
    <col min="10506" max="10759" width="9.109375" style="22"/>
    <col min="10760" max="10760" width="9.88671875" style="22" bestFit="1" customWidth="1"/>
    <col min="10761" max="10761" width="11.6640625" style="22" bestFit="1" customWidth="1"/>
    <col min="10762" max="11015" width="9.109375" style="22"/>
    <col min="11016" max="11016" width="9.88671875" style="22" bestFit="1" customWidth="1"/>
    <col min="11017" max="11017" width="11.6640625" style="22" bestFit="1" customWidth="1"/>
    <col min="11018" max="11271" width="9.109375" style="22"/>
    <col min="11272" max="11272" width="9.88671875" style="22" bestFit="1" customWidth="1"/>
    <col min="11273" max="11273" width="11.6640625" style="22" bestFit="1" customWidth="1"/>
    <col min="11274" max="11527" width="9.109375" style="22"/>
    <col min="11528" max="11528" width="9.88671875" style="22" bestFit="1" customWidth="1"/>
    <col min="11529" max="11529" width="11.6640625" style="22" bestFit="1" customWidth="1"/>
    <col min="11530" max="11783" width="9.109375" style="22"/>
    <col min="11784" max="11784" width="9.88671875" style="22" bestFit="1" customWidth="1"/>
    <col min="11785" max="11785" width="11.6640625" style="22" bestFit="1" customWidth="1"/>
    <col min="11786" max="12039" width="9.109375" style="22"/>
    <col min="12040" max="12040" width="9.88671875" style="22" bestFit="1" customWidth="1"/>
    <col min="12041" max="12041" width="11.6640625" style="22" bestFit="1" customWidth="1"/>
    <col min="12042" max="12295" width="9.109375" style="22"/>
    <col min="12296" max="12296" width="9.88671875" style="22" bestFit="1" customWidth="1"/>
    <col min="12297" max="12297" width="11.6640625" style="22" bestFit="1" customWidth="1"/>
    <col min="12298" max="12551" width="9.109375" style="22"/>
    <col min="12552" max="12552" width="9.88671875" style="22" bestFit="1" customWidth="1"/>
    <col min="12553" max="12553" width="11.6640625" style="22" bestFit="1" customWidth="1"/>
    <col min="12554" max="12807" width="9.109375" style="22"/>
    <col min="12808" max="12808" width="9.88671875" style="22" bestFit="1" customWidth="1"/>
    <col min="12809" max="12809" width="11.6640625" style="22" bestFit="1" customWidth="1"/>
    <col min="12810" max="13063" width="9.109375" style="22"/>
    <col min="13064" max="13064" width="9.88671875" style="22" bestFit="1" customWidth="1"/>
    <col min="13065" max="13065" width="11.6640625" style="22" bestFit="1" customWidth="1"/>
    <col min="13066" max="13319" width="9.109375" style="22"/>
    <col min="13320" max="13320" width="9.88671875" style="22" bestFit="1" customWidth="1"/>
    <col min="13321" max="13321" width="11.6640625" style="22" bestFit="1" customWidth="1"/>
    <col min="13322" max="13575" width="9.109375" style="22"/>
    <col min="13576" max="13576" width="9.88671875" style="22" bestFit="1" customWidth="1"/>
    <col min="13577" max="13577" width="11.6640625" style="22" bestFit="1" customWidth="1"/>
    <col min="13578" max="13831" width="9.109375" style="22"/>
    <col min="13832" max="13832" width="9.88671875" style="22" bestFit="1" customWidth="1"/>
    <col min="13833" max="13833" width="11.6640625" style="22" bestFit="1" customWidth="1"/>
    <col min="13834" max="14087" width="9.109375" style="22"/>
    <col min="14088" max="14088" width="9.88671875" style="22" bestFit="1" customWidth="1"/>
    <col min="14089" max="14089" width="11.6640625" style="22" bestFit="1" customWidth="1"/>
    <col min="14090" max="14343" width="9.109375" style="22"/>
    <col min="14344" max="14344" width="9.88671875" style="22" bestFit="1" customWidth="1"/>
    <col min="14345" max="14345" width="11.6640625" style="22" bestFit="1" customWidth="1"/>
    <col min="14346" max="14599" width="9.109375" style="22"/>
    <col min="14600" max="14600" width="9.88671875" style="22" bestFit="1" customWidth="1"/>
    <col min="14601" max="14601" width="11.6640625" style="22" bestFit="1" customWidth="1"/>
    <col min="14602" max="14855" width="9.109375" style="22"/>
    <col min="14856" max="14856" width="9.88671875" style="22" bestFit="1" customWidth="1"/>
    <col min="14857" max="14857" width="11.6640625" style="22" bestFit="1" customWidth="1"/>
    <col min="14858" max="15111" width="9.109375" style="22"/>
    <col min="15112" max="15112" width="9.88671875" style="22" bestFit="1" customWidth="1"/>
    <col min="15113" max="15113" width="11.6640625" style="22" bestFit="1" customWidth="1"/>
    <col min="15114" max="15367" width="9.109375" style="22"/>
    <col min="15368" max="15368" width="9.88671875" style="22" bestFit="1" customWidth="1"/>
    <col min="15369" max="15369" width="11.6640625" style="22" bestFit="1" customWidth="1"/>
    <col min="15370" max="15623" width="9.109375" style="22"/>
    <col min="15624" max="15624" width="9.88671875" style="22" bestFit="1" customWidth="1"/>
    <col min="15625" max="15625" width="11.6640625" style="22" bestFit="1" customWidth="1"/>
    <col min="15626" max="15879" width="9.109375" style="22"/>
    <col min="15880" max="15880" width="9.88671875" style="22" bestFit="1" customWidth="1"/>
    <col min="15881" max="15881" width="11.6640625" style="22" bestFit="1" customWidth="1"/>
    <col min="15882" max="16135" width="9.109375" style="22"/>
    <col min="16136" max="16136" width="9.88671875" style="22" bestFit="1" customWidth="1"/>
    <col min="16137" max="16137" width="11.6640625" style="22" bestFit="1" customWidth="1"/>
    <col min="16138" max="16384" width="9.109375" style="22"/>
  </cols>
  <sheetData>
    <row r="1" spans="1:11" x14ac:dyDescent="0.25">
      <c r="A1" s="277" t="s">
        <v>159</v>
      </c>
      <c r="B1" s="278"/>
      <c r="C1" s="278"/>
      <c r="D1" s="278"/>
      <c r="E1" s="278"/>
      <c r="F1" s="278"/>
      <c r="G1" s="278"/>
      <c r="H1" s="278"/>
      <c r="I1" s="278"/>
    </row>
    <row r="2" spans="1:11" x14ac:dyDescent="0.25">
      <c r="A2" s="279" t="s">
        <v>676</v>
      </c>
      <c r="B2" s="280"/>
      <c r="C2" s="280"/>
      <c r="D2" s="280"/>
      <c r="E2" s="280"/>
      <c r="F2" s="280"/>
      <c r="G2" s="280"/>
      <c r="H2" s="280"/>
      <c r="I2" s="280"/>
    </row>
    <row r="3" spans="1:11" x14ac:dyDescent="0.25">
      <c r="A3" s="281" t="s">
        <v>160</v>
      </c>
      <c r="B3" s="282"/>
      <c r="C3" s="282"/>
      <c r="D3" s="282"/>
      <c r="E3" s="282"/>
      <c r="F3" s="282"/>
      <c r="G3" s="282"/>
      <c r="H3" s="282"/>
      <c r="I3" s="282"/>
      <c r="J3" s="283"/>
      <c r="K3" s="283"/>
    </row>
    <row r="4" spans="1:11" x14ac:dyDescent="0.25">
      <c r="A4" s="284" t="s">
        <v>675</v>
      </c>
      <c r="B4" s="285"/>
      <c r="C4" s="285"/>
      <c r="D4" s="285"/>
      <c r="E4" s="285"/>
      <c r="F4" s="285"/>
      <c r="G4" s="285"/>
      <c r="H4" s="285"/>
      <c r="I4" s="285"/>
      <c r="J4" s="286"/>
      <c r="K4" s="286"/>
    </row>
    <row r="5" spans="1:11" ht="22.2" customHeight="1" x14ac:dyDescent="0.25">
      <c r="A5" s="287" t="s">
        <v>43</v>
      </c>
      <c r="B5" s="288"/>
      <c r="C5" s="288"/>
      <c r="D5" s="288"/>
      <c r="E5" s="288"/>
      <c r="F5" s="288"/>
      <c r="G5" s="287" t="s">
        <v>161</v>
      </c>
      <c r="H5" s="289" t="s">
        <v>162</v>
      </c>
      <c r="I5" s="290"/>
      <c r="J5" s="289" t="s">
        <v>163</v>
      </c>
      <c r="K5" s="290"/>
    </row>
    <row r="6" spans="1:11" x14ac:dyDescent="0.25">
      <c r="A6" s="288"/>
      <c r="B6" s="288"/>
      <c r="C6" s="288"/>
      <c r="D6" s="288"/>
      <c r="E6" s="288"/>
      <c r="F6" s="288"/>
      <c r="G6" s="288"/>
      <c r="H6" s="23" t="s">
        <v>164</v>
      </c>
      <c r="I6" s="23" t="s">
        <v>165</v>
      </c>
      <c r="J6" s="23" t="s">
        <v>164</v>
      </c>
      <c r="K6" s="23" t="s">
        <v>165</v>
      </c>
    </row>
    <row r="7" spans="1:11" x14ac:dyDescent="0.25">
      <c r="A7" s="275">
        <v>1</v>
      </c>
      <c r="B7" s="276"/>
      <c r="C7" s="276"/>
      <c r="D7" s="276"/>
      <c r="E7" s="276"/>
      <c r="F7" s="276"/>
      <c r="G7" s="24">
        <v>2</v>
      </c>
      <c r="H7" s="23">
        <v>3</v>
      </c>
      <c r="I7" s="23">
        <v>4</v>
      </c>
      <c r="J7" s="23">
        <v>5</v>
      </c>
      <c r="K7" s="23">
        <v>6</v>
      </c>
    </row>
    <row r="8" spans="1:11" ht="12.75" customHeight="1" x14ac:dyDescent="0.25">
      <c r="A8" s="271" t="s">
        <v>166</v>
      </c>
      <c r="B8" s="271"/>
      <c r="C8" s="271"/>
      <c r="D8" s="271"/>
      <c r="E8" s="271"/>
      <c r="F8" s="271"/>
      <c r="G8" s="8">
        <v>1</v>
      </c>
      <c r="H8" s="86">
        <f>SUM(H9:H13)</f>
        <v>126255809</v>
      </c>
      <c r="I8" s="86">
        <f>SUM(I9:I13)</f>
        <v>126255809</v>
      </c>
      <c r="J8" s="86">
        <f>SUM(J9:J13)</f>
        <v>173405415</v>
      </c>
      <c r="K8" s="86">
        <f>SUM(K9:K13)</f>
        <v>173405415</v>
      </c>
    </row>
    <row r="9" spans="1:11" ht="12.75" customHeight="1" x14ac:dyDescent="0.25">
      <c r="A9" s="240" t="s">
        <v>167</v>
      </c>
      <c r="B9" s="240"/>
      <c r="C9" s="240"/>
      <c r="D9" s="240"/>
      <c r="E9" s="240"/>
      <c r="F9" s="240"/>
      <c r="G9" s="7">
        <v>2</v>
      </c>
      <c r="H9" s="87">
        <v>0</v>
      </c>
      <c r="I9" s="87">
        <v>0</v>
      </c>
      <c r="J9" s="87">
        <v>0</v>
      </c>
      <c r="K9" s="87">
        <v>0</v>
      </c>
    </row>
    <row r="10" spans="1:11" ht="12.75" customHeight="1" x14ac:dyDescent="0.25">
      <c r="A10" s="240" t="s">
        <v>168</v>
      </c>
      <c r="B10" s="240"/>
      <c r="C10" s="240"/>
      <c r="D10" s="240"/>
      <c r="E10" s="240"/>
      <c r="F10" s="240"/>
      <c r="G10" s="7">
        <v>3</v>
      </c>
      <c r="H10" s="87">
        <v>124546565</v>
      </c>
      <c r="I10" s="87">
        <v>124546565</v>
      </c>
      <c r="J10" s="87">
        <v>171704840</v>
      </c>
      <c r="K10" s="87">
        <v>171704840</v>
      </c>
    </row>
    <row r="11" spans="1:11" ht="12.75" customHeight="1" x14ac:dyDescent="0.25">
      <c r="A11" s="240" t="s">
        <v>169</v>
      </c>
      <c r="B11" s="240"/>
      <c r="C11" s="240"/>
      <c r="D11" s="240"/>
      <c r="E11" s="240"/>
      <c r="F11" s="240"/>
      <c r="G11" s="7">
        <v>4</v>
      </c>
      <c r="H11" s="87">
        <v>0</v>
      </c>
      <c r="I11" s="87">
        <v>0</v>
      </c>
      <c r="J11" s="87">
        <v>0</v>
      </c>
      <c r="K11" s="87">
        <v>0</v>
      </c>
    </row>
    <row r="12" spans="1:11" ht="12.75" customHeight="1" x14ac:dyDescent="0.25">
      <c r="A12" s="240" t="s">
        <v>170</v>
      </c>
      <c r="B12" s="240"/>
      <c r="C12" s="240"/>
      <c r="D12" s="240"/>
      <c r="E12" s="240"/>
      <c r="F12" s="240"/>
      <c r="G12" s="7">
        <v>5</v>
      </c>
      <c r="H12" s="87">
        <v>0</v>
      </c>
      <c r="I12" s="87">
        <v>0</v>
      </c>
      <c r="J12" s="87">
        <v>0</v>
      </c>
      <c r="K12" s="87">
        <v>0</v>
      </c>
    </row>
    <row r="13" spans="1:11" ht="12.75" customHeight="1" x14ac:dyDescent="0.25">
      <c r="A13" s="240" t="s">
        <v>171</v>
      </c>
      <c r="B13" s="240"/>
      <c r="C13" s="240"/>
      <c r="D13" s="240"/>
      <c r="E13" s="240"/>
      <c r="F13" s="240"/>
      <c r="G13" s="7">
        <v>6</v>
      </c>
      <c r="H13" s="87">
        <v>1709244</v>
      </c>
      <c r="I13" s="87">
        <v>1709244</v>
      </c>
      <c r="J13" s="87">
        <v>1700575</v>
      </c>
      <c r="K13" s="87">
        <v>1700575</v>
      </c>
    </row>
    <row r="14" spans="1:11" ht="12.75" customHeight="1" x14ac:dyDescent="0.25">
      <c r="A14" s="271" t="s">
        <v>172</v>
      </c>
      <c r="B14" s="271"/>
      <c r="C14" s="271"/>
      <c r="D14" s="271"/>
      <c r="E14" s="271"/>
      <c r="F14" s="271"/>
      <c r="G14" s="8">
        <v>7</v>
      </c>
      <c r="H14" s="86">
        <f>H15+H16+H20+H24+H25+H26+H29+H36</f>
        <v>123164464</v>
      </c>
      <c r="I14" s="86">
        <f>I15+I16+I20+I24+I25+I26+I29+I36</f>
        <v>123164464</v>
      </c>
      <c r="J14" s="86">
        <f>J15+J16+J20+J24+J25+J26+J29+J36</f>
        <v>167635674</v>
      </c>
      <c r="K14" s="86">
        <f>K15+K16+K20+K24+K25+K26+K29+K36</f>
        <v>167635674</v>
      </c>
    </row>
    <row r="15" spans="1:11" ht="12.75" customHeight="1" x14ac:dyDescent="0.25">
      <c r="A15" s="240" t="s">
        <v>173</v>
      </c>
      <c r="B15" s="240"/>
      <c r="C15" s="240"/>
      <c r="D15" s="240"/>
      <c r="E15" s="240"/>
      <c r="F15" s="240"/>
      <c r="G15" s="7">
        <v>8</v>
      </c>
      <c r="H15" s="87">
        <v>-2101548</v>
      </c>
      <c r="I15" s="87">
        <v>-2101548</v>
      </c>
      <c r="J15" s="87">
        <v>-3102427</v>
      </c>
      <c r="K15" s="87">
        <v>-3102427</v>
      </c>
    </row>
    <row r="16" spans="1:11" ht="12.75" customHeight="1" x14ac:dyDescent="0.25">
      <c r="A16" s="244" t="s">
        <v>174</v>
      </c>
      <c r="B16" s="244"/>
      <c r="C16" s="244"/>
      <c r="D16" s="244"/>
      <c r="E16" s="244"/>
      <c r="F16" s="244"/>
      <c r="G16" s="8">
        <v>9</v>
      </c>
      <c r="H16" s="86">
        <f>SUM(H17:H19)</f>
        <v>34787039</v>
      </c>
      <c r="I16" s="86">
        <f>SUM(I17:I19)</f>
        <v>34787039</v>
      </c>
      <c r="J16" s="86">
        <f>SUM(J17:J19)</f>
        <v>55918167</v>
      </c>
      <c r="K16" s="86">
        <f>SUM(K17:K19)</f>
        <v>55918167</v>
      </c>
    </row>
    <row r="17" spans="1:11" ht="12.75" customHeight="1" x14ac:dyDescent="0.25">
      <c r="A17" s="274" t="s">
        <v>175</v>
      </c>
      <c r="B17" s="274"/>
      <c r="C17" s="274"/>
      <c r="D17" s="274"/>
      <c r="E17" s="274"/>
      <c r="F17" s="274"/>
      <c r="G17" s="7">
        <v>10</v>
      </c>
      <c r="H17" s="87">
        <v>12846091</v>
      </c>
      <c r="I17" s="87">
        <v>12846091</v>
      </c>
      <c r="J17" s="87">
        <v>27366206</v>
      </c>
      <c r="K17" s="87">
        <v>27366206</v>
      </c>
    </row>
    <row r="18" spans="1:11" ht="12.75" customHeight="1" x14ac:dyDescent="0.25">
      <c r="A18" s="274" t="s">
        <v>176</v>
      </c>
      <c r="B18" s="274"/>
      <c r="C18" s="274"/>
      <c r="D18" s="274"/>
      <c r="E18" s="274"/>
      <c r="F18" s="274"/>
      <c r="G18" s="7">
        <v>11</v>
      </c>
      <c r="H18" s="87">
        <v>8290769</v>
      </c>
      <c r="I18" s="87">
        <v>8290769</v>
      </c>
      <c r="J18" s="87">
        <v>10281849</v>
      </c>
      <c r="K18" s="87">
        <v>10281849</v>
      </c>
    </row>
    <row r="19" spans="1:11" ht="12.75" customHeight="1" x14ac:dyDescent="0.25">
      <c r="A19" s="274" t="s">
        <v>177</v>
      </c>
      <c r="B19" s="274"/>
      <c r="C19" s="274"/>
      <c r="D19" s="274"/>
      <c r="E19" s="274"/>
      <c r="F19" s="274"/>
      <c r="G19" s="7">
        <v>12</v>
      </c>
      <c r="H19" s="87">
        <v>13650179</v>
      </c>
      <c r="I19" s="87">
        <v>13650179</v>
      </c>
      <c r="J19" s="87">
        <v>18270112</v>
      </c>
      <c r="K19" s="87">
        <v>18270112</v>
      </c>
    </row>
    <row r="20" spans="1:11" ht="12.75" customHeight="1" x14ac:dyDescent="0.25">
      <c r="A20" s="244" t="s">
        <v>178</v>
      </c>
      <c r="B20" s="244"/>
      <c r="C20" s="244"/>
      <c r="D20" s="244"/>
      <c r="E20" s="244"/>
      <c r="F20" s="244"/>
      <c r="G20" s="8">
        <v>13</v>
      </c>
      <c r="H20" s="86">
        <f>SUM(H21:H23)</f>
        <v>75593456</v>
      </c>
      <c r="I20" s="86">
        <f>SUM(I21:I23)</f>
        <v>75593456</v>
      </c>
      <c r="J20" s="86">
        <f>SUM(J21:J23)</f>
        <v>94047388</v>
      </c>
      <c r="K20" s="86">
        <f>SUM(K21:K23)</f>
        <v>94047388</v>
      </c>
    </row>
    <row r="21" spans="1:11" ht="12.75" customHeight="1" x14ac:dyDescent="0.25">
      <c r="A21" s="274" t="s">
        <v>179</v>
      </c>
      <c r="B21" s="274"/>
      <c r="C21" s="274"/>
      <c r="D21" s="274"/>
      <c r="E21" s="274"/>
      <c r="F21" s="274"/>
      <c r="G21" s="7">
        <v>14</v>
      </c>
      <c r="H21" s="87">
        <v>52301568</v>
      </c>
      <c r="I21" s="87">
        <v>52301568</v>
      </c>
      <c r="J21" s="87">
        <v>77371098</v>
      </c>
      <c r="K21" s="87">
        <v>77371098</v>
      </c>
    </row>
    <row r="22" spans="1:11" ht="12.75" customHeight="1" x14ac:dyDescent="0.25">
      <c r="A22" s="274" t="s">
        <v>180</v>
      </c>
      <c r="B22" s="274"/>
      <c r="C22" s="274"/>
      <c r="D22" s="274"/>
      <c r="E22" s="274"/>
      <c r="F22" s="274"/>
      <c r="G22" s="7">
        <v>15</v>
      </c>
      <c r="H22" s="87">
        <v>16162800</v>
      </c>
      <c r="I22" s="87">
        <v>16162800</v>
      </c>
      <c r="J22" s="87">
        <v>10270966</v>
      </c>
      <c r="K22" s="87">
        <v>10270966</v>
      </c>
    </row>
    <row r="23" spans="1:11" ht="12.75" customHeight="1" x14ac:dyDescent="0.25">
      <c r="A23" s="274" t="s">
        <v>181</v>
      </c>
      <c r="B23" s="274"/>
      <c r="C23" s="274"/>
      <c r="D23" s="274"/>
      <c r="E23" s="274"/>
      <c r="F23" s="274"/>
      <c r="G23" s="7">
        <v>16</v>
      </c>
      <c r="H23" s="87">
        <v>7129088</v>
      </c>
      <c r="I23" s="87">
        <v>7129088</v>
      </c>
      <c r="J23" s="87">
        <v>6405324</v>
      </c>
      <c r="K23" s="87">
        <v>6405324</v>
      </c>
    </row>
    <row r="24" spans="1:11" ht="12.75" customHeight="1" x14ac:dyDescent="0.25">
      <c r="A24" s="240" t="s">
        <v>182</v>
      </c>
      <c r="B24" s="240"/>
      <c r="C24" s="240"/>
      <c r="D24" s="240"/>
      <c r="E24" s="240"/>
      <c r="F24" s="240"/>
      <c r="G24" s="7">
        <v>17</v>
      </c>
      <c r="H24" s="87">
        <v>7768161</v>
      </c>
      <c r="I24" s="87">
        <v>7768161</v>
      </c>
      <c r="J24" s="87">
        <v>10451361</v>
      </c>
      <c r="K24" s="87">
        <v>10451361</v>
      </c>
    </row>
    <row r="25" spans="1:11" ht="12.75" customHeight="1" x14ac:dyDescent="0.25">
      <c r="A25" s="240" t="s">
        <v>183</v>
      </c>
      <c r="B25" s="240"/>
      <c r="C25" s="240"/>
      <c r="D25" s="240"/>
      <c r="E25" s="240"/>
      <c r="F25" s="240"/>
      <c r="G25" s="7">
        <v>18</v>
      </c>
      <c r="H25" s="87">
        <v>6864006</v>
      </c>
      <c r="I25" s="87">
        <v>6864006</v>
      </c>
      <c r="J25" s="87">
        <v>9881134</v>
      </c>
      <c r="K25" s="87">
        <v>9881134</v>
      </c>
    </row>
    <row r="26" spans="1:11" ht="12.75" customHeight="1" x14ac:dyDescent="0.25">
      <c r="A26" s="244" t="s">
        <v>184</v>
      </c>
      <c r="B26" s="244"/>
      <c r="C26" s="244"/>
      <c r="D26" s="244"/>
      <c r="E26" s="244"/>
      <c r="F26" s="244"/>
      <c r="G26" s="8">
        <v>19</v>
      </c>
      <c r="H26" s="86">
        <f>H27+H28</f>
        <v>7500</v>
      </c>
      <c r="I26" s="86">
        <f>I27+I28</f>
        <v>7500</v>
      </c>
      <c r="J26" s="86">
        <f>J27+J28</f>
        <v>181031</v>
      </c>
      <c r="K26" s="86">
        <f>K27+K28</f>
        <v>181031</v>
      </c>
    </row>
    <row r="27" spans="1:11" ht="12.75" customHeight="1" x14ac:dyDescent="0.25">
      <c r="A27" s="274" t="s">
        <v>185</v>
      </c>
      <c r="B27" s="274"/>
      <c r="C27" s="274"/>
      <c r="D27" s="274"/>
      <c r="E27" s="274"/>
      <c r="F27" s="274"/>
      <c r="G27" s="7">
        <v>20</v>
      </c>
      <c r="H27" s="87">
        <v>0</v>
      </c>
      <c r="I27" s="87">
        <v>0</v>
      </c>
      <c r="J27" s="87">
        <v>0</v>
      </c>
      <c r="K27" s="87">
        <v>0</v>
      </c>
    </row>
    <row r="28" spans="1:11" ht="12.75" customHeight="1" x14ac:dyDescent="0.25">
      <c r="A28" s="274" t="s">
        <v>186</v>
      </c>
      <c r="B28" s="274"/>
      <c r="C28" s="274"/>
      <c r="D28" s="274"/>
      <c r="E28" s="274"/>
      <c r="F28" s="274"/>
      <c r="G28" s="7">
        <v>21</v>
      </c>
      <c r="H28" s="87">
        <v>7500</v>
      </c>
      <c r="I28" s="87">
        <v>7500</v>
      </c>
      <c r="J28" s="87">
        <v>181031</v>
      </c>
      <c r="K28" s="87">
        <v>181031</v>
      </c>
    </row>
    <row r="29" spans="1:11" ht="12.75" customHeight="1" x14ac:dyDescent="0.25">
      <c r="A29" s="244" t="s">
        <v>187</v>
      </c>
      <c r="B29" s="244"/>
      <c r="C29" s="244"/>
      <c r="D29" s="244"/>
      <c r="E29" s="244"/>
      <c r="F29" s="244"/>
      <c r="G29" s="8">
        <v>22</v>
      </c>
      <c r="H29" s="86">
        <f>SUM(H30:H35)</f>
        <v>245850</v>
      </c>
      <c r="I29" s="86">
        <f>SUM(I30:I35)</f>
        <v>245850</v>
      </c>
      <c r="J29" s="86">
        <f>SUM(J30:J35)</f>
        <v>259020</v>
      </c>
      <c r="K29" s="86">
        <f>SUM(K30:K35)</f>
        <v>259020</v>
      </c>
    </row>
    <row r="30" spans="1:11" ht="12.75" customHeight="1" x14ac:dyDescent="0.25">
      <c r="A30" s="274" t="s">
        <v>188</v>
      </c>
      <c r="B30" s="274"/>
      <c r="C30" s="274"/>
      <c r="D30" s="274"/>
      <c r="E30" s="274"/>
      <c r="F30" s="274"/>
      <c r="G30" s="7">
        <v>23</v>
      </c>
      <c r="H30" s="87">
        <v>114646</v>
      </c>
      <c r="I30" s="87">
        <v>114646</v>
      </c>
      <c r="J30" s="87">
        <v>166505</v>
      </c>
      <c r="K30" s="87">
        <v>166505</v>
      </c>
    </row>
    <row r="31" spans="1:11" ht="12.75" customHeight="1" x14ac:dyDescent="0.25">
      <c r="A31" s="274" t="s">
        <v>189</v>
      </c>
      <c r="B31" s="274"/>
      <c r="C31" s="274"/>
      <c r="D31" s="274"/>
      <c r="E31" s="274"/>
      <c r="F31" s="274"/>
      <c r="G31" s="7">
        <v>24</v>
      </c>
      <c r="H31" s="87">
        <v>0</v>
      </c>
      <c r="I31" s="87">
        <v>0</v>
      </c>
      <c r="J31" s="87">
        <v>0</v>
      </c>
      <c r="K31" s="87">
        <v>0</v>
      </c>
    </row>
    <row r="32" spans="1:11" ht="12.75" customHeight="1" x14ac:dyDescent="0.25">
      <c r="A32" s="274" t="s">
        <v>190</v>
      </c>
      <c r="B32" s="274"/>
      <c r="C32" s="274"/>
      <c r="D32" s="274"/>
      <c r="E32" s="274"/>
      <c r="F32" s="274"/>
      <c r="G32" s="7">
        <v>25</v>
      </c>
      <c r="H32" s="87">
        <v>131204</v>
      </c>
      <c r="I32" s="87">
        <v>131204</v>
      </c>
      <c r="J32" s="87">
        <v>92515</v>
      </c>
      <c r="K32" s="87">
        <v>92515</v>
      </c>
    </row>
    <row r="33" spans="1:11" ht="12.75" customHeight="1" x14ac:dyDescent="0.25">
      <c r="A33" s="274" t="s">
        <v>191</v>
      </c>
      <c r="B33" s="274"/>
      <c r="C33" s="274"/>
      <c r="D33" s="274"/>
      <c r="E33" s="274"/>
      <c r="F33" s="274"/>
      <c r="G33" s="7">
        <v>26</v>
      </c>
      <c r="H33" s="87">
        <v>0</v>
      </c>
      <c r="I33" s="87">
        <v>0</v>
      </c>
      <c r="J33" s="87">
        <v>0</v>
      </c>
      <c r="K33" s="87">
        <v>0</v>
      </c>
    </row>
    <row r="34" spans="1:11" ht="12.75" customHeight="1" x14ac:dyDescent="0.25">
      <c r="A34" s="274" t="s">
        <v>192</v>
      </c>
      <c r="B34" s="274"/>
      <c r="C34" s="274"/>
      <c r="D34" s="274"/>
      <c r="E34" s="274"/>
      <c r="F34" s="274"/>
      <c r="G34" s="7">
        <v>27</v>
      </c>
      <c r="H34" s="87">
        <v>0</v>
      </c>
      <c r="I34" s="87">
        <v>0</v>
      </c>
      <c r="J34" s="87">
        <v>0</v>
      </c>
      <c r="K34" s="87">
        <v>0</v>
      </c>
    </row>
    <row r="35" spans="1:11" ht="12.75" customHeight="1" x14ac:dyDescent="0.25">
      <c r="A35" s="274" t="s">
        <v>193</v>
      </c>
      <c r="B35" s="274"/>
      <c r="C35" s="274"/>
      <c r="D35" s="274"/>
      <c r="E35" s="274"/>
      <c r="F35" s="274"/>
      <c r="G35" s="7">
        <v>28</v>
      </c>
      <c r="H35" s="87">
        <v>0</v>
      </c>
      <c r="I35" s="87">
        <v>0</v>
      </c>
      <c r="J35" s="87">
        <v>0</v>
      </c>
      <c r="K35" s="87">
        <v>0</v>
      </c>
    </row>
    <row r="36" spans="1:11" ht="12.75" customHeight="1" x14ac:dyDescent="0.25">
      <c r="A36" s="240" t="s">
        <v>194</v>
      </c>
      <c r="B36" s="240"/>
      <c r="C36" s="240"/>
      <c r="D36" s="240"/>
      <c r="E36" s="240"/>
      <c r="F36" s="240"/>
      <c r="G36" s="7">
        <v>29</v>
      </c>
      <c r="H36" s="87">
        <v>0</v>
      </c>
      <c r="I36" s="87">
        <v>0</v>
      </c>
      <c r="J36" s="87">
        <v>0</v>
      </c>
      <c r="K36" s="87">
        <v>0</v>
      </c>
    </row>
    <row r="37" spans="1:11" ht="12.75" customHeight="1" x14ac:dyDescent="0.25">
      <c r="A37" s="271" t="s">
        <v>195</v>
      </c>
      <c r="B37" s="271"/>
      <c r="C37" s="271"/>
      <c r="D37" s="271"/>
      <c r="E37" s="271"/>
      <c r="F37" s="271"/>
      <c r="G37" s="8">
        <v>30</v>
      </c>
      <c r="H37" s="86">
        <f>SUM(H38:H47)</f>
        <v>2880356</v>
      </c>
      <c r="I37" s="86">
        <f>SUM(I38:I47)</f>
        <v>2880356</v>
      </c>
      <c r="J37" s="86">
        <f>SUM(J38:J47)</f>
        <v>3208700</v>
      </c>
      <c r="K37" s="86">
        <f>SUM(K38:K47)</f>
        <v>3208700</v>
      </c>
    </row>
    <row r="38" spans="1:11" ht="12.75" customHeight="1" x14ac:dyDescent="0.25">
      <c r="A38" s="240" t="s">
        <v>196</v>
      </c>
      <c r="B38" s="240"/>
      <c r="C38" s="240"/>
      <c r="D38" s="240"/>
      <c r="E38" s="240"/>
      <c r="F38" s="240"/>
      <c r="G38" s="7">
        <v>31</v>
      </c>
      <c r="H38" s="87">
        <v>0</v>
      </c>
      <c r="I38" s="87">
        <v>0</v>
      </c>
      <c r="J38" s="87">
        <v>0</v>
      </c>
      <c r="K38" s="87">
        <v>0</v>
      </c>
    </row>
    <row r="39" spans="1:11" ht="25.2" customHeight="1" x14ac:dyDescent="0.25">
      <c r="A39" s="240" t="s">
        <v>197</v>
      </c>
      <c r="B39" s="240"/>
      <c r="C39" s="240"/>
      <c r="D39" s="240"/>
      <c r="E39" s="240"/>
      <c r="F39" s="240"/>
      <c r="G39" s="7">
        <v>32</v>
      </c>
      <c r="H39" s="87">
        <v>0</v>
      </c>
      <c r="I39" s="87">
        <v>0</v>
      </c>
      <c r="J39" s="87">
        <v>0</v>
      </c>
      <c r="K39" s="87">
        <v>0</v>
      </c>
    </row>
    <row r="40" spans="1:11" ht="25.2" customHeight="1" x14ac:dyDescent="0.25">
      <c r="A40" s="240" t="s">
        <v>198</v>
      </c>
      <c r="B40" s="240"/>
      <c r="C40" s="240"/>
      <c r="D40" s="240"/>
      <c r="E40" s="240"/>
      <c r="F40" s="240"/>
      <c r="G40" s="7">
        <v>33</v>
      </c>
      <c r="H40" s="87">
        <v>0</v>
      </c>
      <c r="I40" s="87">
        <v>0</v>
      </c>
      <c r="J40" s="87">
        <v>0</v>
      </c>
      <c r="K40" s="87">
        <v>0</v>
      </c>
    </row>
    <row r="41" spans="1:11" ht="25.2" customHeight="1" x14ac:dyDescent="0.25">
      <c r="A41" s="240" t="s">
        <v>199</v>
      </c>
      <c r="B41" s="240"/>
      <c r="C41" s="240"/>
      <c r="D41" s="240"/>
      <c r="E41" s="240"/>
      <c r="F41" s="240"/>
      <c r="G41" s="7">
        <v>34</v>
      </c>
      <c r="H41" s="87">
        <v>0</v>
      </c>
      <c r="I41" s="87">
        <v>0</v>
      </c>
      <c r="J41" s="87">
        <v>0</v>
      </c>
      <c r="K41" s="87">
        <v>0</v>
      </c>
    </row>
    <row r="42" spans="1:11" ht="25.2" customHeight="1" x14ac:dyDescent="0.25">
      <c r="A42" s="240" t="s">
        <v>200</v>
      </c>
      <c r="B42" s="240"/>
      <c r="C42" s="240"/>
      <c r="D42" s="240"/>
      <c r="E42" s="240"/>
      <c r="F42" s="240"/>
      <c r="G42" s="7">
        <v>35</v>
      </c>
      <c r="H42" s="87">
        <v>0</v>
      </c>
      <c r="I42" s="87">
        <v>0</v>
      </c>
      <c r="J42" s="87">
        <v>0</v>
      </c>
      <c r="K42" s="87">
        <v>0</v>
      </c>
    </row>
    <row r="43" spans="1:11" ht="12.75" customHeight="1" x14ac:dyDescent="0.25">
      <c r="A43" s="240" t="s">
        <v>201</v>
      </c>
      <c r="B43" s="240"/>
      <c r="C43" s="240"/>
      <c r="D43" s="240"/>
      <c r="E43" s="240"/>
      <c r="F43" s="240"/>
      <c r="G43" s="7">
        <v>36</v>
      </c>
      <c r="H43" s="87">
        <v>0</v>
      </c>
      <c r="I43" s="87">
        <v>0</v>
      </c>
      <c r="J43" s="87">
        <v>0</v>
      </c>
      <c r="K43" s="87">
        <v>0</v>
      </c>
    </row>
    <row r="44" spans="1:11" ht="12.75" customHeight="1" x14ac:dyDescent="0.25">
      <c r="A44" s="240" t="s">
        <v>202</v>
      </c>
      <c r="B44" s="240"/>
      <c r="C44" s="240"/>
      <c r="D44" s="240"/>
      <c r="E44" s="240"/>
      <c r="F44" s="240"/>
      <c r="G44" s="7">
        <v>37</v>
      </c>
      <c r="H44" s="87">
        <v>1179019</v>
      </c>
      <c r="I44" s="87">
        <v>1179019</v>
      </c>
      <c r="J44" s="87">
        <v>1991261</v>
      </c>
      <c r="K44" s="87">
        <v>1991261</v>
      </c>
    </row>
    <row r="45" spans="1:11" ht="12.75" customHeight="1" x14ac:dyDescent="0.25">
      <c r="A45" s="240" t="s">
        <v>203</v>
      </c>
      <c r="B45" s="240"/>
      <c r="C45" s="240"/>
      <c r="D45" s="240"/>
      <c r="E45" s="240"/>
      <c r="F45" s="240"/>
      <c r="G45" s="7">
        <v>38</v>
      </c>
      <c r="H45" s="87">
        <v>1584193</v>
      </c>
      <c r="I45" s="87">
        <v>1584193</v>
      </c>
      <c r="J45" s="87">
        <v>1149016</v>
      </c>
      <c r="K45" s="87">
        <v>1149016</v>
      </c>
    </row>
    <row r="46" spans="1:11" ht="12.75" customHeight="1" x14ac:dyDescent="0.25">
      <c r="A46" s="240" t="s">
        <v>204</v>
      </c>
      <c r="B46" s="240"/>
      <c r="C46" s="240"/>
      <c r="D46" s="240"/>
      <c r="E46" s="240"/>
      <c r="F46" s="240"/>
      <c r="G46" s="7">
        <v>39</v>
      </c>
      <c r="H46" s="87">
        <v>0</v>
      </c>
      <c r="I46" s="87">
        <v>0</v>
      </c>
      <c r="J46" s="87">
        <v>0</v>
      </c>
      <c r="K46" s="87">
        <v>0</v>
      </c>
    </row>
    <row r="47" spans="1:11" ht="12.75" customHeight="1" x14ac:dyDescent="0.25">
      <c r="A47" s="240" t="s">
        <v>205</v>
      </c>
      <c r="B47" s="240"/>
      <c r="C47" s="240"/>
      <c r="D47" s="240"/>
      <c r="E47" s="240"/>
      <c r="F47" s="240"/>
      <c r="G47" s="7">
        <v>40</v>
      </c>
      <c r="H47" s="87">
        <v>117144</v>
      </c>
      <c r="I47" s="87">
        <v>117144</v>
      </c>
      <c r="J47" s="87">
        <v>68423</v>
      </c>
      <c r="K47" s="87">
        <v>68423</v>
      </c>
    </row>
    <row r="48" spans="1:11" ht="12.75" customHeight="1" x14ac:dyDescent="0.25">
      <c r="A48" s="271" t="s">
        <v>206</v>
      </c>
      <c r="B48" s="271"/>
      <c r="C48" s="271"/>
      <c r="D48" s="271"/>
      <c r="E48" s="271"/>
      <c r="F48" s="271"/>
      <c r="G48" s="8">
        <v>41</v>
      </c>
      <c r="H48" s="86">
        <f>SUM(H49:H55)</f>
        <v>4053538</v>
      </c>
      <c r="I48" s="86">
        <f>SUM(I49:I55)</f>
        <v>4053538</v>
      </c>
      <c r="J48" s="86">
        <f>SUM(J49:J55)</f>
        <v>7898473</v>
      </c>
      <c r="K48" s="86">
        <f>SUM(K49:K55)</f>
        <v>7898473</v>
      </c>
    </row>
    <row r="49" spans="1:11" ht="25.2" customHeight="1" x14ac:dyDescent="0.25">
      <c r="A49" s="240" t="s">
        <v>207</v>
      </c>
      <c r="B49" s="240"/>
      <c r="C49" s="240"/>
      <c r="D49" s="240"/>
      <c r="E49" s="240"/>
      <c r="F49" s="240"/>
      <c r="G49" s="7">
        <v>42</v>
      </c>
      <c r="H49" s="87">
        <v>0</v>
      </c>
      <c r="I49" s="87">
        <v>0</v>
      </c>
      <c r="J49" s="87">
        <v>0</v>
      </c>
      <c r="K49" s="87">
        <v>0</v>
      </c>
    </row>
    <row r="50" spans="1:11" ht="12.75" customHeight="1" x14ac:dyDescent="0.25">
      <c r="A50" s="264" t="s">
        <v>208</v>
      </c>
      <c r="B50" s="264"/>
      <c r="C50" s="264"/>
      <c r="D50" s="264"/>
      <c r="E50" s="264"/>
      <c r="F50" s="264"/>
      <c r="G50" s="7">
        <v>43</v>
      </c>
      <c r="H50" s="87">
        <v>0</v>
      </c>
      <c r="I50" s="87">
        <v>0</v>
      </c>
      <c r="J50" s="87">
        <v>0</v>
      </c>
      <c r="K50" s="87">
        <v>0</v>
      </c>
    </row>
    <row r="51" spans="1:11" ht="12.75" customHeight="1" x14ac:dyDescent="0.25">
      <c r="A51" s="264" t="s">
        <v>209</v>
      </c>
      <c r="B51" s="264"/>
      <c r="C51" s="264"/>
      <c r="D51" s="264"/>
      <c r="E51" s="264"/>
      <c r="F51" s="264"/>
      <c r="G51" s="7">
        <v>44</v>
      </c>
      <c r="H51" s="87">
        <v>3837121</v>
      </c>
      <c r="I51" s="87">
        <v>3837121</v>
      </c>
      <c r="J51" s="87">
        <v>7403528</v>
      </c>
      <c r="K51" s="87">
        <v>7403528</v>
      </c>
    </row>
    <row r="52" spans="1:11" ht="12.75" customHeight="1" x14ac:dyDescent="0.25">
      <c r="A52" s="264" t="s">
        <v>210</v>
      </c>
      <c r="B52" s="264"/>
      <c r="C52" s="264"/>
      <c r="D52" s="264"/>
      <c r="E52" s="264"/>
      <c r="F52" s="264"/>
      <c r="G52" s="7">
        <v>45</v>
      </c>
      <c r="H52" s="87">
        <v>0</v>
      </c>
      <c r="I52" s="87">
        <v>0</v>
      </c>
      <c r="J52" s="87">
        <v>0</v>
      </c>
      <c r="K52" s="87">
        <v>0</v>
      </c>
    </row>
    <row r="53" spans="1:11" ht="12.75" customHeight="1" x14ac:dyDescent="0.25">
      <c r="A53" s="264" t="s">
        <v>211</v>
      </c>
      <c r="B53" s="264"/>
      <c r="C53" s="264"/>
      <c r="D53" s="264"/>
      <c r="E53" s="264"/>
      <c r="F53" s="264"/>
      <c r="G53" s="7">
        <v>46</v>
      </c>
      <c r="H53" s="87">
        <v>0</v>
      </c>
      <c r="I53" s="87">
        <v>0</v>
      </c>
      <c r="J53" s="87">
        <v>0</v>
      </c>
      <c r="K53" s="87">
        <v>0</v>
      </c>
    </row>
    <row r="54" spans="1:11" ht="12.75" customHeight="1" x14ac:dyDescent="0.25">
      <c r="A54" s="264" t="s">
        <v>212</v>
      </c>
      <c r="B54" s="264"/>
      <c r="C54" s="264"/>
      <c r="D54" s="264"/>
      <c r="E54" s="264"/>
      <c r="F54" s="264"/>
      <c r="G54" s="7">
        <v>47</v>
      </c>
      <c r="H54" s="87">
        <v>0</v>
      </c>
      <c r="I54" s="87">
        <v>0</v>
      </c>
      <c r="J54" s="87">
        <v>0</v>
      </c>
      <c r="K54" s="87">
        <v>0</v>
      </c>
    </row>
    <row r="55" spans="1:11" ht="12.75" customHeight="1" x14ac:dyDescent="0.25">
      <c r="A55" s="264" t="s">
        <v>213</v>
      </c>
      <c r="B55" s="264"/>
      <c r="C55" s="264"/>
      <c r="D55" s="264"/>
      <c r="E55" s="264"/>
      <c r="F55" s="264"/>
      <c r="G55" s="7">
        <v>48</v>
      </c>
      <c r="H55" s="87">
        <v>216417</v>
      </c>
      <c r="I55" s="87">
        <v>216417</v>
      </c>
      <c r="J55" s="87">
        <v>494945</v>
      </c>
      <c r="K55" s="87">
        <v>494945</v>
      </c>
    </row>
    <row r="56" spans="1:11" ht="22.2" customHeight="1" x14ac:dyDescent="0.25">
      <c r="A56" s="273" t="s">
        <v>214</v>
      </c>
      <c r="B56" s="273"/>
      <c r="C56" s="273"/>
      <c r="D56" s="273"/>
      <c r="E56" s="273"/>
      <c r="F56" s="273"/>
      <c r="G56" s="7">
        <v>49</v>
      </c>
      <c r="H56" s="87">
        <v>0</v>
      </c>
      <c r="I56" s="87">
        <v>0</v>
      </c>
      <c r="J56" s="87">
        <v>17322</v>
      </c>
      <c r="K56" s="87">
        <v>17322</v>
      </c>
    </row>
    <row r="57" spans="1:11" ht="12.75" customHeight="1" x14ac:dyDescent="0.25">
      <c r="A57" s="273" t="s">
        <v>215</v>
      </c>
      <c r="B57" s="273"/>
      <c r="C57" s="273"/>
      <c r="D57" s="273"/>
      <c r="E57" s="273"/>
      <c r="F57" s="273"/>
      <c r="G57" s="7">
        <v>50</v>
      </c>
      <c r="H57" s="87">
        <v>0</v>
      </c>
      <c r="I57" s="87">
        <v>0</v>
      </c>
      <c r="J57" s="87">
        <v>0</v>
      </c>
      <c r="K57" s="87">
        <v>0</v>
      </c>
    </row>
    <row r="58" spans="1:11" ht="24.6" customHeight="1" x14ac:dyDescent="0.25">
      <c r="A58" s="273" t="s">
        <v>216</v>
      </c>
      <c r="B58" s="273"/>
      <c r="C58" s="273"/>
      <c r="D58" s="273"/>
      <c r="E58" s="273"/>
      <c r="F58" s="273"/>
      <c r="G58" s="7">
        <v>51</v>
      </c>
      <c r="H58" s="87">
        <v>22352</v>
      </c>
      <c r="I58" s="87">
        <v>22352</v>
      </c>
      <c r="J58" s="87">
        <v>0</v>
      </c>
      <c r="K58" s="87">
        <v>0</v>
      </c>
    </row>
    <row r="59" spans="1:11" ht="12.75" customHeight="1" x14ac:dyDescent="0.25">
      <c r="A59" s="273" t="s">
        <v>217</v>
      </c>
      <c r="B59" s="273"/>
      <c r="C59" s="273"/>
      <c r="D59" s="273"/>
      <c r="E59" s="273"/>
      <c r="F59" s="273"/>
      <c r="G59" s="7">
        <v>52</v>
      </c>
      <c r="H59" s="87">
        <v>0</v>
      </c>
      <c r="I59" s="87">
        <v>0</v>
      </c>
      <c r="J59" s="87">
        <v>0</v>
      </c>
      <c r="K59" s="87">
        <v>0</v>
      </c>
    </row>
    <row r="60" spans="1:11" ht="12.75" customHeight="1" x14ac:dyDescent="0.25">
      <c r="A60" s="271" t="s">
        <v>218</v>
      </c>
      <c r="B60" s="271"/>
      <c r="C60" s="271"/>
      <c r="D60" s="271"/>
      <c r="E60" s="271"/>
      <c r="F60" s="271"/>
      <c r="G60" s="8">
        <v>53</v>
      </c>
      <c r="H60" s="86">
        <f>H8+H37+H56+H57</f>
        <v>129136165</v>
      </c>
      <c r="I60" s="86">
        <f t="shared" ref="I60:K60" si="0">I8+I37+I56+I57</f>
        <v>129136165</v>
      </c>
      <c r="J60" s="86">
        <f t="shared" si="0"/>
        <v>176631437</v>
      </c>
      <c r="K60" s="86">
        <f t="shared" si="0"/>
        <v>176631437</v>
      </c>
    </row>
    <row r="61" spans="1:11" ht="12.75" customHeight="1" x14ac:dyDescent="0.25">
      <c r="A61" s="271" t="s">
        <v>219</v>
      </c>
      <c r="B61" s="271"/>
      <c r="C61" s="271"/>
      <c r="D61" s="271"/>
      <c r="E61" s="271"/>
      <c r="F61" s="271"/>
      <c r="G61" s="8">
        <v>54</v>
      </c>
      <c r="H61" s="86">
        <f>H14+H48+H58+H59</f>
        <v>127240354</v>
      </c>
      <c r="I61" s="86">
        <f t="shared" ref="I61:K61" si="1">I14+I48+I58+I59</f>
        <v>127240354</v>
      </c>
      <c r="J61" s="86">
        <f t="shared" si="1"/>
        <v>175534147</v>
      </c>
      <c r="K61" s="86">
        <f t="shared" si="1"/>
        <v>175534147</v>
      </c>
    </row>
    <row r="62" spans="1:11" ht="12.75" customHeight="1" x14ac:dyDescent="0.25">
      <c r="A62" s="271" t="s">
        <v>220</v>
      </c>
      <c r="B62" s="271"/>
      <c r="C62" s="271"/>
      <c r="D62" s="271"/>
      <c r="E62" s="271"/>
      <c r="F62" s="271"/>
      <c r="G62" s="8">
        <v>55</v>
      </c>
      <c r="H62" s="86">
        <f>H60-H61</f>
        <v>1895811</v>
      </c>
      <c r="I62" s="86">
        <f t="shared" ref="I62:K62" si="2">I60-I61</f>
        <v>1895811</v>
      </c>
      <c r="J62" s="86">
        <f t="shared" si="2"/>
        <v>1097290</v>
      </c>
      <c r="K62" s="86">
        <f t="shared" si="2"/>
        <v>1097290</v>
      </c>
    </row>
    <row r="63" spans="1:11" ht="12.75" customHeight="1" x14ac:dyDescent="0.25">
      <c r="A63" s="272" t="s">
        <v>221</v>
      </c>
      <c r="B63" s="272"/>
      <c r="C63" s="272"/>
      <c r="D63" s="272"/>
      <c r="E63" s="272"/>
      <c r="F63" s="272"/>
      <c r="G63" s="8">
        <v>56</v>
      </c>
      <c r="H63" s="86">
        <f>+IF((H60-H61)&gt;0,(H60-H61),0)</f>
        <v>1895811</v>
      </c>
      <c r="I63" s="86">
        <f t="shared" ref="I63:K63" si="3">+IF((I60-I61)&gt;0,(I60-I61),0)</f>
        <v>1895811</v>
      </c>
      <c r="J63" s="86">
        <f t="shared" si="3"/>
        <v>1097290</v>
      </c>
      <c r="K63" s="86">
        <f t="shared" si="3"/>
        <v>1097290</v>
      </c>
    </row>
    <row r="64" spans="1:11" ht="12.75" customHeight="1" x14ac:dyDescent="0.25">
      <c r="A64" s="272" t="s">
        <v>222</v>
      </c>
      <c r="B64" s="272"/>
      <c r="C64" s="272"/>
      <c r="D64" s="272"/>
      <c r="E64" s="272"/>
      <c r="F64" s="272"/>
      <c r="G64" s="8">
        <v>57</v>
      </c>
      <c r="H64" s="86">
        <f>+IF((H60-H61)&lt;0,(H60-H61),0)</f>
        <v>0</v>
      </c>
      <c r="I64" s="86">
        <f t="shared" ref="I64:K64" si="4">+IF((I60-I61)&lt;0,(I60-I61),0)</f>
        <v>0</v>
      </c>
      <c r="J64" s="86">
        <f t="shared" si="4"/>
        <v>0</v>
      </c>
      <c r="K64" s="86">
        <f t="shared" si="4"/>
        <v>0</v>
      </c>
    </row>
    <row r="65" spans="1:11" ht="12.75" customHeight="1" x14ac:dyDescent="0.25">
      <c r="A65" s="273" t="s">
        <v>223</v>
      </c>
      <c r="B65" s="273"/>
      <c r="C65" s="273"/>
      <c r="D65" s="273"/>
      <c r="E65" s="273"/>
      <c r="F65" s="273"/>
      <c r="G65" s="7">
        <v>58</v>
      </c>
      <c r="H65" s="87">
        <v>1128061</v>
      </c>
      <c r="I65" s="87">
        <v>1128061</v>
      </c>
      <c r="J65" s="87">
        <v>618620</v>
      </c>
      <c r="K65" s="87">
        <v>618620</v>
      </c>
    </row>
    <row r="66" spans="1:11" ht="12.75" customHeight="1" x14ac:dyDescent="0.25">
      <c r="A66" s="271" t="s">
        <v>224</v>
      </c>
      <c r="B66" s="271"/>
      <c r="C66" s="271"/>
      <c r="D66" s="271"/>
      <c r="E66" s="271"/>
      <c r="F66" s="271"/>
      <c r="G66" s="8">
        <v>59</v>
      </c>
      <c r="H66" s="86">
        <f>H62-H65</f>
        <v>767750</v>
      </c>
      <c r="I66" s="86">
        <f t="shared" ref="I66:K66" si="5">I62-I65</f>
        <v>767750</v>
      </c>
      <c r="J66" s="86">
        <f t="shared" si="5"/>
        <v>478670</v>
      </c>
      <c r="K66" s="86">
        <f t="shared" si="5"/>
        <v>478670</v>
      </c>
    </row>
    <row r="67" spans="1:11" ht="12.75" customHeight="1" x14ac:dyDescent="0.25">
      <c r="A67" s="272" t="s">
        <v>225</v>
      </c>
      <c r="B67" s="272"/>
      <c r="C67" s="272"/>
      <c r="D67" s="272"/>
      <c r="E67" s="272"/>
      <c r="F67" s="272"/>
      <c r="G67" s="8">
        <v>60</v>
      </c>
      <c r="H67" s="86">
        <f>+IF((H62-H65)&gt;0,(H62-H65),0)</f>
        <v>767750</v>
      </c>
      <c r="I67" s="86">
        <f t="shared" ref="I67:K67" si="6">+IF((I62-I65)&gt;0,(I62-I65),0)</f>
        <v>767750</v>
      </c>
      <c r="J67" s="86">
        <f t="shared" si="6"/>
        <v>478670</v>
      </c>
      <c r="K67" s="86">
        <f t="shared" si="6"/>
        <v>478670</v>
      </c>
    </row>
    <row r="68" spans="1:11" ht="12.75" customHeight="1" x14ac:dyDescent="0.25">
      <c r="A68" s="272" t="s">
        <v>226</v>
      </c>
      <c r="B68" s="272"/>
      <c r="C68" s="272"/>
      <c r="D68" s="272"/>
      <c r="E68" s="272"/>
      <c r="F68" s="272"/>
      <c r="G68" s="8">
        <v>61</v>
      </c>
      <c r="H68" s="86">
        <f>+IF((H62-H65)&lt;0,(H62-H65),0)</f>
        <v>0</v>
      </c>
      <c r="I68" s="86">
        <f t="shared" ref="I68:K68" si="7">+IF((I62-I65)&lt;0,(I62-I65),0)</f>
        <v>0</v>
      </c>
      <c r="J68" s="86">
        <f t="shared" si="7"/>
        <v>0</v>
      </c>
      <c r="K68" s="86">
        <f t="shared" si="7"/>
        <v>0</v>
      </c>
    </row>
    <row r="69" spans="1:11" x14ac:dyDescent="0.25">
      <c r="A69" s="265" t="s">
        <v>227</v>
      </c>
      <c r="B69" s="265"/>
      <c r="C69" s="265"/>
      <c r="D69" s="265"/>
      <c r="E69" s="265"/>
      <c r="F69" s="265"/>
      <c r="G69" s="266"/>
      <c r="H69" s="266"/>
      <c r="I69" s="266"/>
      <c r="J69" s="267"/>
      <c r="K69" s="267"/>
    </row>
    <row r="70" spans="1:11" ht="22.2" customHeight="1" x14ac:dyDescent="0.25">
      <c r="A70" s="271" t="s">
        <v>228</v>
      </c>
      <c r="B70" s="271"/>
      <c r="C70" s="271"/>
      <c r="D70" s="271"/>
      <c r="E70" s="271"/>
      <c r="F70" s="271"/>
      <c r="G70" s="8">
        <v>62</v>
      </c>
      <c r="H70" s="86">
        <f>H71-H72</f>
        <v>0</v>
      </c>
      <c r="I70" s="86">
        <f>I71-I72</f>
        <v>0</v>
      </c>
      <c r="J70" s="86">
        <f>J71-J72</f>
        <v>0</v>
      </c>
      <c r="K70" s="86">
        <f>K71-K72</f>
        <v>0</v>
      </c>
    </row>
    <row r="71" spans="1:11" ht="12.75" customHeight="1" x14ac:dyDescent="0.25">
      <c r="A71" s="264" t="s">
        <v>229</v>
      </c>
      <c r="B71" s="264"/>
      <c r="C71" s="264"/>
      <c r="D71" s="264"/>
      <c r="E71" s="264"/>
      <c r="F71" s="264"/>
      <c r="G71" s="7">
        <v>63</v>
      </c>
      <c r="H71" s="87">
        <v>0</v>
      </c>
      <c r="I71" s="87">
        <v>0</v>
      </c>
      <c r="J71" s="87">
        <v>0</v>
      </c>
      <c r="K71" s="87">
        <v>0</v>
      </c>
    </row>
    <row r="72" spans="1:11" ht="12.75" customHeight="1" x14ac:dyDescent="0.25">
      <c r="A72" s="264" t="s">
        <v>230</v>
      </c>
      <c r="B72" s="264"/>
      <c r="C72" s="264"/>
      <c r="D72" s="264"/>
      <c r="E72" s="264"/>
      <c r="F72" s="264"/>
      <c r="G72" s="7">
        <v>64</v>
      </c>
      <c r="H72" s="87">
        <v>0</v>
      </c>
      <c r="I72" s="87">
        <v>0</v>
      </c>
      <c r="J72" s="87">
        <v>0</v>
      </c>
      <c r="K72" s="87">
        <v>0</v>
      </c>
    </row>
    <row r="73" spans="1:11" ht="12.75" customHeight="1" x14ac:dyDescent="0.25">
      <c r="A73" s="273" t="s">
        <v>231</v>
      </c>
      <c r="B73" s="273"/>
      <c r="C73" s="273"/>
      <c r="D73" s="273"/>
      <c r="E73" s="273"/>
      <c r="F73" s="273"/>
      <c r="G73" s="7">
        <v>65</v>
      </c>
      <c r="H73" s="87">
        <v>0</v>
      </c>
      <c r="I73" s="87">
        <v>0</v>
      </c>
      <c r="J73" s="87">
        <v>0</v>
      </c>
      <c r="K73" s="87">
        <v>0</v>
      </c>
    </row>
    <row r="74" spans="1:11" ht="12.75" customHeight="1" x14ac:dyDescent="0.25">
      <c r="A74" s="272" t="s">
        <v>232</v>
      </c>
      <c r="B74" s="272"/>
      <c r="C74" s="272"/>
      <c r="D74" s="272"/>
      <c r="E74" s="272"/>
      <c r="F74" s="272"/>
      <c r="G74" s="8">
        <v>66</v>
      </c>
      <c r="H74" s="88">
        <v>0</v>
      </c>
      <c r="I74" s="88">
        <v>0</v>
      </c>
      <c r="J74" s="88">
        <v>0</v>
      </c>
      <c r="K74" s="88">
        <v>0</v>
      </c>
    </row>
    <row r="75" spans="1:11" ht="12.75" customHeight="1" x14ac:dyDescent="0.25">
      <c r="A75" s="272" t="s">
        <v>233</v>
      </c>
      <c r="B75" s="272"/>
      <c r="C75" s="272"/>
      <c r="D75" s="272"/>
      <c r="E75" s="272"/>
      <c r="F75" s="272"/>
      <c r="G75" s="8">
        <v>67</v>
      </c>
      <c r="H75" s="88">
        <v>0</v>
      </c>
      <c r="I75" s="88">
        <v>0</v>
      </c>
      <c r="J75" s="88">
        <v>0</v>
      </c>
      <c r="K75" s="88">
        <v>0</v>
      </c>
    </row>
    <row r="76" spans="1:11" x14ac:dyDescent="0.25">
      <c r="A76" s="265" t="s">
        <v>234</v>
      </c>
      <c r="B76" s="265"/>
      <c r="C76" s="265"/>
      <c r="D76" s="265"/>
      <c r="E76" s="265"/>
      <c r="F76" s="265"/>
      <c r="G76" s="266"/>
      <c r="H76" s="266"/>
      <c r="I76" s="266"/>
      <c r="J76" s="267"/>
      <c r="K76" s="267"/>
    </row>
    <row r="77" spans="1:11" ht="12.75" customHeight="1" x14ac:dyDescent="0.25">
      <c r="A77" s="271" t="s">
        <v>235</v>
      </c>
      <c r="B77" s="271"/>
      <c r="C77" s="271"/>
      <c r="D77" s="271"/>
      <c r="E77" s="271"/>
      <c r="F77" s="271"/>
      <c r="G77" s="8">
        <v>68</v>
      </c>
      <c r="H77" s="88">
        <f>SUM(H78:H79)</f>
        <v>1895811</v>
      </c>
      <c r="I77" s="88">
        <f t="shared" ref="I77:K77" si="8">SUM(I78:I79)</f>
        <v>1895811</v>
      </c>
      <c r="J77" s="88">
        <f t="shared" si="8"/>
        <v>1097290</v>
      </c>
      <c r="K77" s="88">
        <f t="shared" si="8"/>
        <v>1097290</v>
      </c>
    </row>
    <row r="78" spans="1:11" ht="12.75" customHeight="1" x14ac:dyDescent="0.25">
      <c r="A78" s="270" t="s">
        <v>236</v>
      </c>
      <c r="B78" s="270"/>
      <c r="C78" s="270"/>
      <c r="D78" s="270"/>
      <c r="E78" s="270"/>
      <c r="F78" s="270"/>
      <c r="G78" s="20">
        <v>69</v>
      </c>
      <c r="H78" s="87">
        <v>1895811</v>
      </c>
      <c r="I78" s="87">
        <v>1895811</v>
      </c>
      <c r="J78" s="87">
        <v>1097290</v>
      </c>
      <c r="K78" s="87">
        <v>1097290</v>
      </c>
    </row>
    <row r="79" spans="1:11" ht="12.75" customHeight="1" x14ac:dyDescent="0.25">
      <c r="A79" s="270" t="s">
        <v>237</v>
      </c>
      <c r="B79" s="270"/>
      <c r="C79" s="270"/>
      <c r="D79" s="270"/>
      <c r="E79" s="270"/>
      <c r="F79" s="270"/>
      <c r="G79" s="20">
        <v>70</v>
      </c>
      <c r="H79" s="87">
        <v>0</v>
      </c>
      <c r="I79" s="87">
        <v>0</v>
      </c>
      <c r="J79" s="87">
        <v>0</v>
      </c>
      <c r="K79" s="87">
        <v>0</v>
      </c>
    </row>
    <row r="80" spans="1:11" ht="12.75" customHeight="1" x14ac:dyDescent="0.25">
      <c r="A80" s="271" t="s">
        <v>238</v>
      </c>
      <c r="B80" s="271"/>
      <c r="C80" s="271"/>
      <c r="D80" s="271"/>
      <c r="E80" s="271"/>
      <c r="F80" s="271"/>
      <c r="G80" s="8">
        <v>71</v>
      </c>
      <c r="H80" s="88">
        <v>1128061</v>
      </c>
      <c r="I80" s="88">
        <v>1128061</v>
      </c>
      <c r="J80" s="88">
        <v>618620</v>
      </c>
      <c r="K80" s="88">
        <v>618620</v>
      </c>
    </row>
    <row r="81" spans="1:11" ht="12.75" customHeight="1" x14ac:dyDescent="0.25">
      <c r="A81" s="271" t="s">
        <v>239</v>
      </c>
      <c r="B81" s="271"/>
      <c r="C81" s="271"/>
      <c r="D81" s="271"/>
      <c r="E81" s="271"/>
      <c r="F81" s="271"/>
      <c r="G81" s="8">
        <v>72</v>
      </c>
      <c r="H81" s="88">
        <v>767750</v>
      </c>
      <c r="I81" s="88">
        <v>767750</v>
      </c>
      <c r="J81" s="88">
        <v>478670</v>
      </c>
      <c r="K81" s="88">
        <v>478670</v>
      </c>
    </row>
    <row r="82" spans="1:11" ht="12.75" customHeight="1" x14ac:dyDescent="0.25">
      <c r="A82" s="272" t="s">
        <v>240</v>
      </c>
      <c r="B82" s="272"/>
      <c r="C82" s="272"/>
      <c r="D82" s="272"/>
      <c r="E82" s="272"/>
      <c r="F82" s="272"/>
      <c r="G82" s="8">
        <v>73</v>
      </c>
      <c r="H82" s="88">
        <v>767750</v>
      </c>
      <c r="I82" s="88">
        <v>767750</v>
      </c>
      <c r="J82" s="88">
        <v>478670</v>
      </c>
      <c r="K82" s="88">
        <v>478670</v>
      </c>
    </row>
    <row r="83" spans="1:11" ht="12.75" customHeight="1" x14ac:dyDescent="0.25">
      <c r="A83" s="272" t="s">
        <v>241</v>
      </c>
      <c r="B83" s="272"/>
      <c r="C83" s="272"/>
      <c r="D83" s="272"/>
      <c r="E83" s="272"/>
      <c r="F83" s="272"/>
      <c r="G83" s="8">
        <v>74</v>
      </c>
      <c r="H83" s="88">
        <v>0</v>
      </c>
      <c r="I83" s="88">
        <v>0</v>
      </c>
      <c r="J83" s="88">
        <v>0</v>
      </c>
      <c r="K83" s="88">
        <v>0</v>
      </c>
    </row>
    <row r="84" spans="1:11" x14ac:dyDescent="0.25">
      <c r="A84" s="265" t="s">
        <v>242</v>
      </c>
      <c r="B84" s="265"/>
      <c r="C84" s="265"/>
      <c r="D84" s="265"/>
      <c r="E84" s="265"/>
      <c r="F84" s="265"/>
      <c r="G84" s="266"/>
      <c r="H84" s="266"/>
      <c r="I84" s="266"/>
      <c r="J84" s="267"/>
      <c r="K84" s="267"/>
    </row>
    <row r="85" spans="1:11" ht="12.75" customHeight="1" x14ac:dyDescent="0.25">
      <c r="A85" s="260" t="s">
        <v>243</v>
      </c>
      <c r="B85" s="260"/>
      <c r="C85" s="260"/>
      <c r="D85" s="260"/>
      <c r="E85" s="260"/>
      <c r="F85" s="260"/>
      <c r="G85" s="8">
        <v>75</v>
      </c>
      <c r="H85" s="89">
        <f>H86+H87</f>
        <v>767750</v>
      </c>
      <c r="I85" s="89">
        <f>I86+I87</f>
        <v>767750</v>
      </c>
      <c r="J85" s="89">
        <f>J86+J87</f>
        <v>478670</v>
      </c>
      <c r="K85" s="89">
        <f>K86+K87</f>
        <v>478670</v>
      </c>
    </row>
    <row r="86" spans="1:11" ht="12.75" customHeight="1" x14ac:dyDescent="0.25">
      <c r="A86" s="261" t="s">
        <v>244</v>
      </c>
      <c r="B86" s="261"/>
      <c r="C86" s="261"/>
      <c r="D86" s="261"/>
      <c r="E86" s="261"/>
      <c r="F86" s="261"/>
      <c r="G86" s="7">
        <v>76</v>
      </c>
      <c r="H86" s="87">
        <v>2946264</v>
      </c>
      <c r="I86" s="87">
        <v>2946264</v>
      </c>
      <c r="J86" s="87">
        <v>3315135.4665124854</v>
      </c>
      <c r="K86" s="87">
        <v>3315135.4665124854</v>
      </c>
    </row>
    <row r="87" spans="1:11" ht="12.75" customHeight="1" x14ac:dyDescent="0.25">
      <c r="A87" s="261" t="s">
        <v>245</v>
      </c>
      <c r="B87" s="261"/>
      <c r="C87" s="261"/>
      <c r="D87" s="261"/>
      <c r="E87" s="261"/>
      <c r="F87" s="261"/>
      <c r="G87" s="7">
        <v>77</v>
      </c>
      <c r="H87" s="87">
        <v>-2178514</v>
      </c>
      <c r="I87" s="87">
        <v>-2178514</v>
      </c>
      <c r="J87" s="87">
        <v>-2836465.4665124854</v>
      </c>
      <c r="K87" s="87">
        <v>-2836465.4665124854</v>
      </c>
    </row>
    <row r="88" spans="1:11" x14ac:dyDescent="0.25">
      <c r="A88" s="268" t="s">
        <v>246</v>
      </c>
      <c r="B88" s="268"/>
      <c r="C88" s="268"/>
      <c r="D88" s="268"/>
      <c r="E88" s="268"/>
      <c r="F88" s="268"/>
      <c r="G88" s="269"/>
      <c r="H88" s="269"/>
      <c r="I88" s="269"/>
      <c r="J88" s="267"/>
      <c r="K88" s="267"/>
    </row>
    <row r="89" spans="1:11" ht="12.75" customHeight="1" x14ac:dyDescent="0.25">
      <c r="A89" s="241" t="s">
        <v>247</v>
      </c>
      <c r="B89" s="241"/>
      <c r="C89" s="241"/>
      <c r="D89" s="241"/>
      <c r="E89" s="241"/>
      <c r="F89" s="241"/>
      <c r="G89" s="7">
        <v>78</v>
      </c>
      <c r="H89" s="87">
        <v>767750</v>
      </c>
      <c r="I89" s="87">
        <v>767750</v>
      </c>
      <c r="J89" s="87">
        <v>478670</v>
      </c>
      <c r="K89" s="87">
        <v>478670</v>
      </c>
    </row>
    <row r="90" spans="1:11" ht="24" customHeight="1" x14ac:dyDescent="0.25">
      <c r="A90" s="242" t="s">
        <v>248</v>
      </c>
      <c r="B90" s="242"/>
      <c r="C90" s="242"/>
      <c r="D90" s="242"/>
      <c r="E90" s="242"/>
      <c r="F90" s="242"/>
      <c r="G90" s="8">
        <v>79</v>
      </c>
      <c r="H90" s="90">
        <f>H91+H98</f>
        <v>156772</v>
      </c>
      <c r="I90" s="90">
        <f>I91+I98</f>
        <v>156772</v>
      </c>
      <c r="J90" s="90">
        <f t="shared" ref="J90:K90" si="9">J91+J98</f>
        <v>1328973</v>
      </c>
      <c r="K90" s="90">
        <f t="shared" si="9"/>
        <v>1328973</v>
      </c>
    </row>
    <row r="91" spans="1:11" ht="24" customHeight="1" x14ac:dyDescent="0.25">
      <c r="A91" s="262" t="s">
        <v>249</v>
      </c>
      <c r="B91" s="262"/>
      <c r="C91" s="262"/>
      <c r="D91" s="262"/>
      <c r="E91" s="262"/>
      <c r="F91" s="262"/>
      <c r="G91" s="8">
        <v>80</v>
      </c>
      <c r="H91" s="90">
        <f>SUM(H92:H96)</f>
        <v>0</v>
      </c>
      <c r="I91" s="90">
        <f>SUM(I92:I96)</f>
        <v>0</v>
      </c>
      <c r="J91" s="90">
        <f t="shared" ref="J91:K91" si="10">SUM(J92:J96)</f>
        <v>0</v>
      </c>
      <c r="K91" s="90">
        <f t="shared" si="10"/>
        <v>0</v>
      </c>
    </row>
    <row r="92" spans="1:11" ht="25.5" customHeight="1" x14ac:dyDescent="0.25">
      <c r="A92" s="264" t="s">
        <v>250</v>
      </c>
      <c r="B92" s="264"/>
      <c r="C92" s="264"/>
      <c r="D92" s="264"/>
      <c r="E92" s="264"/>
      <c r="F92" s="264"/>
      <c r="G92" s="8">
        <v>81</v>
      </c>
      <c r="H92" s="87">
        <v>0</v>
      </c>
      <c r="I92" s="87">
        <v>0</v>
      </c>
      <c r="J92" s="87">
        <v>0</v>
      </c>
      <c r="K92" s="87">
        <v>0</v>
      </c>
    </row>
    <row r="93" spans="1:11" ht="38.25" customHeight="1" x14ac:dyDescent="0.25">
      <c r="A93" s="264" t="s">
        <v>251</v>
      </c>
      <c r="B93" s="264"/>
      <c r="C93" s="264"/>
      <c r="D93" s="264"/>
      <c r="E93" s="264"/>
      <c r="F93" s="264"/>
      <c r="G93" s="8">
        <v>82</v>
      </c>
      <c r="H93" s="87">
        <v>0</v>
      </c>
      <c r="I93" s="87">
        <v>0</v>
      </c>
      <c r="J93" s="87">
        <v>0</v>
      </c>
      <c r="K93" s="87">
        <v>0</v>
      </c>
    </row>
    <row r="94" spans="1:11" ht="38.25" customHeight="1" x14ac:dyDescent="0.25">
      <c r="A94" s="264" t="s">
        <v>252</v>
      </c>
      <c r="B94" s="264"/>
      <c r="C94" s="264"/>
      <c r="D94" s="264"/>
      <c r="E94" s="264"/>
      <c r="F94" s="264"/>
      <c r="G94" s="8">
        <v>83</v>
      </c>
      <c r="H94" s="87">
        <v>0</v>
      </c>
      <c r="I94" s="87">
        <v>0</v>
      </c>
      <c r="J94" s="87">
        <v>0</v>
      </c>
      <c r="K94" s="87">
        <v>0</v>
      </c>
    </row>
    <row r="95" spans="1:11" x14ac:dyDescent="0.25">
      <c r="A95" s="264" t="s">
        <v>253</v>
      </c>
      <c r="B95" s="264"/>
      <c r="C95" s="264"/>
      <c r="D95" s="264"/>
      <c r="E95" s="264"/>
      <c r="F95" s="264"/>
      <c r="G95" s="8">
        <v>84</v>
      </c>
      <c r="H95" s="87">
        <v>0</v>
      </c>
      <c r="I95" s="87">
        <v>0</v>
      </c>
      <c r="J95" s="87">
        <v>0</v>
      </c>
      <c r="K95" s="87">
        <v>0</v>
      </c>
    </row>
    <row r="96" spans="1:11" x14ac:dyDescent="0.25">
      <c r="A96" s="264" t="s">
        <v>254</v>
      </c>
      <c r="B96" s="264"/>
      <c r="C96" s="264"/>
      <c r="D96" s="264"/>
      <c r="E96" s="264"/>
      <c r="F96" s="264"/>
      <c r="G96" s="8">
        <v>85</v>
      </c>
      <c r="H96" s="87">
        <v>0</v>
      </c>
      <c r="I96" s="87">
        <v>0</v>
      </c>
      <c r="J96" s="87">
        <v>0</v>
      </c>
      <c r="K96" s="87">
        <v>0</v>
      </c>
    </row>
    <row r="97" spans="1:11" ht="26.25" customHeight="1" x14ac:dyDescent="0.25">
      <c r="A97" s="264" t="s">
        <v>255</v>
      </c>
      <c r="B97" s="264"/>
      <c r="C97" s="264"/>
      <c r="D97" s="264"/>
      <c r="E97" s="264"/>
      <c r="F97" s="264"/>
      <c r="G97" s="8">
        <v>86</v>
      </c>
      <c r="H97" s="87">
        <v>0</v>
      </c>
      <c r="I97" s="87">
        <v>0</v>
      </c>
      <c r="J97" s="87">
        <v>0</v>
      </c>
      <c r="K97" s="87">
        <v>0</v>
      </c>
    </row>
    <row r="98" spans="1:11" ht="25.5" customHeight="1" x14ac:dyDescent="0.25">
      <c r="A98" s="262" t="s">
        <v>256</v>
      </c>
      <c r="B98" s="262"/>
      <c r="C98" s="262"/>
      <c r="D98" s="262"/>
      <c r="E98" s="262"/>
      <c r="F98" s="262"/>
      <c r="G98" s="8">
        <v>87</v>
      </c>
      <c r="H98" s="90">
        <f>SUM(H99:H107)</f>
        <v>156772</v>
      </c>
      <c r="I98" s="90">
        <f>SUM(I99:I107)</f>
        <v>156772</v>
      </c>
      <c r="J98" s="90">
        <f t="shared" ref="J98:K98" si="11">SUM(J99:J107)</f>
        <v>1328973</v>
      </c>
      <c r="K98" s="90">
        <f t="shared" si="11"/>
        <v>1328973</v>
      </c>
    </row>
    <row r="99" spans="1:11" x14ac:dyDescent="0.25">
      <c r="A99" s="263" t="s">
        <v>257</v>
      </c>
      <c r="B99" s="263"/>
      <c r="C99" s="263"/>
      <c r="D99" s="263"/>
      <c r="E99" s="263"/>
      <c r="F99" s="263"/>
      <c r="G99" s="7">
        <v>88</v>
      </c>
      <c r="H99" s="87">
        <v>156772</v>
      </c>
      <c r="I99" s="87">
        <v>156772</v>
      </c>
      <c r="J99" s="87">
        <v>1328973</v>
      </c>
      <c r="K99" s="87">
        <v>1328973</v>
      </c>
    </row>
    <row r="100" spans="1:11" ht="36" customHeight="1" x14ac:dyDescent="0.25">
      <c r="A100" s="264" t="s">
        <v>436</v>
      </c>
      <c r="B100" s="264"/>
      <c r="C100" s="264"/>
      <c r="D100" s="264"/>
      <c r="E100" s="264"/>
      <c r="F100" s="264"/>
      <c r="G100" s="7">
        <v>89</v>
      </c>
      <c r="H100" s="87">
        <v>0</v>
      </c>
      <c r="I100" s="87">
        <v>0</v>
      </c>
      <c r="J100" s="87">
        <v>0</v>
      </c>
      <c r="K100" s="87">
        <v>0</v>
      </c>
    </row>
    <row r="101" spans="1:11" ht="36" customHeight="1" x14ac:dyDescent="0.25">
      <c r="A101" s="264" t="s">
        <v>438</v>
      </c>
      <c r="B101" s="264"/>
      <c r="C101" s="264"/>
      <c r="D101" s="264"/>
      <c r="E101" s="264"/>
      <c r="F101" s="264"/>
      <c r="G101" s="7">
        <v>90</v>
      </c>
      <c r="H101" s="87">
        <v>0</v>
      </c>
      <c r="I101" s="87">
        <v>0</v>
      </c>
      <c r="J101" s="87">
        <v>0</v>
      </c>
      <c r="K101" s="87">
        <v>0</v>
      </c>
    </row>
    <row r="102" spans="1:11" ht="22.2" customHeight="1" x14ac:dyDescent="0.25">
      <c r="A102" s="263" t="s">
        <v>258</v>
      </c>
      <c r="B102" s="263"/>
      <c r="C102" s="263"/>
      <c r="D102" s="263"/>
      <c r="E102" s="263"/>
      <c r="F102" s="263"/>
      <c r="G102" s="7">
        <v>91</v>
      </c>
      <c r="H102" s="87">
        <v>0</v>
      </c>
      <c r="I102" s="87">
        <v>0</v>
      </c>
      <c r="J102" s="87">
        <v>0</v>
      </c>
      <c r="K102" s="87">
        <v>0</v>
      </c>
    </row>
    <row r="103" spans="1:11" ht="22.2" customHeight="1" x14ac:dyDescent="0.25">
      <c r="A103" s="263" t="s">
        <v>259</v>
      </c>
      <c r="B103" s="263"/>
      <c r="C103" s="263"/>
      <c r="D103" s="263"/>
      <c r="E103" s="263"/>
      <c r="F103" s="263"/>
      <c r="G103" s="7">
        <v>92</v>
      </c>
      <c r="H103" s="87">
        <v>0</v>
      </c>
      <c r="I103" s="87">
        <v>0</v>
      </c>
      <c r="J103" s="87">
        <v>0</v>
      </c>
      <c r="K103" s="87">
        <v>0</v>
      </c>
    </row>
    <row r="104" spans="1:11" ht="22.2" customHeight="1" x14ac:dyDescent="0.25">
      <c r="A104" s="263" t="s">
        <v>260</v>
      </c>
      <c r="B104" s="263"/>
      <c r="C104" s="263"/>
      <c r="D104" s="263"/>
      <c r="E104" s="263"/>
      <c r="F104" s="263"/>
      <c r="G104" s="7">
        <v>93</v>
      </c>
      <c r="H104" s="87">
        <v>0</v>
      </c>
      <c r="I104" s="87">
        <v>0</v>
      </c>
      <c r="J104" s="87">
        <v>0</v>
      </c>
      <c r="K104" s="87">
        <v>0</v>
      </c>
    </row>
    <row r="105" spans="1:11" ht="12.75" customHeight="1" x14ac:dyDescent="0.25">
      <c r="A105" s="264" t="s">
        <v>439</v>
      </c>
      <c r="B105" s="264"/>
      <c r="C105" s="264"/>
      <c r="D105" s="264"/>
      <c r="E105" s="264"/>
      <c r="F105" s="264"/>
      <c r="G105" s="7">
        <v>94</v>
      </c>
      <c r="H105" s="87">
        <v>0</v>
      </c>
      <c r="I105" s="87">
        <v>0</v>
      </c>
      <c r="J105" s="87">
        <v>0</v>
      </c>
      <c r="K105" s="87">
        <v>0</v>
      </c>
    </row>
    <row r="106" spans="1:11" ht="26.25" customHeight="1" x14ac:dyDescent="0.25">
      <c r="A106" s="264" t="s">
        <v>440</v>
      </c>
      <c r="B106" s="264"/>
      <c r="C106" s="264"/>
      <c r="D106" s="264"/>
      <c r="E106" s="264"/>
      <c r="F106" s="264"/>
      <c r="G106" s="7">
        <v>95</v>
      </c>
      <c r="H106" s="87">
        <v>0</v>
      </c>
      <c r="I106" s="87">
        <v>0</v>
      </c>
      <c r="J106" s="87">
        <v>0</v>
      </c>
      <c r="K106" s="87">
        <v>0</v>
      </c>
    </row>
    <row r="107" spans="1:11" x14ac:dyDescent="0.25">
      <c r="A107" s="264" t="s">
        <v>441</v>
      </c>
      <c r="B107" s="264"/>
      <c r="C107" s="264"/>
      <c r="D107" s="264"/>
      <c r="E107" s="264"/>
      <c r="F107" s="264"/>
      <c r="G107" s="7">
        <v>96</v>
      </c>
      <c r="H107" s="87">
        <v>0</v>
      </c>
      <c r="I107" s="87">
        <v>0</v>
      </c>
      <c r="J107" s="87">
        <v>0</v>
      </c>
      <c r="K107" s="87">
        <v>0</v>
      </c>
    </row>
    <row r="108" spans="1:11" ht="24.75" customHeight="1" x14ac:dyDescent="0.25">
      <c r="A108" s="264" t="s">
        <v>442</v>
      </c>
      <c r="B108" s="264"/>
      <c r="C108" s="264"/>
      <c r="D108" s="264"/>
      <c r="E108" s="264"/>
      <c r="F108" s="264"/>
      <c r="G108" s="7">
        <v>97</v>
      </c>
      <c r="H108" s="87">
        <v>0</v>
      </c>
      <c r="I108" s="87">
        <v>0</v>
      </c>
      <c r="J108" s="87">
        <v>0</v>
      </c>
      <c r="K108" s="87">
        <v>0</v>
      </c>
    </row>
    <row r="109" spans="1:11" ht="22.95" customHeight="1" x14ac:dyDescent="0.25">
      <c r="A109" s="242" t="s">
        <v>443</v>
      </c>
      <c r="B109" s="242"/>
      <c r="C109" s="242"/>
      <c r="D109" s="242"/>
      <c r="E109" s="242"/>
      <c r="F109" s="242"/>
      <c r="G109" s="8">
        <v>98</v>
      </c>
      <c r="H109" s="90">
        <f>H91+H98-H108-H97</f>
        <v>156772</v>
      </c>
      <c r="I109" s="90">
        <f>I91+I98-I108-I97</f>
        <v>156772</v>
      </c>
      <c r="J109" s="90">
        <f t="shared" ref="J109:K109" si="12">J91+J98-J108-J97</f>
        <v>1328973</v>
      </c>
      <c r="K109" s="90">
        <f t="shared" si="12"/>
        <v>1328973</v>
      </c>
    </row>
    <row r="110" spans="1:11" ht="12.75" customHeight="1" x14ac:dyDescent="0.25">
      <c r="A110" s="242" t="s">
        <v>444</v>
      </c>
      <c r="B110" s="242"/>
      <c r="C110" s="242"/>
      <c r="D110" s="242"/>
      <c r="E110" s="242"/>
      <c r="F110" s="242"/>
      <c r="G110" s="8">
        <v>99</v>
      </c>
      <c r="H110" s="89">
        <f>H89+H109</f>
        <v>924522</v>
      </c>
      <c r="I110" s="89">
        <f>I89+I109</f>
        <v>924522</v>
      </c>
      <c r="J110" s="89">
        <f t="shared" ref="J110:K110" si="13">J89+J109</f>
        <v>1807643</v>
      </c>
      <c r="K110" s="89">
        <f t="shared" si="13"/>
        <v>1807643</v>
      </c>
    </row>
    <row r="111" spans="1:11" x14ac:dyDescent="0.25">
      <c r="A111" s="265" t="s">
        <v>261</v>
      </c>
      <c r="B111" s="265"/>
      <c r="C111" s="265"/>
      <c r="D111" s="265"/>
      <c r="E111" s="265"/>
      <c r="F111" s="265"/>
      <c r="G111" s="266"/>
      <c r="H111" s="266"/>
      <c r="I111" s="266"/>
      <c r="J111" s="267"/>
      <c r="K111" s="267"/>
    </row>
    <row r="112" spans="1:11" ht="12.75" customHeight="1" x14ac:dyDescent="0.25">
      <c r="A112" s="260" t="s">
        <v>437</v>
      </c>
      <c r="B112" s="260"/>
      <c r="C112" s="260"/>
      <c r="D112" s="260"/>
      <c r="E112" s="260"/>
      <c r="F112" s="260"/>
      <c r="G112" s="8">
        <v>100</v>
      </c>
      <c r="H112" s="89">
        <f>H113+H114</f>
        <v>924522</v>
      </c>
      <c r="I112" s="89">
        <f>I113+I114</f>
        <v>924522</v>
      </c>
      <c r="J112" s="89">
        <f>J113+J114</f>
        <v>1807643</v>
      </c>
      <c r="K112" s="89">
        <f>K113+K114</f>
        <v>1807643</v>
      </c>
    </row>
    <row r="113" spans="1:11" ht="12.75" customHeight="1" x14ac:dyDescent="0.25">
      <c r="A113" s="261" t="s">
        <v>262</v>
      </c>
      <c r="B113" s="261"/>
      <c r="C113" s="261"/>
      <c r="D113" s="261"/>
      <c r="E113" s="261"/>
      <c r="F113" s="261"/>
      <c r="G113" s="7">
        <v>101</v>
      </c>
      <c r="H113" s="87">
        <v>3103036</v>
      </c>
      <c r="I113" s="87">
        <v>3103036</v>
      </c>
      <c r="J113" s="87">
        <v>4644108.4665124854</v>
      </c>
      <c r="K113" s="87">
        <v>4644108.4665124854</v>
      </c>
    </row>
    <row r="114" spans="1:11" ht="12.75" customHeight="1" x14ac:dyDescent="0.25">
      <c r="A114" s="261" t="s">
        <v>263</v>
      </c>
      <c r="B114" s="261"/>
      <c r="C114" s="261"/>
      <c r="D114" s="261"/>
      <c r="E114" s="261"/>
      <c r="F114" s="261"/>
      <c r="G114" s="7">
        <v>102</v>
      </c>
      <c r="H114" s="87">
        <v>-2178514</v>
      </c>
      <c r="I114" s="87">
        <v>-2178514</v>
      </c>
      <c r="J114" s="87">
        <v>-2836465.4665124854</v>
      </c>
      <c r="K114" s="87">
        <v>-2836465.4665124854</v>
      </c>
    </row>
  </sheetData>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87" orientation="portrait" r:id="rId1"/>
  <headerFooter alignWithMargins="0">
    <oddHeader>&amp;L&amp;"Aptos"&amp;10&amp;KFF0000 This document / e-mail is 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H58" sqref="H58:I58"/>
    </sheetView>
  </sheetViews>
  <sheetFormatPr defaultColWidth="9.109375" defaultRowHeight="13.2" x14ac:dyDescent="0.25"/>
  <cols>
    <col min="1" max="7" width="9.109375" style="9"/>
    <col min="8" max="9" width="30.33203125" style="13" customWidth="1"/>
    <col min="10" max="16384" width="9.109375" style="9"/>
  </cols>
  <sheetData>
    <row r="1" spans="1:9" x14ac:dyDescent="0.25">
      <c r="A1" s="296" t="s">
        <v>264</v>
      </c>
      <c r="B1" s="297"/>
      <c r="C1" s="297"/>
      <c r="D1" s="297"/>
      <c r="E1" s="297"/>
      <c r="F1" s="297"/>
      <c r="G1" s="297"/>
      <c r="H1" s="297"/>
      <c r="I1" s="297"/>
    </row>
    <row r="2" spans="1:9" x14ac:dyDescent="0.25">
      <c r="A2" s="298" t="s">
        <v>676</v>
      </c>
      <c r="B2" s="250"/>
      <c r="C2" s="250"/>
      <c r="D2" s="250"/>
      <c r="E2" s="250"/>
      <c r="F2" s="250"/>
      <c r="G2" s="250"/>
      <c r="H2" s="250"/>
      <c r="I2" s="250"/>
    </row>
    <row r="3" spans="1:9" x14ac:dyDescent="0.25">
      <c r="A3" s="300" t="s">
        <v>160</v>
      </c>
      <c r="B3" s="301"/>
      <c r="C3" s="301"/>
      <c r="D3" s="301"/>
      <c r="E3" s="301"/>
      <c r="F3" s="301"/>
      <c r="G3" s="301"/>
      <c r="H3" s="301"/>
      <c r="I3" s="301"/>
    </row>
    <row r="4" spans="1:9" x14ac:dyDescent="0.25">
      <c r="A4" s="299" t="s">
        <v>675</v>
      </c>
      <c r="B4" s="253"/>
      <c r="C4" s="253"/>
      <c r="D4" s="253"/>
      <c r="E4" s="253"/>
      <c r="F4" s="253"/>
      <c r="G4" s="253"/>
      <c r="H4" s="253"/>
      <c r="I4" s="254"/>
    </row>
    <row r="5" spans="1:9" ht="22.2" x14ac:dyDescent="0.25">
      <c r="A5" s="302" t="s">
        <v>43</v>
      </c>
      <c r="B5" s="258"/>
      <c r="C5" s="258"/>
      <c r="D5" s="258"/>
      <c r="E5" s="258"/>
      <c r="F5" s="258"/>
      <c r="G5" s="28" t="s">
        <v>161</v>
      </c>
      <c r="H5" s="29" t="s">
        <v>162</v>
      </c>
      <c r="I5" s="29" t="s">
        <v>163</v>
      </c>
    </row>
    <row r="6" spans="1:9" x14ac:dyDescent="0.25">
      <c r="A6" s="303">
        <v>1</v>
      </c>
      <c r="B6" s="258"/>
      <c r="C6" s="258"/>
      <c r="D6" s="258"/>
      <c r="E6" s="258"/>
      <c r="F6" s="258"/>
      <c r="G6" s="30">
        <v>2</v>
      </c>
      <c r="H6" s="29" t="s">
        <v>265</v>
      </c>
      <c r="I6" s="29" t="s">
        <v>266</v>
      </c>
    </row>
    <row r="7" spans="1:9" x14ac:dyDescent="0.25">
      <c r="A7" s="293" t="s">
        <v>267</v>
      </c>
      <c r="B7" s="293"/>
      <c r="C7" s="293"/>
      <c r="D7" s="293"/>
      <c r="E7" s="293"/>
      <c r="F7" s="293"/>
      <c r="G7" s="293"/>
      <c r="H7" s="293"/>
      <c r="I7" s="293"/>
    </row>
    <row r="8" spans="1:9" ht="12.75" customHeight="1" x14ac:dyDescent="0.25">
      <c r="A8" s="240" t="s">
        <v>268</v>
      </c>
      <c r="B8" s="240"/>
      <c r="C8" s="240"/>
      <c r="D8" s="240"/>
      <c r="E8" s="240"/>
      <c r="F8" s="240"/>
      <c r="G8" s="31">
        <v>1</v>
      </c>
      <c r="H8" s="91">
        <v>1895811</v>
      </c>
      <c r="I8" s="91">
        <v>1097290</v>
      </c>
    </row>
    <row r="9" spans="1:9" ht="12.75" customHeight="1" x14ac:dyDescent="0.25">
      <c r="A9" s="295" t="s">
        <v>269</v>
      </c>
      <c r="B9" s="295"/>
      <c r="C9" s="295"/>
      <c r="D9" s="295"/>
      <c r="E9" s="295"/>
      <c r="F9" s="295"/>
      <c r="G9" s="32">
        <v>2</v>
      </c>
      <c r="H9" s="92">
        <f>H10+H11+H12+H13+H14+H15+H16+H17</f>
        <v>8776534</v>
      </c>
      <c r="I9" s="92">
        <f>I10+I11+I12+I13+I14+I15+I16+I17</f>
        <v>15614624</v>
      </c>
    </row>
    <row r="10" spans="1:9" ht="12.75" customHeight="1" x14ac:dyDescent="0.25">
      <c r="A10" s="274" t="s">
        <v>270</v>
      </c>
      <c r="B10" s="274"/>
      <c r="C10" s="274"/>
      <c r="D10" s="274"/>
      <c r="E10" s="274"/>
      <c r="F10" s="274"/>
      <c r="G10" s="31">
        <v>3</v>
      </c>
      <c r="H10" s="91">
        <v>7641441</v>
      </c>
      <c r="I10" s="91">
        <v>10385916</v>
      </c>
    </row>
    <row r="11" spans="1:9" ht="22.2" customHeight="1" x14ac:dyDescent="0.25">
      <c r="A11" s="274" t="s">
        <v>271</v>
      </c>
      <c r="B11" s="274"/>
      <c r="C11" s="274"/>
      <c r="D11" s="274"/>
      <c r="E11" s="274"/>
      <c r="F11" s="274"/>
      <c r="G11" s="31">
        <v>4</v>
      </c>
      <c r="H11" s="91">
        <v>9248</v>
      </c>
      <c r="I11" s="91">
        <v>76110</v>
      </c>
    </row>
    <row r="12" spans="1:9" ht="23.4" customHeight="1" x14ac:dyDescent="0.25">
      <c r="A12" s="274" t="s">
        <v>272</v>
      </c>
      <c r="B12" s="274"/>
      <c r="C12" s="274"/>
      <c r="D12" s="274"/>
      <c r="E12" s="274"/>
      <c r="F12" s="274"/>
      <c r="G12" s="31">
        <v>5</v>
      </c>
      <c r="H12" s="91">
        <v>0</v>
      </c>
      <c r="I12" s="91">
        <v>181031</v>
      </c>
    </row>
    <row r="13" spans="1:9" ht="12.75" customHeight="1" x14ac:dyDescent="0.25">
      <c r="A13" s="274" t="s">
        <v>273</v>
      </c>
      <c r="B13" s="274"/>
      <c r="C13" s="274"/>
      <c r="D13" s="274"/>
      <c r="E13" s="274"/>
      <c r="F13" s="274"/>
      <c r="G13" s="31">
        <v>6</v>
      </c>
      <c r="H13" s="91">
        <v>-1179019</v>
      </c>
      <c r="I13" s="91">
        <v>-1991261</v>
      </c>
    </row>
    <row r="14" spans="1:9" ht="12.75" customHeight="1" x14ac:dyDescent="0.25">
      <c r="A14" s="274" t="s">
        <v>274</v>
      </c>
      <c r="B14" s="274"/>
      <c r="C14" s="274"/>
      <c r="D14" s="274"/>
      <c r="E14" s="274"/>
      <c r="F14" s="274"/>
      <c r="G14" s="31">
        <v>7</v>
      </c>
      <c r="H14" s="91">
        <v>3834595</v>
      </c>
      <c r="I14" s="91">
        <v>7403528</v>
      </c>
    </row>
    <row r="15" spans="1:9" ht="12.75" customHeight="1" x14ac:dyDescent="0.25">
      <c r="A15" s="274" t="s">
        <v>275</v>
      </c>
      <c r="B15" s="274"/>
      <c r="C15" s="274"/>
      <c r="D15" s="274"/>
      <c r="E15" s="274"/>
      <c r="F15" s="274"/>
      <c r="G15" s="31">
        <v>8</v>
      </c>
      <c r="H15" s="91">
        <v>295986</v>
      </c>
      <c r="I15" s="91">
        <v>41376</v>
      </c>
    </row>
    <row r="16" spans="1:9" ht="12.75" customHeight="1" x14ac:dyDescent="0.25">
      <c r="A16" s="274" t="s">
        <v>276</v>
      </c>
      <c r="B16" s="274"/>
      <c r="C16" s="274"/>
      <c r="D16" s="274"/>
      <c r="E16" s="274"/>
      <c r="F16" s="274"/>
      <c r="G16" s="31">
        <v>9</v>
      </c>
      <c r="H16" s="91">
        <v>-1584193</v>
      </c>
      <c r="I16" s="91">
        <v>-1149016</v>
      </c>
    </row>
    <row r="17" spans="1:9" ht="25.2" customHeight="1" x14ac:dyDescent="0.25">
      <c r="A17" s="274" t="s">
        <v>277</v>
      </c>
      <c r="B17" s="274"/>
      <c r="C17" s="274"/>
      <c r="D17" s="274"/>
      <c r="E17" s="274"/>
      <c r="F17" s="274"/>
      <c r="G17" s="31">
        <v>10</v>
      </c>
      <c r="H17" s="91">
        <v>-241524</v>
      </c>
      <c r="I17" s="91">
        <v>666940</v>
      </c>
    </row>
    <row r="18" spans="1:9" ht="28.2" customHeight="1" x14ac:dyDescent="0.25">
      <c r="A18" s="291" t="s">
        <v>278</v>
      </c>
      <c r="B18" s="291"/>
      <c r="C18" s="291"/>
      <c r="D18" s="291"/>
      <c r="E18" s="291"/>
      <c r="F18" s="291"/>
      <c r="G18" s="32">
        <v>11</v>
      </c>
      <c r="H18" s="92">
        <f>H8+H9</f>
        <v>10672345</v>
      </c>
      <c r="I18" s="92">
        <f>I8+I9</f>
        <v>16711914</v>
      </c>
    </row>
    <row r="19" spans="1:9" ht="12.75" customHeight="1" x14ac:dyDescent="0.25">
      <c r="A19" s="295" t="s">
        <v>279</v>
      </c>
      <c r="B19" s="295"/>
      <c r="C19" s="295"/>
      <c r="D19" s="295"/>
      <c r="E19" s="295"/>
      <c r="F19" s="295"/>
      <c r="G19" s="32">
        <v>12</v>
      </c>
      <c r="H19" s="92">
        <f>H20+H21+H22+H23</f>
        <v>-4106016</v>
      </c>
      <c r="I19" s="92">
        <f>I20+I21+I22+I23</f>
        <v>-26844281</v>
      </c>
    </row>
    <row r="20" spans="1:9" ht="12.75" customHeight="1" x14ac:dyDescent="0.25">
      <c r="A20" s="274" t="s">
        <v>280</v>
      </c>
      <c r="B20" s="274"/>
      <c r="C20" s="274"/>
      <c r="D20" s="274"/>
      <c r="E20" s="274"/>
      <c r="F20" s="274"/>
      <c r="G20" s="31">
        <v>13</v>
      </c>
      <c r="H20" s="91">
        <v>2825430</v>
      </c>
      <c r="I20" s="91">
        <v>-1251917</v>
      </c>
    </row>
    <row r="21" spans="1:9" ht="12.75" customHeight="1" x14ac:dyDescent="0.25">
      <c r="A21" s="274" t="s">
        <v>281</v>
      </c>
      <c r="B21" s="274"/>
      <c r="C21" s="274"/>
      <c r="D21" s="274"/>
      <c r="E21" s="274"/>
      <c r="F21" s="274"/>
      <c r="G21" s="31">
        <v>14</v>
      </c>
      <c r="H21" s="91">
        <v>-2206828</v>
      </c>
      <c r="I21" s="91">
        <v>-13668615</v>
      </c>
    </row>
    <row r="22" spans="1:9" ht="12.75" customHeight="1" x14ac:dyDescent="0.25">
      <c r="A22" s="274" t="s">
        <v>282</v>
      </c>
      <c r="B22" s="274"/>
      <c r="C22" s="274"/>
      <c r="D22" s="274"/>
      <c r="E22" s="274"/>
      <c r="F22" s="274"/>
      <c r="G22" s="31">
        <v>15</v>
      </c>
      <c r="H22" s="91">
        <v>-1386448</v>
      </c>
      <c r="I22" s="91">
        <v>-3615068</v>
      </c>
    </row>
    <row r="23" spans="1:9" ht="12.75" customHeight="1" x14ac:dyDescent="0.25">
      <c r="A23" s="274" t="s">
        <v>283</v>
      </c>
      <c r="B23" s="274"/>
      <c r="C23" s="274"/>
      <c r="D23" s="274"/>
      <c r="E23" s="274"/>
      <c r="F23" s="274"/>
      <c r="G23" s="31">
        <v>16</v>
      </c>
      <c r="H23" s="91">
        <v>-3338170</v>
      </c>
      <c r="I23" s="91">
        <v>-8308681</v>
      </c>
    </row>
    <row r="24" spans="1:9" ht="12.75" customHeight="1" x14ac:dyDescent="0.25">
      <c r="A24" s="291" t="s">
        <v>284</v>
      </c>
      <c r="B24" s="291"/>
      <c r="C24" s="291"/>
      <c r="D24" s="291"/>
      <c r="E24" s="291"/>
      <c r="F24" s="291"/>
      <c r="G24" s="32">
        <v>17</v>
      </c>
      <c r="H24" s="92">
        <f>H18+H19</f>
        <v>6566329</v>
      </c>
      <c r="I24" s="92">
        <f>I18+I19</f>
        <v>-10132367</v>
      </c>
    </row>
    <row r="25" spans="1:9" ht="12.75" customHeight="1" x14ac:dyDescent="0.25">
      <c r="A25" s="240" t="s">
        <v>285</v>
      </c>
      <c r="B25" s="240"/>
      <c r="C25" s="240"/>
      <c r="D25" s="240"/>
      <c r="E25" s="240"/>
      <c r="F25" s="240"/>
      <c r="G25" s="31">
        <v>18</v>
      </c>
      <c r="H25" s="91">
        <v>-2466647</v>
      </c>
      <c r="I25" s="91">
        <v>-3512954</v>
      </c>
    </row>
    <row r="26" spans="1:9" ht="12.75" customHeight="1" x14ac:dyDescent="0.25">
      <c r="A26" s="240" t="s">
        <v>286</v>
      </c>
      <c r="B26" s="240"/>
      <c r="C26" s="240"/>
      <c r="D26" s="240"/>
      <c r="E26" s="240"/>
      <c r="F26" s="240"/>
      <c r="G26" s="31">
        <v>19</v>
      </c>
      <c r="H26" s="91">
        <v>-1180596</v>
      </c>
      <c r="I26" s="91">
        <v>-878304</v>
      </c>
    </row>
    <row r="27" spans="1:9" ht="25.95" customHeight="1" x14ac:dyDescent="0.25">
      <c r="A27" s="292" t="s">
        <v>287</v>
      </c>
      <c r="B27" s="292"/>
      <c r="C27" s="292"/>
      <c r="D27" s="292"/>
      <c r="E27" s="292"/>
      <c r="F27" s="292"/>
      <c r="G27" s="32">
        <v>20</v>
      </c>
      <c r="H27" s="92">
        <f>H24+H25+H26</f>
        <v>2919086</v>
      </c>
      <c r="I27" s="92">
        <f>I24+I25+I26</f>
        <v>-14523625</v>
      </c>
    </row>
    <row r="28" spans="1:9" x14ac:dyDescent="0.25">
      <c r="A28" s="293" t="s">
        <v>288</v>
      </c>
      <c r="B28" s="293"/>
      <c r="C28" s="293"/>
      <c r="D28" s="293"/>
      <c r="E28" s="293"/>
      <c r="F28" s="293"/>
      <c r="G28" s="293"/>
      <c r="H28" s="293"/>
      <c r="I28" s="293"/>
    </row>
    <row r="29" spans="1:9" ht="30.6" customHeight="1" x14ac:dyDescent="0.25">
      <c r="A29" s="240" t="s">
        <v>289</v>
      </c>
      <c r="B29" s="240"/>
      <c r="C29" s="240"/>
      <c r="D29" s="240"/>
      <c r="E29" s="240"/>
      <c r="F29" s="240"/>
      <c r="G29" s="31">
        <v>21</v>
      </c>
      <c r="H29" s="91">
        <v>0</v>
      </c>
      <c r="I29" s="91">
        <v>0</v>
      </c>
    </row>
    <row r="30" spans="1:9" ht="12.75" customHeight="1" x14ac:dyDescent="0.25">
      <c r="A30" s="240" t="s">
        <v>290</v>
      </c>
      <c r="B30" s="240"/>
      <c r="C30" s="240"/>
      <c r="D30" s="240"/>
      <c r="E30" s="240"/>
      <c r="F30" s="240"/>
      <c r="G30" s="31">
        <v>22</v>
      </c>
      <c r="H30" s="91">
        <v>0</v>
      </c>
      <c r="I30" s="91">
        <v>0</v>
      </c>
    </row>
    <row r="31" spans="1:9" ht="12.75" customHeight="1" x14ac:dyDescent="0.25">
      <c r="A31" s="240" t="s">
        <v>291</v>
      </c>
      <c r="B31" s="240"/>
      <c r="C31" s="240"/>
      <c r="D31" s="240"/>
      <c r="E31" s="240"/>
      <c r="F31" s="240"/>
      <c r="G31" s="31">
        <v>23</v>
      </c>
      <c r="H31" s="91">
        <v>0</v>
      </c>
      <c r="I31" s="91">
        <v>0</v>
      </c>
    </row>
    <row r="32" spans="1:9" ht="12.75" customHeight="1" x14ac:dyDescent="0.25">
      <c r="A32" s="240" t="s">
        <v>292</v>
      </c>
      <c r="B32" s="240"/>
      <c r="C32" s="240"/>
      <c r="D32" s="240"/>
      <c r="E32" s="240"/>
      <c r="F32" s="240"/>
      <c r="G32" s="31">
        <v>24</v>
      </c>
      <c r="H32" s="91">
        <v>0</v>
      </c>
      <c r="I32" s="91">
        <v>0</v>
      </c>
    </row>
    <row r="33" spans="1:9" ht="12.75" customHeight="1" x14ac:dyDescent="0.25">
      <c r="A33" s="240" t="s">
        <v>293</v>
      </c>
      <c r="B33" s="240"/>
      <c r="C33" s="240"/>
      <c r="D33" s="240"/>
      <c r="E33" s="240"/>
      <c r="F33" s="240"/>
      <c r="G33" s="31">
        <v>25</v>
      </c>
      <c r="H33" s="91">
        <v>0</v>
      </c>
      <c r="I33" s="91">
        <v>0</v>
      </c>
    </row>
    <row r="34" spans="1:9" ht="12.75" customHeight="1" x14ac:dyDescent="0.25">
      <c r="A34" s="240" t="s">
        <v>294</v>
      </c>
      <c r="B34" s="240"/>
      <c r="C34" s="240"/>
      <c r="D34" s="240"/>
      <c r="E34" s="240"/>
      <c r="F34" s="240"/>
      <c r="G34" s="31">
        <v>26</v>
      </c>
      <c r="H34" s="91">
        <v>0</v>
      </c>
      <c r="I34" s="91">
        <v>0</v>
      </c>
    </row>
    <row r="35" spans="1:9" ht="26.4" customHeight="1" x14ac:dyDescent="0.25">
      <c r="A35" s="291" t="s">
        <v>295</v>
      </c>
      <c r="B35" s="291"/>
      <c r="C35" s="291"/>
      <c r="D35" s="291"/>
      <c r="E35" s="291"/>
      <c r="F35" s="291"/>
      <c r="G35" s="32">
        <v>27</v>
      </c>
      <c r="H35" s="93">
        <f>H29+H30+H31+H32+H33+H34</f>
        <v>0</v>
      </c>
      <c r="I35" s="93">
        <f>I29+I30+I31+I32+I33+I34</f>
        <v>0</v>
      </c>
    </row>
    <row r="36" spans="1:9" ht="22.95" customHeight="1" x14ac:dyDescent="0.25">
      <c r="A36" s="240" t="s">
        <v>296</v>
      </c>
      <c r="B36" s="240"/>
      <c r="C36" s="240"/>
      <c r="D36" s="240"/>
      <c r="E36" s="240"/>
      <c r="F36" s="240"/>
      <c r="G36" s="31">
        <v>28</v>
      </c>
      <c r="H36" s="91">
        <v>-7075080</v>
      </c>
      <c r="I36" s="91">
        <v>-6789098</v>
      </c>
    </row>
    <row r="37" spans="1:9" ht="12.75" customHeight="1" x14ac:dyDescent="0.25">
      <c r="A37" s="240" t="s">
        <v>297</v>
      </c>
      <c r="B37" s="240"/>
      <c r="C37" s="240"/>
      <c r="D37" s="240"/>
      <c r="E37" s="240"/>
      <c r="F37" s="240"/>
      <c r="G37" s="31">
        <v>29</v>
      </c>
      <c r="H37" s="91">
        <v>0</v>
      </c>
      <c r="I37" s="91">
        <v>0</v>
      </c>
    </row>
    <row r="38" spans="1:9" ht="12.75" customHeight="1" x14ac:dyDescent="0.25">
      <c r="A38" s="240" t="s">
        <v>298</v>
      </c>
      <c r="B38" s="240"/>
      <c r="C38" s="240"/>
      <c r="D38" s="240"/>
      <c r="E38" s="240"/>
      <c r="F38" s="240"/>
      <c r="G38" s="31">
        <v>30</v>
      </c>
      <c r="H38" s="91">
        <v>0</v>
      </c>
      <c r="I38" s="91">
        <v>-1518187</v>
      </c>
    </row>
    <row r="39" spans="1:9" ht="12.75" customHeight="1" x14ac:dyDescent="0.25">
      <c r="A39" s="240" t="s">
        <v>299</v>
      </c>
      <c r="B39" s="240"/>
      <c r="C39" s="240"/>
      <c r="D39" s="240"/>
      <c r="E39" s="240"/>
      <c r="F39" s="240"/>
      <c r="G39" s="31">
        <v>31</v>
      </c>
      <c r="H39" s="91">
        <v>0</v>
      </c>
      <c r="I39" s="91">
        <v>383072</v>
      </c>
    </row>
    <row r="40" spans="1:9" ht="12.75" customHeight="1" x14ac:dyDescent="0.25">
      <c r="A40" s="240" t="s">
        <v>300</v>
      </c>
      <c r="B40" s="240"/>
      <c r="C40" s="240"/>
      <c r="D40" s="240"/>
      <c r="E40" s="240"/>
      <c r="F40" s="240"/>
      <c r="G40" s="31">
        <v>32</v>
      </c>
      <c r="H40" s="91">
        <v>-98235</v>
      </c>
      <c r="I40" s="91">
        <v>0</v>
      </c>
    </row>
    <row r="41" spans="1:9" ht="24" customHeight="1" x14ac:dyDescent="0.25">
      <c r="A41" s="291" t="s">
        <v>301</v>
      </c>
      <c r="B41" s="291"/>
      <c r="C41" s="291"/>
      <c r="D41" s="291"/>
      <c r="E41" s="291"/>
      <c r="F41" s="291"/>
      <c r="G41" s="32">
        <v>33</v>
      </c>
      <c r="H41" s="93">
        <f>H36+H37+H38+H39+H40</f>
        <v>-7173315</v>
      </c>
      <c r="I41" s="93">
        <f>I36+I37+I38+I39+I40</f>
        <v>-7924213</v>
      </c>
    </row>
    <row r="42" spans="1:9" ht="29.4" customHeight="1" x14ac:dyDescent="0.25">
      <c r="A42" s="292" t="s">
        <v>302</v>
      </c>
      <c r="B42" s="292"/>
      <c r="C42" s="292"/>
      <c r="D42" s="292"/>
      <c r="E42" s="292"/>
      <c r="F42" s="292"/>
      <c r="G42" s="32">
        <v>34</v>
      </c>
      <c r="H42" s="93">
        <f>H35+H41</f>
        <v>-7173315</v>
      </c>
      <c r="I42" s="93">
        <f>I35+I41</f>
        <v>-7924213</v>
      </c>
    </row>
    <row r="43" spans="1:9" x14ac:dyDescent="0.25">
      <c r="A43" s="293" t="s">
        <v>303</v>
      </c>
      <c r="B43" s="293"/>
      <c r="C43" s="293"/>
      <c r="D43" s="293"/>
      <c r="E43" s="293"/>
      <c r="F43" s="293"/>
      <c r="G43" s="293"/>
      <c r="H43" s="293"/>
      <c r="I43" s="293"/>
    </row>
    <row r="44" spans="1:9" ht="12.75" customHeight="1" x14ac:dyDescent="0.25">
      <c r="A44" s="240" t="s">
        <v>304</v>
      </c>
      <c r="B44" s="240"/>
      <c r="C44" s="240"/>
      <c r="D44" s="240"/>
      <c r="E44" s="240"/>
      <c r="F44" s="240"/>
      <c r="G44" s="31">
        <v>35</v>
      </c>
      <c r="H44" s="91">
        <v>0</v>
      </c>
      <c r="I44" s="91">
        <v>0</v>
      </c>
    </row>
    <row r="45" spans="1:9" ht="25.2" customHeight="1" x14ac:dyDescent="0.25">
      <c r="A45" s="240" t="s">
        <v>305</v>
      </c>
      <c r="B45" s="240"/>
      <c r="C45" s="240"/>
      <c r="D45" s="240"/>
      <c r="E45" s="240"/>
      <c r="F45" s="240"/>
      <c r="G45" s="31">
        <v>36</v>
      </c>
      <c r="H45" s="91">
        <v>0</v>
      </c>
      <c r="I45" s="91">
        <v>0</v>
      </c>
    </row>
    <row r="46" spans="1:9" ht="12.75" customHeight="1" x14ac:dyDescent="0.25">
      <c r="A46" s="240" t="s">
        <v>306</v>
      </c>
      <c r="B46" s="240"/>
      <c r="C46" s="240"/>
      <c r="D46" s="240"/>
      <c r="E46" s="240"/>
      <c r="F46" s="240"/>
      <c r="G46" s="31">
        <v>37</v>
      </c>
      <c r="H46" s="91">
        <v>55939751</v>
      </c>
      <c r="I46" s="91">
        <v>55465484</v>
      </c>
    </row>
    <row r="47" spans="1:9" ht="12.75" customHeight="1" x14ac:dyDescent="0.25">
      <c r="A47" s="240" t="s">
        <v>307</v>
      </c>
      <c r="B47" s="240"/>
      <c r="C47" s="240"/>
      <c r="D47" s="240"/>
      <c r="E47" s="240"/>
      <c r="F47" s="240"/>
      <c r="G47" s="31">
        <v>38</v>
      </c>
      <c r="H47" s="91">
        <v>0</v>
      </c>
      <c r="I47" s="91">
        <v>34150000</v>
      </c>
    </row>
    <row r="48" spans="1:9" ht="22.2" customHeight="1" x14ac:dyDescent="0.25">
      <c r="A48" s="291" t="s">
        <v>308</v>
      </c>
      <c r="B48" s="291"/>
      <c r="C48" s="291"/>
      <c r="D48" s="291"/>
      <c r="E48" s="291"/>
      <c r="F48" s="291"/>
      <c r="G48" s="32">
        <v>39</v>
      </c>
      <c r="H48" s="93">
        <f>H44+H45+H46+H47</f>
        <v>55939751</v>
      </c>
      <c r="I48" s="93">
        <f>I44+I45+I46+I47</f>
        <v>89615484</v>
      </c>
    </row>
    <row r="49" spans="1:9" ht="24.6" customHeight="1" x14ac:dyDescent="0.25">
      <c r="A49" s="240" t="s">
        <v>309</v>
      </c>
      <c r="B49" s="240"/>
      <c r="C49" s="240"/>
      <c r="D49" s="240"/>
      <c r="E49" s="240"/>
      <c r="F49" s="240"/>
      <c r="G49" s="31">
        <v>40</v>
      </c>
      <c r="H49" s="91">
        <v>-73277693</v>
      </c>
      <c r="I49" s="91">
        <v>-50786599</v>
      </c>
    </row>
    <row r="50" spans="1:9" ht="12.75" customHeight="1" x14ac:dyDescent="0.25">
      <c r="A50" s="240" t="s">
        <v>310</v>
      </c>
      <c r="B50" s="240"/>
      <c r="C50" s="240"/>
      <c r="D50" s="240"/>
      <c r="E50" s="240"/>
      <c r="F50" s="240"/>
      <c r="G50" s="31">
        <v>41</v>
      </c>
      <c r="H50" s="91">
        <v>0</v>
      </c>
      <c r="I50" s="91">
        <v>0</v>
      </c>
    </row>
    <row r="51" spans="1:9" ht="12.75" customHeight="1" x14ac:dyDescent="0.25">
      <c r="A51" s="240" t="s">
        <v>311</v>
      </c>
      <c r="B51" s="240"/>
      <c r="C51" s="240"/>
      <c r="D51" s="240"/>
      <c r="E51" s="240"/>
      <c r="F51" s="240"/>
      <c r="G51" s="31">
        <v>42</v>
      </c>
      <c r="H51" s="91">
        <v>-2825178</v>
      </c>
      <c r="I51" s="91">
        <v>-4986730</v>
      </c>
    </row>
    <row r="52" spans="1:9" ht="22.95" customHeight="1" x14ac:dyDescent="0.25">
      <c r="A52" s="240" t="s">
        <v>312</v>
      </c>
      <c r="B52" s="240"/>
      <c r="C52" s="240"/>
      <c r="D52" s="240"/>
      <c r="E52" s="240"/>
      <c r="F52" s="240"/>
      <c r="G52" s="31">
        <v>43</v>
      </c>
      <c r="H52" s="91">
        <v>0</v>
      </c>
      <c r="I52" s="91">
        <v>-488105</v>
      </c>
    </row>
    <row r="53" spans="1:9" ht="12.75" customHeight="1" x14ac:dyDescent="0.25">
      <c r="A53" s="240" t="s">
        <v>313</v>
      </c>
      <c r="B53" s="240"/>
      <c r="C53" s="240"/>
      <c r="D53" s="240"/>
      <c r="E53" s="240"/>
      <c r="F53" s="240"/>
      <c r="G53" s="31">
        <v>44</v>
      </c>
      <c r="H53" s="91">
        <v>0</v>
      </c>
      <c r="I53" s="91">
        <v>0</v>
      </c>
    </row>
    <row r="54" spans="1:9" ht="30.6" customHeight="1" x14ac:dyDescent="0.25">
      <c r="A54" s="291" t="s">
        <v>314</v>
      </c>
      <c r="B54" s="291"/>
      <c r="C54" s="291"/>
      <c r="D54" s="291"/>
      <c r="E54" s="291"/>
      <c r="F54" s="291"/>
      <c r="G54" s="32">
        <v>45</v>
      </c>
      <c r="H54" s="93">
        <f>H49+H50+H51+H52+H53</f>
        <v>-76102871</v>
      </c>
      <c r="I54" s="93">
        <f>I49+I50+I51+I52+I53</f>
        <v>-56261434</v>
      </c>
    </row>
    <row r="55" spans="1:9" ht="29.4" customHeight="1" x14ac:dyDescent="0.25">
      <c r="A55" s="292" t="s">
        <v>315</v>
      </c>
      <c r="B55" s="292"/>
      <c r="C55" s="292"/>
      <c r="D55" s="292"/>
      <c r="E55" s="292"/>
      <c r="F55" s="292"/>
      <c r="G55" s="32">
        <v>46</v>
      </c>
      <c r="H55" s="93">
        <f>H48+H54</f>
        <v>-20163120</v>
      </c>
      <c r="I55" s="93">
        <f>I48+I54</f>
        <v>33354050</v>
      </c>
    </row>
    <row r="56" spans="1:9" x14ac:dyDescent="0.25">
      <c r="A56" s="240" t="s">
        <v>316</v>
      </c>
      <c r="B56" s="240"/>
      <c r="C56" s="240"/>
      <c r="D56" s="240"/>
      <c r="E56" s="240"/>
      <c r="F56" s="240"/>
      <c r="G56" s="31">
        <v>47</v>
      </c>
      <c r="H56" s="91">
        <v>-402461</v>
      </c>
      <c r="I56" s="91">
        <v>-252096</v>
      </c>
    </row>
    <row r="57" spans="1:9" ht="26.4" customHeight="1" x14ac:dyDescent="0.25">
      <c r="A57" s="292" t="s">
        <v>317</v>
      </c>
      <c r="B57" s="292"/>
      <c r="C57" s="292"/>
      <c r="D57" s="292"/>
      <c r="E57" s="292"/>
      <c r="F57" s="292"/>
      <c r="G57" s="32">
        <v>48</v>
      </c>
      <c r="H57" s="93">
        <f>H27+H42+H55+H56</f>
        <v>-24819810</v>
      </c>
      <c r="I57" s="93">
        <f>I27+I42+I55+I56</f>
        <v>10654116</v>
      </c>
    </row>
    <row r="58" spans="1:9" x14ac:dyDescent="0.25">
      <c r="A58" s="294" t="s">
        <v>318</v>
      </c>
      <c r="B58" s="294"/>
      <c r="C58" s="294"/>
      <c r="D58" s="294"/>
      <c r="E58" s="294"/>
      <c r="F58" s="294"/>
      <c r="G58" s="31">
        <v>49</v>
      </c>
      <c r="H58" s="91">
        <v>111982622</v>
      </c>
      <c r="I58" s="91">
        <v>119641980</v>
      </c>
    </row>
    <row r="59" spans="1:9" ht="31.2" customHeight="1" x14ac:dyDescent="0.25">
      <c r="A59" s="292" t="s">
        <v>319</v>
      </c>
      <c r="B59" s="292"/>
      <c r="C59" s="292"/>
      <c r="D59" s="292"/>
      <c r="E59" s="292"/>
      <c r="F59" s="292"/>
      <c r="G59" s="32">
        <v>50</v>
      </c>
      <c r="H59" s="93">
        <f>H57+H58</f>
        <v>87162812</v>
      </c>
      <c r="I59" s="93">
        <f>I57+I58</f>
        <v>130296096</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oddHeader>&amp;L&amp;"Aptos"&amp;10&amp;KFF0000 This document / e-mail is 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N18" sqref="N18"/>
    </sheetView>
  </sheetViews>
  <sheetFormatPr defaultRowHeight="13.2" x14ac:dyDescent="0.25"/>
  <cols>
    <col min="1" max="7" width="9.109375" style="1"/>
    <col min="8" max="9" width="22.109375" style="1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96" t="s">
        <v>320</v>
      </c>
      <c r="B1" s="297"/>
      <c r="C1" s="297"/>
      <c r="D1" s="297"/>
      <c r="E1" s="297"/>
      <c r="F1" s="297"/>
      <c r="G1" s="297"/>
      <c r="H1" s="297"/>
      <c r="I1" s="297"/>
    </row>
    <row r="2" spans="1:9" ht="12.75" customHeight="1" x14ac:dyDescent="0.25">
      <c r="A2" s="298" t="s">
        <v>676</v>
      </c>
      <c r="B2" s="250"/>
      <c r="C2" s="250"/>
      <c r="D2" s="250"/>
      <c r="E2" s="250"/>
      <c r="F2" s="250"/>
      <c r="G2" s="250"/>
      <c r="H2" s="250"/>
      <c r="I2" s="250"/>
    </row>
    <row r="3" spans="1:9" x14ac:dyDescent="0.25">
      <c r="A3" s="306" t="s">
        <v>42</v>
      </c>
      <c r="B3" s="307"/>
      <c r="C3" s="307"/>
      <c r="D3" s="307"/>
      <c r="E3" s="307"/>
      <c r="F3" s="307"/>
      <c r="G3" s="307"/>
      <c r="H3" s="307"/>
      <c r="I3" s="307"/>
    </row>
    <row r="4" spans="1:9" x14ac:dyDescent="0.25">
      <c r="A4" s="299" t="s">
        <v>675</v>
      </c>
      <c r="B4" s="253"/>
      <c r="C4" s="253"/>
      <c r="D4" s="253"/>
      <c r="E4" s="253"/>
      <c r="F4" s="253"/>
      <c r="G4" s="253"/>
      <c r="H4" s="253"/>
      <c r="I4" s="254"/>
    </row>
    <row r="5" spans="1:9" ht="22.2" x14ac:dyDescent="0.25">
      <c r="A5" s="302" t="s">
        <v>43</v>
      </c>
      <c r="B5" s="258"/>
      <c r="C5" s="258"/>
      <c r="D5" s="258"/>
      <c r="E5" s="258"/>
      <c r="F5" s="258"/>
      <c r="G5" s="28" t="s">
        <v>161</v>
      </c>
      <c r="H5" s="29" t="s">
        <v>162</v>
      </c>
      <c r="I5" s="29" t="s">
        <v>163</v>
      </c>
    </row>
    <row r="6" spans="1:9" x14ac:dyDescent="0.25">
      <c r="A6" s="303">
        <v>1</v>
      </c>
      <c r="B6" s="258"/>
      <c r="C6" s="258"/>
      <c r="D6" s="258"/>
      <c r="E6" s="258"/>
      <c r="F6" s="258"/>
      <c r="G6" s="94">
        <v>2</v>
      </c>
      <c r="H6" s="29" t="s">
        <v>265</v>
      </c>
      <c r="I6" s="29" t="s">
        <v>266</v>
      </c>
    </row>
    <row r="7" spans="1:9" x14ac:dyDescent="0.25">
      <c r="A7" s="314" t="s">
        <v>267</v>
      </c>
      <c r="B7" s="315"/>
      <c r="C7" s="315"/>
      <c r="D7" s="315"/>
      <c r="E7" s="315"/>
      <c r="F7" s="315"/>
      <c r="G7" s="315"/>
      <c r="H7" s="315"/>
      <c r="I7" s="316"/>
    </row>
    <row r="8" spans="1:9" x14ac:dyDescent="0.25">
      <c r="A8" s="317" t="s">
        <v>321</v>
      </c>
      <c r="B8" s="317"/>
      <c r="C8" s="317"/>
      <c r="D8" s="317"/>
      <c r="E8" s="317"/>
      <c r="F8" s="317"/>
      <c r="G8" s="10">
        <v>1</v>
      </c>
      <c r="H8" s="95"/>
      <c r="I8" s="95"/>
    </row>
    <row r="9" spans="1:9" x14ac:dyDescent="0.25">
      <c r="A9" s="304" t="s">
        <v>322</v>
      </c>
      <c r="B9" s="304"/>
      <c r="C9" s="304"/>
      <c r="D9" s="304"/>
      <c r="E9" s="304"/>
      <c r="F9" s="304"/>
      <c r="G9" s="11">
        <v>2</v>
      </c>
      <c r="H9" s="96"/>
      <c r="I9" s="96"/>
    </row>
    <row r="10" spans="1:9" x14ac:dyDescent="0.25">
      <c r="A10" s="304" t="s">
        <v>323</v>
      </c>
      <c r="B10" s="304"/>
      <c r="C10" s="304"/>
      <c r="D10" s="304"/>
      <c r="E10" s="304"/>
      <c r="F10" s="304"/>
      <c r="G10" s="11">
        <v>3</v>
      </c>
      <c r="H10" s="96"/>
      <c r="I10" s="96"/>
    </row>
    <row r="11" spans="1:9" x14ac:dyDescent="0.25">
      <c r="A11" s="304" t="s">
        <v>324</v>
      </c>
      <c r="B11" s="304"/>
      <c r="C11" s="304"/>
      <c r="D11" s="304"/>
      <c r="E11" s="304"/>
      <c r="F11" s="304"/>
      <c r="G11" s="11">
        <v>4</v>
      </c>
      <c r="H11" s="96"/>
      <c r="I11" s="96"/>
    </row>
    <row r="12" spans="1:9" x14ac:dyDescent="0.25">
      <c r="A12" s="304" t="s">
        <v>325</v>
      </c>
      <c r="B12" s="304"/>
      <c r="C12" s="304"/>
      <c r="D12" s="304"/>
      <c r="E12" s="304"/>
      <c r="F12" s="304"/>
      <c r="G12" s="11">
        <v>5</v>
      </c>
      <c r="H12" s="96"/>
      <c r="I12" s="96"/>
    </row>
    <row r="13" spans="1:9" x14ac:dyDescent="0.25">
      <c r="A13" s="305" t="s">
        <v>326</v>
      </c>
      <c r="B13" s="305"/>
      <c r="C13" s="305"/>
      <c r="D13" s="305"/>
      <c r="E13" s="305"/>
      <c r="F13" s="305"/>
      <c r="G13" s="25">
        <v>6</v>
      </c>
      <c r="H13" s="97">
        <f>SUM(H8:H12)</f>
        <v>0</v>
      </c>
      <c r="I13" s="97">
        <f>SUM(I8:I12)</f>
        <v>0</v>
      </c>
    </row>
    <row r="14" spans="1:9" ht="12.75" customHeight="1" x14ac:dyDescent="0.25">
      <c r="A14" s="304" t="s">
        <v>327</v>
      </c>
      <c r="B14" s="304"/>
      <c r="C14" s="304"/>
      <c r="D14" s="304"/>
      <c r="E14" s="304"/>
      <c r="F14" s="304"/>
      <c r="G14" s="11">
        <v>7</v>
      </c>
      <c r="H14" s="96"/>
      <c r="I14" s="96"/>
    </row>
    <row r="15" spans="1:9" ht="12.75" customHeight="1" x14ac:dyDescent="0.25">
      <c r="A15" s="304" t="s">
        <v>328</v>
      </c>
      <c r="B15" s="304"/>
      <c r="C15" s="304"/>
      <c r="D15" s="304"/>
      <c r="E15" s="304"/>
      <c r="F15" s="304"/>
      <c r="G15" s="11">
        <v>8</v>
      </c>
      <c r="H15" s="96"/>
      <c r="I15" s="96"/>
    </row>
    <row r="16" spans="1:9" ht="12.75" customHeight="1" x14ac:dyDescent="0.25">
      <c r="A16" s="304" t="s">
        <v>329</v>
      </c>
      <c r="B16" s="304"/>
      <c r="C16" s="304"/>
      <c r="D16" s="304"/>
      <c r="E16" s="304"/>
      <c r="F16" s="304"/>
      <c r="G16" s="11">
        <v>9</v>
      </c>
      <c r="H16" s="96"/>
      <c r="I16" s="96"/>
    </row>
    <row r="17" spans="1:9" ht="12.75" customHeight="1" x14ac:dyDescent="0.25">
      <c r="A17" s="304" t="s">
        <v>330</v>
      </c>
      <c r="B17" s="304"/>
      <c r="C17" s="304"/>
      <c r="D17" s="304"/>
      <c r="E17" s="304"/>
      <c r="F17" s="304"/>
      <c r="G17" s="11">
        <v>10</v>
      </c>
      <c r="H17" s="96"/>
      <c r="I17" s="96"/>
    </row>
    <row r="18" spans="1:9" ht="12.75" customHeight="1" x14ac:dyDescent="0.25">
      <c r="A18" s="304" t="s">
        <v>331</v>
      </c>
      <c r="B18" s="304"/>
      <c r="C18" s="304"/>
      <c r="D18" s="304"/>
      <c r="E18" s="304"/>
      <c r="F18" s="304"/>
      <c r="G18" s="11">
        <v>11</v>
      </c>
      <c r="H18" s="96"/>
      <c r="I18" s="96"/>
    </row>
    <row r="19" spans="1:9" ht="12.75" customHeight="1" x14ac:dyDescent="0.25">
      <c r="A19" s="304" t="s">
        <v>332</v>
      </c>
      <c r="B19" s="304"/>
      <c r="C19" s="304"/>
      <c r="D19" s="304"/>
      <c r="E19" s="304"/>
      <c r="F19" s="304"/>
      <c r="G19" s="11">
        <v>12</v>
      </c>
      <c r="H19" s="96"/>
      <c r="I19" s="96"/>
    </row>
    <row r="20" spans="1:9" ht="26.25" customHeight="1" x14ac:dyDescent="0.25">
      <c r="A20" s="305" t="s">
        <v>333</v>
      </c>
      <c r="B20" s="305"/>
      <c r="C20" s="305"/>
      <c r="D20" s="305"/>
      <c r="E20" s="305"/>
      <c r="F20" s="305"/>
      <c r="G20" s="25">
        <v>13</v>
      </c>
      <c r="H20" s="97">
        <f>SUM(H14:H19)</f>
        <v>0</v>
      </c>
      <c r="I20" s="97">
        <f>SUM(I14:I19)</f>
        <v>0</v>
      </c>
    </row>
    <row r="21" spans="1:9" ht="27.6" customHeight="1" x14ac:dyDescent="0.25">
      <c r="A21" s="313" t="s">
        <v>334</v>
      </c>
      <c r="B21" s="313"/>
      <c r="C21" s="313"/>
      <c r="D21" s="313"/>
      <c r="E21" s="313"/>
      <c r="F21" s="313"/>
      <c r="G21" s="26">
        <v>14</v>
      </c>
      <c r="H21" s="98">
        <f>H13+H20</f>
        <v>0</v>
      </c>
      <c r="I21" s="98">
        <f>I13+I20</f>
        <v>0</v>
      </c>
    </row>
    <row r="22" spans="1:9" x14ac:dyDescent="0.25">
      <c r="A22" s="314" t="s">
        <v>288</v>
      </c>
      <c r="B22" s="315"/>
      <c r="C22" s="315"/>
      <c r="D22" s="315"/>
      <c r="E22" s="315"/>
      <c r="F22" s="315"/>
      <c r="G22" s="315"/>
      <c r="H22" s="315"/>
      <c r="I22" s="316"/>
    </row>
    <row r="23" spans="1:9" ht="26.4" customHeight="1" x14ac:dyDescent="0.25">
      <c r="A23" s="317" t="s">
        <v>335</v>
      </c>
      <c r="B23" s="317"/>
      <c r="C23" s="317"/>
      <c r="D23" s="317"/>
      <c r="E23" s="317"/>
      <c r="F23" s="317"/>
      <c r="G23" s="10">
        <v>15</v>
      </c>
      <c r="H23" s="95"/>
      <c r="I23" s="95"/>
    </row>
    <row r="24" spans="1:9" ht="12.75" customHeight="1" x14ac:dyDescent="0.25">
      <c r="A24" s="304" t="s">
        <v>336</v>
      </c>
      <c r="B24" s="304"/>
      <c r="C24" s="304"/>
      <c r="D24" s="304"/>
      <c r="E24" s="304"/>
      <c r="F24" s="304"/>
      <c r="G24" s="10">
        <v>16</v>
      </c>
      <c r="H24" s="96"/>
      <c r="I24" s="96"/>
    </row>
    <row r="25" spans="1:9" ht="12.75" customHeight="1" x14ac:dyDescent="0.25">
      <c r="A25" s="304" t="s">
        <v>337</v>
      </c>
      <c r="B25" s="304"/>
      <c r="C25" s="304"/>
      <c r="D25" s="304"/>
      <c r="E25" s="304"/>
      <c r="F25" s="304"/>
      <c r="G25" s="10">
        <v>17</v>
      </c>
      <c r="H25" s="96"/>
      <c r="I25" s="96"/>
    </row>
    <row r="26" spans="1:9" ht="12.75" customHeight="1" x14ac:dyDescent="0.25">
      <c r="A26" s="304" t="s">
        <v>338</v>
      </c>
      <c r="B26" s="304"/>
      <c r="C26" s="304"/>
      <c r="D26" s="304"/>
      <c r="E26" s="304"/>
      <c r="F26" s="304"/>
      <c r="G26" s="10">
        <v>18</v>
      </c>
      <c r="H26" s="96"/>
      <c r="I26" s="96"/>
    </row>
    <row r="27" spans="1:9" ht="12.75" customHeight="1" x14ac:dyDescent="0.25">
      <c r="A27" s="304" t="s">
        <v>339</v>
      </c>
      <c r="B27" s="304"/>
      <c r="C27" s="304"/>
      <c r="D27" s="304"/>
      <c r="E27" s="304"/>
      <c r="F27" s="304"/>
      <c r="G27" s="10">
        <v>19</v>
      </c>
      <c r="H27" s="96"/>
      <c r="I27" s="96"/>
    </row>
    <row r="28" spans="1:9" ht="12.75" customHeight="1" x14ac:dyDescent="0.25">
      <c r="A28" s="304" t="s">
        <v>340</v>
      </c>
      <c r="B28" s="304"/>
      <c r="C28" s="304"/>
      <c r="D28" s="304"/>
      <c r="E28" s="304"/>
      <c r="F28" s="304"/>
      <c r="G28" s="10">
        <v>20</v>
      </c>
      <c r="H28" s="96"/>
      <c r="I28" s="96"/>
    </row>
    <row r="29" spans="1:9" ht="24" customHeight="1" x14ac:dyDescent="0.25">
      <c r="A29" s="310" t="s">
        <v>341</v>
      </c>
      <c r="B29" s="310"/>
      <c r="C29" s="310"/>
      <c r="D29" s="310"/>
      <c r="E29" s="310"/>
      <c r="F29" s="310"/>
      <c r="G29" s="25">
        <v>21</v>
      </c>
      <c r="H29" s="99">
        <f>SUM(H23:H28)</f>
        <v>0</v>
      </c>
      <c r="I29" s="99">
        <f>SUM(I23:I28)</f>
        <v>0</v>
      </c>
    </row>
    <row r="30" spans="1:9" ht="27" customHeight="1" x14ac:dyDescent="0.25">
      <c r="A30" s="304" t="s">
        <v>342</v>
      </c>
      <c r="B30" s="304"/>
      <c r="C30" s="304"/>
      <c r="D30" s="304"/>
      <c r="E30" s="304"/>
      <c r="F30" s="304"/>
      <c r="G30" s="11">
        <v>22</v>
      </c>
      <c r="H30" s="96"/>
      <c r="I30" s="96"/>
    </row>
    <row r="31" spans="1:9" ht="12.75" customHeight="1" x14ac:dyDescent="0.25">
      <c r="A31" s="304" t="s">
        <v>343</v>
      </c>
      <c r="B31" s="304"/>
      <c r="C31" s="304"/>
      <c r="D31" s="304"/>
      <c r="E31" s="304"/>
      <c r="F31" s="304"/>
      <c r="G31" s="11">
        <v>23</v>
      </c>
      <c r="H31" s="96"/>
      <c r="I31" s="96"/>
    </row>
    <row r="32" spans="1:9" ht="12.75" customHeight="1" x14ac:dyDescent="0.25">
      <c r="A32" s="304" t="s">
        <v>344</v>
      </c>
      <c r="B32" s="304"/>
      <c r="C32" s="304"/>
      <c r="D32" s="304"/>
      <c r="E32" s="304"/>
      <c r="F32" s="304"/>
      <c r="G32" s="11">
        <v>24</v>
      </c>
      <c r="H32" s="96"/>
      <c r="I32" s="96"/>
    </row>
    <row r="33" spans="1:9" ht="12.75" customHeight="1" x14ac:dyDescent="0.25">
      <c r="A33" s="304" t="s">
        <v>345</v>
      </c>
      <c r="B33" s="304"/>
      <c r="C33" s="304"/>
      <c r="D33" s="304"/>
      <c r="E33" s="304"/>
      <c r="F33" s="304"/>
      <c r="G33" s="11">
        <v>25</v>
      </c>
      <c r="H33" s="96"/>
      <c r="I33" s="96"/>
    </row>
    <row r="34" spans="1:9" ht="12.75" customHeight="1" x14ac:dyDescent="0.25">
      <c r="A34" s="304" t="s">
        <v>346</v>
      </c>
      <c r="B34" s="304"/>
      <c r="C34" s="304"/>
      <c r="D34" s="304"/>
      <c r="E34" s="304"/>
      <c r="F34" s="304"/>
      <c r="G34" s="11">
        <v>26</v>
      </c>
      <c r="H34" s="96"/>
      <c r="I34" s="96"/>
    </row>
    <row r="35" spans="1:9" ht="25.95" customHeight="1" x14ac:dyDescent="0.25">
      <c r="A35" s="310" t="s">
        <v>347</v>
      </c>
      <c r="B35" s="310"/>
      <c r="C35" s="310"/>
      <c r="D35" s="310"/>
      <c r="E35" s="310"/>
      <c r="F35" s="310"/>
      <c r="G35" s="25">
        <v>27</v>
      </c>
      <c r="H35" s="99">
        <f>SUM(H30:H34)</f>
        <v>0</v>
      </c>
      <c r="I35" s="99">
        <f>SUM(I30:I34)</f>
        <v>0</v>
      </c>
    </row>
    <row r="36" spans="1:9" ht="28.2" customHeight="1" x14ac:dyDescent="0.25">
      <c r="A36" s="313" t="s">
        <v>348</v>
      </c>
      <c r="B36" s="313"/>
      <c r="C36" s="313"/>
      <c r="D36" s="313"/>
      <c r="E36" s="313"/>
      <c r="F36" s="313"/>
      <c r="G36" s="26">
        <v>28</v>
      </c>
      <c r="H36" s="100">
        <f>H29+H35</f>
        <v>0</v>
      </c>
      <c r="I36" s="100">
        <f>I29+I35</f>
        <v>0</v>
      </c>
    </row>
    <row r="37" spans="1:9" x14ac:dyDescent="0.25">
      <c r="A37" s="314" t="s">
        <v>303</v>
      </c>
      <c r="B37" s="315"/>
      <c r="C37" s="315"/>
      <c r="D37" s="315"/>
      <c r="E37" s="315"/>
      <c r="F37" s="315"/>
      <c r="G37" s="315">
        <v>0</v>
      </c>
      <c r="H37" s="315"/>
      <c r="I37" s="316"/>
    </row>
    <row r="38" spans="1:9" ht="12.75" customHeight="1" x14ac:dyDescent="0.25">
      <c r="A38" s="318" t="s">
        <v>349</v>
      </c>
      <c r="B38" s="318"/>
      <c r="C38" s="318"/>
      <c r="D38" s="318"/>
      <c r="E38" s="318"/>
      <c r="F38" s="318"/>
      <c r="G38" s="10">
        <v>29</v>
      </c>
      <c r="H38" s="95"/>
      <c r="I38" s="95"/>
    </row>
    <row r="39" spans="1:9" ht="25.2" customHeight="1" x14ac:dyDescent="0.25">
      <c r="A39" s="309" t="s">
        <v>350</v>
      </c>
      <c r="B39" s="309"/>
      <c r="C39" s="309"/>
      <c r="D39" s="309"/>
      <c r="E39" s="309"/>
      <c r="F39" s="309"/>
      <c r="G39" s="11">
        <v>30</v>
      </c>
      <c r="H39" s="96"/>
      <c r="I39" s="96"/>
    </row>
    <row r="40" spans="1:9" ht="12.75" customHeight="1" x14ac:dyDescent="0.25">
      <c r="A40" s="309" t="s">
        <v>351</v>
      </c>
      <c r="B40" s="309"/>
      <c r="C40" s="309"/>
      <c r="D40" s="309"/>
      <c r="E40" s="309"/>
      <c r="F40" s="309"/>
      <c r="G40" s="11">
        <v>31</v>
      </c>
      <c r="H40" s="96"/>
      <c r="I40" s="96"/>
    </row>
    <row r="41" spans="1:9" ht="12.75" customHeight="1" x14ac:dyDescent="0.25">
      <c r="A41" s="309" t="s">
        <v>352</v>
      </c>
      <c r="B41" s="309"/>
      <c r="C41" s="309"/>
      <c r="D41" s="309"/>
      <c r="E41" s="309"/>
      <c r="F41" s="309"/>
      <c r="G41" s="11">
        <v>32</v>
      </c>
      <c r="H41" s="96"/>
      <c r="I41" s="96"/>
    </row>
    <row r="42" spans="1:9" ht="25.95" customHeight="1" x14ac:dyDescent="0.25">
      <c r="A42" s="310" t="s">
        <v>353</v>
      </c>
      <c r="B42" s="310"/>
      <c r="C42" s="310"/>
      <c r="D42" s="310"/>
      <c r="E42" s="310"/>
      <c r="F42" s="310"/>
      <c r="G42" s="25">
        <v>33</v>
      </c>
      <c r="H42" s="99">
        <f>H41+H40+H39+H38</f>
        <v>0</v>
      </c>
      <c r="I42" s="99">
        <f>I41+I40+I39+I38</f>
        <v>0</v>
      </c>
    </row>
    <row r="43" spans="1:9" ht="24.6" customHeight="1" x14ac:dyDescent="0.25">
      <c r="A43" s="309" t="s">
        <v>354</v>
      </c>
      <c r="B43" s="309"/>
      <c r="C43" s="309"/>
      <c r="D43" s="309"/>
      <c r="E43" s="309"/>
      <c r="F43" s="309"/>
      <c r="G43" s="11">
        <v>34</v>
      </c>
      <c r="H43" s="96"/>
      <c r="I43" s="96"/>
    </row>
    <row r="44" spans="1:9" ht="12.75" customHeight="1" x14ac:dyDescent="0.25">
      <c r="A44" s="309" t="s">
        <v>355</v>
      </c>
      <c r="B44" s="309"/>
      <c r="C44" s="309"/>
      <c r="D44" s="309"/>
      <c r="E44" s="309"/>
      <c r="F44" s="309"/>
      <c r="G44" s="11">
        <v>35</v>
      </c>
      <c r="H44" s="96"/>
      <c r="I44" s="96"/>
    </row>
    <row r="45" spans="1:9" ht="12.75" customHeight="1" x14ac:dyDescent="0.25">
      <c r="A45" s="309" t="s">
        <v>356</v>
      </c>
      <c r="B45" s="309"/>
      <c r="C45" s="309"/>
      <c r="D45" s="309"/>
      <c r="E45" s="309"/>
      <c r="F45" s="309"/>
      <c r="G45" s="11">
        <v>36</v>
      </c>
      <c r="H45" s="96"/>
      <c r="I45" s="96"/>
    </row>
    <row r="46" spans="1:9" ht="21" customHeight="1" x14ac:dyDescent="0.25">
      <c r="A46" s="309" t="s">
        <v>357</v>
      </c>
      <c r="B46" s="309"/>
      <c r="C46" s="309"/>
      <c r="D46" s="309"/>
      <c r="E46" s="309"/>
      <c r="F46" s="309"/>
      <c r="G46" s="11">
        <v>37</v>
      </c>
      <c r="H46" s="96"/>
      <c r="I46" s="96"/>
    </row>
    <row r="47" spans="1:9" ht="12.75" customHeight="1" x14ac:dyDescent="0.25">
      <c r="A47" s="309" t="s">
        <v>358</v>
      </c>
      <c r="B47" s="309"/>
      <c r="C47" s="309"/>
      <c r="D47" s="309"/>
      <c r="E47" s="309"/>
      <c r="F47" s="309"/>
      <c r="G47" s="11">
        <v>38</v>
      </c>
      <c r="H47" s="96"/>
      <c r="I47" s="96"/>
    </row>
    <row r="48" spans="1:9" ht="22.95" customHeight="1" x14ac:dyDescent="0.25">
      <c r="A48" s="310" t="s">
        <v>359</v>
      </c>
      <c r="B48" s="310"/>
      <c r="C48" s="310"/>
      <c r="D48" s="310"/>
      <c r="E48" s="310"/>
      <c r="F48" s="310"/>
      <c r="G48" s="25">
        <v>39</v>
      </c>
      <c r="H48" s="99">
        <f>H47+H46+H45+H44+H43</f>
        <v>0</v>
      </c>
      <c r="I48" s="99">
        <f>I47+I46+I45+I44+I43</f>
        <v>0</v>
      </c>
    </row>
    <row r="49" spans="1:9" ht="25.95" customHeight="1" x14ac:dyDescent="0.25">
      <c r="A49" s="311" t="s">
        <v>360</v>
      </c>
      <c r="B49" s="311"/>
      <c r="C49" s="311"/>
      <c r="D49" s="311"/>
      <c r="E49" s="311"/>
      <c r="F49" s="311"/>
      <c r="G49" s="25">
        <v>40</v>
      </c>
      <c r="H49" s="99">
        <f>H48+H42</f>
        <v>0</v>
      </c>
      <c r="I49" s="99">
        <f>I48+I42</f>
        <v>0</v>
      </c>
    </row>
    <row r="50" spans="1:9" ht="12.75" customHeight="1" x14ac:dyDescent="0.25">
      <c r="A50" s="304" t="s">
        <v>361</v>
      </c>
      <c r="B50" s="304"/>
      <c r="C50" s="304"/>
      <c r="D50" s="304"/>
      <c r="E50" s="304"/>
      <c r="F50" s="304"/>
      <c r="G50" s="11">
        <v>41</v>
      </c>
      <c r="H50" s="96"/>
      <c r="I50" s="96"/>
    </row>
    <row r="51" spans="1:9" ht="25.95" customHeight="1" x14ac:dyDescent="0.25">
      <c r="A51" s="311" t="s">
        <v>362</v>
      </c>
      <c r="B51" s="311"/>
      <c r="C51" s="311"/>
      <c r="D51" s="311"/>
      <c r="E51" s="311"/>
      <c r="F51" s="311"/>
      <c r="G51" s="25">
        <v>42</v>
      </c>
      <c r="H51" s="99">
        <f>H21+H36+H49+H50</f>
        <v>0</v>
      </c>
      <c r="I51" s="99">
        <f>I21+I36+I49+I50</f>
        <v>0</v>
      </c>
    </row>
    <row r="52" spans="1:9" ht="12.75" customHeight="1" x14ac:dyDescent="0.25">
      <c r="A52" s="312" t="s">
        <v>318</v>
      </c>
      <c r="B52" s="312"/>
      <c r="C52" s="312"/>
      <c r="D52" s="312"/>
      <c r="E52" s="312"/>
      <c r="F52" s="312"/>
      <c r="G52" s="11">
        <v>43</v>
      </c>
      <c r="H52" s="96"/>
      <c r="I52" s="96"/>
    </row>
    <row r="53" spans="1:9" ht="31.95" customHeight="1" x14ac:dyDescent="0.25">
      <c r="A53" s="308" t="s">
        <v>363</v>
      </c>
      <c r="B53" s="308"/>
      <c r="C53" s="308"/>
      <c r="D53" s="308"/>
      <c r="E53" s="308"/>
      <c r="F53" s="308"/>
      <c r="G53" s="27">
        <v>44</v>
      </c>
      <c r="H53" s="101">
        <f>H52+H51</f>
        <v>0</v>
      </c>
      <c r="I53" s="101">
        <f>I52+I51</f>
        <v>0</v>
      </c>
    </row>
  </sheetData>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oddHeader>&amp;L&amp;"Aptos"&amp;10&amp;KFF0000 This document / e-mail is 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
  <sheetViews>
    <sheetView view="pageBreakPreview" topLeftCell="B1" zoomScale="80" zoomScaleNormal="100" zoomScaleSheetLayoutView="80" workbookViewId="0">
      <selection activeCell="H50" sqref="H50:M58"/>
    </sheetView>
  </sheetViews>
  <sheetFormatPr defaultRowHeight="13.2" x14ac:dyDescent="0.25"/>
  <cols>
    <col min="1" max="4" width="9.109375" style="1"/>
    <col min="5" max="5" width="10.109375" style="1" bestFit="1" customWidth="1"/>
    <col min="6" max="6" width="9.109375" style="1"/>
    <col min="7" max="7" width="12.44140625" style="1" customWidth="1"/>
    <col min="8" max="26" width="13.44140625" style="12" customWidth="1"/>
    <col min="27" max="27" width="13.44140625" style="1" customWidth="1"/>
    <col min="28" max="262" width="9.109375" style="1"/>
    <col min="263" max="263" width="10.109375" style="1" bestFit="1" customWidth="1"/>
    <col min="264" max="267" width="9.109375" style="1"/>
    <col min="268" max="269" width="9.88671875" style="1" bestFit="1" customWidth="1"/>
    <col min="270" max="518" width="9.109375" style="1"/>
    <col min="519" max="519" width="10.109375" style="1" bestFit="1" customWidth="1"/>
    <col min="520" max="523" width="9.109375" style="1"/>
    <col min="524" max="525" width="9.88671875" style="1" bestFit="1" customWidth="1"/>
    <col min="526" max="774" width="9.109375" style="1"/>
    <col min="775" max="775" width="10.109375" style="1" bestFit="1" customWidth="1"/>
    <col min="776" max="779" width="9.109375" style="1"/>
    <col min="780" max="781" width="9.88671875" style="1" bestFit="1" customWidth="1"/>
    <col min="782" max="1030" width="9.109375" style="1"/>
    <col min="1031" max="1031" width="10.109375" style="1" bestFit="1" customWidth="1"/>
    <col min="1032" max="1035" width="9.109375" style="1"/>
    <col min="1036" max="1037" width="9.88671875" style="1" bestFit="1" customWidth="1"/>
    <col min="1038" max="1286" width="9.109375" style="1"/>
    <col min="1287" max="1287" width="10.109375" style="1" bestFit="1" customWidth="1"/>
    <col min="1288" max="1291" width="9.109375" style="1"/>
    <col min="1292" max="1293" width="9.88671875" style="1" bestFit="1" customWidth="1"/>
    <col min="1294" max="1542" width="9.109375" style="1"/>
    <col min="1543" max="1543" width="10.109375" style="1" bestFit="1" customWidth="1"/>
    <col min="1544" max="1547" width="9.109375" style="1"/>
    <col min="1548" max="1549" width="9.88671875" style="1" bestFit="1" customWidth="1"/>
    <col min="1550" max="1798" width="9.109375" style="1"/>
    <col min="1799" max="1799" width="10.109375" style="1" bestFit="1" customWidth="1"/>
    <col min="1800" max="1803" width="9.109375" style="1"/>
    <col min="1804" max="1805" width="9.88671875" style="1" bestFit="1" customWidth="1"/>
    <col min="1806" max="2054" width="9.109375" style="1"/>
    <col min="2055" max="2055" width="10.109375" style="1" bestFit="1" customWidth="1"/>
    <col min="2056" max="2059" width="9.109375" style="1"/>
    <col min="2060" max="2061" width="9.88671875" style="1" bestFit="1" customWidth="1"/>
    <col min="2062" max="2310" width="9.109375" style="1"/>
    <col min="2311" max="2311" width="10.109375" style="1" bestFit="1" customWidth="1"/>
    <col min="2312" max="2315" width="9.109375" style="1"/>
    <col min="2316" max="2317" width="9.88671875" style="1" bestFit="1" customWidth="1"/>
    <col min="2318" max="2566" width="9.109375" style="1"/>
    <col min="2567" max="2567" width="10.109375" style="1" bestFit="1" customWidth="1"/>
    <col min="2568" max="2571" width="9.109375" style="1"/>
    <col min="2572" max="2573" width="9.88671875" style="1" bestFit="1" customWidth="1"/>
    <col min="2574" max="2822" width="9.109375" style="1"/>
    <col min="2823" max="2823" width="10.109375" style="1" bestFit="1" customWidth="1"/>
    <col min="2824" max="2827" width="9.109375" style="1"/>
    <col min="2828" max="2829" width="9.88671875" style="1" bestFit="1" customWidth="1"/>
    <col min="2830" max="3078" width="9.109375" style="1"/>
    <col min="3079" max="3079" width="10.109375" style="1" bestFit="1" customWidth="1"/>
    <col min="3080" max="3083" width="9.109375" style="1"/>
    <col min="3084" max="3085" width="9.88671875" style="1" bestFit="1" customWidth="1"/>
    <col min="3086" max="3334" width="9.109375" style="1"/>
    <col min="3335" max="3335" width="10.109375" style="1" bestFit="1" customWidth="1"/>
    <col min="3336" max="3339" width="9.109375" style="1"/>
    <col min="3340" max="3341" width="9.88671875" style="1" bestFit="1" customWidth="1"/>
    <col min="3342" max="3590" width="9.109375" style="1"/>
    <col min="3591" max="3591" width="10.109375" style="1" bestFit="1" customWidth="1"/>
    <col min="3592" max="3595" width="9.109375" style="1"/>
    <col min="3596" max="3597" width="9.88671875" style="1" bestFit="1" customWidth="1"/>
    <col min="3598" max="3846" width="9.109375" style="1"/>
    <col min="3847" max="3847" width="10.109375" style="1" bestFit="1" customWidth="1"/>
    <col min="3848" max="3851" width="9.109375" style="1"/>
    <col min="3852" max="3853" width="9.88671875" style="1" bestFit="1" customWidth="1"/>
    <col min="3854" max="4102" width="9.109375" style="1"/>
    <col min="4103" max="4103" width="10.109375" style="1" bestFit="1" customWidth="1"/>
    <col min="4104" max="4107" width="9.109375" style="1"/>
    <col min="4108" max="4109" width="9.88671875" style="1" bestFit="1" customWidth="1"/>
    <col min="4110" max="4358" width="9.109375" style="1"/>
    <col min="4359" max="4359" width="10.109375" style="1" bestFit="1" customWidth="1"/>
    <col min="4360" max="4363" width="9.109375" style="1"/>
    <col min="4364" max="4365" width="9.88671875" style="1" bestFit="1" customWidth="1"/>
    <col min="4366" max="4614" width="9.109375" style="1"/>
    <col min="4615" max="4615" width="10.109375" style="1" bestFit="1" customWidth="1"/>
    <col min="4616" max="4619" width="9.109375" style="1"/>
    <col min="4620" max="4621" width="9.88671875" style="1" bestFit="1" customWidth="1"/>
    <col min="4622" max="4870" width="9.109375" style="1"/>
    <col min="4871" max="4871" width="10.109375" style="1" bestFit="1" customWidth="1"/>
    <col min="4872" max="4875" width="9.109375" style="1"/>
    <col min="4876" max="4877" width="9.88671875" style="1" bestFit="1" customWidth="1"/>
    <col min="4878" max="5126" width="9.109375" style="1"/>
    <col min="5127" max="5127" width="10.109375" style="1" bestFit="1" customWidth="1"/>
    <col min="5128" max="5131" width="9.109375" style="1"/>
    <col min="5132" max="5133" width="9.88671875" style="1" bestFit="1" customWidth="1"/>
    <col min="5134" max="5382" width="9.109375" style="1"/>
    <col min="5383" max="5383" width="10.109375" style="1" bestFit="1" customWidth="1"/>
    <col min="5384" max="5387" width="9.109375" style="1"/>
    <col min="5388" max="5389" width="9.88671875" style="1" bestFit="1" customWidth="1"/>
    <col min="5390" max="5638" width="9.109375" style="1"/>
    <col min="5639" max="5639" width="10.109375" style="1" bestFit="1" customWidth="1"/>
    <col min="5640" max="5643" width="9.109375" style="1"/>
    <col min="5644" max="5645" width="9.88671875" style="1" bestFit="1" customWidth="1"/>
    <col min="5646" max="5894" width="9.109375" style="1"/>
    <col min="5895" max="5895" width="10.109375" style="1" bestFit="1" customWidth="1"/>
    <col min="5896" max="5899" width="9.109375" style="1"/>
    <col min="5900" max="5901" width="9.88671875" style="1" bestFit="1" customWidth="1"/>
    <col min="5902" max="6150" width="9.109375" style="1"/>
    <col min="6151" max="6151" width="10.109375" style="1" bestFit="1" customWidth="1"/>
    <col min="6152" max="6155" width="9.109375" style="1"/>
    <col min="6156" max="6157" width="9.88671875" style="1" bestFit="1" customWidth="1"/>
    <col min="6158" max="6406" width="9.109375" style="1"/>
    <col min="6407" max="6407" width="10.109375" style="1" bestFit="1" customWidth="1"/>
    <col min="6408" max="6411" width="9.109375" style="1"/>
    <col min="6412" max="6413" width="9.88671875" style="1" bestFit="1" customWidth="1"/>
    <col min="6414" max="6662" width="9.109375" style="1"/>
    <col min="6663" max="6663" width="10.109375" style="1" bestFit="1" customWidth="1"/>
    <col min="6664" max="6667" width="9.109375" style="1"/>
    <col min="6668" max="6669" width="9.88671875" style="1" bestFit="1" customWidth="1"/>
    <col min="6670" max="6918" width="9.109375" style="1"/>
    <col min="6919" max="6919" width="10.109375" style="1" bestFit="1" customWidth="1"/>
    <col min="6920" max="6923" width="9.109375" style="1"/>
    <col min="6924" max="6925" width="9.88671875" style="1" bestFit="1" customWidth="1"/>
    <col min="6926" max="7174" width="9.109375" style="1"/>
    <col min="7175" max="7175" width="10.109375" style="1" bestFit="1" customWidth="1"/>
    <col min="7176" max="7179" width="9.109375" style="1"/>
    <col min="7180" max="7181" width="9.88671875" style="1" bestFit="1" customWidth="1"/>
    <col min="7182" max="7430" width="9.109375" style="1"/>
    <col min="7431" max="7431" width="10.109375" style="1" bestFit="1" customWidth="1"/>
    <col min="7432" max="7435" width="9.109375" style="1"/>
    <col min="7436" max="7437" width="9.88671875" style="1" bestFit="1" customWidth="1"/>
    <col min="7438" max="7686" width="9.109375" style="1"/>
    <col min="7687" max="7687" width="10.109375" style="1" bestFit="1" customWidth="1"/>
    <col min="7688" max="7691" width="9.109375" style="1"/>
    <col min="7692" max="7693" width="9.88671875" style="1" bestFit="1" customWidth="1"/>
    <col min="7694" max="7942" width="9.109375" style="1"/>
    <col min="7943" max="7943" width="10.109375" style="1" bestFit="1" customWidth="1"/>
    <col min="7944" max="7947" width="9.109375" style="1"/>
    <col min="7948" max="7949" width="9.88671875" style="1" bestFit="1" customWidth="1"/>
    <col min="7950" max="8198" width="9.109375" style="1"/>
    <col min="8199" max="8199" width="10.109375" style="1" bestFit="1" customWidth="1"/>
    <col min="8200" max="8203" width="9.109375" style="1"/>
    <col min="8204" max="8205" width="9.88671875" style="1" bestFit="1" customWidth="1"/>
    <col min="8206" max="8454" width="9.109375" style="1"/>
    <col min="8455" max="8455" width="10.109375" style="1" bestFit="1" customWidth="1"/>
    <col min="8456" max="8459" width="9.109375" style="1"/>
    <col min="8460" max="8461" width="9.88671875" style="1" bestFit="1" customWidth="1"/>
    <col min="8462" max="8710" width="9.109375" style="1"/>
    <col min="8711" max="8711" width="10.109375" style="1" bestFit="1" customWidth="1"/>
    <col min="8712" max="8715" width="9.109375" style="1"/>
    <col min="8716" max="8717" width="9.88671875" style="1" bestFit="1" customWidth="1"/>
    <col min="8718" max="8966" width="9.109375" style="1"/>
    <col min="8967" max="8967" width="10.109375" style="1" bestFit="1" customWidth="1"/>
    <col min="8968" max="8971" width="9.109375" style="1"/>
    <col min="8972" max="8973" width="9.88671875" style="1" bestFit="1" customWidth="1"/>
    <col min="8974" max="9222" width="9.109375" style="1"/>
    <col min="9223" max="9223" width="10.109375" style="1" bestFit="1" customWidth="1"/>
    <col min="9224" max="9227" width="9.109375" style="1"/>
    <col min="9228" max="9229" width="9.88671875" style="1" bestFit="1" customWidth="1"/>
    <col min="9230" max="9478" width="9.109375" style="1"/>
    <col min="9479" max="9479" width="10.109375" style="1" bestFit="1" customWidth="1"/>
    <col min="9480" max="9483" width="9.109375" style="1"/>
    <col min="9484" max="9485" width="9.88671875" style="1" bestFit="1" customWidth="1"/>
    <col min="9486" max="9734" width="9.109375" style="1"/>
    <col min="9735" max="9735" width="10.109375" style="1" bestFit="1" customWidth="1"/>
    <col min="9736" max="9739" width="9.109375" style="1"/>
    <col min="9740" max="9741" width="9.88671875" style="1" bestFit="1" customWidth="1"/>
    <col min="9742" max="9990" width="9.109375" style="1"/>
    <col min="9991" max="9991" width="10.109375" style="1" bestFit="1" customWidth="1"/>
    <col min="9992" max="9995" width="9.109375" style="1"/>
    <col min="9996" max="9997" width="9.88671875" style="1" bestFit="1" customWidth="1"/>
    <col min="9998" max="10246" width="9.109375" style="1"/>
    <col min="10247" max="10247" width="10.109375" style="1" bestFit="1" customWidth="1"/>
    <col min="10248" max="10251" width="9.109375" style="1"/>
    <col min="10252" max="10253" width="9.88671875" style="1" bestFit="1" customWidth="1"/>
    <col min="10254" max="10502" width="9.109375" style="1"/>
    <col min="10503" max="10503" width="10.109375" style="1" bestFit="1" customWidth="1"/>
    <col min="10504" max="10507" width="9.109375" style="1"/>
    <col min="10508" max="10509" width="9.88671875" style="1" bestFit="1" customWidth="1"/>
    <col min="10510" max="10758" width="9.109375" style="1"/>
    <col min="10759" max="10759" width="10.109375" style="1" bestFit="1" customWidth="1"/>
    <col min="10760" max="10763" width="9.109375" style="1"/>
    <col min="10764" max="10765" width="9.88671875" style="1" bestFit="1" customWidth="1"/>
    <col min="10766" max="11014" width="9.109375" style="1"/>
    <col min="11015" max="11015" width="10.109375" style="1" bestFit="1" customWidth="1"/>
    <col min="11016" max="11019" width="9.109375" style="1"/>
    <col min="11020" max="11021" width="9.88671875" style="1" bestFit="1" customWidth="1"/>
    <col min="11022" max="11270" width="9.109375" style="1"/>
    <col min="11271" max="11271" width="10.109375" style="1" bestFit="1" customWidth="1"/>
    <col min="11272" max="11275" width="9.109375" style="1"/>
    <col min="11276" max="11277" width="9.88671875" style="1" bestFit="1" customWidth="1"/>
    <col min="11278" max="11526" width="9.109375" style="1"/>
    <col min="11527" max="11527" width="10.109375" style="1" bestFit="1" customWidth="1"/>
    <col min="11528" max="11531" width="9.109375" style="1"/>
    <col min="11532" max="11533" width="9.88671875" style="1" bestFit="1" customWidth="1"/>
    <col min="11534" max="11782" width="9.109375" style="1"/>
    <col min="11783" max="11783" width="10.109375" style="1" bestFit="1" customWidth="1"/>
    <col min="11784" max="11787" width="9.109375" style="1"/>
    <col min="11788" max="11789" width="9.88671875" style="1" bestFit="1" customWidth="1"/>
    <col min="11790" max="12038" width="9.109375" style="1"/>
    <col min="12039" max="12039" width="10.109375" style="1" bestFit="1" customWidth="1"/>
    <col min="12040" max="12043" width="9.109375" style="1"/>
    <col min="12044" max="12045" width="9.88671875" style="1" bestFit="1" customWidth="1"/>
    <col min="12046" max="12294" width="9.109375" style="1"/>
    <col min="12295" max="12295" width="10.109375" style="1" bestFit="1" customWidth="1"/>
    <col min="12296" max="12299" width="9.109375" style="1"/>
    <col min="12300" max="12301" width="9.88671875" style="1" bestFit="1" customWidth="1"/>
    <col min="12302" max="12550" width="9.109375" style="1"/>
    <col min="12551" max="12551" width="10.109375" style="1" bestFit="1" customWidth="1"/>
    <col min="12552" max="12555" width="9.109375" style="1"/>
    <col min="12556" max="12557" width="9.88671875" style="1" bestFit="1" customWidth="1"/>
    <col min="12558" max="12806" width="9.109375" style="1"/>
    <col min="12807" max="12807" width="10.109375" style="1" bestFit="1" customWidth="1"/>
    <col min="12808" max="12811" width="9.109375" style="1"/>
    <col min="12812" max="12813" width="9.88671875" style="1" bestFit="1" customWidth="1"/>
    <col min="12814" max="13062" width="9.109375" style="1"/>
    <col min="13063" max="13063" width="10.109375" style="1" bestFit="1" customWidth="1"/>
    <col min="13064" max="13067" width="9.109375" style="1"/>
    <col min="13068" max="13069" width="9.88671875" style="1" bestFit="1" customWidth="1"/>
    <col min="13070" max="13318" width="9.109375" style="1"/>
    <col min="13319" max="13319" width="10.109375" style="1" bestFit="1" customWidth="1"/>
    <col min="13320" max="13323" width="9.109375" style="1"/>
    <col min="13324" max="13325" width="9.88671875" style="1" bestFit="1" customWidth="1"/>
    <col min="13326" max="13574" width="9.109375" style="1"/>
    <col min="13575" max="13575" width="10.109375" style="1" bestFit="1" customWidth="1"/>
    <col min="13576" max="13579" width="9.109375" style="1"/>
    <col min="13580" max="13581" width="9.88671875" style="1" bestFit="1" customWidth="1"/>
    <col min="13582" max="13830" width="9.109375" style="1"/>
    <col min="13831" max="13831" width="10.109375" style="1" bestFit="1" customWidth="1"/>
    <col min="13832" max="13835" width="9.109375" style="1"/>
    <col min="13836" max="13837" width="9.88671875" style="1" bestFit="1" customWidth="1"/>
    <col min="13838" max="14086" width="9.109375" style="1"/>
    <col min="14087" max="14087" width="10.109375" style="1" bestFit="1" customWidth="1"/>
    <col min="14088" max="14091" width="9.109375" style="1"/>
    <col min="14092" max="14093" width="9.88671875" style="1" bestFit="1" customWidth="1"/>
    <col min="14094" max="14342" width="9.109375" style="1"/>
    <col min="14343" max="14343" width="10.109375" style="1" bestFit="1" customWidth="1"/>
    <col min="14344" max="14347" width="9.109375" style="1"/>
    <col min="14348" max="14349" width="9.88671875" style="1" bestFit="1" customWidth="1"/>
    <col min="14350" max="14598" width="9.109375" style="1"/>
    <col min="14599" max="14599" width="10.109375" style="1" bestFit="1" customWidth="1"/>
    <col min="14600" max="14603" width="9.109375" style="1"/>
    <col min="14604" max="14605" width="9.88671875" style="1" bestFit="1" customWidth="1"/>
    <col min="14606" max="14854" width="9.109375" style="1"/>
    <col min="14855" max="14855" width="10.109375" style="1" bestFit="1" customWidth="1"/>
    <col min="14856" max="14859" width="9.109375" style="1"/>
    <col min="14860" max="14861" width="9.88671875" style="1" bestFit="1" customWidth="1"/>
    <col min="14862" max="15110" width="9.109375" style="1"/>
    <col min="15111" max="15111" width="10.109375" style="1" bestFit="1" customWidth="1"/>
    <col min="15112" max="15115" width="9.109375" style="1"/>
    <col min="15116" max="15117" width="9.88671875" style="1" bestFit="1" customWidth="1"/>
    <col min="15118" max="15366" width="9.109375" style="1"/>
    <col min="15367" max="15367" width="10.109375" style="1" bestFit="1" customWidth="1"/>
    <col min="15368" max="15371" width="9.109375" style="1"/>
    <col min="15372" max="15373" width="9.88671875" style="1" bestFit="1" customWidth="1"/>
    <col min="15374" max="15622" width="9.109375" style="1"/>
    <col min="15623" max="15623" width="10.109375" style="1" bestFit="1" customWidth="1"/>
    <col min="15624" max="15627" width="9.109375" style="1"/>
    <col min="15628" max="15629" width="9.88671875" style="1" bestFit="1" customWidth="1"/>
    <col min="15630" max="15878" width="9.109375" style="1"/>
    <col min="15879" max="15879" width="10.109375" style="1" bestFit="1" customWidth="1"/>
    <col min="15880" max="15883" width="9.109375" style="1"/>
    <col min="15884" max="15885" width="9.88671875" style="1" bestFit="1" customWidth="1"/>
    <col min="15886" max="16134" width="9.109375" style="1"/>
    <col min="16135" max="16135" width="10.109375" style="1" bestFit="1" customWidth="1"/>
    <col min="16136" max="16139" width="9.109375" style="1"/>
    <col min="16140" max="16141" width="9.88671875" style="1" bestFit="1" customWidth="1"/>
    <col min="16142" max="16384" width="9.109375" style="1"/>
  </cols>
  <sheetData>
    <row r="1" spans="1:26" x14ac:dyDescent="0.25">
      <c r="A1" s="330" t="s">
        <v>364</v>
      </c>
      <c r="B1" s="331"/>
      <c r="C1" s="331"/>
      <c r="D1" s="331"/>
      <c r="E1" s="331"/>
      <c r="F1" s="331"/>
      <c r="G1" s="331"/>
      <c r="H1" s="331"/>
      <c r="I1" s="331"/>
      <c r="J1" s="331"/>
      <c r="K1" s="14"/>
    </row>
    <row r="2" spans="1:26" ht="15.6" x14ac:dyDescent="0.25">
      <c r="A2" s="2"/>
      <c r="B2" s="3"/>
      <c r="C2" s="332" t="s">
        <v>365</v>
      </c>
      <c r="D2" s="332"/>
      <c r="E2" s="5">
        <v>46023</v>
      </c>
      <c r="F2" s="4" t="s">
        <v>3</v>
      </c>
      <c r="G2" s="5">
        <v>46112</v>
      </c>
      <c r="H2" s="15"/>
      <c r="I2" s="15"/>
      <c r="J2" s="15"/>
      <c r="K2" s="14"/>
      <c r="Y2" s="16" t="s">
        <v>160</v>
      </c>
    </row>
    <row r="3" spans="1:26" ht="13.5" customHeight="1" x14ac:dyDescent="0.25">
      <c r="A3" s="333" t="s">
        <v>43</v>
      </c>
      <c r="B3" s="334"/>
      <c r="C3" s="334"/>
      <c r="D3" s="334"/>
      <c r="E3" s="334"/>
      <c r="F3" s="334"/>
      <c r="G3" s="333" t="s">
        <v>366</v>
      </c>
      <c r="H3" s="326" t="s">
        <v>367</v>
      </c>
      <c r="I3" s="326"/>
      <c r="J3" s="326"/>
      <c r="K3" s="326"/>
      <c r="L3" s="326"/>
      <c r="M3" s="326"/>
      <c r="N3" s="326"/>
      <c r="O3" s="326"/>
      <c r="P3" s="326"/>
      <c r="Q3" s="326"/>
      <c r="R3" s="326"/>
      <c r="S3" s="326"/>
      <c r="T3" s="326"/>
      <c r="U3" s="326"/>
      <c r="V3" s="326"/>
      <c r="W3" s="326"/>
      <c r="X3" s="326"/>
      <c r="Y3" s="326" t="s">
        <v>368</v>
      </c>
      <c r="Z3" s="326" t="s">
        <v>369</v>
      </c>
    </row>
    <row r="4" spans="1:26" ht="71.400000000000006" x14ac:dyDescent="0.25">
      <c r="A4" s="334"/>
      <c r="B4" s="334"/>
      <c r="C4" s="334"/>
      <c r="D4" s="334"/>
      <c r="E4" s="334"/>
      <c r="F4" s="334"/>
      <c r="G4" s="324"/>
      <c r="H4" s="102" t="s">
        <v>370</v>
      </c>
      <c r="I4" s="102" t="s">
        <v>371</v>
      </c>
      <c r="J4" s="102" t="s">
        <v>372</v>
      </c>
      <c r="K4" s="102" t="s">
        <v>373</v>
      </c>
      <c r="L4" s="102" t="s">
        <v>374</v>
      </c>
      <c r="M4" s="102" t="s">
        <v>375</v>
      </c>
      <c r="N4" s="102" t="s">
        <v>376</v>
      </c>
      <c r="O4" s="102" t="s">
        <v>377</v>
      </c>
      <c r="P4" s="103" t="s">
        <v>378</v>
      </c>
      <c r="Q4" s="102" t="s">
        <v>379</v>
      </c>
      <c r="R4" s="102" t="s">
        <v>380</v>
      </c>
      <c r="S4" s="103" t="s">
        <v>381</v>
      </c>
      <c r="T4" s="103" t="s">
        <v>382</v>
      </c>
      <c r="U4" s="103" t="s">
        <v>383</v>
      </c>
      <c r="V4" s="102" t="s">
        <v>384</v>
      </c>
      <c r="W4" s="102" t="s">
        <v>385</v>
      </c>
      <c r="X4" s="102" t="s">
        <v>386</v>
      </c>
      <c r="Y4" s="327"/>
      <c r="Z4" s="327"/>
    </row>
    <row r="5" spans="1:26" ht="20.399999999999999" x14ac:dyDescent="0.25">
      <c r="A5" s="328">
        <v>1</v>
      </c>
      <c r="B5" s="328"/>
      <c r="C5" s="328"/>
      <c r="D5" s="328"/>
      <c r="E5" s="328"/>
      <c r="F5" s="328"/>
      <c r="G5" s="104">
        <v>2</v>
      </c>
      <c r="H5" s="102" t="s">
        <v>265</v>
      </c>
      <c r="I5" s="105" t="s">
        <v>266</v>
      </c>
      <c r="J5" s="102" t="s">
        <v>387</v>
      </c>
      <c r="K5" s="105" t="s">
        <v>388</v>
      </c>
      <c r="L5" s="102" t="s">
        <v>389</v>
      </c>
      <c r="M5" s="105" t="s">
        <v>390</v>
      </c>
      <c r="N5" s="102" t="s">
        <v>391</v>
      </c>
      <c r="O5" s="105" t="s">
        <v>392</v>
      </c>
      <c r="P5" s="102" t="s">
        <v>393</v>
      </c>
      <c r="Q5" s="105" t="s">
        <v>394</v>
      </c>
      <c r="R5" s="102" t="s">
        <v>395</v>
      </c>
      <c r="S5" s="102" t="s">
        <v>396</v>
      </c>
      <c r="T5" s="102" t="s">
        <v>397</v>
      </c>
      <c r="U5" s="102">
        <v>16</v>
      </c>
      <c r="V5" s="102">
        <v>17</v>
      </c>
      <c r="W5" s="102">
        <v>18</v>
      </c>
      <c r="X5" s="102" t="s">
        <v>398</v>
      </c>
      <c r="Y5" s="102">
        <v>20</v>
      </c>
      <c r="Z5" s="105" t="s">
        <v>399</v>
      </c>
    </row>
    <row r="6" spans="1:26" x14ac:dyDescent="0.25">
      <c r="A6" s="322" t="s">
        <v>400</v>
      </c>
      <c r="B6" s="322"/>
      <c r="C6" s="322"/>
      <c r="D6" s="322"/>
      <c r="E6" s="322"/>
      <c r="F6" s="322"/>
      <c r="G6" s="322"/>
      <c r="H6" s="322"/>
      <c r="I6" s="322"/>
      <c r="J6" s="322"/>
      <c r="K6" s="322"/>
      <c r="L6" s="322"/>
      <c r="M6" s="322"/>
      <c r="N6" s="329"/>
      <c r="O6" s="329"/>
      <c r="P6" s="329"/>
      <c r="Q6" s="329"/>
      <c r="R6" s="329"/>
      <c r="S6" s="329"/>
      <c r="T6" s="329"/>
      <c r="U6" s="329"/>
      <c r="V6" s="329"/>
      <c r="W6" s="329"/>
      <c r="X6" s="329"/>
      <c r="Y6" s="329"/>
      <c r="Z6" s="323"/>
    </row>
    <row r="7" spans="1:26" x14ac:dyDescent="0.25">
      <c r="A7" s="325" t="s">
        <v>401</v>
      </c>
      <c r="B7" s="325"/>
      <c r="C7" s="325"/>
      <c r="D7" s="325"/>
      <c r="E7" s="325"/>
      <c r="F7" s="325"/>
      <c r="G7" s="106">
        <v>1</v>
      </c>
      <c r="H7" s="109">
        <v>15640099</v>
      </c>
      <c r="I7" s="109">
        <v>65068457</v>
      </c>
      <c r="J7" s="109">
        <v>2404708</v>
      </c>
      <c r="K7" s="109">
        <v>0</v>
      </c>
      <c r="L7" s="109">
        <v>0</v>
      </c>
      <c r="M7" s="109">
        <v>0</v>
      </c>
      <c r="N7" s="109">
        <v>-43107403</v>
      </c>
      <c r="O7" s="109">
        <v>0</v>
      </c>
      <c r="P7" s="109">
        <v>0</v>
      </c>
      <c r="Q7" s="109">
        <v>0</v>
      </c>
      <c r="R7" s="109">
        <v>0</v>
      </c>
      <c r="S7" s="109">
        <v>0</v>
      </c>
      <c r="T7" s="109">
        <v>-334888</v>
      </c>
      <c r="U7" s="109">
        <v>0</v>
      </c>
      <c r="V7" s="109">
        <v>24341707</v>
      </c>
      <c r="W7" s="109">
        <v>0</v>
      </c>
      <c r="X7" s="111">
        <f>H7+I7+J7+K7-L7+M7+N7+O7+P7+Q7+R7+V7+W7+S7+T7+U7</f>
        <v>64012680</v>
      </c>
      <c r="Y7" s="109">
        <v>113155758</v>
      </c>
      <c r="Z7" s="111">
        <f>X7+Y7</f>
        <v>177168438</v>
      </c>
    </row>
    <row r="8" spans="1:26" x14ac:dyDescent="0.25">
      <c r="A8" s="320" t="s">
        <v>402</v>
      </c>
      <c r="B8" s="320"/>
      <c r="C8" s="320"/>
      <c r="D8" s="320"/>
      <c r="E8" s="320"/>
      <c r="F8" s="320"/>
      <c r="G8" s="106">
        <v>2</v>
      </c>
      <c r="H8" s="109">
        <v>0</v>
      </c>
      <c r="I8" s="109">
        <v>0</v>
      </c>
      <c r="J8" s="109">
        <v>0</v>
      </c>
      <c r="K8" s="109">
        <v>0</v>
      </c>
      <c r="L8" s="109">
        <v>0</v>
      </c>
      <c r="M8" s="109">
        <v>0</v>
      </c>
      <c r="N8" s="109">
        <v>0</v>
      </c>
      <c r="O8" s="109">
        <v>0</v>
      </c>
      <c r="P8" s="109">
        <v>0</v>
      </c>
      <c r="Q8" s="109">
        <v>0</v>
      </c>
      <c r="R8" s="109">
        <v>0</v>
      </c>
      <c r="S8" s="109">
        <v>0</v>
      </c>
      <c r="T8" s="109">
        <v>0</v>
      </c>
      <c r="U8" s="109">
        <v>0</v>
      </c>
      <c r="V8" s="109">
        <v>0</v>
      </c>
      <c r="W8" s="109">
        <v>0</v>
      </c>
      <c r="X8" s="111">
        <f t="shared" ref="X8:X9" si="0">H8+I8+J8+K8-L8+M8+N8+O8+P8+Q8+R8+V8+W8+S8+T8+U8</f>
        <v>0</v>
      </c>
      <c r="Y8" s="109">
        <v>0</v>
      </c>
      <c r="Z8" s="111">
        <f t="shared" ref="Z8:Z9" si="1">X8+Y8</f>
        <v>0</v>
      </c>
    </row>
    <row r="9" spans="1:26" x14ac:dyDescent="0.25">
      <c r="A9" s="320" t="s">
        <v>403</v>
      </c>
      <c r="B9" s="320"/>
      <c r="C9" s="320"/>
      <c r="D9" s="320"/>
      <c r="E9" s="320"/>
      <c r="F9" s="320"/>
      <c r="G9" s="106">
        <v>3</v>
      </c>
      <c r="H9" s="109">
        <v>0</v>
      </c>
      <c r="I9" s="109">
        <v>0</v>
      </c>
      <c r="J9" s="109">
        <v>0</v>
      </c>
      <c r="K9" s="109">
        <v>0</v>
      </c>
      <c r="L9" s="109">
        <v>0</v>
      </c>
      <c r="M9" s="109">
        <v>0</v>
      </c>
      <c r="N9" s="109">
        <v>0</v>
      </c>
      <c r="O9" s="109">
        <v>0</v>
      </c>
      <c r="P9" s="109">
        <v>0</v>
      </c>
      <c r="Q9" s="109">
        <v>0</v>
      </c>
      <c r="R9" s="109">
        <v>0</v>
      </c>
      <c r="S9" s="109">
        <v>0</v>
      </c>
      <c r="T9" s="109">
        <v>0</v>
      </c>
      <c r="U9" s="109">
        <v>0</v>
      </c>
      <c r="V9" s="109">
        <v>0</v>
      </c>
      <c r="W9" s="109">
        <v>0</v>
      </c>
      <c r="X9" s="111">
        <f t="shared" si="0"/>
        <v>0</v>
      </c>
      <c r="Y9" s="109">
        <v>0</v>
      </c>
      <c r="Z9" s="111">
        <f t="shared" si="1"/>
        <v>0</v>
      </c>
    </row>
    <row r="10" spans="1:26" ht="24" customHeight="1" x14ac:dyDescent="0.25">
      <c r="A10" s="321" t="s">
        <v>404</v>
      </c>
      <c r="B10" s="321"/>
      <c r="C10" s="321"/>
      <c r="D10" s="321"/>
      <c r="E10" s="321"/>
      <c r="F10" s="321"/>
      <c r="G10" s="107">
        <v>4</v>
      </c>
      <c r="H10" s="111">
        <f>H7+H8+H9</f>
        <v>15640099</v>
      </c>
      <c r="I10" s="111">
        <f t="shared" ref="I10:Z10" si="2">I7+I8+I9</f>
        <v>65068457</v>
      </c>
      <c r="J10" s="111">
        <f t="shared" si="2"/>
        <v>2404708</v>
      </c>
      <c r="K10" s="111">
        <f>K7+K8+K9</f>
        <v>0</v>
      </c>
      <c r="L10" s="111">
        <f t="shared" si="2"/>
        <v>0</v>
      </c>
      <c r="M10" s="111">
        <f t="shared" si="2"/>
        <v>0</v>
      </c>
      <c r="N10" s="111">
        <f t="shared" si="2"/>
        <v>-43107403</v>
      </c>
      <c r="O10" s="111">
        <f t="shared" si="2"/>
        <v>0</v>
      </c>
      <c r="P10" s="111">
        <f t="shared" si="2"/>
        <v>0</v>
      </c>
      <c r="Q10" s="111">
        <f t="shared" si="2"/>
        <v>0</v>
      </c>
      <c r="R10" s="111">
        <f t="shared" si="2"/>
        <v>0</v>
      </c>
      <c r="S10" s="111">
        <f t="shared" si="2"/>
        <v>0</v>
      </c>
      <c r="T10" s="111">
        <f>T7+T8+T9</f>
        <v>-334888</v>
      </c>
      <c r="U10" s="111">
        <f>U7+U8+U9</f>
        <v>0</v>
      </c>
      <c r="V10" s="111">
        <f>V7+V8+V9</f>
        <v>24341707</v>
      </c>
      <c r="W10" s="111">
        <f>W7+W8+W9</f>
        <v>0</v>
      </c>
      <c r="X10" s="111">
        <f>X7+X8+X9</f>
        <v>64012680</v>
      </c>
      <c r="Y10" s="111">
        <f t="shared" si="2"/>
        <v>113155758</v>
      </c>
      <c r="Z10" s="111">
        <f t="shared" si="2"/>
        <v>177168438</v>
      </c>
    </row>
    <row r="11" spans="1:26" x14ac:dyDescent="0.25">
      <c r="A11" s="320" t="s">
        <v>405</v>
      </c>
      <c r="B11" s="320"/>
      <c r="C11" s="320"/>
      <c r="D11" s="320"/>
      <c r="E11" s="320"/>
      <c r="F11" s="320"/>
      <c r="G11" s="106">
        <v>5</v>
      </c>
      <c r="H11" s="108">
        <v>0</v>
      </c>
      <c r="I11" s="108">
        <v>0</v>
      </c>
      <c r="J11" s="108">
        <v>0</v>
      </c>
      <c r="K11" s="108">
        <v>0</v>
      </c>
      <c r="L11" s="108">
        <v>0</v>
      </c>
      <c r="M11" s="108">
        <v>0</v>
      </c>
      <c r="N11" s="108">
        <v>0</v>
      </c>
      <c r="O11" s="108">
        <v>0</v>
      </c>
      <c r="P11" s="108">
        <v>0</v>
      </c>
      <c r="Q11" s="108">
        <v>0</v>
      </c>
      <c r="R11" s="108">
        <v>0</v>
      </c>
      <c r="S11" s="108">
        <v>0</v>
      </c>
      <c r="T11" s="108">
        <v>0</v>
      </c>
      <c r="U11" s="109">
        <v>0</v>
      </c>
      <c r="V11" s="108">
        <v>0</v>
      </c>
      <c r="W11" s="109">
        <v>2946264</v>
      </c>
      <c r="X11" s="111">
        <f>H11+I11+J11+K11-L11+M11+N11+O11+P11+Q11+R11+V11+W11+S11+T11+U11</f>
        <v>2946264</v>
      </c>
      <c r="Y11" s="109">
        <v>-2178514</v>
      </c>
      <c r="Z11" s="111">
        <f t="shared" ref="Z11:Z29" si="3">X11+Y11</f>
        <v>767750</v>
      </c>
    </row>
    <row r="12" spans="1:26" x14ac:dyDescent="0.25">
      <c r="A12" s="320" t="s">
        <v>406</v>
      </c>
      <c r="B12" s="320"/>
      <c r="C12" s="320"/>
      <c r="D12" s="320"/>
      <c r="E12" s="320"/>
      <c r="F12" s="320"/>
      <c r="G12" s="106">
        <v>6</v>
      </c>
      <c r="H12" s="108">
        <v>0</v>
      </c>
      <c r="I12" s="108">
        <v>0</v>
      </c>
      <c r="J12" s="108">
        <v>0</v>
      </c>
      <c r="K12" s="108">
        <v>0</v>
      </c>
      <c r="L12" s="108">
        <v>0</v>
      </c>
      <c r="M12" s="108">
        <v>0</v>
      </c>
      <c r="N12" s="109">
        <v>0</v>
      </c>
      <c r="O12" s="108">
        <v>0</v>
      </c>
      <c r="P12" s="108">
        <v>0</v>
      </c>
      <c r="Q12" s="108">
        <v>0</v>
      </c>
      <c r="R12" s="108">
        <v>0</v>
      </c>
      <c r="S12" s="108">
        <v>0</v>
      </c>
      <c r="T12" s="109">
        <v>156772</v>
      </c>
      <c r="U12" s="109">
        <v>0</v>
      </c>
      <c r="V12" s="108">
        <v>0</v>
      </c>
      <c r="W12" s="108">
        <v>0</v>
      </c>
      <c r="X12" s="111">
        <f t="shared" ref="X12:X29" si="4">H12+I12+J12+K12-L12+M12+N12+O12+P12+Q12+R12+V12+W12+S12+T12+U12</f>
        <v>156772</v>
      </c>
      <c r="Y12" s="109">
        <v>0</v>
      </c>
      <c r="Z12" s="111">
        <f t="shared" si="3"/>
        <v>156772</v>
      </c>
    </row>
    <row r="13" spans="1:26" ht="26.25" customHeight="1" x14ac:dyDescent="0.25">
      <c r="A13" s="320" t="s">
        <v>407</v>
      </c>
      <c r="B13" s="320"/>
      <c r="C13" s="320"/>
      <c r="D13" s="320"/>
      <c r="E13" s="320"/>
      <c r="F13" s="320"/>
      <c r="G13" s="106">
        <v>7</v>
      </c>
      <c r="H13" s="108">
        <v>0</v>
      </c>
      <c r="I13" s="108">
        <v>0</v>
      </c>
      <c r="J13" s="108">
        <v>0</v>
      </c>
      <c r="K13" s="108">
        <v>0</v>
      </c>
      <c r="L13" s="108">
        <v>0</v>
      </c>
      <c r="M13" s="108">
        <v>0</v>
      </c>
      <c r="N13" s="108">
        <v>0</v>
      </c>
      <c r="O13" s="109">
        <v>0</v>
      </c>
      <c r="P13" s="108">
        <v>0</v>
      </c>
      <c r="Q13" s="108">
        <v>0</v>
      </c>
      <c r="R13" s="108">
        <v>0</v>
      </c>
      <c r="S13" s="108">
        <v>0</v>
      </c>
      <c r="T13" s="108">
        <v>0</v>
      </c>
      <c r="U13" s="109">
        <v>0</v>
      </c>
      <c r="V13" s="109">
        <v>0</v>
      </c>
      <c r="W13" s="109">
        <v>0</v>
      </c>
      <c r="X13" s="111">
        <f t="shared" si="4"/>
        <v>0</v>
      </c>
      <c r="Y13" s="109">
        <v>0</v>
      </c>
      <c r="Z13" s="111">
        <f t="shared" si="3"/>
        <v>0</v>
      </c>
    </row>
    <row r="14" spans="1:26" ht="39" customHeight="1" x14ac:dyDescent="0.25">
      <c r="A14" s="320" t="s">
        <v>408</v>
      </c>
      <c r="B14" s="320"/>
      <c r="C14" s="320"/>
      <c r="D14" s="320"/>
      <c r="E14" s="320"/>
      <c r="F14" s="320"/>
      <c r="G14" s="106">
        <v>8</v>
      </c>
      <c r="H14" s="108">
        <v>0</v>
      </c>
      <c r="I14" s="108">
        <v>0</v>
      </c>
      <c r="J14" s="108">
        <v>0</v>
      </c>
      <c r="K14" s="108">
        <v>0</v>
      </c>
      <c r="L14" s="108">
        <v>0</v>
      </c>
      <c r="M14" s="108">
        <v>0</v>
      </c>
      <c r="N14" s="108">
        <v>0</v>
      </c>
      <c r="O14" s="108">
        <v>0</v>
      </c>
      <c r="P14" s="109">
        <v>0</v>
      </c>
      <c r="Q14" s="108">
        <v>0</v>
      </c>
      <c r="R14" s="108">
        <v>0</v>
      </c>
      <c r="S14" s="108">
        <v>0</v>
      </c>
      <c r="T14" s="108">
        <v>0</v>
      </c>
      <c r="U14" s="109">
        <v>0</v>
      </c>
      <c r="V14" s="109">
        <v>0</v>
      </c>
      <c r="W14" s="109">
        <v>0</v>
      </c>
      <c r="X14" s="111">
        <f t="shared" si="4"/>
        <v>0</v>
      </c>
      <c r="Y14" s="109">
        <v>0</v>
      </c>
      <c r="Z14" s="111">
        <f t="shared" si="3"/>
        <v>0</v>
      </c>
    </row>
    <row r="15" spans="1:26" x14ac:dyDescent="0.25">
      <c r="A15" s="320" t="s">
        <v>409</v>
      </c>
      <c r="B15" s="320"/>
      <c r="C15" s="320"/>
      <c r="D15" s="320"/>
      <c r="E15" s="320"/>
      <c r="F15" s="320"/>
      <c r="G15" s="106">
        <v>9</v>
      </c>
      <c r="H15" s="108">
        <v>0</v>
      </c>
      <c r="I15" s="108">
        <v>0</v>
      </c>
      <c r="J15" s="108">
        <v>0</v>
      </c>
      <c r="K15" s="108">
        <v>0</v>
      </c>
      <c r="L15" s="108">
        <v>0</v>
      </c>
      <c r="M15" s="108">
        <v>0</v>
      </c>
      <c r="N15" s="108">
        <v>0</v>
      </c>
      <c r="O15" s="108">
        <v>0</v>
      </c>
      <c r="P15" s="108">
        <v>0</v>
      </c>
      <c r="Q15" s="109">
        <v>0</v>
      </c>
      <c r="R15" s="108">
        <v>0</v>
      </c>
      <c r="S15" s="108">
        <v>0</v>
      </c>
      <c r="T15" s="108">
        <v>0</v>
      </c>
      <c r="U15" s="109">
        <v>0</v>
      </c>
      <c r="V15" s="109">
        <v>0</v>
      </c>
      <c r="W15" s="109">
        <v>0</v>
      </c>
      <c r="X15" s="111">
        <f t="shared" si="4"/>
        <v>0</v>
      </c>
      <c r="Y15" s="109">
        <v>0</v>
      </c>
      <c r="Z15" s="111">
        <f t="shared" si="3"/>
        <v>0</v>
      </c>
    </row>
    <row r="16" spans="1:26" ht="28.5" customHeight="1" x14ac:dyDescent="0.25">
      <c r="A16" s="320" t="s">
        <v>410</v>
      </c>
      <c r="B16" s="320"/>
      <c r="C16" s="320"/>
      <c r="D16" s="320"/>
      <c r="E16" s="320"/>
      <c r="F16" s="320"/>
      <c r="G16" s="106">
        <v>10</v>
      </c>
      <c r="H16" s="108">
        <v>0</v>
      </c>
      <c r="I16" s="108">
        <v>0</v>
      </c>
      <c r="J16" s="108">
        <v>0</v>
      </c>
      <c r="K16" s="108">
        <v>0</v>
      </c>
      <c r="L16" s="108">
        <v>0</v>
      </c>
      <c r="M16" s="108">
        <v>0</v>
      </c>
      <c r="N16" s="108">
        <v>0</v>
      </c>
      <c r="O16" s="108">
        <v>0</v>
      </c>
      <c r="P16" s="108">
        <v>0</v>
      </c>
      <c r="Q16" s="108">
        <v>0</v>
      </c>
      <c r="R16" s="109">
        <v>0</v>
      </c>
      <c r="S16" s="109">
        <v>0</v>
      </c>
      <c r="T16" s="109">
        <v>0</v>
      </c>
      <c r="U16" s="109">
        <v>0</v>
      </c>
      <c r="V16" s="109">
        <v>0</v>
      </c>
      <c r="W16" s="109">
        <v>0</v>
      </c>
      <c r="X16" s="111">
        <f t="shared" si="4"/>
        <v>0</v>
      </c>
      <c r="Y16" s="109">
        <v>0</v>
      </c>
      <c r="Z16" s="111">
        <f t="shared" si="3"/>
        <v>0</v>
      </c>
    </row>
    <row r="17" spans="1:26" ht="23.25" customHeight="1" x14ac:dyDescent="0.25">
      <c r="A17" s="320" t="s">
        <v>411</v>
      </c>
      <c r="B17" s="320"/>
      <c r="C17" s="320"/>
      <c r="D17" s="320"/>
      <c r="E17" s="320"/>
      <c r="F17" s="320"/>
      <c r="G17" s="106">
        <v>11</v>
      </c>
      <c r="H17" s="108">
        <v>0</v>
      </c>
      <c r="I17" s="108">
        <v>0</v>
      </c>
      <c r="J17" s="108">
        <v>0</v>
      </c>
      <c r="K17" s="108">
        <v>0</v>
      </c>
      <c r="L17" s="108">
        <v>0</v>
      </c>
      <c r="M17" s="108">
        <v>0</v>
      </c>
      <c r="N17" s="109">
        <v>0</v>
      </c>
      <c r="O17" s="109">
        <v>0</v>
      </c>
      <c r="P17" s="109">
        <v>0</v>
      </c>
      <c r="Q17" s="109">
        <v>0</v>
      </c>
      <c r="R17" s="109">
        <v>0</v>
      </c>
      <c r="S17" s="109">
        <v>0</v>
      </c>
      <c r="T17" s="109">
        <v>0</v>
      </c>
      <c r="U17" s="109">
        <v>0</v>
      </c>
      <c r="V17" s="109">
        <v>0</v>
      </c>
      <c r="W17" s="109">
        <v>0</v>
      </c>
      <c r="X17" s="111">
        <f t="shared" si="4"/>
        <v>0</v>
      </c>
      <c r="Y17" s="109">
        <v>0</v>
      </c>
      <c r="Z17" s="111">
        <f t="shared" si="3"/>
        <v>0</v>
      </c>
    </row>
    <row r="18" spans="1:26" x14ac:dyDescent="0.25">
      <c r="A18" s="320" t="s">
        <v>412</v>
      </c>
      <c r="B18" s="320"/>
      <c r="C18" s="320"/>
      <c r="D18" s="320"/>
      <c r="E18" s="320"/>
      <c r="F18" s="320"/>
      <c r="G18" s="106">
        <v>12</v>
      </c>
      <c r="H18" s="108">
        <v>0</v>
      </c>
      <c r="I18" s="108">
        <v>0</v>
      </c>
      <c r="J18" s="108">
        <v>0</v>
      </c>
      <c r="K18" s="108">
        <v>0</v>
      </c>
      <c r="L18" s="108">
        <v>0</v>
      </c>
      <c r="M18" s="108">
        <v>0</v>
      </c>
      <c r="N18" s="109">
        <v>0</v>
      </c>
      <c r="O18" s="109">
        <v>0</v>
      </c>
      <c r="P18" s="109">
        <v>0</v>
      </c>
      <c r="Q18" s="109">
        <v>0</v>
      </c>
      <c r="R18" s="109">
        <v>0</v>
      </c>
      <c r="S18" s="109">
        <v>0</v>
      </c>
      <c r="T18" s="109">
        <v>0</v>
      </c>
      <c r="U18" s="109">
        <v>0</v>
      </c>
      <c r="V18" s="109">
        <v>0</v>
      </c>
      <c r="W18" s="109">
        <v>0</v>
      </c>
      <c r="X18" s="111">
        <f t="shared" si="4"/>
        <v>0</v>
      </c>
      <c r="Y18" s="109">
        <v>0</v>
      </c>
      <c r="Z18" s="111">
        <f t="shared" si="3"/>
        <v>0</v>
      </c>
    </row>
    <row r="19" spans="1:26" x14ac:dyDescent="0.25">
      <c r="A19" s="320" t="s">
        <v>413</v>
      </c>
      <c r="B19" s="320"/>
      <c r="C19" s="320"/>
      <c r="D19" s="320"/>
      <c r="E19" s="320"/>
      <c r="F19" s="320"/>
      <c r="G19" s="106">
        <v>13</v>
      </c>
      <c r="H19" s="109">
        <v>0</v>
      </c>
      <c r="I19" s="109">
        <v>0</v>
      </c>
      <c r="J19" s="109">
        <v>0</v>
      </c>
      <c r="K19" s="109">
        <v>0</v>
      </c>
      <c r="L19" s="109">
        <v>0</v>
      </c>
      <c r="M19" s="109">
        <v>0</v>
      </c>
      <c r="N19" s="109">
        <v>0</v>
      </c>
      <c r="O19" s="109">
        <v>0</v>
      </c>
      <c r="P19" s="109">
        <v>0</v>
      </c>
      <c r="Q19" s="109">
        <v>0</v>
      </c>
      <c r="R19" s="109">
        <v>0</v>
      </c>
      <c r="S19" s="109">
        <v>0</v>
      </c>
      <c r="T19" s="109">
        <v>0</v>
      </c>
      <c r="U19" s="109">
        <v>0</v>
      </c>
      <c r="V19" s="109">
        <v>0</v>
      </c>
      <c r="W19" s="109">
        <v>0</v>
      </c>
      <c r="X19" s="111">
        <f t="shared" si="4"/>
        <v>0</v>
      </c>
      <c r="Y19" s="109">
        <v>0</v>
      </c>
      <c r="Z19" s="111">
        <f t="shared" si="3"/>
        <v>0</v>
      </c>
    </row>
    <row r="20" spans="1:26" x14ac:dyDescent="0.25">
      <c r="A20" s="320" t="s">
        <v>414</v>
      </c>
      <c r="B20" s="320"/>
      <c r="C20" s="320"/>
      <c r="D20" s="320"/>
      <c r="E20" s="320"/>
      <c r="F20" s="320"/>
      <c r="G20" s="106">
        <v>14</v>
      </c>
      <c r="H20" s="108">
        <v>0</v>
      </c>
      <c r="I20" s="108">
        <v>0</v>
      </c>
      <c r="J20" s="108">
        <v>0</v>
      </c>
      <c r="K20" s="108">
        <v>0</v>
      </c>
      <c r="L20" s="108">
        <v>0</v>
      </c>
      <c r="M20" s="108">
        <v>0</v>
      </c>
      <c r="N20" s="109">
        <v>0</v>
      </c>
      <c r="O20" s="109">
        <v>0</v>
      </c>
      <c r="P20" s="109">
        <v>0</v>
      </c>
      <c r="Q20" s="109">
        <v>0</v>
      </c>
      <c r="R20" s="109">
        <v>0</v>
      </c>
      <c r="S20" s="109">
        <v>0</v>
      </c>
      <c r="T20" s="109">
        <v>0</v>
      </c>
      <c r="U20" s="109">
        <v>0</v>
      </c>
      <c r="V20" s="109">
        <v>0</v>
      </c>
      <c r="W20" s="109">
        <v>0</v>
      </c>
      <c r="X20" s="111">
        <f t="shared" si="4"/>
        <v>0</v>
      </c>
      <c r="Y20" s="109">
        <v>0</v>
      </c>
      <c r="Z20" s="111">
        <f t="shared" si="3"/>
        <v>0</v>
      </c>
    </row>
    <row r="21" spans="1:26" ht="30.75" customHeight="1" x14ac:dyDescent="0.25">
      <c r="A21" s="320" t="s">
        <v>415</v>
      </c>
      <c r="B21" s="320"/>
      <c r="C21" s="320"/>
      <c r="D21" s="320"/>
      <c r="E21" s="320"/>
      <c r="F21" s="320"/>
      <c r="G21" s="106">
        <v>15</v>
      </c>
      <c r="H21" s="109">
        <v>0</v>
      </c>
      <c r="I21" s="109">
        <v>0</v>
      </c>
      <c r="J21" s="109">
        <v>0</v>
      </c>
      <c r="K21" s="109">
        <v>0</v>
      </c>
      <c r="L21" s="109">
        <v>0</v>
      </c>
      <c r="M21" s="109">
        <v>0</v>
      </c>
      <c r="N21" s="109">
        <v>0</v>
      </c>
      <c r="O21" s="109">
        <v>0</v>
      </c>
      <c r="P21" s="109">
        <v>0</v>
      </c>
      <c r="Q21" s="109">
        <v>0</v>
      </c>
      <c r="R21" s="109">
        <v>0</v>
      </c>
      <c r="S21" s="109">
        <v>0</v>
      </c>
      <c r="T21" s="109">
        <v>0</v>
      </c>
      <c r="U21" s="109">
        <v>0</v>
      </c>
      <c r="V21" s="109">
        <v>0</v>
      </c>
      <c r="W21" s="109">
        <v>0</v>
      </c>
      <c r="X21" s="111">
        <f t="shared" si="4"/>
        <v>0</v>
      </c>
      <c r="Y21" s="109">
        <v>0</v>
      </c>
      <c r="Z21" s="111">
        <f t="shared" si="3"/>
        <v>0</v>
      </c>
    </row>
    <row r="22" spans="1:26" ht="28.5" customHeight="1" x14ac:dyDescent="0.25">
      <c r="A22" s="320" t="s">
        <v>416</v>
      </c>
      <c r="B22" s="320"/>
      <c r="C22" s="320"/>
      <c r="D22" s="320"/>
      <c r="E22" s="320"/>
      <c r="F22" s="320"/>
      <c r="G22" s="106">
        <v>16</v>
      </c>
      <c r="H22" s="109">
        <v>0</v>
      </c>
      <c r="I22" s="109">
        <v>0</v>
      </c>
      <c r="J22" s="109">
        <v>0</v>
      </c>
      <c r="K22" s="109">
        <v>0</v>
      </c>
      <c r="L22" s="109">
        <v>0</v>
      </c>
      <c r="M22" s="109">
        <v>0</v>
      </c>
      <c r="N22" s="109">
        <v>0</v>
      </c>
      <c r="O22" s="109">
        <v>0</v>
      </c>
      <c r="P22" s="109">
        <v>0</v>
      </c>
      <c r="Q22" s="109">
        <v>0</v>
      </c>
      <c r="R22" s="109">
        <v>0</v>
      </c>
      <c r="S22" s="109">
        <v>0</v>
      </c>
      <c r="T22" s="109">
        <v>0</v>
      </c>
      <c r="U22" s="109">
        <v>0</v>
      </c>
      <c r="V22" s="109">
        <v>0</v>
      </c>
      <c r="W22" s="109">
        <v>0</v>
      </c>
      <c r="X22" s="111">
        <f t="shared" si="4"/>
        <v>0</v>
      </c>
      <c r="Y22" s="109">
        <v>0</v>
      </c>
      <c r="Z22" s="111">
        <f t="shared" si="3"/>
        <v>0</v>
      </c>
    </row>
    <row r="23" spans="1:26" ht="26.25" customHeight="1" x14ac:dyDescent="0.25">
      <c r="A23" s="320" t="s">
        <v>417</v>
      </c>
      <c r="B23" s="320"/>
      <c r="C23" s="320"/>
      <c r="D23" s="320"/>
      <c r="E23" s="320"/>
      <c r="F23" s="320"/>
      <c r="G23" s="106">
        <v>17</v>
      </c>
      <c r="H23" s="109">
        <v>0</v>
      </c>
      <c r="I23" s="109">
        <v>0</v>
      </c>
      <c r="J23" s="109">
        <v>0</v>
      </c>
      <c r="K23" s="109">
        <v>0</v>
      </c>
      <c r="L23" s="109">
        <v>0</v>
      </c>
      <c r="M23" s="109">
        <v>0</v>
      </c>
      <c r="N23" s="109">
        <v>0</v>
      </c>
      <c r="O23" s="109">
        <v>0</v>
      </c>
      <c r="P23" s="109">
        <v>0</v>
      </c>
      <c r="Q23" s="109">
        <v>0</v>
      </c>
      <c r="R23" s="109">
        <v>0</v>
      </c>
      <c r="S23" s="109">
        <v>0</v>
      </c>
      <c r="T23" s="109">
        <v>0</v>
      </c>
      <c r="U23" s="109">
        <v>0</v>
      </c>
      <c r="V23" s="109">
        <v>0</v>
      </c>
      <c r="W23" s="109">
        <v>0</v>
      </c>
      <c r="X23" s="111">
        <f t="shared" si="4"/>
        <v>0</v>
      </c>
      <c r="Y23" s="109">
        <v>0</v>
      </c>
      <c r="Z23" s="111">
        <f t="shared" si="3"/>
        <v>0</v>
      </c>
    </row>
    <row r="24" spans="1:26" x14ac:dyDescent="0.25">
      <c r="A24" s="320" t="s">
        <v>418</v>
      </c>
      <c r="B24" s="320"/>
      <c r="C24" s="320"/>
      <c r="D24" s="320"/>
      <c r="E24" s="320"/>
      <c r="F24" s="320"/>
      <c r="G24" s="106">
        <v>18</v>
      </c>
      <c r="H24" s="109">
        <v>0</v>
      </c>
      <c r="I24" s="109">
        <v>0</v>
      </c>
      <c r="J24" s="109">
        <v>0</v>
      </c>
      <c r="K24" s="109">
        <v>0</v>
      </c>
      <c r="L24" s="109">
        <v>9451</v>
      </c>
      <c r="M24" s="109">
        <v>0</v>
      </c>
      <c r="N24" s="109">
        <v>0</v>
      </c>
      <c r="O24" s="109">
        <v>0</v>
      </c>
      <c r="P24" s="109">
        <v>0</v>
      </c>
      <c r="Q24" s="109">
        <v>0</v>
      </c>
      <c r="R24" s="109">
        <v>0</v>
      </c>
      <c r="S24" s="109">
        <v>0</v>
      </c>
      <c r="T24" s="109">
        <v>0</v>
      </c>
      <c r="U24" s="109">
        <v>0</v>
      </c>
      <c r="V24" s="109">
        <v>0</v>
      </c>
      <c r="W24" s="109">
        <v>0</v>
      </c>
      <c r="X24" s="111">
        <f t="shared" si="4"/>
        <v>-9451</v>
      </c>
      <c r="Y24" s="109">
        <v>0</v>
      </c>
      <c r="Z24" s="111">
        <f t="shared" si="3"/>
        <v>-9451</v>
      </c>
    </row>
    <row r="25" spans="1:26" x14ac:dyDescent="0.25">
      <c r="A25" s="320" t="s">
        <v>419</v>
      </c>
      <c r="B25" s="320"/>
      <c r="C25" s="320"/>
      <c r="D25" s="320"/>
      <c r="E25" s="320"/>
      <c r="F25" s="320"/>
      <c r="G25" s="106">
        <v>19</v>
      </c>
      <c r="H25" s="109">
        <v>0</v>
      </c>
      <c r="I25" s="109">
        <v>0</v>
      </c>
      <c r="J25" s="109">
        <v>0</v>
      </c>
      <c r="K25" s="109">
        <v>0</v>
      </c>
      <c r="L25" s="109">
        <v>0</v>
      </c>
      <c r="M25" s="109">
        <v>0</v>
      </c>
      <c r="N25" s="109">
        <v>0</v>
      </c>
      <c r="O25" s="109">
        <v>0</v>
      </c>
      <c r="P25" s="109">
        <v>0</v>
      </c>
      <c r="Q25" s="109">
        <v>0</v>
      </c>
      <c r="R25" s="109">
        <v>0</v>
      </c>
      <c r="S25" s="109">
        <v>0</v>
      </c>
      <c r="T25" s="109">
        <v>0</v>
      </c>
      <c r="U25" s="109">
        <v>0</v>
      </c>
      <c r="V25" s="109">
        <v>0</v>
      </c>
      <c r="W25" s="109">
        <v>0</v>
      </c>
      <c r="X25" s="111">
        <f t="shared" si="4"/>
        <v>0</v>
      </c>
      <c r="Y25" s="109">
        <v>0</v>
      </c>
      <c r="Z25" s="111">
        <f t="shared" si="3"/>
        <v>0</v>
      </c>
    </row>
    <row r="26" spans="1:26" ht="12.75" customHeight="1" x14ac:dyDescent="0.25">
      <c r="A26" s="320" t="s">
        <v>420</v>
      </c>
      <c r="B26" s="320"/>
      <c r="C26" s="320"/>
      <c r="D26" s="320"/>
      <c r="E26" s="320"/>
      <c r="F26" s="320"/>
      <c r="G26" s="106">
        <v>20</v>
      </c>
      <c r="H26" s="109">
        <v>0</v>
      </c>
      <c r="I26" s="109">
        <v>0</v>
      </c>
      <c r="J26" s="109">
        <v>0</v>
      </c>
      <c r="K26" s="109">
        <v>0</v>
      </c>
      <c r="L26" s="109">
        <v>0</v>
      </c>
      <c r="M26" s="109">
        <v>0</v>
      </c>
      <c r="N26" s="109">
        <v>0</v>
      </c>
      <c r="O26" s="109">
        <v>0</v>
      </c>
      <c r="P26" s="109">
        <v>0</v>
      </c>
      <c r="Q26" s="109">
        <v>0</v>
      </c>
      <c r="R26" s="109">
        <v>0</v>
      </c>
      <c r="S26" s="109">
        <v>0</v>
      </c>
      <c r="T26" s="109">
        <v>0</v>
      </c>
      <c r="U26" s="109">
        <v>0</v>
      </c>
      <c r="V26" s="109">
        <v>0</v>
      </c>
      <c r="W26" s="109">
        <v>0</v>
      </c>
      <c r="X26" s="111">
        <f t="shared" si="4"/>
        <v>0</v>
      </c>
      <c r="Y26" s="109">
        <v>0</v>
      </c>
      <c r="Z26" s="111">
        <f t="shared" si="3"/>
        <v>0</v>
      </c>
    </row>
    <row r="27" spans="1:26" ht="12.75" customHeight="1" x14ac:dyDescent="0.25">
      <c r="A27" s="320" t="s">
        <v>421</v>
      </c>
      <c r="B27" s="320"/>
      <c r="C27" s="320"/>
      <c r="D27" s="320"/>
      <c r="E27" s="320"/>
      <c r="F27" s="320"/>
      <c r="G27" s="106">
        <v>21</v>
      </c>
      <c r="H27" s="109">
        <v>0</v>
      </c>
      <c r="I27" s="109">
        <v>0</v>
      </c>
      <c r="J27" s="109">
        <v>0</v>
      </c>
      <c r="K27" s="109">
        <v>0</v>
      </c>
      <c r="L27" s="109">
        <v>0</v>
      </c>
      <c r="M27" s="109">
        <v>0</v>
      </c>
      <c r="N27" s="109">
        <v>0</v>
      </c>
      <c r="O27" s="109">
        <v>0</v>
      </c>
      <c r="P27" s="109">
        <v>0</v>
      </c>
      <c r="Q27" s="109">
        <v>0</v>
      </c>
      <c r="R27" s="109">
        <v>0</v>
      </c>
      <c r="S27" s="109">
        <v>0</v>
      </c>
      <c r="T27" s="109">
        <v>0</v>
      </c>
      <c r="U27" s="109">
        <v>0</v>
      </c>
      <c r="V27" s="109">
        <v>0</v>
      </c>
      <c r="W27" s="109">
        <v>0</v>
      </c>
      <c r="X27" s="111">
        <f t="shared" si="4"/>
        <v>0</v>
      </c>
      <c r="Y27" s="109">
        <v>0</v>
      </c>
      <c r="Z27" s="111">
        <f t="shared" si="3"/>
        <v>0</v>
      </c>
    </row>
    <row r="28" spans="1:26" ht="12.75" customHeight="1" x14ac:dyDescent="0.25">
      <c r="A28" s="320" t="s">
        <v>422</v>
      </c>
      <c r="B28" s="320"/>
      <c r="C28" s="320"/>
      <c r="D28" s="320"/>
      <c r="E28" s="320"/>
      <c r="F28" s="320"/>
      <c r="G28" s="106">
        <v>22</v>
      </c>
      <c r="H28" s="109">
        <v>0</v>
      </c>
      <c r="I28" s="109">
        <v>0</v>
      </c>
      <c r="J28" s="109">
        <v>0</v>
      </c>
      <c r="K28" s="109">
        <v>0</v>
      </c>
      <c r="L28" s="109">
        <v>0</v>
      </c>
      <c r="M28" s="109">
        <v>0</v>
      </c>
      <c r="N28" s="109">
        <v>0</v>
      </c>
      <c r="O28" s="109">
        <v>0</v>
      </c>
      <c r="P28" s="109">
        <v>0</v>
      </c>
      <c r="Q28" s="109">
        <v>0</v>
      </c>
      <c r="R28" s="109">
        <v>0</v>
      </c>
      <c r="S28" s="109">
        <v>0</v>
      </c>
      <c r="T28" s="109">
        <v>0</v>
      </c>
      <c r="U28" s="109">
        <v>0</v>
      </c>
      <c r="V28" s="109">
        <v>0</v>
      </c>
      <c r="W28" s="109">
        <v>0</v>
      </c>
      <c r="X28" s="111">
        <f t="shared" si="4"/>
        <v>0</v>
      </c>
      <c r="Y28" s="109">
        <v>0</v>
      </c>
      <c r="Z28" s="111">
        <f t="shared" si="3"/>
        <v>0</v>
      </c>
    </row>
    <row r="29" spans="1:26" ht="12.75" customHeight="1" x14ac:dyDescent="0.25">
      <c r="A29" s="320" t="s">
        <v>423</v>
      </c>
      <c r="B29" s="320"/>
      <c r="C29" s="320"/>
      <c r="D29" s="320"/>
      <c r="E29" s="320"/>
      <c r="F29" s="320"/>
      <c r="G29" s="106">
        <v>23</v>
      </c>
      <c r="H29" s="109">
        <v>0</v>
      </c>
      <c r="I29" s="109">
        <v>0</v>
      </c>
      <c r="J29" s="109">
        <v>0</v>
      </c>
      <c r="K29" s="109">
        <v>0</v>
      </c>
      <c r="L29" s="109">
        <v>0</v>
      </c>
      <c r="M29" s="109">
        <v>0</v>
      </c>
      <c r="N29" s="109">
        <v>0</v>
      </c>
      <c r="O29" s="109">
        <v>0</v>
      </c>
      <c r="P29" s="109">
        <v>0</v>
      </c>
      <c r="Q29" s="109">
        <v>0</v>
      </c>
      <c r="R29" s="109">
        <v>0</v>
      </c>
      <c r="S29" s="109">
        <v>0</v>
      </c>
      <c r="T29" s="109">
        <v>0</v>
      </c>
      <c r="U29" s="109">
        <v>0</v>
      </c>
      <c r="V29" s="109">
        <v>0</v>
      </c>
      <c r="W29" s="109">
        <v>0</v>
      </c>
      <c r="X29" s="111">
        <f t="shared" si="4"/>
        <v>0</v>
      </c>
      <c r="Y29" s="109">
        <v>0</v>
      </c>
      <c r="Z29" s="111">
        <f t="shared" si="3"/>
        <v>0</v>
      </c>
    </row>
    <row r="30" spans="1:26" ht="21.75" customHeight="1" x14ac:dyDescent="0.25">
      <c r="A30" s="321" t="s">
        <v>424</v>
      </c>
      <c r="B30" s="321"/>
      <c r="C30" s="321"/>
      <c r="D30" s="321"/>
      <c r="E30" s="321"/>
      <c r="F30" s="321"/>
      <c r="G30" s="107">
        <v>24</v>
      </c>
      <c r="H30" s="111">
        <f>SUM(H10:H29)</f>
        <v>15640099</v>
      </c>
      <c r="I30" s="111">
        <f t="shared" ref="I30:Z30" si="5">SUM(I10:I29)</f>
        <v>65068457</v>
      </c>
      <c r="J30" s="111">
        <f t="shared" si="5"/>
        <v>2404708</v>
      </c>
      <c r="K30" s="111">
        <f t="shared" si="5"/>
        <v>0</v>
      </c>
      <c r="L30" s="111">
        <f t="shared" si="5"/>
        <v>9451</v>
      </c>
      <c r="M30" s="111">
        <f t="shared" si="5"/>
        <v>0</v>
      </c>
      <c r="N30" s="111">
        <f t="shared" si="5"/>
        <v>-43107403</v>
      </c>
      <c r="O30" s="111">
        <f t="shared" si="5"/>
        <v>0</v>
      </c>
      <c r="P30" s="111">
        <f t="shared" si="5"/>
        <v>0</v>
      </c>
      <c r="Q30" s="111">
        <f t="shared" si="5"/>
        <v>0</v>
      </c>
      <c r="R30" s="111">
        <f t="shared" si="5"/>
        <v>0</v>
      </c>
      <c r="S30" s="111">
        <f t="shared" si="5"/>
        <v>0</v>
      </c>
      <c r="T30" s="111">
        <f t="shared" si="5"/>
        <v>-178116</v>
      </c>
      <c r="U30" s="111">
        <f t="shared" si="5"/>
        <v>0</v>
      </c>
      <c r="V30" s="111">
        <f t="shared" si="5"/>
        <v>24341707</v>
      </c>
      <c r="W30" s="111">
        <f t="shared" si="5"/>
        <v>2946264</v>
      </c>
      <c r="X30" s="111">
        <f>SUM(X10:X29)</f>
        <v>67106265</v>
      </c>
      <c r="Y30" s="111">
        <f t="shared" si="5"/>
        <v>110977244</v>
      </c>
      <c r="Z30" s="111">
        <f t="shared" si="5"/>
        <v>178083509</v>
      </c>
    </row>
    <row r="31" spans="1:26" x14ac:dyDescent="0.25">
      <c r="A31" s="322" t="s">
        <v>425</v>
      </c>
      <c r="B31" s="323"/>
      <c r="C31" s="323"/>
      <c r="D31" s="323"/>
      <c r="E31" s="323"/>
      <c r="F31" s="323"/>
      <c r="G31" s="323"/>
      <c r="H31" s="323"/>
      <c r="I31" s="323"/>
      <c r="J31" s="323"/>
      <c r="K31" s="323"/>
      <c r="L31" s="323"/>
      <c r="M31" s="323"/>
      <c r="N31" s="323"/>
      <c r="O31" s="323"/>
      <c r="P31" s="323"/>
      <c r="Q31" s="323"/>
      <c r="R31" s="323"/>
      <c r="S31" s="323"/>
      <c r="T31" s="323"/>
      <c r="U31" s="323"/>
      <c r="V31" s="323"/>
      <c r="W31" s="323"/>
      <c r="X31" s="323"/>
      <c r="Y31" s="323"/>
      <c r="Z31" s="323"/>
    </row>
    <row r="32" spans="1:26" ht="36.75" customHeight="1" x14ac:dyDescent="0.25">
      <c r="A32" s="319" t="s">
        <v>426</v>
      </c>
      <c r="B32" s="319"/>
      <c r="C32" s="319"/>
      <c r="D32" s="319"/>
      <c r="E32" s="319"/>
      <c r="F32" s="319"/>
      <c r="G32" s="107">
        <v>25</v>
      </c>
      <c r="H32" s="111">
        <f>SUM(H12:H20)</f>
        <v>0</v>
      </c>
      <c r="I32" s="111">
        <f t="shared" ref="I32:Z32" si="6">SUM(I12:I20)</f>
        <v>0</v>
      </c>
      <c r="J32" s="111">
        <f t="shared" si="6"/>
        <v>0</v>
      </c>
      <c r="K32" s="111">
        <f t="shared" si="6"/>
        <v>0</v>
      </c>
      <c r="L32" s="111">
        <f t="shared" si="6"/>
        <v>0</v>
      </c>
      <c r="M32" s="111">
        <f t="shared" si="6"/>
        <v>0</v>
      </c>
      <c r="N32" s="111">
        <f t="shared" si="6"/>
        <v>0</v>
      </c>
      <c r="O32" s="111">
        <f t="shared" si="6"/>
        <v>0</v>
      </c>
      <c r="P32" s="111">
        <f t="shared" si="6"/>
        <v>0</v>
      </c>
      <c r="Q32" s="111">
        <f t="shared" si="6"/>
        <v>0</v>
      </c>
      <c r="R32" s="111">
        <f t="shared" si="6"/>
        <v>0</v>
      </c>
      <c r="S32" s="111">
        <f t="shared" ref="S32:T32" si="7">SUM(S12:S20)</f>
        <v>0</v>
      </c>
      <c r="T32" s="111">
        <f t="shared" si="7"/>
        <v>156772</v>
      </c>
      <c r="U32" s="111">
        <f t="shared" ref="U32" si="8">SUM(U12:U20)</f>
        <v>0</v>
      </c>
      <c r="V32" s="111">
        <f t="shared" si="6"/>
        <v>0</v>
      </c>
      <c r="W32" s="111">
        <f t="shared" si="6"/>
        <v>0</v>
      </c>
      <c r="X32" s="111">
        <f>SUM(X12:X20)</f>
        <v>156772</v>
      </c>
      <c r="Y32" s="111">
        <f t="shared" si="6"/>
        <v>0</v>
      </c>
      <c r="Z32" s="111">
        <f t="shared" si="6"/>
        <v>156772</v>
      </c>
    </row>
    <row r="33" spans="1:26" ht="31.5" customHeight="1" x14ac:dyDescent="0.25">
      <c r="A33" s="319" t="s">
        <v>427</v>
      </c>
      <c r="B33" s="319"/>
      <c r="C33" s="319"/>
      <c r="D33" s="319"/>
      <c r="E33" s="319"/>
      <c r="F33" s="319"/>
      <c r="G33" s="107">
        <v>26</v>
      </c>
      <c r="H33" s="111">
        <f>H11+H32</f>
        <v>0</v>
      </c>
      <c r="I33" s="111">
        <f t="shared" ref="I33:Z33" si="9">I11+I32</f>
        <v>0</v>
      </c>
      <c r="J33" s="111">
        <f t="shared" si="9"/>
        <v>0</v>
      </c>
      <c r="K33" s="111">
        <f t="shared" si="9"/>
        <v>0</v>
      </c>
      <c r="L33" s="111">
        <f t="shared" si="9"/>
        <v>0</v>
      </c>
      <c r="M33" s="111">
        <f t="shared" si="9"/>
        <v>0</v>
      </c>
      <c r="N33" s="111">
        <f t="shared" si="9"/>
        <v>0</v>
      </c>
      <c r="O33" s="111">
        <f t="shared" si="9"/>
        <v>0</v>
      </c>
      <c r="P33" s="111">
        <f t="shared" si="9"/>
        <v>0</v>
      </c>
      <c r="Q33" s="111">
        <f t="shared" si="9"/>
        <v>0</v>
      </c>
      <c r="R33" s="111">
        <f t="shared" si="9"/>
        <v>0</v>
      </c>
      <c r="S33" s="111">
        <f t="shared" ref="S33:T33" si="10">S11+S32</f>
        <v>0</v>
      </c>
      <c r="T33" s="111">
        <f t="shared" si="10"/>
        <v>156772</v>
      </c>
      <c r="U33" s="111">
        <f t="shared" ref="U33" si="11">U11+U32</f>
        <v>0</v>
      </c>
      <c r="V33" s="111">
        <f t="shared" si="9"/>
        <v>0</v>
      </c>
      <c r="W33" s="111">
        <f t="shared" si="9"/>
        <v>2946264</v>
      </c>
      <c r="X33" s="111">
        <f>X11+X32</f>
        <v>3103036</v>
      </c>
      <c r="Y33" s="111">
        <f t="shared" si="9"/>
        <v>-2178514</v>
      </c>
      <c r="Z33" s="111">
        <f t="shared" si="9"/>
        <v>924522</v>
      </c>
    </row>
    <row r="34" spans="1:26" ht="30.75" customHeight="1" x14ac:dyDescent="0.25">
      <c r="A34" s="319" t="s">
        <v>428</v>
      </c>
      <c r="B34" s="319"/>
      <c r="C34" s="319"/>
      <c r="D34" s="319"/>
      <c r="E34" s="319"/>
      <c r="F34" s="319"/>
      <c r="G34" s="107">
        <v>27</v>
      </c>
      <c r="H34" s="111">
        <f>SUM(H21:H29)</f>
        <v>0</v>
      </c>
      <c r="I34" s="111">
        <f t="shared" ref="I34:Z34" si="12">SUM(I21:I29)</f>
        <v>0</v>
      </c>
      <c r="J34" s="111">
        <f t="shared" si="12"/>
        <v>0</v>
      </c>
      <c r="K34" s="111">
        <f t="shared" si="12"/>
        <v>0</v>
      </c>
      <c r="L34" s="111">
        <f t="shared" si="12"/>
        <v>9451</v>
      </c>
      <c r="M34" s="111">
        <f t="shared" si="12"/>
        <v>0</v>
      </c>
      <c r="N34" s="111">
        <f t="shared" si="12"/>
        <v>0</v>
      </c>
      <c r="O34" s="111">
        <f t="shared" si="12"/>
        <v>0</v>
      </c>
      <c r="P34" s="111">
        <f t="shared" si="12"/>
        <v>0</v>
      </c>
      <c r="Q34" s="111">
        <f t="shared" si="12"/>
        <v>0</v>
      </c>
      <c r="R34" s="111">
        <f t="shared" si="12"/>
        <v>0</v>
      </c>
      <c r="S34" s="111">
        <f t="shared" ref="S34:T34" si="13">SUM(S21:S29)</f>
        <v>0</v>
      </c>
      <c r="T34" s="111">
        <f t="shared" si="13"/>
        <v>0</v>
      </c>
      <c r="U34" s="111">
        <f t="shared" ref="U34" si="14">SUM(U21:U29)</f>
        <v>0</v>
      </c>
      <c r="V34" s="111">
        <f t="shared" si="12"/>
        <v>0</v>
      </c>
      <c r="W34" s="111">
        <f t="shared" si="12"/>
        <v>0</v>
      </c>
      <c r="X34" s="111">
        <f>SUM(X21:X29)</f>
        <v>-9451</v>
      </c>
      <c r="Y34" s="111">
        <f t="shared" si="12"/>
        <v>0</v>
      </c>
      <c r="Z34" s="111">
        <f t="shared" si="12"/>
        <v>-9451</v>
      </c>
    </row>
    <row r="35" spans="1:26" x14ac:dyDescent="0.25">
      <c r="A35" s="322" t="s">
        <v>163</v>
      </c>
      <c r="B35" s="324"/>
      <c r="C35" s="324"/>
      <c r="D35" s="324"/>
      <c r="E35" s="324"/>
      <c r="F35" s="324"/>
      <c r="G35" s="324"/>
      <c r="H35" s="324"/>
      <c r="I35" s="324"/>
      <c r="J35" s="324"/>
      <c r="K35" s="324"/>
      <c r="L35" s="324"/>
      <c r="M35" s="324"/>
      <c r="N35" s="324"/>
      <c r="O35" s="324"/>
      <c r="P35" s="324"/>
      <c r="Q35" s="324"/>
      <c r="R35" s="324"/>
      <c r="S35" s="324"/>
      <c r="T35" s="324"/>
      <c r="U35" s="324"/>
      <c r="V35" s="324"/>
      <c r="W35" s="324"/>
      <c r="X35" s="324"/>
      <c r="Y35" s="324"/>
      <c r="Z35" s="324"/>
    </row>
    <row r="36" spans="1:26" ht="12.75" customHeight="1" x14ac:dyDescent="0.25">
      <c r="A36" s="325" t="s">
        <v>429</v>
      </c>
      <c r="B36" s="325"/>
      <c r="C36" s="325"/>
      <c r="D36" s="325"/>
      <c r="E36" s="325"/>
      <c r="F36" s="325"/>
      <c r="G36" s="106">
        <v>28</v>
      </c>
      <c r="H36" s="109">
        <v>15640099</v>
      </c>
      <c r="I36" s="109">
        <v>65068457</v>
      </c>
      <c r="J36" s="109">
        <v>2584877</v>
      </c>
      <c r="K36" s="109">
        <v>673995</v>
      </c>
      <c r="L36" s="109">
        <v>673995</v>
      </c>
      <c r="M36" s="109">
        <v>0</v>
      </c>
      <c r="N36" s="109">
        <v>-46254608</v>
      </c>
      <c r="O36" s="109">
        <v>0</v>
      </c>
      <c r="P36" s="109">
        <v>0</v>
      </c>
      <c r="Q36" s="109">
        <v>0</v>
      </c>
      <c r="R36" s="109">
        <v>0</v>
      </c>
      <c r="S36" s="109">
        <v>0</v>
      </c>
      <c r="T36" s="109">
        <v>-4696745</v>
      </c>
      <c r="U36" s="109">
        <v>0</v>
      </c>
      <c r="V36" s="109">
        <v>25729874</v>
      </c>
      <c r="W36" s="109">
        <v>0</v>
      </c>
      <c r="X36" s="110">
        <f>H36+I36+J36+K36-L36+M36+N36+O36+P36+Q36+R36+V36+W36+S36+T36+U36</f>
        <v>58071954</v>
      </c>
      <c r="Y36" s="109">
        <v>152968945</v>
      </c>
      <c r="Z36" s="110">
        <f t="shared" ref="Z36:Z38" si="15">X36+Y36</f>
        <v>211040899</v>
      </c>
    </row>
    <row r="37" spans="1:26" ht="12.75" customHeight="1" x14ac:dyDescent="0.25">
      <c r="A37" s="320" t="s">
        <v>402</v>
      </c>
      <c r="B37" s="320"/>
      <c r="C37" s="320"/>
      <c r="D37" s="320"/>
      <c r="E37" s="320"/>
      <c r="F37" s="320"/>
      <c r="G37" s="106">
        <v>29</v>
      </c>
      <c r="H37" s="109">
        <v>0</v>
      </c>
      <c r="I37" s="109">
        <v>0</v>
      </c>
      <c r="J37" s="109">
        <v>0</v>
      </c>
      <c r="K37" s="109">
        <v>0</v>
      </c>
      <c r="L37" s="109">
        <v>0</v>
      </c>
      <c r="M37" s="109">
        <v>0</v>
      </c>
      <c r="N37" s="109">
        <v>0</v>
      </c>
      <c r="O37" s="109">
        <v>0</v>
      </c>
      <c r="P37" s="109">
        <v>0</v>
      </c>
      <c r="Q37" s="109">
        <v>0</v>
      </c>
      <c r="R37" s="109">
        <v>0</v>
      </c>
      <c r="S37" s="109">
        <v>0</v>
      </c>
      <c r="T37" s="109">
        <v>0</v>
      </c>
      <c r="U37" s="109">
        <v>0</v>
      </c>
      <c r="V37" s="109">
        <v>0</v>
      </c>
      <c r="W37" s="109">
        <v>0</v>
      </c>
      <c r="X37" s="110">
        <f t="shared" ref="X37:X38" si="16">H37+I37+J37+K37-L37+M37+N37+O37+P37+Q37+R37+V37+W37+S37+T37+U37</f>
        <v>0</v>
      </c>
      <c r="Y37" s="109">
        <v>0</v>
      </c>
      <c r="Z37" s="110">
        <f t="shared" si="15"/>
        <v>0</v>
      </c>
    </row>
    <row r="38" spans="1:26" ht="12.75" customHeight="1" x14ac:dyDescent="0.25">
      <c r="A38" s="320" t="s">
        <v>403</v>
      </c>
      <c r="B38" s="320"/>
      <c r="C38" s="320"/>
      <c r="D38" s="320"/>
      <c r="E38" s="320"/>
      <c r="F38" s="320"/>
      <c r="G38" s="106">
        <v>30</v>
      </c>
      <c r="H38" s="109">
        <v>0</v>
      </c>
      <c r="I38" s="109">
        <v>0</v>
      </c>
      <c r="J38" s="109">
        <v>0</v>
      </c>
      <c r="K38" s="109">
        <v>0</v>
      </c>
      <c r="L38" s="109">
        <v>0</v>
      </c>
      <c r="M38" s="109">
        <v>0</v>
      </c>
      <c r="N38" s="109">
        <v>0</v>
      </c>
      <c r="O38" s="109">
        <v>0</v>
      </c>
      <c r="P38" s="109">
        <v>0</v>
      </c>
      <c r="Q38" s="109">
        <v>0</v>
      </c>
      <c r="R38" s="109">
        <v>0</v>
      </c>
      <c r="S38" s="109">
        <v>0</v>
      </c>
      <c r="T38" s="109">
        <v>0</v>
      </c>
      <c r="U38" s="109">
        <v>0</v>
      </c>
      <c r="V38" s="109">
        <v>0</v>
      </c>
      <c r="W38" s="109">
        <v>0</v>
      </c>
      <c r="X38" s="110">
        <f t="shared" si="16"/>
        <v>0</v>
      </c>
      <c r="Y38" s="109">
        <v>0</v>
      </c>
      <c r="Z38" s="110">
        <f t="shared" si="15"/>
        <v>0</v>
      </c>
    </row>
    <row r="39" spans="1:26" ht="25.5" customHeight="1" x14ac:dyDescent="0.25">
      <c r="A39" s="321" t="s">
        <v>430</v>
      </c>
      <c r="B39" s="321"/>
      <c r="C39" s="321"/>
      <c r="D39" s="321"/>
      <c r="E39" s="321"/>
      <c r="F39" s="321"/>
      <c r="G39" s="107">
        <v>31</v>
      </c>
      <c r="H39" s="111">
        <f>H36+H37+H38</f>
        <v>15640099</v>
      </c>
      <c r="I39" s="111">
        <f t="shared" ref="I39:Z39" si="17">I36+I37+I38</f>
        <v>65068457</v>
      </c>
      <c r="J39" s="111">
        <f t="shared" si="17"/>
        <v>2584877</v>
      </c>
      <c r="K39" s="111">
        <f t="shared" si="17"/>
        <v>673995</v>
      </c>
      <c r="L39" s="111">
        <f t="shared" si="17"/>
        <v>673995</v>
      </c>
      <c r="M39" s="111">
        <f t="shared" si="17"/>
        <v>0</v>
      </c>
      <c r="N39" s="111">
        <f t="shared" si="17"/>
        <v>-46254608</v>
      </c>
      <c r="O39" s="111">
        <f t="shared" si="17"/>
        <v>0</v>
      </c>
      <c r="P39" s="111">
        <f t="shared" si="17"/>
        <v>0</v>
      </c>
      <c r="Q39" s="111">
        <f t="shared" si="17"/>
        <v>0</v>
      </c>
      <c r="R39" s="111">
        <f t="shared" si="17"/>
        <v>0</v>
      </c>
      <c r="S39" s="111">
        <f t="shared" si="17"/>
        <v>0</v>
      </c>
      <c r="T39" s="111">
        <f t="shared" si="17"/>
        <v>-4696745</v>
      </c>
      <c r="U39" s="111">
        <f t="shared" si="17"/>
        <v>0</v>
      </c>
      <c r="V39" s="111">
        <f t="shared" si="17"/>
        <v>25729874</v>
      </c>
      <c r="W39" s="111">
        <f t="shared" si="17"/>
        <v>0</v>
      </c>
      <c r="X39" s="111">
        <f>X36+X37+X38</f>
        <v>58071954</v>
      </c>
      <c r="Y39" s="111">
        <f t="shared" si="17"/>
        <v>152968945</v>
      </c>
      <c r="Z39" s="111">
        <f t="shared" si="17"/>
        <v>211040899</v>
      </c>
    </row>
    <row r="40" spans="1:26" ht="12.75" customHeight="1" x14ac:dyDescent="0.25">
      <c r="A40" s="320" t="s">
        <v>405</v>
      </c>
      <c r="B40" s="320"/>
      <c r="C40" s="320"/>
      <c r="D40" s="320"/>
      <c r="E40" s="320"/>
      <c r="F40" s="320"/>
      <c r="G40" s="106">
        <v>32</v>
      </c>
      <c r="H40" s="108">
        <v>0</v>
      </c>
      <c r="I40" s="108">
        <v>0</v>
      </c>
      <c r="J40" s="108">
        <v>0</v>
      </c>
      <c r="K40" s="108">
        <v>0</v>
      </c>
      <c r="L40" s="108">
        <v>0</v>
      </c>
      <c r="M40" s="108">
        <v>0</v>
      </c>
      <c r="N40" s="108">
        <v>0</v>
      </c>
      <c r="O40" s="108">
        <v>0</v>
      </c>
      <c r="P40" s="108">
        <v>0</v>
      </c>
      <c r="Q40" s="108">
        <v>0</v>
      </c>
      <c r="R40" s="108">
        <v>0</v>
      </c>
      <c r="S40" s="108">
        <v>0</v>
      </c>
      <c r="T40" s="108">
        <v>0</v>
      </c>
      <c r="U40" s="109">
        <v>0</v>
      </c>
      <c r="V40" s="108">
        <v>0</v>
      </c>
      <c r="W40" s="109">
        <v>3315135.4665124854</v>
      </c>
      <c r="X40" s="110">
        <f>H40+I40+J40+K40-L40+M40+N40+O40+P40+Q40+R40+V40+W40+S40+T40+U40</f>
        <v>3315135.4665124854</v>
      </c>
      <c r="Y40" s="109">
        <v>-2836465.4665124854</v>
      </c>
      <c r="Z40" s="110">
        <f t="shared" ref="Z40:Z58" si="18">X40+Y40</f>
        <v>478670</v>
      </c>
    </row>
    <row r="41" spans="1:26" ht="12.75" customHeight="1" x14ac:dyDescent="0.25">
      <c r="A41" s="320" t="s">
        <v>406</v>
      </c>
      <c r="B41" s="320"/>
      <c r="C41" s="320"/>
      <c r="D41" s="320"/>
      <c r="E41" s="320"/>
      <c r="F41" s="320"/>
      <c r="G41" s="106">
        <v>33</v>
      </c>
      <c r="H41" s="108">
        <v>0</v>
      </c>
      <c r="I41" s="108">
        <v>0</v>
      </c>
      <c r="J41" s="108">
        <v>0</v>
      </c>
      <c r="K41" s="108">
        <v>0</v>
      </c>
      <c r="L41" s="108">
        <v>0</v>
      </c>
      <c r="M41" s="108">
        <v>0</v>
      </c>
      <c r="N41" s="109">
        <v>0</v>
      </c>
      <c r="O41" s="108">
        <v>0</v>
      </c>
      <c r="P41" s="108">
        <v>0</v>
      </c>
      <c r="Q41" s="108">
        <v>0</v>
      </c>
      <c r="R41" s="108">
        <v>0</v>
      </c>
      <c r="S41" s="108">
        <v>0</v>
      </c>
      <c r="T41" s="109">
        <v>1328973</v>
      </c>
      <c r="U41" s="109">
        <v>0</v>
      </c>
      <c r="V41" s="108">
        <v>0</v>
      </c>
      <c r="W41" s="108">
        <v>0</v>
      </c>
      <c r="X41" s="110">
        <f t="shared" ref="X41:X58" si="19">H41+I41+J41+K41-L41+M41+N41+O41+P41+Q41+R41+V41+W41+S41+T41+U41</f>
        <v>1328973</v>
      </c>
      <c r="Y41" s="109">
        <v>0</v>
      </c>
      <c r="Z41" s="110">
        <f t="shared" si="18"/>
        <v>1328973</v>
      </c>
    </row>
    <row r="42" spans="1:26" ht="27" customHeight="1" x14ac:dyDescent="0.25">
      <c r="A42" s="320" t="s">
        <v>407</v>
      </c>
      <c r="B42" s="320"/>
      <c r="C42" s="320"/>
      <c r="D42" s="320"/>
      <c r="E42" s="320"/>
      <c r="F42" s="320"/>
      <c r="G42" s="106">
        <v>34</v>
      </c>
      <c r="H42" s="108">
        <v>0</v>
      </c>
      <c r="I42" s="108">
        <v>0</v>
      </c>
      <c r="J42" s="108">
        <v>0</v>
      </c>
      <c r="K42" s="108">
        <v>0</v>
      </c>
      <c r="L42" s="108">
        <v>0</v>
      </c>
      <c r="M42" s="108">
        <v>0</v>
      </c>
      <c r="N42" s="108">
        <v>0</v>
      </c>
      <c r="O42" s="109">
        <v>0</v>
      </c>
      <c r="P42" s="108">
        <v>0</v>
      </c>
      <c r="Q42" s="108">
        <v>0</v>
      </c>
      <c r="R42" s="108">
        <v>0</v>
      </c>
      <c r="S42" s="108">
        <v>0</v>
      </c>
      <c r="T42" s="108">
        <v>0</v>
      </c>
      <c r="U42" s="109">
        <v>0</v>
      </c>
      <c r="V42" s="109">
        <v>0</v>
      </c>
      <c r="W42" s="109">
        <v>0</v>
      </c>
      <c r="X42" s="110">
        <f t="shared" si="19"/>
        <v>0</v>
      </c>
      <c r="Y42" s="109">
        <v>0</v>
      </c>
      <c r="Z42" s="110">
        <f t="shared" si="18"/>
        <v>0</v>
      </c>
    </row>
    <row r="43" spans="1:26" ht="20.25" customHeight="1" x14ac:dyDescent="0.25">
      <c r="A43" s="320" t="s">
        <v>408</v>
      </c>
      <c r="B43" s="320"/>
      <c r="C43" s="320"/>
      <c r="D43" s="320"/>
      <c r="E43" s="320"/>
      <c r="F43" s="320"/>
      <c r="G43" s="106">
        <v>35</v>
      </c>
      <c r="H43" s="108">
        <v>0</v>
      </c>
      <c r="I43" s="108">
        <v>0</v>
      </c>
      <c r="J43" s="108">
        <v>0</v>
      </c>
      <c r="K43" s="108">
        <v>0</v>
      </c>
      <c r="L43" s="108">
        <v>0</v>
      </c>
      <c r="M43" s="108">
        <v>0</v>
      </c>
      <c r="N43" s="108">
        <v>0</v>
      </c>
      <c r="O43" s="108">
        <v>0</v>
      </c>
      <c r="P43" s="109">
        <v>0</v>
      </c>
      <c r="Q43" s="108">
        <v>0</v>
      </c>
      <c r="R43" s="108">
        <v>0</v>
      </c>
      <c r="S43" s="108">
        <v>0</v>
      </c>
      <c r="T43" s="108">
        <v>0</v>
      </c>
      <c r="U43" s="109">
        <v>0</v>
      </c>
      <c r="V43" s="109">
        <v>0</v>
      </c>
      <c r="W43" s="109">
        <v>0</v>
      </c>
      <c r="X43" s="110">
        <f t="shared" si="19"/>
        <v>0</v>
      </c>
      <c r="Y43" s="109">
        <v>0</v>
      </c>
      <c r="Z43" s="110">
        <f t="shared" si="18"/>
        <v>0</v>
      </c>
    </row>
    <row r="44" spans="1:26" ht="21" customHeight="1" x14ac:dyDescent="0.25">
      <c r="A44" s="320" t="s">
        <v>409</v>
      </c>
      <c r="B44" s="320"/>
      <c r="C44" s="320"/>
      <c r="D44" s="320"/>
      <c r="E44" s="320"/>
      <c r="F44" s="320"/>
      <c r="G44" s="106">
        <v>36</v>
      </c>
      <c r="H44" s="108">
        <v>0</v>
      </c>
      <c r="I44" s="108">
        <v>0</v>
      </c>
      <c r="J44" s="108">
        <v>0</v>
      </c>
      <c r="K44" s="108">
        <v>0</v>
      </c>
      <c r="L44" s="108">
        <v>0</v>
      </c>
      <c r="M44" s="108">
        <v>0</v>
      </c>
      <c r="N44" s="108">
        <v>0</v>
      </c>
      <c r="O44" s="108">
        <v>0</v>
      </c>
      <c r="P44" s="108">
        <v>0</v>
      </c>
      <c r="Q44" s="109">
        <v>0</v>
      </c>
      <c r="R44" s="108">
        <v>0</v>
      </c>
      <c r="S44" s="108">
        <v>0</v>
      </c>
      <c r="T44" s="108">
        <v>0</v>
      </c>
      <c r="U44" s="109">
        <v>0</v>
      </c>
      <c r="V44" s="109">
        <v>0</v>
      </c>
      <c r="W44" s="109">
        <v>0</v>
      </c>
      <c r="X44" s="110">
        <f t="shared" si="19"/>
        <v>0</v>
      </c>
      <c r="Y44" s="109">
        <v>0</v>
      </c>
      <c r="Z44" s="110">
        <f t="shared" si="18"/>
        <v>0</v>
      </c>
    </row>
    <row r="45" spans="1:26" ht="29.25" customHeight="1" x14ac:dyDescent="0.25">
      <c r="A45" s="320" t="s">
        <v>410</v>
      </c>
      <c r="B45" s="320"/>
      <c r="C45" s="320"/>
      <c r="D45" s="320"/>
      <c r="E45" s="320"/>
      <c r="F45" s="320"/>
      <c r="G45" s="106">
        <v>37</v>
      </c>
      <c r="H45" s="108">
        <v>0</v>
      </c>
      <c r="I45" s="108">
        <v>0</v>
      </c>
      <c r="J45" s="108">
        <v>0</v>
      </c>
      <c r="K45" s="108">
        <v>0</v>
      </c>
      <c r="L45" s="108">
        <v>0</v>
      </c>
      <c r="M45" s="108">
        <v>0</v>
      </c>
      <c r="N45" s="108">
        <v>0</v>
      </c>
      <c r="O45" s="108">
        <v>0</v>
      </c>
      <c r="P45" s="108">
        <v>0</v>
      </c>
      <c r="Q45" s="108">
        <v>0</v>
      </c>
      <c r="R45" s="109">
        <v>0</v>
      </c>
      <c r="S45" s="109">
        <v>0</v>
      </c>
      <c r="T45" s="109">
        <v>0</v>
      </c>
      <c r="U45" s="109">
        <v>0</v>
      </c>
      <c r="V45" s="109">
        <v>0</v>
      </c>
      <c r="W45" s="109">
        <v>0</v>
      </c>
      <c r="X45" s="110">
        <f t="shared" si="19"/>
        <v>0</v>
      </c>
      <c r="Y45" s="109">
        <v>0</v>
      </c>
      <c r="Z45" s="110">
        <f t="shared" si="18"/>
        <v>0</v>
      </c>
    </row>
    <row r="46" spans="1:26" ht="21" customHeight="1" x14ac:dyDescent="0.25">
      <c r="A46" s="320" t="s">
        <v>411</v>
      </c>
      <c r="B46" s="320"/>
      <c r="C46" s="320"/>
      <c r="D46" s="320"/>
      <c r="E46" s="320"/>
      <c r="F46" s="320"/>
      <c r="G46" s="106">
        <v>38</v>
      </c>
      <c r="H46" s="108">
        <v>0</v>
      </c>
      <c r="I46" s="108">
        <v>0</v>
      </c>
      <c r="J46" s="108">
        <v>0</v>
      </c>
      <c r="K46" s="108">
        <v>0</v>
      </c>
      <c r="L46" s="108">
        <v>0</v>
      </c>
      <c r="M46" s="108">
        <v>0</v>
      </c>
      <c r="N46" s="109">
        <v>0</v>
      </c>
      <c r="O46" s="109">
        <v>0</v>
      </c>
      <c r="P46" s="109">
        <v>0</v>
      </c>
      <c r="Q46" s="109">
        <v>0</v>
      </c>
      <c r="R46" s="109">
        <v>0</v>
      </c>
      <c r="S46" s="109">
        <v>0</v>
      </c>
      <c r="T46" s="109">
        <v>0</v>
      </c>
      <c r="U46" s="109">
        <v>0</v>
      </c>
      <c r="V46" s="109">
        <v>0</v>
      </c>
      <c r="W46" s="109">
        <v>0</v>
      </c>
      <c r="X46" s="110">
        <f t="shared" si="19"/>
        <v>0</v>
      </c>
      <c r="Y46" s="109">
        <v>0</v>
      </c>
      <c r="Z46" s="110">
        <f t="shared" si="18"/>
        <v>0</v>
      </c>
    </row>
    <row r="47" spans="1:26" ht="12.75" customHeight="1" x14ac:dyDescent="0.25">
      <c r="A47" s="320" t="s">
        <v>412</v>
      </c>
      <c r="B47" s="320"/>
      <c r="C47" s="320"/>
      <c r="D47" s="320"/>
      <c r="E47" s="320"/>
      <c r="F47" s="320"/>
      <c r="G47" s="106">
        <v>39</v>
      </c>
      <c r="H47" s="108">
        <v>0</v>
      </c>
      <c r="I47" s="108">
        <v>0</v>
      </c>
      <c r="J47" s="108">
        <v>0</v>
      </c>
      <c r="K47" s="108">
        <v>0</v>
      </c>
      <c r="L47" s="108">
        <v>0</v>
      </c>
      <c r="M47" s="108">
        <v>0</v>
      </c>
      <c r="N47" s="109">
        <v>0</v>
      </c>
      <c r="O47" s="109">
        <v>0</v>
      </c>
      <c r="P47" s="109">
        <v>0</v>
      </c>
      <c r="Q47" s="109">
        <v>0</v>
      </c>
      <c r="R47" s="109">
        <v>0</v>
      </c>
      <c r="S47" s="109">
        <v>0</v>
      </c>
      <c r="T47" s="109">
        <v>0</v>
      </c>
      <c r="U47" s="109">
        <v>0</v>
      </c>
      <c r="V47" s="109">
        <v>0</v>
      </c>
      <c r="W47" s="109">
        <v>0</v>
      </c>
      <c r="X47" s="110">
        <f t="shared" si="19"/>
        <v>0</v>
      </c>
      <c r="Y47" s="109">
        <v>0</v>
      </c>
      <c r="Z47" s="110">
        <f t="shared" si="18"/>
        <v>0</v>
      </c>
    </row>
    <row r="48" spans="1:26" ht="12.75" customHeight="1" x14ac:dyDescent="0.25">
      <c r="A48" s="320" t="s">
        <v>413</v>
      </c>
      <c r="B48" s="320"/>
      <c r="C48" s="320"/>
      <c r="D48" s="320"/>
      <c r="E48" s="320"/>
      <c r="F48" s="320"/>
      <c r="G48" s="106">
        <v>40</v>
      </c>
      <c r="H48" s="109">
        <v>0</v>
      </c>
      <c r="I48" s="109">
        <v>0</v>
      </c>
      <c r="J48" s="109">
        <v>0</v>
      </c>
      <c r="K48" s="109">
        <v>0</v>
      </c>
      <c r="L48" s="109">
        <v>0</v>
      </c>
      <c r="M48" s="109">
        <v>0</v>
      </c>
      <c r="N48" s="109">
        <v>0</v>
      </c>
      <c r="O48" s="109">
        <v>0</v>
      </c>
      <c r="P48" s="109">
        <v>0</v>
      </c>
      <c r="Q48" s="109">
        <v>0</v>
      </c>
      <c r="R48" s="109">
        <v>0</v>
      </c>
      <c r="S48" s="109">
        <v>0</v>
      </c>
      <c r="T48" s="109">
        <v>0</v>
      </c>
      <c r="U48" s="109">
        <v>0</v>
      </c>
      <c r="V48" s="109">
        <v>0</v>
      </c>
      <c r="W48" s="109">
        <v>0</v>
      </c>
      <c r="X48" s="110">
        <f t="shared" si="19"/>
        <v>0</v>
      </c>
      <c r="Y48" s="109">
        <v>1218032</v>
      </c>
      <c r="Z48" s="110">
        <f t="shared" si="18"/>
        <v>1218032</v>
      </c>
    </row>
    <row r="49" spans="1:26" ht="12.75" customHeight="1" x14ac:dyDescent="0.25">
      <c r="A49" s="320" t="s">
        <v>414</v>
      </c>
      <c r="B49" s="320"/>
      <c r="C49" s="320"/>
      <c r="D49" s="320"/>
      <c r="E49" s="320"/>
      <c r="F49" s="320"/>
      <c r="G49" s="106">
        <v>41</v>
      </c>
      <c r="H49" s="108">
        <v>0</v>
      </c>
      <c r="I49" s="108">
        <v>0</v>
      </c>
      <c r="J49" s="108">
        <v>0</v>
      </c>
      <c r="K49" s="108">
        <v>0</v>
      </c>
      <c r="L49" s="108">
        <v>0</v>
      </c>
      <c r="M49" s="108">
        <v>0</v>
      </c>
      <c r="N49" s="109">
        <v>0</v>
      </c>
      <c r="O49" s="109">
        <v>0</v>
      </c>
      <c r="P49" s="109">
        <v>0</v>
      </c>
      <c r="Q49" s="109">
        <v>0</v>
      </c>
      <c r="R49" s="109">
        <v>0</v>
      </c>
      <c r="S49" s="109">
        <v>0</v>
      </c>
      <c r="T49" s="109">
        <v>0</v>
      </c>
      <c r="U49" s="109">
        <v>0</v>
      </c>
      <c r="V49" s="109">
        <v>0</v>
      </c>
      <c r="W49" s="109">
        <v>0</v>
      </c>
      <c r="X49" s="110">
        <f t="shared" si="19"/>
        <v>0</v>
      </c>
      <c r="Y49" s="109">
        <v>0</v>
      </c>
      <c r="Z49" s="110">
        <f t="shared" si="18"/>
        <v>0</v>
      </c>
    </row>
    <row r="50" spans="1:26" ht="24" customHeight="1" x14ac:dyDescent="0.25">
      <c r="A50" s="320" t="s">
        <v>415</v>
      </c>
      <c r="B50" s="320"/>
      <c r="C50" s="320"/>
      <c r="D50" s="320"/>
      <c r="E50" s="320"/>
      <c r="F50" s="320"/>
      <c r="G50" s="106">
        <v>42</v>
      </c>
      <c r="H50" s="109">
        <v>0</v>
      </c>
      <c r="I50" s="109">
        <v>0</v>
      </c>
      <c r="J50" s="109">
        <v>0</v>
      </c>
      <c r="K50" s="109">
        <v>0</v>
      </c>
      <c r="L50" s="109">
        <v>0</v>
      </c>
      <c r="M50" s="109">
        <v>0</v>
      </c>
      <c r="N50" s="109">
        <v>0</v>
      </c>
      <c r="O50" s="109">
        <v>0</v>
      </c>
      <c r="P50" s="109">
        <v>0</v>
      </c>
      <c r="Q50" s="109">
        <v>0</v>
      </c>
      <c r="R50" s="109">
        <v>0</v>
      </c>
      <c r="S50" s="109">
        <v>0</v>
      </c>
      <c r="T50" s="109">
        <v>0</v>
      </c>
      <c r="U50" s="109">
        <v>0</v>
      </c>
      <c r="V50" s="109">
        <v>0</v>
      </c>
      <c r="W50" s="109">
        <v>0</v>
      </c>
      <c r="X50" s="110">
        <f t="shared" si="19"/>
        <v>0</v>
      </c>
      <c r="Y50" s="109">
        <v>0</v>
      </c>
      <c r="Z50" s="110">
        <f t="shared" si="18"/>
        <v>0</v>
      </c>
    </row>
    <row r="51" spans="1:26" ht="26.25" customHeight="1" x14ac:dyDescent="0.25">
      <c r="A51" s="320" t="s">
        <v>416</v>
      </c>
      <c r="B51" s="320"/>
      <c r="C51" s="320"/>
      <c r="D51" s="320"/>
      <c r="E51" s="320"/>
      <c r="F51" s="320"/>
      <c r="G51" s="106">
        <v>43</v>
      </c>
      <c r="H51" s="109">
        <v>0</v>
      </c>
      <c r="I51" s="109">
        <v>0</v>
      </c>
      <c r="J51" s="109">
        <v>0</v>
      </c>
      <c r="K51" s="109">
        <v>0</v>
      </c>
      <c r="L51" s="109">
        <v>0</v>
      </c>
      <c r="M51" s="109">
        <v>0</v>
      </c>
      <c r="N51" s="109">
        <v>0</v>
      </c>
      <c r="O51" s="109">
        <v>0</v>
      </c>
      <c r="P51" s="109">
        <v>0</v>
      </c>
      <c r="Q51" s="109">
        <v>0</v>
      </c>
      <c r="R51" s="109">
        <v>0</v>
      </c>
      <c r="S51" s="109">
        <v>0</v>
      </c>
      <c r="T51" s="109">
        <v>0</v>
      </c>
      <c r="U51" s="109">
        <v>0</v>
      </c>
      <c r="V51" s="109">
        <v>0</v>
      </c>
      <c r="W51" s="109">
        <v>0</v>
      </c>
      <c r="X51" s="110">
        <f t="shared" si="19"/>
        <v>0</v>
      </c>
      <c r="Y51" s="109">
        <v>0</v>
      </c>
      <c r="Z51" s="110">
        <f t="shared" si="18"/>
        <v>0</v>
      </c>
    </row>
    <row r="52" spans="1:26" ht="22.5" customHeight="1" x14ac:dyDescent="0.25">
      <c r="A52" s="320" t="s">
        <v>417</v>
      </c>
      <c r="B52" s="320"/>
      <c r="C52" s="320"/>
      <c r="D52" s="320"/>
      <c r="E52" s="320"/>
      <c r="F52" s="320"/>
      <c r="G52" s="106">
        <v>44</v>
      </c>
      <c r="H52" s="109">
        <v>0</v>
      </c>
      <c r="I52" s="109">
        <v>0</v>
      </c>
      <c r="J52" s="109">
        <v>0</v>
      </c>
      <c r="K52" s="109">
        <v>0</v>
      </c>
      <c r="L52" s="109">
        <v>0</v>
      </c>
      <c r="M52" s="109">
        <v>0</v>
      </c>
      <c r="N52" s="109">
        <v>0</v>
      </c>
      <c r="O52" s="109">
        <v>0</v>
      </c>
      <c r="P52" s="109">
        <v>0</v>
      </c>
      <c r="Q52" s="109">
        <v>0</v>
      </c>
      <c r="R52" s="109">
        <v>0</v>
      </c>
      <c r="S52" s="109">
        <v>0</v>
      </c>
      <c r="T52" s="109">
        <v>0</v>
      </c>
      <c r="U52" s="109">
        <v>0</v>
      </c>
      <c r="V52" s="109">
        <v>0</v>
      </c>
      <c r="W52" s="109">
        <v>0</v>
      </c>
      <c r="X52" s="110">
        <f t="shared" si="19"/>
        <v>0</v>
      </c>
      <c r="Y52" s="109">
        <v>0</v>
      </c>
      <c r="Z52" s="110">
        <f t="shared" si="18"/>
        <v>0</v>
      </c>
    </row>
    <row r="53" spans="1:26" ht="12.75" customHeight="1" x14ac:dyDescent="0.25">
      <c r="A53" s="320" t="s">
        <v>418</v>
      </c>
      <c r="B53" s="320"/>
      <c r="C53" s="320"/>
      <c r="D53" s="320"/>
      <c r="E53" s="320"/>
      <c r="F53" s="320"/>
      <c r="G53" s="106">
        <v>45</v>
      </c>
      <c r="H53" s="109">
        <v>0</v>
      </c>
      <c r="I53" s="109">
        <v>0</v>
      </c>
      <c r="J53" s="109">
        <v>0</v>
      </c>
      <c r="K53" s="109">
        <v>488105</v>
      </c>
      <c r="L53" s="109">
        <v>488105</v>
      </c>
      <c r="M53" s="109">
        <v>0</v>
      </c>
      <c r="N53" s="109">
        <v>0</v>
      </c>
      <c r="O53" s="109">
        <v>0</v>
      </c>
      <c r="P53" s="109">
        <v>0</v>
      </c>
      <c r="Q53" s="109">
        <v>0</v>
      </c>
      <c r="R53" s="109">
        <v>0</v>
      </c>
      <c r="S53" s="109">
        <v>0</v>
      </c>
      <c r="T53" s="109">
        <v>0</v>
      </c>
      <c r="U53" s="109">
        <v>0</v>
      </c>
      <c r="V53" s="109">
        <v>-488105</v>
      </c>
      <c r="W53" s="109">
        <v>0</v>
      </c>
      <c r="X53" s="110">
        <f t="shared" si="19"/>
        <v>-488105</v>
      </c>
      <c r="Y53" s="109">
        <v>0</v>
      </c>
      <c r="Z53" s="110">
        <f t="shared" si="18"/>
        <v>-488105</v>
      </c>
    </row>
    <row r="54" spans="1:26" ht="12.75" customHeight="1" x14ac:dyDescent="0.25">
      <c r="A54" s="320" t="s">
        <v>419</v>
      </c>
      <c r="B54" s="320"/>
      <c r="C54" s="320"/>
      <c r="D54" s="320"/>
      <c r="E54" s="320"/>
      <c r="F54" s="320"/>
      <c r="G54" s="106">
        <v>46</v>
      </c>
      <c r="H54" s="109">
        <v>0</v>
      </c>
      <c r="I54" s="109">
        <v>0</v>
      </c>
      <c r="J54" s="109">
        <v>0</v>
      </c>
      <c r="K54" s="109">
        <v>0</v>
      </c>
      <c r="L54" s="109">
        <v>0</v>
      </c>
      <c r="M54" s="109">
        <v>0</v>
      </c>
      <c r="N54" s="109">
        <v>0</v>
      </c>
      <c r="O54" s="109">
        <v>0</v>
      </c>
      <c r="P54" s="109">
        <v>0</v>
      </c>
      <c r="Q54" s="109">
        <v>0</v>
      </c>
      <c r="R54" s="109">
        <v>0</v>
      </c>
      <c r="S54" s="109">
        <v>0</v>
      </c>
      <c r="T54" s="109">
        <v>0</v>
      </c>
      <c r="U54" s="109">
        <v>0</v>
      </c>
      <c r="V54" s="109">
        <v>0</v>
      </c>
      <c r="W54" s="109">
        <v>0</v>
      </c>
      <c r="X54" s="110">
        <f t="shared" si="19"/>
        <v>0</v>
      </c>
      <c r="Y54" s="109">
        <v>0</v>
      </c>
      <c r="Z54" s="110">
        <f t="shared" si="18"/>
        <v>0</v>
      </c>
    </row>
    <row r="55" spans="1:26" ht="12.75" customHeight="1" x14ac:dyDescent="0.25">
      <c r="A55" s="320" t="s">
        <v>420</v>
      </c>
      <c r="B55" s="320"/>
      <c r="C55" s="320"/>
      <c r="D55" s="320"/>
      <c r="E55" s="320"/>
      <c r="F55" s="320"/>
      <c r="G55" s="106">
        <v>47</v>
      </c>
      <c r="H55" s="109">
        <v>0</v>
      </c>
      <c r="I55" s="109">
        <v>0</v>
      </c>
      <c r="J55" s="109">
        <v>0</v>
      </c>
      <c r="K55" s="109">
        <v>0</v>
      </c>
      <c r="L55" s="109">
        <v>0</v>
      </c>
      <c r="M55" s="109">
        <v>0</v>
      </c>
      <c r="N55" s="109">
        <v>0</v>
      </c>
      <c r="O55" s="109">
        <v>0</v>
      </c>
      <c r="P55" s="109">
        <v>0</v>
      </c>
      <c r="Q55" s="109">
        <v>0</v>
      </c>
      <c r="R55" s="109">
        <v>0</v>
      </c>
      <c r="S55" s="109">
        <v>0</v>
      </c>
      <c r="T55" s="109">
        <v>0</v>
      </c>
      <c r="U55" s="109">
        <v>0</v>
      </c>
      <c r="V55" s="109">
        <v>0</v>
      </c>
      <c r="W55" s="109">
        <v>0</v>
      </c>
      <c r="X55" s="110">
        <f t="shared" si="19"/>
        <v>0</v>
      </c>
      <c r="Y55" s="109">
        <v>0</v>
      </c>
      <c r="Z55" s="110">
        <f t="shared" si="18"/>
        <v>0</v>
      </c>
    </row>
    <row r="56" spans="1:26" ht="12.75" customHeight="1" x14ac:dyDescent="0.25">
      <c r="A56" s="320" t="s">
        <v>421</v>
      </c>
      <c r="B56" s="320"/>
      <c r="C56" s="320"/>
      <c r="D56" s="320"/>
      <c r="E56" s="320"/>
      <c r="F56" s="320"/>
      <c r="G56" s="106">
        <v>48</v>
      </c>
      <c r="H56" s="109">
        <v>0</v>
      </c>
      <c r="I56" s="109">
        <v>0</v>
      </c>
      <c r="J56" s="109">
        <v>0</v>
      </c>
      <c r="K56" s="109">
        <v>0</v>
      </c>
      <c r="L56" s="109">
        <v>0</v>
      </c>
      <c r="M56" s="109">
        <v>0</v>
      </c>
      <c r="N56" s="109">
        <v>0</v>
      </c>
      <c r="O56" s="109">
        <v>0</v>
      </c>
      <c r="P56" s="109">
        <v>0</v>
      </c>
      <c r="Q56" s="109">
        <v>0</v>
      </c>
      <c r="R56" s="109">
        <v>0</v>
      </c>
      <c r="S56" s="109">
        <v>0</v>
      </c>
      <c r="T56" s="109">
        <v>0</v>
      </c>
      <c r="U56" s="109">
        <v>0</v>
      </c>
      <c r="V56" s="109">
        <v>0</v>
      </c>
      <c r="W56" s="109">
        <v>0</v>
      </c>
      <c r="X56" s="110">
        <f t="shared" si="19"/>
        <v>0</v>
      </c>
      <c r="Y56" s="109">
        <v>0</v>
      </c>
      <c r="Z56" s="110">
        <f t="shared" si="18"/>
        <v>0</v>
      </c>
    </row>
    <row r="57" spans="1:26" ht="12.75" customHeight="1" x14ac:dyDescent="0.25">
      <c r="A57" s="320" t="s">
        <v>431</v>
      </c>
      <c r="B57" s="320"/>
      <c r="C57" s="320"/>
      <c r="D57" s="320"/>
      <c r="E57" s="320"/>
      <c r="F57" s="320"/>
      <c r="G57" s="106">
        <v>49</v>
      </c>
      <c r="H57" s="109">
        <v>0</v>
      </c>
      <c r="I57" s="109">
        <v>0</v>
      </c>
      <c r="J57" s="109">
        <v>0</v>
      </c>
      <c r="K57" s="109">
        <v>0</v>
      </c>
      <c r="L57" s="109">
        <v>0</v>
      </c>
      <c r="M57" s="109">
        <v>0</v>
      </c>
      <c r="N57" s="109">
        <v>0</v>
      </c>
      <c r="O57" s="109">
        <v>0</v>
      </c>
      <c r="P57" s="109">
        <v>0</v>
      </c>
      <c r="Q57" s="109">
        <v>0</v>
      </c>
      <c r="R57" s="109">
        <v>0</v>
      </c>
      <c r="S57" s="109">
        <v>0</v>
      </c>
      <c r="T57" s="109">
        <v>0</v>
      </c>
      <c r="U57" s="109">
        <v>0</v>
      </c>
      <c r="V57" s="109">
        <v>0</v>
      </c>
      <c r="W57" s="109">
        <v>0</v>
      </c>
      <c r="X57" s="110">
        <f t="shared" si="19"/>
        <v>0</v>
      </c>
      <c r="Y57" s="109">
        <v>0</v>
      </c>
      <c r="Z57" s="110">
        <f t="shared" si="18"/>
        <v>0</v>
      </c>
    </row>
    <row r="58" spans="1:26" ht="12.75" customHeight="1" x14ac:dyDescent="0.25">
      <c r="A58" s="320" t="s">
        <v>423</v>
      </c>
      <c r="B58" s="320"/>
      <c r="C58" s="320"/>
      <c r="D58" s="320"/>
      <c r="E58" s="320"/>
      <c r="F58" s="320"/>
      <c r="G58" s="106">
        <v>50</v>
      </c>
      <c r="H58" s="109">
        <v>0</v>
      </c>
      <c r="I58" s="109">
        <v>0</v>
      </c>
      <c r="J58" s="109">
        <v>0</v>
      </c>
      <c r="K58" s="109">
        <v>0</v>
      </c>
      <c r="L58" s="109">
        <v>0</v>
      </c>
      <c r="M58" s="109">
        <v>0</v>
      </c>
      <c r="N58" s="109">
        <v>0</v>
      </c>
      <c r="O58" s="109">
        <v>0</v>
      </c>
      <c r="P58" s="109">
        <v>0</v>
      </c>
      <c r="Q58" s="109">
        <v>0</v>
      </c>
      <c r="R58" s="109">
        <v>0</v>
      </c>
      <c r="S58" s="109">
        <v>0</v>
      </c>
      <c r="T58" s="109">
        <v>0</v>
      </c>
      <c r="U58" s="109">
        <v>0</v>
      </c>
      <c r="V58" s="109">
        <v>0</v>
      </c>
      <c r="W58" s="109">
        <v>0</v>
      </c>
      <c r="X58" s="110">
        <f t="shared" si="19"/>
        <v>0</v>
      </c>
      <c r="Y58" s="109">
        <v>0</v>
      </c>
      <c r="Z58" s="110">
        <f t="shared" si="18"/>
        <v>0</v>
      </c>
    </row>
    <row r="59" spans="1:26" ht="25.5" customHeight="1" x14ac:dyDescent="0.25">
      <c r="A59" s="321" t="s">
        <v>432</v>
      </c>
      <c r="B59" s="321"/>
      <c r="C59" s="321"/>
      <c r="D59" s="321"/>
      <c r="E59" s="321"/>
      <c r="F59" s="321"/>
      <c r="G59" s="107">
        <v>51</v>
      </c>
      <c r="H59" s="111">
        <f>SUM(H39:H58)</f>
        <v>15640099</v>
      </c>
      <c r="I59" s="111">
        <f t="shared" ref="I59:Z59" si="20">SUM(I39:I58)</f>
        <v>65068457</v>
      </c>
      <c r="J59" s="111">
        <f t="shared" si="20"/>
        <v>2584877</v>
      </c>
      <c r="K59" s="111">
        <f t="shared" si="20"/>
        <v>1162100</v>
      </c>
      <c r="L59" s="111">
        <f t="shared" si="20"/>
        <v>1162100</v>
      </c>
      <c r="M59" s="111">
        <f t="shared" si="20"/>
        <v>0</v>
      </c>
      <c r="N59" s="111">
        <f t="shared" si="20"/>
        <v>-46254608</v>
      </c>
      <c r="O59" s="111">
        <f t="shared" si="20"/>
        <v>0</v>
      </c>
      <c r="P59" s="111">
        <f t="shared" si="20"/>
        <v>0</v>
      </c>
      <c r="Q59" s="111">
        <f t="shared" si="20"/>
        <v>0</v>
      </c>
      <c r="R59" s="111">
        <f t="shared" si="20"/>
        <v>0</v>
      </c>
      <c r="S59" s="111">
        <f t="shared" si="20"/>
        <v>0</v>
      </c>
      <c r="T59" s="111">
        <f t="shared" si="20"/>
        <v>-3367772</v>
      </c>
      <c r="U59" s="111">
        <f t="shared" si="20"/>
        <v>0</v>
      </c>
      <c r="V59" s="111">
        <f t="shared" si="20"/>
        <v>25241769</v>
      </c>
      <c r="W59" s="111">
        <f t="shared" si="20"/>
        <v>3315135.4665124854</v>
      </c>
      <c r="X59" s="111">
        <f>SUM(X39:X58)</f>
        <v>62227957.466512486</v>
      </c>
      <c r="Y59" s="111">
        <f t="shared" si="20"/>
        <v>151350511.53348753</v>
      </c>
      <c r="Z59" s="111">
        <f t="shared" si="20"/>
        <v>213578469</v>
      </c>
    </row>
    <row r="60" spans="1:26" x14ac:dyDescent="0.25">
      <c r="A60" s="322" t="s">
        <v>425</v>
      </c>
      <c r="B60" s="323"/>
      <c r="C60" s="323"/>
      <c r="D60" s="323"/>
      <c r="E60" s="323"/>
      <c r="F60" s="323"/>
      <c r="G60" s="323"/>
      <c r="H60" s="323"/>
      <c r="I60" s="323"/>
      <c r="J60" s="323"/>
      <c r="K60" s="323"/>
      <c r="L60" s="323"/>
      <c r="M60" s="323"/>
      <c r="N60" s="323"/>
      <c r="O60" s="323"/>
      <c r="P60" s="323"/>
      <c r="Q60" s="323"/>
      <c r="R60" s="323"/>
      <c r="S60" s="323"/>
      <c r="T60" s="323"/>
      <c r="U60" s="323"/>
      <c r="V60" s="323"/>
      <c r="W60" s="323"/>
      <c r="X60" s="323"/>
      <c r="Y60" s="323"/>
      <c r="Z60" s="323"/>
    </row>
    <row r="61" spans="1:26" ht="31.5" customHeight="1" x14ac:dyDescent="0.25">
      <c r="A61" s="319" t="s">
        <v>433</v>
      </c>
      <c r="B61" s="319"/>
      <c r="C61" s="319"/>
      <c r="D61" s="319"/>
      <c r="E61" s="319"/>
      <c r="F61" s="319"/>
      <c r="G61" s="107">
        <v>52</v>
      </c>
      <c r="H61" s="110">
        <f>SUM(H41:H49)</f>
        <v>0</v>
      </c>
      <c r="I61" s="110">
        <f t="shared" ref="I61:Z61" si="21">SUM(I41:I49)</f>
        <v>0</v>
      </c>
      <c r="J61" s="110">
        <f t="shared" si="21"/>
        <v>0</v>
      </c>
      <c r="K61" s="110">
        <f t="shared" si="21"/>
        <v>0</v>
      </c>
      <c r="L61" s="110">
        <f t="shared" si="21"/>
        <v>0</v>
      </c>
      <c r="M61" s="110">
        <f t="shared" si="21"/>
        <v>0</v>
      </c>
      <c r="N61" s="110">
        <f t="shared" si="21"/>
        <v>0</v>
      </c>
      <c r="O61" s="110">
        <f t="shared" si="21"/>
        <v>0</v>
      </c>
      <c r="P61" s="110">
        <f t="shared" si="21"/>
        <v>0</v>
      </c>
      <c r="Q61" s="110">
        <f t="shared" si="21"/>
        <v>0</v>
      </c>
      <c r="R61" s="110">
        <f t="shared" si="21"/>
        <v>0</v>
      </c>
      <c r="S61" s="110">
        <f t="shared" ref="S61:T61" si="22">SUM(S41:S49)</f>
        <v>0</v>
      </c>
      <c r="T61" s="110">
        <f t="shared" si="22"/>
        <v>1328973</v>
      </c>
      <c r="U61" s="110">
        <f t="shared" ref="U61" si="23">SUM(U41:U49)</f>
        <v>0</v>
      </c>
      <c r="V61" s="110">
        <f t="shared" si="21"/>
        <v>0</v>
      </c>
      <c r="W61" s="110">
        <f t="shared" si="21"/>
        <v>0</v>
      </c>
      <c r="X61" s="110">
        <f>SUM(X41:X49)</f>
        <v>1328973</v>
      </c>
      <c r="Y61" s="110">
        <f t="shared" si="21"/>
        <v>1218032</v>
      </c>
      <c r="Z61" s="110">
        <f t="shared" si="21"/>
        <v>2547005</v>
      </c>
    </row>
    <row r="62" spans="1:26" ht="27.75" customHeight="1" x14ac:dyDescent="0.25">
      <c r="A62" s="319" t="s">
        <v>434</v>
      </c>
      <c r="B62" s="319"/>
      <c r="C62" s="319"/>
      <c r="D62" s="319"/>
      <c r="E62" s="319"/>
      <c r="F62" s="319"/>
      <c r="G62" s="107">
        <v>53</v>
      </c>
      <c r="H62" s="110">
        <f>H40+H61</f>
        <v>0</v>
      </c>
      <c r="I62" s="110">
        <f t="shared" ref="I62:Z62" si="24">I40+I61</f>
        <v>0</v>
      </c>
      <c r="J62" s="110">
        <f t="shared" si="24"/>
        <v>0</v>
      </c>
      <c r="K62" s="110">
        <f t="shared" si="24"/>
        <v>0</v>
      </c>
      <c r="L62" s="110">
        <f t="shared" si="24"/>
        <v>0</v>
      </c>
      <c r="M62" s="110">
        <f t="shared" si="24"/>
        <v>0</v>
      </c>
      <c r="N62" s="110">
        <f t="shared" si="24"/>
        <v>0</v>
      </c>
      <c r="O62" s="110">
        <f t="shared" si="24"/>
        <v>0</v>
      </c>
      <c r="P62" s="110">
        <f t="shared" si="24"/>
        <v>0</v>
      </c>
      <c r="Q62" s="110">
        <f t="shared" si="24"/>
        <v>0</v>
      </c>
      <c r="R62" s="110">
        <f t="shared" si="24"/>
        <v>0</v>
      </c>
      <c r="S62" s="110">
        <f t="shared" ref="S62:T62" si="25">S40+S61</f>
        <v>0</v>
      </c>
      <c r="T62" s="110">
        <f t="shared" si="25"/>
        <v>1328973</v>
      </c>
      <c r="U62" s="110">
        <f t="shared" ref="U62" si="26">U40+U61</f>
        <v>0</v>
      </c>
      <c r="V62" s="110">
        <f t="shared" si="24"/>
        <v>0</v>
      </c>
      <c r="W62" s="110">
        <f t="shared" si="24"/>
        <v>3315135.4665124854</v>
      </c>
      <c r="X62" s="110">
        <f>X40+X61</f>
        <v>4644108.4665124854</v>
      </c>
      <c r="Y62" s="110">
        <f t="shared" si="24"/>
        <v>-1618433.4665124854</v>
      </c>
      <c r="Z62" s="110">
        <f t="shared" si="24"/>
        <v>3025675</v>
      </c>
    </row>
    <row r="63" spans="1:26" ht="29.25" customHeight="1" x14ac:dyDescent="0.25">
      <c r="A63" s="319" t="s">
        <v>435</v>
      </c>
      <c r="B63" s="319"/>
      <c r="C63" s="319"/>
      <c r="D63" s="319"/>
      <c r="E63" s="319"/>
      <c r="F63" s="319"/>
      <c r="G63" s="107">
        <v>54</v>
      </c>
      <c r="H63" s="110">
        <f>SUM(H50:H58)</f>
        <v>0</v>
      </c>
      <c r="I63" s="110">
        <f t="shared" ref="I63:Z63" si="27">SUM(I50:I58)</f>
        <v>0</v>
      </c>
      <c r="J63" s="110">
        <f t="shared" si="27"/>
        <v>0</v>
      </c>
      <c r="K63" s="110">
        <f t="shared" si="27"/>
        <v>488105</v>
      </c>
      <c r="L63" s="110">
        <f t="shared" si="27"/>
        <v>488105</v>
      </c>
      <c r="M63" s="110">
        <f t="shared" si="27"/>
        <v>0</v>
      </c>
      <c r="N63" s="110">
        <f t="shared" si="27"/>
        <v>0</v>
      </c>
      <c r="O63" s="110">
        <f t="shared" si="27"/>
        <v>0</v>
      </c>
      <c r="P63" s="110">
        <f t="shared" si="27"/>
        <v>0</v>
      </c>
      <c r="Q63" s="110">
        <f t="shared" si="27"/>
        <v>0</v>
      </c>
      <c r="R63" s="110">
        <f t="shared" si="27"/>
        <v>0</v>
      </c>
      <c r="S63" s="110">
        <f t="shared" ref="S63:T63" si="28">SUM(S50:S58)</f>
        <v>0</v>
      </c>
      <c r="T63" s="110">
        <f t="shared" si="28"/>
        <v>0</v>
      </c>
      <c r="U63" s="110">
        <f t="shared" ref="U63" si="29">SUM(U50:U58)</f>
        <v>0</v>
      </c>
      <c r="V63" s="110">
        <f t="shared" si="27"/>
        <v>-488105</v>
      </c>
      <c r="W63" s="110">
        <f t="shared" si="27"/>
        <v>0</v>
      </c>
      <c r="X63" s="110">
        <f>SUM(X50:X58)</f>
        <v>-488105</v>
      </c>
      <c r="Y63" s="110">
        <f t="shared" si="27"/>
        <v>0</v>
      </c>
      <c r="Z63" s="110">
        <f t="shared" si="27"/>
        <v>-488105</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T11 V11 H12:M12 O12:S12 V12:W12 H13:N13 P13:T13 H14:O14 Q14:T14 H15:P15 R15:T15 H16:Q16 H17:M18 H20:M20">
    <cfRule type="cellIs" dxfId="1" priority="2" stopIfTrue="1" operator="notEqual">
      <formula>ROUND(H11,0)</formula>
    </cfRule>
  </conditionalFormatting>
  <conditionalFormatting sqref="H40:T40 V40 H41:M41 O41:S41 V41:W41 H42:N42 P42:T42 H43:O43 Q43:T43 H44:P44 R44:T44 H45:Q45 H46:M47 H49:M49">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oddHeader>&amp;L&amp;"Aptos"&amp;10&amp;KFF0000 This document / e-mail is 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K39" sqref="K39"/>
    </sheetView>
  </sheetViews>
  <sheetFormatPr defaultRowHeight="13.2" x14ac:dyDescent="0.25"/>
  <cols>
    <col min="9" max="9" width="95" customWidth="1"/>
  </cols>
  <sheetData>
    <row r="1" spans="1:9" x14ac:dyDescent="0.25">
      <c r="A1" s="335" t="s">
        <v>677</v>
      </c>
      <c r="B1" s="336"/>
      <c r="C1" s="336"/>
      <c r="D1" s="336"/>
      <c r="E1" s="336"/>
      <c r="F1" s="336"/>
      <c r="G1" s="336"/>
      <c r="H1" s="336"/>
      <c r="I1" s="336"/>
    </row>
    <row r="2" spans="1:9" x14ac:dyDescent="0.25">
      <c r="A2" s="336"/>
      <c r="B2" s="336"/>
      <c r="C2" s="336"/>
      <c r="D2" s="336"/>
      <c r="E2" s="336"/>
      <c r="F2" s="336"/>
      <c r="G2" s="336"/>
      <c r="H2" s="336"/>
      <c r="I2" s="336"/>
    </row>
    <row r="3" spans="1:9" x14ac:dyDescent="0.25">
      <c r="A3" s="336"/>
      <c r="B3" s="336"/>
      <c r="C3" s="336"/>
      <c r="D3" s="336"/>
      <c r="E3" s="336"/>
      <c r="F3" s="336"/>
      <c r="G3" s="336"/>
      <c r="H3" s="336"/>
      <c r="I3" s="336"/>
    </row>
    <row r="4" spans="1:9" x14ac:dyDescent="0.25">
      <c r="A4" s="336"/>
      <c r="B4" s="336"/>
      <c r="C4" s="336"/>
      <c r="D4" s="336"/>
      <c r="E4" s="336"/>
      <c r="F4" s="336"/>
      <c r="G4" s="336"/>
      <c r="H4" s="336"/>
      <c r="I4" s="336"/>
    </row>
    <row r="5" spans="1:9" x14ac:dyDescent="0.25">
      <c r="A5" s="336"/>
      <c r="B5" s="336"/>
      <c r="C5" s="336"/>
      <c r="D5" s="336"/>
      <c r="E5" s="336"/>
      <c r="F5" s="336"/>
      <c r="G5" s="336"/>
      <c r="H5" s="336"/>
      <c r="I5" s="336"/>
    </row>
    <row r="6" spans="1:9" x14ac:dyDescent="0.25">
      <c r="A6" s="336"/>
      <c r="B6" s="336"/>
      <c r="C6" s="336"/>
      <c r="D6" s="336"/>
      <c r="E6" s="336"/>
      <c r="F6" s="336"/>
      <c r="G6" s="336"/>
      <c r="H6" s="336"/>
      <c r="I6" s="336"/>
    </row>
    <row r="7" spans="1:9" x14ac:dyDescent="0.25">
      <c r="A7" s="336"/>
      <c r="B7" s="336"/>
      <c r="C7" s="336"/>
      <c r="D7" s="336"/>
      <c r="E7" s="336"/>
      <c r="F7" s="336"/>
      <c r="G7" s="336"/>
      <c r="H7" s="336"/>
      <c r="I7" s="336"/>
    </row>
    <row r="8" spans="1:9" x14ac:dyDescent="0.25">
      <c r="A8" s="336"/>
      <c r="B8" s="336"/>
      <c r="C8" s="336"/>
      <c r="D8" s="336"/>
      <c r="E8" s="336"/>
      <c r="F8" s="336"/>
      <c r="G8" s="336"/>
      <c r="H8" s="336"/>
      <c r="I8" s="336"/>
    </row>
    <row r="9" spans="1:9" x14ac:dyDescent="0.25">
      <c r="A9" s="336"/>
      <c r="B9" s="336"/>
      <c r="C9" s="336"/>
      <c r="D9" s="336"/>
      <c r="E9" s="336"/>
      <c r="F9" s="336"/>
      <c r="G9" s="336"/>
      <c r="H9" s="336"/>
      <c r="I9" s="336"/>
    </row>
    <row r="10" spans="1:9" x14ac:dyDescent="0.25">
      <c r="A10" s="336"/>
      <c r="B10" s="336"/>
      <c r="C10" s="336"/>
      <c r="D10" s="336"/>
      <c r="E10" s="336"/>
      <c r="F10" s="336"/>
      <c r="G10" s="336"/>
      <c r="H10" s="336"/>
      <c r="I10" s="336"/>
    </row>
    <row r="11" spans="1:9" x14ac:dyDescent="0.25">
      <c r="A11" s="336"/>
      <c r="B11" s="336"/>
      <c r="C11" s="336"/>
      <c r="D11" s="336"/>
      <c r="E11" s="336"/>
      <c r="F11" s="336"/>
      <c r="G11" s="336"/>
      <c r="H11" s="336"/>
      <c r="I11" s="336"/>
    </row>
    <row r="12" spans="1:9" x14ac:dyDescent="0.25">
      <c r="A12" s="336"/>
      <c r="B12" s="336"/>
      <c r="C12" s="336"/>
      <c r="D12" s="336"/>
      <c r="E12" s="336"/>
      <c r="F12" s="336"/>
      <c r="G12" s="336"/>
      <c r="H12" s="336"/>
      <c r="I12" s="336"/>
    </row>
    <row r="13" spans="1:9" x14ac:dyDescent="0.25">
      <c r="A13" s="336"/>
      <c r="B13" s="336"/>
      <c r="C13" s="336"/>
      <c r="D13" s="336"/>
      <c r="E13" s="336"/>
      <c r="F13" s="336"/>
      <c r="G13" s="336"/>
      <c r="H13" s="336"/>
      <c r="I13" s="336"/>
    </row>
    <row r="14" spans="1:9" x14ac:dyDescent="0.25">
      <c r="A14" s="336"/>
      <c r="B14" s="336"/>
      <c r="C14" s="336"/>
      <c r="D14" s="336"/>
      <c r="E14" s="336"/>
      <c r="F14" s="336"/>
      <c r="G14" s="336"/>
      <c r="H14" s="336"/>
      <c r="I14" s="336"/>
    </row>
    <row r="15" spans="1:9" x14ac:dyDescent="0.25">
      <c r="A15" s="336"/>
      <c r="B15" s="336"/>
      <c r="C15" s="336"/>
      <c r="D15" s="336"/>
      <c r="E15" s="336"/>
      <c r="F15" s="336"/>
      <c r="G15" s="336"/>
      <c r="H15" s="336"/>
      <c r="I15" s="336"/>
    </row>
    <row r="16" spans="1:9" x14ac:dyDescent="0.25">
      <c r="A16" s="336"/>
      <c r="B16" s="336"/>
      <c r="C16" s="336"/>
      <c r="D16" s="336"/>
      <c r="E16" s="336"/>
      <c r="F16" s="336"/>
      <c r="G16" s="336"/>
      <c r="H16" s="336"/>
      <c r="I16" s="336"/>
    </row>
    <row r="17" spans="1:9" x14ac:dyDescent="0.25">
      <c r="A17" s="336"/>
      <c r="B17" s="336"/>
      <c r="C17" s="336"/>
      <c r="D17" s="336"/>
      <c r="E17" s="336"/>
      <c r="F17" s="336"/>
      <c r="G17" s="336"/>
      <c r="H17" s="336"/>
      <c r="I17" s="336"/>
    </row>
    <row r="18" spans="1:9" x14ac:dyDescent="0.25">
      <c r="A18" s="336"/>
      <c r="B18" s="336"/>
      <c r="C18" s="336"/>
      <c r="D18" s="336"/>
      <c r="E18" s="336"/>
      <c r="F18" s="336"/>
      <c r="G18" s="336"/>
      <c r="H18" s="336"/>
      <c r="I18" s="336"/>
    </row>
    <row r="19" spans="1:9" x14ac:dyDescent="0.25">
      <c r="A19" s="336"/>
      <c r="B19" s="336"/>
      <c r="C19" s="336"/>
      <c r="D19" s="336"/>
      <c r="E19" s="336"/>
      <c r="F19" s="336"/>
      <c r="G19" s="336"/>
      <c r="H19" s="336"/>
      <c r="I19" s="336"/>
    </row>
    <row r="20" spans="1:9" x14ac:dyDescent="0.25">
      <c r="A20" s="336"/>
      <c r="B20" s="336"/>
      <c r="C20" s="336"/>
      <c r="D20" s="336"/>
      <c r="E20" s="336"/>
      <c r="F20" s="336"/>
      <c r="G20" s="336"/>
      <c r="H20" s="336"/>
      <c r="I20" s="336"/>
    </row>
    <row r="21" spans="1:9" x14ac:dyDescent="0.25">
      <c r="A21" s="336"/>
      <c r="B21" s="336"/>
      <c r="C21" s="336"/>
      <c r="D21" s="336"/>
      <c r="E21" s="336"/>
      <c r="F21" s="336"/>
      <c r="G21" s="336"/>
      <c r="H21" s="336"/>
      <c r="I21" s="336"/>
    </row>
    <row r="22" spans="1:9" x14ac:dyDescent="0.25">
      <c r="A22" s="336"/>
      <c r="B22" s="336"/>
      <c r="C22" s="336"/>
      <c r="D22" s="336"/>
      <c r="E22" s="336"/>
      <c r="F22" s="336"/>
      <c r="G22" s="336"/>
      <c r="H22" s="336"/>
      <c r="I22" s="336"/>
    </row>
    <row r="23" spans="1:9" x14ac:dyDescent="0.25">
      <c r="A23" s="336"/>
      <c r="B23" s="336"/>
      <c r="C23" s="336"/>
      <c r="D23" s="336"/>
      <c r="E23" s="336"/>
      <c r="F23" s="336"/>
      <c r="G23" s="336"/>
      <c r="H23" s="336"/>
      <c r="I23" s="336"/>
    </row>
    <row r="24" spans="1:9" x14ac:dyDescent="0.25">
      <c r="A24" s="336"/>
      <c r="B24" s="336"/>
      <c r="C24" s="336"/>
      <c r="D24" s="336"/>
      <c r="E24" s="336"/>
      <c r="F24" s="336"/>
      <c r="G24" s="336"/>
      <c r="H24" s="336"/>
      <c r="I24" s="336"/>
    </row>
    <row r="25" spans="1:9" x14ac:dyDescent="0.25">
      <c r="A25" s="336"/>
      <c r="B25" s="336"/>
      <c r="C25" s="336"/>
      <c r="D25" s="336"/>
      <c r="E25" s="336"/>
      <c r="F25" s="336"/>
      <c r="G25" s="336"/>
      <c r="H25" s="336"/>
      <c r="I25" s="336"/>
    </row>
    <row r="26" spans="1:9" x14ac:dyDescent="0.25">
      <c r="A26" s="336"/>
      <c r="B26" s="336"/>
      <c r="C26" s="336"/>
      <c r="D26" s="336"/>
      <c r="E26" s="336"/>
      <c r="F26" s="336"/>
      <c r="G26" s="336"/>
      <c r="H26" s="336"/>
      <c r="I26" s="336"/>
    </row>
    <row r="27" spans="1:9" x14ac:dyDescent="0.25">
      <c r="A27" s="336"/>
      <c r="B27" s="336"/>
      <c r="C27" s="336"/>
      <c r="D27" s="336"/>
      <c r="E27" s="336"/>
      <c r="F27" s="336"/>
      <c r="G27" s="336"/>
      <c r="H27" s="336"/>
      <c r="I27" s="336"/>
    </row>
    <row r="28" spans="1:9" x14ac:dyDescent="0.25">
      <c r="A28" s="336"/>
      <c r="B28" s="336"/>
      <c r="C28" s="336"/>
      <c r="D28" s="336"/>
      <c r="E28" s="336"/>
      <c r="F28" s="336"/>
      <c r="G28" s="336"/>
      <c r="H28" s="336"/>
      <c r="I28" s="336"/>
    </row>
    <row r="29" spans="1:9" x14ac:dyDescent="0.25">
      <c r="A29" s="336"/>
      <c r="B29" s="336"/>
      <c r="C29" s="336"/>
      <c r="D29" s="336"/>
      <c r="E29" s="336"/>
      <c r="F29" s="336"/>
      <c r="G29" s="336"/>
      <c r="H29" s="336"/>
      <c r="I29" s="336"/>
    </row>
    <row r="30" spans="1:9" x14ac:dyDescent="0.25">
      <c r="A30" s="336"/>
      <c r="B30" s="336"/>
      <c r="C30" s="336"/>
      <c r="D30" s="336"/>
      <c r="E30" s="336"/>
      <c r="F30" s="336"/>
      <c r="G30" s="336"/>
      <c r="H30" s="336"/>
      <c r="I30" s="336"/>
    </row>
    <row r="31" spans="1:9" x14ac:dyDescent="0.25">
      <c r="A31" s="336"/>
      <c r="B31" s="336"/>
      <c r="C31" s="336"/>
      <c r="D31" s="336"/>
      <c r="E31" s="336"/>
      <c r="F31" s="336"/>
      <c r="G31" s="336"/>
      <c r="H31" s="336"/>
      <c r="I31" s="336"/>
    </row>
    <row r="32" spans="1:9" x14ac:dyDescent="0.25">
      <c r="A32" s="336"/>
      <c r="B32" s="336"/>
      <c r="C32" s="336"/>
      <c r="D32" s="336"/>
      <c r="E32" s="336"/>
      <c r="F32" s="336"/>
      <c r="G32" s="336"/>
      <c r="H32" s="336"/>
      <c r="I32" s="336"/>
    </row>
    <row r="33" spans="1:9" x14ac:dyDescent="0.25">
      <c r="A33" s="336"/>
      <c r="B33" s="336"/>
      <c r="C33" s="336"/>
      <c r="D33" s="336"/>
      <c r="E33" s="336"/>
      <c r="F33" s="336"/>
      <c r="G33" s="336"/>
      <c r="H33" s="336"/>
      <c r="I33" s="336"/>
    </row>
    <row r="34" spans="1:9" x14ac:dyDescent="0.25">
      <c r="A34" s="336"/>
      <c r="B34" s="336"/>
      <c r="C34" s="336"/>
      <c r="D34" s="336"/>
      <c r="E34" s="336"/>
      <c r="F34" s="336"/>
      <c r="G34" s="336"/>
      <c r="H34" s="336"/>
      <c r="I34" s="336"/>
    </row>
    <row r="35" spans="1:9" x14ac:dyDescent="0.25">
      <c r="A35" s="336"/>
      <c r="B35" s="336"/>
      <c r="C35" s="336"/>
      <c r="D35" s="336"/>
      <c r="E35" s="336"/>
      <c r="F35" s="336"/>
      <c r="G35" s="336"/>
      <c r="H35" s="336"/>
      <c r="I35" s="336"/>
    </row>
    <row r="36" spans="1:9" x14ac:dyDescent="0.25">
      <c r="A36" s="336"/>
      <c r="B36" s="336"/>
      <c r="C36" s="336"/>
      <c r="D36" s="336"/>
      <c r="E36" s="336"/>
      <c r="F36" s="336"/>
      <c r="G36" s="336"/>
      <c r="H36" s="336"/>
      <c r="I36" s="336"/>
    </row>
    <row r="37" spans="1:9" x14ac:dyDescent="0.25">
      <c r="A37" s="336"/>
      <c r="B37" s="336"/>
      <c r="C37" s="336"/>
      <c r="D37" s="336"/>
      <c r="E37" s="336"/>
      <c r="F37" s="336"/>
      <c r="G37" s="336"/>
      <c r="H37" s="336"/>
      <c r="I37" s="336"/>
    </row>
    <row r="38" spans="1:9" x14ac:dyDescent="0.25">
      <c r="A38" s="336"/>
      <c r="B38" s="336"/>
      <c r="C38" s="336"/>
      <c r="D38" s="336"/>
      <c r="E38" s="336"/>
      <c r="F38" s="336"/>
      <c r="G38" s="336"/>
      <c r="H38" s="336"/>
      <c r="I38" s="336"/>
    </row>
    <row r="39" spans="1:9" ht="185.25" customHeight="1" x14ac:dyDescent="0.25">
      <c r="A39" s="336"/>
      <c r="B39" s="336"/>
      <c r="C39" s="336"/>
      <c r="D39" s="336"/>
      <c r="E39" s="336"/>
      <c r="F39" s="336"/>
      <c r="G39" s="336"/>
      <c r="H39" s="336"/>
      <c r="I39" s="336"/>
    </row>
    <row r="40" spans="1:9" ht="223.5" customHeight="1" x14ac:dyDescent="0.25">
      <c r="A40" s="336"/>
      <c r="B40" s="336"/>
      <c r="C40" s="336"/>
      <c r="D40" s="336"/>
      <c r="E40" s="336"/>
      <c r="F40" s="336"/>
      <c r="G40" s="336"/>
      <c r="H40" s="336"/>
      <c r="I40" s="336"/>
    </row>
  </sheetData>
  <mergeCells count="1">
    <mergeCell ref="A1:I40"/>
  </mergeCells>
  <pageMargins left="0.7" right="0.7" top="0.75" bottom="0.75" header="0.3" footer="0.3"/>
  <pageSetup paperSize="9" orientation="portrait" r:id="rId1"/>
  <headerFooter>
    <oddHeader>&amp;L&amp;"Aptos"&amp;10&amp;KFF0000 This document / e-mail is 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71CD922C5FADF44A2FF849C2C63F4C1" ma:contentTypeVersion="4" ma:contentTypeDescription="Stvaranje novog dokumenta." ma:contentTypeScope="" ma:versionID="c6bcb8f7f929c18d7d75cb8512fe6aa9">
  <xsd:schema xmlns:xsd="http://www.w3.org/2001/XMLSchema" xmlns:xs="http://www.w3.org/2001/XMLSchema" xmlns:p="http://schemas.microsoft.com/office/2006/metadata/properties" xmlns:ns2="4ee641f4-781e-4612-a81a-44ebebf9d04c" targetNamespace="http://schemas.microsoft.com/office/2006/metadata/properties" ma:root="true" ma:fieldsID="72927257448857b830908908935b1b89" ns2:_="">
    <xsd:import namespace="4ee641f4-781e-4612-a81a-44ebebf9d04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e641f4-781e-4612-a81a-44ebebf9d0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86CB895-CFFA-477C-83CE-7A6968818B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e641f4-781e-4612-a81a-44ebebf9d0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microsoft.com/office/2006/documentManagement/types"/>
    <ds:schemaRef ds:uri="http://purl.org/dc/elements/1.1/"/>
    <ds:schemaRef ds:uri="http://purl.org/dc/dcmitype/"/>
    <ds:schemaRef ds:uri="http://schemas.microsoft.com/office/2006/metadata/properties"/>
    <ds:schemaRef ds:uri="http://www.w3.org/XML/1998/namespace"/>
    <ds:schemaRef ds:uri="4ee641f4-781e-4612-a81a-44ebebf9d04c"/>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Dario Stipaničev</cp:lastModifiedBy>
  <cp:lastPrinted>2018-04-25T06:49:36Z</cp:lastPrinted>
  <dcterms:created xsi:type="dcterms:W3CDTF">2008-10-17T11:51:54Z</dcterms:created>
  <dcterms:modified xsi:type="dcterms:W3CDTF">2026-04-23T09:22:02Z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0x010100B71CD922C5FADF44A2FF849C2C63F4C1</vt:lpwstr>
  </property>
  <property fmtid="{D5CDD505-2E9C-101B-9397-08002B2CF9AE}" pid="3" name="MSIP_Label_b991ffe9-e2c7-4770-b301-6c383312e878_Enabled">
    <vt:lpwstr>true</vt:lpwstr>
  </property>
  <property fmtid="{D5CDD505-2E9C-101B-9397-08002B2CF9AE}" pid="4" name="MSIP_Label_b991ffe9-e2c7-4770-b301-6c383312e878_SetDate">
    <vt:lpwstr>2026-04-14T10:52:29Z</vt:lpwstr>
  </property>
  <property fmtid="{D5CDD505-2E9C-101B-9397-08002B2CF9AE}" pid="5" name="MSIP_Label_b991ffe9-e2c7-4770-b301-6c383312e878_Method">
    <vt:lpwstr>Privileged</vt:lpwstr>
  </property>
  <property fmtid="{D5CDD505-2E9C-101B-9397-08002B2CF9AE}" pid="6" name="MSIP_Label_b991ffe9-e2c7-4770-b301-6c383312e878_Name">
    <vt:lpwstr>Confidential</vt:lpwstr>
  </property>
  <property fmtid="{D5CDD505-2E9C-101B-9397-08002B2CF9AE}" pid="7" name="MSIP_Label_b991ffe9-e2c7-4770-b301-6c383312e878_SiteId">
    <vt:lpwstr>b0cdfc9d-a2d9-4b68-be09-d34512443700</vt:lpwstr>
  </property>
  <property fmtid="{D5CDD505-2E9C-101B-9397-08002B2CF9AE}" pid="8" name="MSIP_Label_b991ffe9-e2c7-4770-b301-6c383312e878_ActionId">
    <vt:lpwstr>1a7b154a-daa3-4d88-b68a-d2cf7ed8a2ed</vt:lpwstr>
  </property>
  <property fmtid="{D5CDD505-2E9C-101B-9397-08002B2CF9AE}" pid="9" name="MSIP_Label_b991ffe9-e2c7-4770-b301-6c383312e878_ContentBits">
    <vt:lpwstr>1</vt:lpwstr>
  </property>
  <property fmtid="{D5CDD505-2E9C-101B-9397-08002B2CF9AE}" pid="10" name="MSIP_Label_b991ffe9-e2c7-4770-b301-6c383312e878_Tag">
    <vt:lpwstr>10, 0, 1, 1</vt:lpwstr>
  </property>
</Properties>
</file>