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Statutory 2024\Za burzu\"/>
    </mc:Choice>
  </mc:AlternateContent>
  <xr:revisionPtr revIDLastSave="0" documentId="13_ncr:1_{953DDF21-4B23-4B84-8C8B-895D5AC6D23D}" xr6:coauthVersionLast="47" xr6:coauthVersionMax="47" xr10:uidLastSave="{00000000-0000-0000-0000-000000000000}"/>
  <bookViews>
    <workbookView xWindow="-120" yWindow="-120" windowWidth="29040" windowHeight="15720" activeTab="5" xr2:uid="{00000000-000D-0000-FFFF-FFFF00000000}"/>
  </bookViews>
  <sheets>
    <sheet name="General data" sheetId="23" r:id="rId1"/>
    <sheet name="Balance sheet" sheetId="18" r:id="rId2"/>
    <sheet name="P&amp;L" sheetId="19" r:id="rId3"/>
    <sheet name="CF_I" sheetId="20" r:id="rId4"/>
    <sheet name="CF_D" sheetId="25" r:id="rId5"/>
    <sheet name="SOCE" sheetId="22" r:id="rId6"/>
    <sheet name="Notes" sheetId="24" r:id="rId7"/>
  </sheets>
  <definedNames>
    <definedName name="_xlnm.Print_Area" localSheetId="1">'Balance sheet'!$A$1:$I$134</definedName>
    <definedName name="_xlnm.Print_Area" localSheetId="3">CF_I!$A$1:$I$59</definedName>
    <definedName name="_xlnm.Print_Area" localSheetId="0">'General data'!$A$1:$J$220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5" l="1"/>
  <c r="H48" i="25"/>
  <c r="I42" i="25"/>
  <c r="H42" i="25"/>
  <c r="I35" i="25"/>
  <c r="H35" i="25"/>
  <c r="I29" i="25"/>
  <c r="H29" i="25"/>
  <c r="I20" i="25"/>
  <c r="H20" i="25"/>
  <c r="I13" i="25"/>
  <c r="H13" i="25"/>
  <c r="I49" i="25" l="1"/>
  <c r="H49" i="25"/>
  <c r="I36" i="25"/>
  <c r="H36" i="25"/>
  <c r="H21" i="25"/>
  <c r="I21" i="25"/>
  <c r="I51" i="25" l="1"/>
  <c r="I53" i="25" s="1"/>
  <c r="H51" i="25"/>
  <c r="H53" i="25"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I97" i="19"/>
  <c r="H97" i="19"/>
  <c r="I90" i="19"/>
  <c r="H90" i="19"/>
  <c r="I117" i="18"/>
  <c r="H117" i="18"/>
  <c r="I105" i="18"/>
  <c r="H105" i="18"/>
  <c r="I98" i="18"/>
  <c r="H98" i="18"/>
  <c r="I94" i="18"/>
  <c r="H94" i="18"/>
  <c r="I91" i="18"/>
  <c r="H91" i="18"/>
  <c r="I85" i="18"/>
  <c r="H85" i="18"/>
  <c r="H78" i="18"/>
  <c r="Y63" i="22" l="1"/>
  <c r="W63" i="22"/>
  <c r="Y34" i="22"/>
  <c r="I107" i="19"/>
  <c r="I108" i="19" s="1"/>
  <c r="W39" i="22"/>
  <c r="W59" i="22" s="1"/>
  <c r="W34" i="22"/>
  <c r="W10" i="22"/>
  <c r="W30" i="22" s="1"/>
  <c r="H107" i="19"/>
  <c r="H108" i="19" s="1"/>
  <c r="W32" i="22"/>
  <c r="W33" i="22" s="1"/>
  <c r="Y61" i="22"/>
  <c r="Y62" i="22" s="1"/>
  <c r="W61" i="22"/>
  <c r="W62" i="22" s="1"/>
  <c r="Y36" i="22"/>
  <c r="Y39" i="22" s="1"/>
  <c r="Y59" i="22" s="1"/>
  <c r="Y7" i="22"/>
  <c r="Y10" i="22" s="1"/>
  <c r="Y13" i="22"/>
  <c r="Y32" i="22" s="1"/>
  <c r="Y33" i="22" s="1"/>
  <c r="Y30" i="22" l="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I59" i="19"/>
  <c r="H9" i="18"/>
  <c r="I75" i="18"/>
  <c r="I133" i="18" s="1"/>
  <c r="I13" i="19"/>
  <c r="I60" i="19" s="1"/>
  <c r="H55" i="20"/>
  <c r="I9" i="18"/>
  <c r="H44" i="18"/>
  <c r="I24" i="20"/>
  <c r="I27" i="20" s="1"/>
  <c r="I42" i="20"/>
  <c r="I55" i="20"/>
  <c r="H24" i="20"/>
  <c r="H27" i="20" s="1"/>
  <c r="H42" i="20"/>
  <c r="I72" i="18" l="1"/>
  <c r="I63" i="19"/>
  <c r="I61" i="19"/>
  <c r="I66" i="19" s="1"/>
  <c r="I62" i="19"/>
  <c r="H63" i="19"/>
  <c r="H62" i="19"/>
  <c r="H61" i="19"/>
  <c r="H65" i="19" s="1"/>
  <c r="I57" i="20"/>
  <c r="I59" i="20" s="1"/>
  <c r="H57" i="20"/>
  <c r="H59" i="20" s="1"/>
  <c r="H72" i="18"/>
  <c r="H89" i="19"/>
  <c r="I89" i="19"/>
  <c r="I65" i="19" l="1"/>
  <c r="I67" i="19"/>
  <c r="H66" i="19"/>
  <c r="H67" i="19"/>
</calcChain>
</file>

<file path=xl/sharedStrings.xml><?xml version="1.0" encoding="utf-8"?>
<sst xmlns="http://schemas.openxmlformats.org/spreadsheetml/2006/main" count="750" uniqueCount="686">
  <si>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</si>
  <si>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</si>
  <si>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</si>
  <si>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</si>
  <si>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</si>
  <si>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</si>
  <si>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</si>
  <si>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</si>
  <si>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</si>
  <si>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</si>
  <si>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</si>
  <si>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</si>
  <si>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</si>
  <si>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</si>
  <si>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</si>
  <si>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</si>
  <si>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</si>
  <si>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</si>
  <si>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</si>
  <si>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</si>
  <si>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</si>
  <si>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</si>
  <si>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</si>
  <si>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</si>
  <si>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</si>
  <si>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</si>
  <si>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</si>
  <si>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</si>
  <si>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</si>
  <si>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</si>
  <si>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</si>
  <si>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</si>
  <si>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</si>
  <si>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</si>
  <si>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</si>
  <si>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</si>
  <si>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</si>
  <si>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</si>
  <si>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</si>
  <si>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</si>
  <si>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</si>
  <si>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</si>
  <si>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</si>
  <si>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</si>
  <si>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</si>
  <si>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</si>
  <si>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</si>
  <si>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</si>
  <si>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</si>
  <si>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</si>
  <si>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</si>
  <si>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</si>
  <si>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</si>
  <si>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</si>
  <si>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</si>
  <si>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</si>
  <si>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</si>
  <si>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</si>
  <si>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</si>
  <si>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</si>
  <si>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</si>
  <si>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</si>
  <si>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</si>
  <si>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</si>
  <si>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</si>
  <si>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</si>
  <si>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</si>
  <si>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</si>
  <si>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</si>
  <si>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</si>
  <si>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</si>
  <si>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</si>
  <si>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</si>
  <si>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</si>
  <si>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</si>
  <si>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</si>
  <si>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</si>
  <si>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</si>
  <si>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</si>
  <si>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</si>
  <si>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</si>
  <si>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</si>
  <si>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</si>
  <si>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</si>
  <si>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</si>
  <si>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</si>
  <si>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</si>
  <si>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</si>
  <si>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</si>
  <si>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</si>
  <si>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</si>
  <si>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</si>
  <si>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</si>
  <si>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</si>
  <si>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</si>
  <si>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</si>
  <si>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</si>
  <si>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</si>
  <si>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</si>
  <si>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</si>
  <si>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</si>
  <si>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</si>
  <si>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</si>
  <si>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</si>
  <si>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</si>
  <si>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</si>
  <si>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</si>
  <si>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</si>
  <si>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</si>
  <si>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</si>
  <si>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</si>
  <si>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</si>
  <si>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</si>
  <si>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</si>
  <si>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</si>
  <si>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</si>
  <si>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</si>
  <si>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</si>
  <si>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</si>
  <si>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</si>
  <si>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</si>
  <si>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</si>
  <si>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</si>
  <si>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</si>
  <si>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</si>
  <si>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</si>
  <si>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</si>
  <si>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</si>
  <si>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</si>
  <si>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</si>
  <si>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</si>
  <si>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</si>
  <si>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</si>
  <si>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</si>
  <si>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</si>
  <si>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</si>
  <si>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</si>
  <si>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</si>
  <si>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</si>
  <si>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</si>
  <si>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</si>
  <si>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</si>
  <si>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</si>
  <si>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</si>
  <si>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</si>
  <si>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</si>
  <si>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</si>
  <si>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</si>
  <si>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</si>
  <si>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</si>
  <si>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</si>
  <si>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</si>
  <si>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</si>
  <si>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</si>
  <si>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</si>
  <si>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</si>
  <si>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</si>
  <si>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</si>
  <si>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</si>
  <si>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</si>
  <si>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</si>
  <si>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</si>
  <si>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</si>
  <si>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</si>
  <si>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</si>
  <si>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</si>
  <si>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</si>
  <si>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</si>
  <si>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</si>
  <si>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</si>
  <si>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</si>
  <si>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</si>
  <si>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</si>
  <si>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</si>
  <si>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</si>
  <si>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</si>
  <si>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</si>
  <si>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</si>
  <si>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</si>
  <si>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</si>
  <si>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</si>
  <si>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</si>
  <si>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</si>
  <si>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</si>
  <si>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</si>
  <si>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</si>
  <si>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</si>
  <si>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</si>
  <si>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</si>
  <si>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</si>
  <si>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</si>
  <si>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</si>
  <si>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</si>
  <si>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</si>
  <si>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</si>
  <si>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</si>
  <si>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</si>
  <si>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</si>
  <si>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</si>
  <si>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</si>
  <si>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</si>
  <si>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</si>
  <si>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</si>
  <si>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</si>
  <si>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</si>
  <si>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</si>
  <si>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</si>
  <si>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</si>
  <si>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</si>
  <si>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</si>
  <si>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</si>
  <si>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</si>
  <si>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</si>
  <si>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</si>
  <si>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</si>
  <si>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</si>
  <si>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</si>
  <si>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</si>
  <si>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</si>
  <si>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</si>
  <si>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</si>
  <si>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</si>
  <si>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</si>
  <si>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</si>
  <si>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</si>
  <si>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</si>
  <si>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</si>
  <si>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</si>
  <si>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</si>
  <si>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</si>
  <si>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</si>
  <si>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</si>
  <si>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</si>
  <si>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</si>
  <si>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</si>
  <si>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</si>
  <si>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</si>
  <si>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</si>
  <si>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</si>
  <si>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</si>
  <si>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</si>
  <si>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</si>
  <si>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</si>
  <si>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</si>
  <si>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</si>
  <si>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</si>
  <si>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</si>
  <si>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</si>
  <si>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</si>
  <si>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</si>
  <si>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</si>
  <si>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</si>
  <si>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</si>
  <si>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</si>
  <si>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</si>
  <si>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</si>
  <si>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</si>
  <si>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</si>
  <si>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</si>
  <si>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</si>
  <si>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</si>
  <si>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</si>
  <si>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</si>
  <si>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</si>
  <si>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</si>
  <si>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</si>
  <si>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</si>
  <si>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</si>
  <si>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</si>
  <si>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</si>
  <si>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</si>
  <si>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</si>
  <si>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</si>
  <si>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</si>
  <si>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</si>
  <si>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</si>
  <si>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</si>
  <si>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</si>
  <si>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</si>
  <si>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</si>
  <si>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</si>
  <si>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</si>
  <si>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</si>
  <si>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</si>
  <si>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</si>
  <si>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</si>
  <si>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</si>
  <si>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</si>
  <si>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</si>
  <si>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</si>
  <si>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</si>
  <si>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</si>
  <si>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</si>
  <si>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</si>
  <si>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</si>
  <si>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</si>
  <si>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</si>
  <si>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</si>
  <si>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</si>
  <si>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</si>
  <si>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</si>
  <si>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</si>
  <si>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</si>
  <si>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</si>
  <si>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</si>
  <si>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</si>
  <si>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</si>
  <si>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</si>
  <si>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</si>
  <si>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</si>
  <si>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</si>
  <si>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</si>
  <si>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</si>
  <si>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</si>
  <si>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</si>
  <si>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</si>
  <si>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</si>
  <si>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</si>
  <si>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</si>
  <si>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</si>
  <si>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</si>
  <si>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</si>
  <si>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</si>
  <si>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</si>
  <si>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</si>
  <si>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</si>
  <si>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</si>
  <si>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</si>
  <si>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</si>
  <si>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</si>
  <si>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</si>
  <si>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</si>
  <si>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</si>
  <si>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</si>
  <si>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</si>
  <si>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</si>
  <si>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</si>
  <si>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</si>
  <si>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</si>
  <si>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</si>
  <si>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</si>
  <si>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</si>
  <si>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</si>
  <si>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</si>
  <si>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</si>
  <si>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</si>
  <si>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</si>
  <si>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</si>
  <si>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</si>
  <si>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</si>
  <si>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</si>
  <si>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</si>
  <si>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</si>
  <si>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</si>
  <si>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</si>
  <si>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</si>
  <si>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</si>
  <si>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</si>
  <si>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</si>
  <si>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</si>
  <si>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</si>
  <si>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</si>
  <si>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</si>
  <si>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</si>
  <si>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</si>
  <si>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</si>
  <si>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</si>
  <si>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</si>
  <si>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</si>
  <si>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</si>
  <si>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</si>
  <si>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</si>
  <si>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</si>
  <si>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</si>
  <si>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</si>
  <si>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</si>
  <si>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</si>
  <si>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</si>
  <si>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</si>
  <si>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</si>
  <si>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</si>
  <si>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</si>
  <si>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</si>
  <si>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</si>
  <si>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</si>
  <si>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</si>
  <si>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</si>
  <si>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</si>
  <si>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</si>
  <si>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</si>
  <si>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</si>
  <si>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</si>
  <si>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</si>
  <si>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</si>
  <si>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</si>
  <si>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</si>
  <si>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</si>
  <si>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</si>
  <si>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</si>
  <si>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</si>
  <si>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</si>
  <si>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</si>
  <si>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</si>
  <si>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</si>
  <si>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</si>
  <si>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</si>
  <si>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</si>
  <si>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</si>
  <si>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</si>
  <si>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</si>
  <si>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</si>
  <si>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</si>
  <si>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</si>
  <si>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</si>
  <si>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</si>
  <si>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</si>
  <si>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</si>
  <si>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</si>
  <si>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</si>
  <si>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</si>
  <si>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</si>
  <si>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</si>
  <si>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</si>
  <si>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</si>
  <si>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</si>
  <si>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</si>
  <si>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</si>
  <si>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</si>
  <si>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</si>
  <si>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</si>
  <si>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</si>
  <si>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</si>
  <si>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</si>
  <si>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</si>
  <si>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</si>
  <si>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</si>
  <si>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</si>
  <si>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</si>
  <si>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</si>
  <si>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</si>
  <si>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</si>
  <si>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</si>
  <si>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</si>
  <si>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</si>
  <si>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</si>
  <si>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</si>
  <si>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</si>
  <si>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</si>
  <si>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</si>
  <si>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</si>
  <si>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</si>
  <si>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</si>
  <si>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</si>
  <si>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</si>
  <si>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</si>
  <si>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</si>
  <si>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</si>
  <si>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</si>
  <si>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</si>
  <si>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</si>
  <si>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</si>
  <si>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</si>
  <si>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</si>
  <si>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</si>
  <si>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</si>
  <si>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</si>
  <si>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</si>
  <si>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</si>
  <si>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</si>
  <si>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</si>
  <si>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</si>
  <si>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</si>
  <si>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</si>
  <si>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</si>
  <si>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</si>
  <si>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</si>
  <si>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</si>
  <si>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</si>
  <si>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</si>
  <si>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</si>
  <si>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</si>
  <si>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</si>
  <si>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</si>
  <si>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</si>
  <si>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05012228</t>
  </si>
  <si>
    <t>HR</t>
  </si>
  <si>
    <t>081210030</t>
  </si>
  <si>
    <t>62230095889</t>
  </si>
  <si>
    <t>74780080JD6L45P7YG07</t>
  </si>
  <si>
    <t>97643</t>
  </si>
  <si>
    <t>Meritus ulaganja d.d.</t>
  </si>
  <si>
    <t>Zagreb</t>
  </si>
  <si>
    <t>Ulica grada Vukovara 23</t>
  </si>
  <si>
    <t>KD</t>
  </si>
  <si>
    <t>RD</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</si>
  <si>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</si>
  <si>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</si>
  <si>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</si>
  <si>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</si>
  <si>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</si>
  <si>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</si>
  <si>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</si>
  <si>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</si>
  <si>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</si>
  <si>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</si>
  <si>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</si>
  <si>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</si>
  <si>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 xml:space="preserve">MERITUS PLUS CENTAR BEOGRAD d.o.o. </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</si>
  <si>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</si>
  <si>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</si>
  <si>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</si>
  <si>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</si>
  <si>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</si>
  <si>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</si>
  <si>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</si>
  <si>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</si>
  <si>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</si>
  <si>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</si>
  <si>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</si>
  <si>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</si>
  <si>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</si>
  <si>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</si>
  <si>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</si>
  <si>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</si>
  <si>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</si>
  <si>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</si>
  <si>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</si>
  <si>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</si>
  <si>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</si>
  <si>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</si>
  <si>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</si>
  <si>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</si>
  <si>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</si>
  <si>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</si>
  <si>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</si>
  <si>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</si>
  <si>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</si>
  <si>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</si>
  <si>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</si>
  <si>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</si>
  <si>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</si>
  <si>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</si>
  <si>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</si>
  <si>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</si>
  <si>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</si>
  <si>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</si>
  <si>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</si>
  <si>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</si>
  <si>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</si>
  <si>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</si>
  <si>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</si>
  <si>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</si>
  <si>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</si>
  <si>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</si>
  <si>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</si>
  <si>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</si>
  <si>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</si>
  <si>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</si>
  <si>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</si>
  <si>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</si>
  <si>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Zeleni Horizont d.o.o.</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</si>
  <si>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</si>
  <si>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</si>
  <si>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</si>
  <si>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</si>
  <si>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</si>
  <si>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</si>
  <si>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</si>
  <si>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</si>
  <si>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</si>
  <si>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Workplace Projekt - Adria d.o.o. za usluge</t>
  </si>
  <si>
    <t>Workplace Projekt d.o.o. za usluge</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</si>
  <si>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</si>
  <si>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</si>
  <si>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</si>
  <si>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</si>
  <si>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</si>
  <si>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</si>
  <si>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</si>
  <si>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</si>
  <si>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</si>
  <si>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</si>
  <si>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</si>
  <si>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</si>
  <si>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</si>
  <si>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</si>
  <si>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</si>
  <si>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</si>
  <si>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</si>
  <si>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</si>
  <si>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</si>
  <si>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</si>
  <si>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Buzzeasy AI Kft</t>
  </si>
  <si>
    <t>Alkotás utca 50., Budimpešta, Mađarska</t>
  </si>
  <si>
    <t>01-09-421246</t>
  </si>
  <si>
    <t>Kanatol IEDC Limited</t>
  </si>
  <si>
    <t>Nicosia 10-12 Florinis Street, Cipar</t>
  </si>
  <si>
    <t>HR434019</t>
  </si>
  <si>
    <t>No</t>
  </si>
  <si>
    <t>n/a</t>
  </si>
  <si>
    <t>Filip Ružička</t>
  </si>
  <si>
    <t>filip.ruzicka@mplusgroup.eu</t>
  </si>
  <si>
    <t>Deloitte d.o.o.</t>
  </si>
  <si>
    <t>Katarina Kadunc</t>
  </si>
  <si>
    <t xml:space="preserve">00385 (1) 6447 899 </t>
  </si>
  <si>
    <t>Submitter: Meritus ulaganja d.d.</t>
  </si>
  <si>
    <t>for the period 01.01.2023 to 31.12.2023</t>
  </si>
  <si>
    <t>ir@bosqar.com</t>
  </si>
  <si>
    <t>www.bosqar.com</t>
  </si>
  <si>
    <t>Ulica grada Vukovara 23, 10000 Zagreb, Hrvatska</t>
  </si>
  <si>
    <t>Vorkplejs Proekt Doel Skopje</t>
  </si>
  <si>
    <t>Ul. Filip Vtori Makedonski br. 3, Skopje, Makedonija</t>
  </si>
  <si>
    <t>M Plus Slovenija d.o.o.</t>
  </si>
  <si>
    <t>M Plus Serbia d.o.o.</t>
  </si>
  <si>
    <t>M Plus BL d.o.o.</t>
  </si>
  <si>
    <t xml:space="preserve">M+ BH d.o.o. </t>
  </si>
  <si>
    <t xml:space="preserve">Meritus Plus Centar d.o.o. </t>
  </si>
  <si>
    <t>Ulica Vjekoslava Heinzela 62A, 10000 Zagreb, Hrvatska</t>
  </si>
  <si>
    <t>300 E Main Street, Charlottesville, SAD</t>
  </si>
  <si>
    <t>M+ Georgia LLC</t>
  </si>
  <si>
    <t>Büddenstedter Weg 1, 38350 Helmstedt, Njemačka</t>
  </si>
  <si>
    <t xml:space="preserve">VORKPLEJS POSREDUVANJE I PRIVREMENO VRABOTUVANJE </t>
  </si>
  <si>
    <t>Ul. Filip vtori Makedonski br.3 / del 2-1 kat 4, Skopje centar, Skopje, Sjeverna Makedonija</t>
  </si>
  <si>
    <t>Mplus Germany GmbH</t>
  </si>
  <si>
    <t>Mplus Helmstedt GmbH</t>
  </si>
  <si>
    <t>Mplus Prenzlau GmbH</t>
  </si>
  <si>
    <t>Mplus Leipzig GmbH</t>
  </si>
  <si>
    <t>Mplus Lüneburg GmbH</t>
  </si>
  <si>
    <t>Mplus Magdeburg GmbH</t>
  </si>
  <si>
    <t>Mplus Sales GmbH</t>
  </si>
  <si>
    <t>Mplus Braunschweig GmbH</t>
  </si>
  <si>
    <t>ISF MicroUnits GmbH</t>
  </si>
  <si>
    <t>Mplus Halle GmbH</t>
  </si>
  <si>
    <t>Franckestraβe 1, Halle (Saale), Njemačka</t>
  </si>
  <si>
    <t>Mplus Bielefeld GmbH</t>
  </si>
  <si>
    <t>Mplus Bremen GmbH</t>
  </si>
  <si>
    <t>Mplus Gran Canaria S.L.U.</t>
  </si>
  <si>
    <t>Moderna Ventures B.V.</t>
  </si>
  <si>
    <t>Moderna Ventures S.A.</t>
  </si>
  <si>
    <t>Splaiul Independenţei nr. 319, Sectorul 6, Cladire ob. 403A, Scara 1, Etaj 2 Dreapta, Bukurešt, Rumunjska</t>
  </si>
  <si>
    <t>Šmartinska cesta 52, 1000 Ljubljana, Slovenija</t>
  </si>
  <si>
    <t>VIZUAL 2 d.o.o.</t>
  </si>
  <si>
    <t>Jarošova 1,  Bratislava - mestská časť Nové Mesto  831 03, Bratislava, Slovačka</t>
  </si>
  <si>
    <t>Da</t>
  </si>
  <si>
    <t>Ne</t>
  </si>
  <si>
    <t>Future Food Solution</t>
  </si>
  <si>
    <t>Pasteurjeva ulica 10, Ljubljana, Slovenija</t>
  </si>
  <si>
    <t>Future Food Resolution d.o.o.</t>
  </si>
  <si>
    <t>081624148</t>
  </si>
  <si>
    <t>Future Food Resolution Dva d.o.o.</t>
  </si>
  <si>
    <t>081624620</t>
  </si>
  <si>
    <t>Panvita Holding d.o.o.</t>
  </si>
  <si>
    <t>Rakičan, Lendavska 5</t>
  </si>
  <si>
    <t>9692550</t>
  </si>
  <si>
    <t>Panvita Mesnine d.o.o.</t>
  </si>
  <si>
    <t>6579655</t>
  </si>
  <si>
    <t>Panvita MIR d.d.</t>
  </si>
  <si>
    <t>Ljutomerska cesta 28B, Gornja Radgona</t>
  </si>
  <si>
    <t>5458897</t>
  </si>
  <si>
    <t>Panvita Agromerkur d.o.o.</t>
  </si>
  <si>
    <t>Industrijska ulica 8, Murska Sobota</t>
  </si>
  <si>
    <t>5151309</t>
  </si>
  <si>
    <t>Panvita AVE d.o.o.</t>
  </si>
  <si>
    <t>Narodnog fronta 12, Beograd</t>
  </si>
  <si>
    <t>108843205</t>
  </si>
  <si>
    <t>Panvita d.o.o.</t>
  </si>
  <si>
    <t>Lendavska 5, Rakičan</t>
  </si>
  <si>
    <t>5151333</t>
  </si>
  <si>
    <t>Panvita Kmetijstvo d.o.o.</t>
  </si>
  <si>
    <t>1794892</t>
  </si>
  <si>
    <t>Panvita Veterina d.o.o.</t>
  </si>
  <si>
    <t>1270427</t>
  </si>
  <si>
    <t>Panvita Prašičereja d.o.o.</t>
  </si>
  <si>
    <t>1794884</t>
  </si>
  <si>
    <t>Panvita Posestvo Motvarjevci d.o.o.</t>
  </si>
  <si>
    <t>Motvarjevci 48, Prosenjakovci</t>
  </si>
  <si>
    <t>1795333</t>
  </si>
  <si>
    <t>Panvita SK Motvarjevci d.o.o.</t>
  </si>
  <si>
    <t>7095279</t>
  </si>
  <si>
    <t>Panvita PRM d.o.o.</t>
  </si>
  <si>
    <t>1808702</t>
  </si>
  <si>
    <t>Global People Solutions d.o.o.</t>
  </si>
  <si>
    <t>081468823</t>
  </si>
  <si>
    <t>Submitter: BOSQAR d.d.</t>
  </si>
  <si>
    <t xml:space="preserve">balance as at 31.12.2024 </t>
  </si>
  <si>
    <t>for the period 01.01.2024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</si>
</sst>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charset val="238"/>
    </font>
    <font>
      <b/>
      <sz val="9"/>
      <name val="Arial"/>
      <family val="2"/>
    </font>
    <font>
      <sz val="8"/>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2" fillId="0" borderId="0"/>
    <xf numFmtId="0" fontId="3" fillId="0" borderId="0"/>
    <xf numFmtId="0" fontId="44" fillId="0" borderId="0" applyNumberFormat="0" applyFill="0" applyBorder="0" applyAlignment="0" applyProtection="0"/>
  </cellStyleXfs>
  <cellXfs count="379">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0" borderId="0" xfId="0" applyFont="1" applyFill="1" applyAlignment="1">
      <alignment vertical="top" wrapText="1"/>
    </xf>
    <xf numFmtId="0" fontId="26" fillId="10" borderId="0" xfId="0" applyFont="1" applyFill="1" applyAlignment="1" applyProtection="1">
      <alignment wrapText="1"/>
      <protection locked="0"/>
    </xf>
    <xf numFmtId="0" fontId="5" fillId="11" borderId="50" xfId="0" applyFont="1" applyFill="1" applyBorder="1" applyAlignment="1" applyProtection="1">
      <alignment horizontal="center" vertical="center"/>
      <protection locked="0"/>
    </xf>
    <xf numFmtId="49" fontId="5" fillId="11" borderId="50" xfId="0" applyNumberFormat="1" applyFont="1" applyFill="1" applyBorder="1" applyAlignment="1" applyProtection="1">
      <alignment horizontal="center" vertical="center"/>
      <protection locked="0"/>
    </xf>
    <xf numFmtId="0" fontId="26" fillId="10" borderId="0" xfId="0" applyFont="1" applyFill="1" applyProtection="1">
      <protection locked="0"/>
    </xf>
    <xf numFmtId="0" fontId="26" fillId="10" borderId="47" xfId="0" applyFont="1" applyFill="1" applyBorder="1" applyProtection="1">
      <protection locked="0"/>
    </xf>
    <xf numFmtId="0" fontId="26" fillId="10" borderId="0" xfId="0" applyFont="1" applyFill="1" applyAlignment="1" applyProtection="1">
      <alignment vertical="top"/>
      <protection locked="0"/>
    </xf>
    <xf numFmtId="0" fontId="26" fillId="10" borderId="48" xfId="0" applyFont="1" applyFill="1" applyBorder="1" applyProtection="1">
      <protection locked="0"/>
    </xf>
    <xf numFmtId="0" fontId="26" fillId="10" borderId="0" xfId="0" applyFont="1" applyFill="1" applyAlignment="1" applyProtection="1">
      <alignment vertical="top" wrapText="1"/>
      <protection locked="0"/>
    </xf>
    <xf numFmtId="0" fontId="5" fillId="11" borderId="3" xfId="5" applyFont="1" applyFill="1" applyBorder="1" applyAlignment="1" applyProtection="1">
      <alignment horizontal="left" vertical="center"/>
      <protection locked="0"/>
    </xf>
    <xf numFmtId="0" fontId="5" fillId="11" borderId="4" xfId="5" applyFont="1" applyFill="1" applyBorder="1" applyAlignment="1" applyProtection="1">
      <alignment horizontal="left" vertical="center"/>
      <protection locked="0"/>
    </xf>
    <xf numFmtId="0" fontId="5" fillId="11" borderId="2" xfId="5" applyFont="1" applyFill="1" applyBorder="1" applyAlignment="1" applyProtection="1">
      <alignment horizontal="left" vertical="center"/>
      <protection locked="0"/>
    </xf>
    <xf numFmtId="0" fontId="5" fillId="11" borderId="50" xfId="5" applyFont="1" applyFill="1" applyBorder="1" applyAlignment="1" applyProtection="1">
      <alignment horizontal="left" vertical="center"/>
      <protection locked="0"/>
    </xf>
    <xf numFmtId="49" fontId="5" fillId="11" borderId="50" xfId="5" applyNumberFormat="1" applyFont="1" applyFill="1" applyBorder="1" applyAlignment="1" applyProtection="1">
      <alignment horizontal="left" vertical="center"/>
      <protection locked="0"/>
    </xf>
    <xf numFmtId="0" fontId="45" fillId="11" borderId="3" xfId="5" applyFont="1" applyFill="1" applyBorder="1" applyAlignment="1" applyProtection="1">
      <alignment horizontal="left" vertical="center"/>
      <protection locked="0"/>
    </xf>
    <xf numFmtId="3" fontId="6" fillId="0" borderId="52" xfId="0" applyNumberFormat="1" applyFont="1" applyBorder="1" applyAlignment="1" applyProtection="1">
      <alignment horizontal="right" vertical="center" shrinkToFit="1"/>
      <protection locked="0"/>
    </xf>
    <xf numFmtId="0" fontId="5" fillId="3" borderId="18" xfId="6" applyFont="1" applyFill="1" applyBorder="1" applyAlignment="1">
      <alignment horizontal="center" vertical="center" wrapText="1"/>
    </xf>
    <xf numFmtId="3" fontId="17" fillId="3" borderId="18" xfId="6" applyNumberFormat="1" applyFont="1" applyFill="1" applyBorder="1" applyAlignment="1">
      <alignment horizontal="center" vertical="center" wrapText="1"/>
    </xf>
    <xf numFmtId="0" fontId="17" fillId="3" borderId="17" xfId="6" applyFont="1" applyFill="1" applyBorder="1" applyAlignment="1">
      <alignment horizontal="center" vertical="center"/>
    </xf>
    <xf numFmtId="3" fontId="17" fillId="3" borderId="17" xfId="6" applyNumberFormat="1" applyFont="1" applyFill="1" applyBorder="1" applyAlignment="1">
      <alignment horizontal="center" vertical="center" wrapText="1"/>
    </xf>
    <xf numFmtId="0" fontId="3" fillId="15" borderId="0" xfId="6" applyFill="1"/>
    <xf numFmtId="3" fontId="3" fillId="15" borderId="0" xfId="6" applyNumberFormat="1" applyFill="1"/>
    <xf numFmtId="0" fontId="26" fillId="10" borderId="47" xfId="5" applyFont="1" applyFill="1" applyBorder="1" applyAlignment="1" applyProtection="1">
      <alignment vertical="top"/>
      <protection locked="0"/>
    </xf>
    <xf numFmtId="0" fontId="26" fillId="10" borderId="0" xfId="5" applyFont="1" applyFill="1" applyAlignment="1" applyProtection="1">
      <alignment vertical="top"/>
      <protection locked="0"/>
    </xf>
    <xf numFmtId="0" fontId="26" fillId="10" borderId="0" xfId="5" applyFont="1" applyFill="1" applyProtection="1">
      <protection locked="0"/>
    </xf>
    <xf numFmtId="0" fontId="26" fillId="10" borderId="48" xfId="5" applyFont="1" applyFill="1" applyBorder="1" applyProtection="1">
      <protection locked="0"/>
    </xf>
    <xf numFmtId="0" fontId="26" fillId="10" borderId="1" xfId="5" applyFont="1" applyFill="1" applyBorder="1" applyAlignment="1" applyProtection="1">
      <alignment horizontal="left"/>
      <protection locked="0"/>
    </xf>
    <xf numFmtId="0" fontId="26" fillId="10" borderId="1" xfId="5" applyFont="1" applyFill="1" applyBorder="1" applyAlignment="1" applyProtection="1">
      <alignment horizontal="left" vertical="top"/>
      <protection locked="0"/>
    </xf>
    <xf numFmtId="0" fontId="26" fillId="10" borderId="0" xfId="5" applyFont="1" applyFill="1" applyAlignment="1" applyProtection="1">
      <alignment horizontal="left"/>
      <protection locked="0"/>
    </xf>
    <xf numFmtId="0" fontId="26" fillId="10" borderId="48" xfId="5" applyFont="1" applyFill="1" applyBorder="1" applyAlignment="1" applyProtection="1">
      <alignment horizontal="left"/>
      <protection locked="0"/>
    </xf>
    <xf numFmtId="0" fontId="26" fillId="10" borderId="47" xfId="5" applyFont="1" applyFill="1" applyBorder="1" applyAlignment="1" applyProtection="1">
      <alignment horizontal="left" vertical="top"/>
      <protection locked="0"/>
    </xf>
    <xf numFmtId="0" fontId="26" fillId="10" borderId="0" xfId="5" applyFont="1" applyFill="1" applyAlignment="1" applyProtection="1">
      <alignment horizontal="left" vertical="top"/>
      <protection locked="0"/>
    </xf>
    <xf numFmtId="0" fontId="26" fillId="10" borderId="47" xfId="4" applyFont="1" applyFill="1" applyBorder="1" applyAlignment="1" applyProtection="1">
      <alignment vertical="top"/>
      <protection locked="0"/>
    </xf>
    <xf numFmtId="0" fontId="26" fillId="10" borderId="0" xfId="4" applyFont="1" applyFill="1" applyAlignment="1" applyProtection="1">
      <alignment vertical="top"/>
      <protection locked="0"/>
    </xf>
    <xf numFmtId="0" fontId="26" fillId="10" borderId="0" xfId="4" applyFont="1" applyFill="1" applyProtection="1">
      <protection locked="0"/>
    </xf>
    <xf numFmtId="0" fontId="29" fillId="10" borderId="48" xfId="4" applyFont="1" applyFill="1" applyBorder="1" applyProtection="1">
      <protection locked="0"/>
    </xf>
    <xf numFmtId="0" fontId="5" fillId="11" borderId="50" xfId="5" quotePrefix="1" applyFont="1" applyFill="1" applyBorder="1" applyAlignment="1" applyProtection="1">
      <alignment horizontal="left" vertical="center"/>
      <protection locked="0"/>
    </xf>
    <xf numFmtId="0" fontId="5" fillId="11" borderId="3" xfId="5" applyFont="1" applyFill="1" applyBorder="1" applyAlignment="1" applyProtection="1">
      <alignment horizontal="left" vertical="center"/>
      <protection locked="0"/>
    </xf>
    <xf numFmtId="0" fontId="5" fillId="11" borderId="2" xfId="5" applyFont="1" applyFill="1" applyBorder="1" applyAlignment="1" applyProtection="1">
      <alignment horizontal="left" vertical="center"/>
      <protection locked="0"/>
    </xf>
    <xf numFmtId="0" fontId="5" fillId="11" borderId="4" xfId="5" applyFont="1" applyFill="1" applyBorder="1" applyAlignment="1" applyProtection="1">
      <alignment horizontal="left" vertical="center"/>
      <protection locked="0"/>
    </xf>
    <xf numFmtId="0" fontId="26" fillId="10" borderId="1" xfId="5" applyFont="1" applyFill="1" applyBorder="1" applyAlignment="1" applyProtection="1">
      <alignment horizontal="left" vertical="top"/>
      <protection locked="0"/>
    </xf>
    <xf numFmtId="0" fontId="26" fillId="10" borderId="0" xfId="4" applyFont="1" applyFill="1" applyProtection="1">
      <protection locked="0"/>
    </xf>
    <xf numFmtId="0" fontId="26" fillId="10" borderId="0" xfId="4" applyFont="1" applyFill="1" applyAlignment="1" applyProtection="1">
      <alignment vertical="top"/>
      <protection locked="0"/>
    </xf>
    <xf numFmtId="0" fontId="26" fillId="10" borderId="1" xfId="5" applyFont="1" applyFill="1" applyBorder="1" applyAlignment="1" applyProtection="1">
      <alignment horizontal="left"/>
      <protection locked="0"/>
    </xf>
    <xf numFmtId="0" fontId="26" fillId="10" borderId="1" xfId="0" applyFont="1" applyFill="1" applyBorder="1" applyAlignment="1" applyProtection="1">
      <alignment vertical="top" wrapText="1"/>
      <protection locked="0"/>
    </xf>
    <xf numFmtId="0" fontId="26" fillId="10" borderId="0" xfId="0" applyFont="1" applyFill="1" applyAlignment="1" applyProtection="1">
      <alignment vertical="top" wrapText="1"/>
      <protection locked="0"/>
    </xf>
    <xf numFmtId="0" fontId="26" fillId="10" borderId="1" xfId="5" applyFont="1" applyFill="1" applyBorder="1" applyProtection="1">
      <protection locked="0"/>
    </xf>
    <xf numFmtId="0" fontId="26" fillId="10" borderId="1" xfId="5" applyFont="1" applyFill="1" applyBorder="1" applyAlignment="1" applyProtection="1">
      <alignment vertical="top"/>
      <protection locked="0"/>
    </xf>
    <xf numFmtId="0" fontId="6" fillId="10" borderId="47" xfId="0" applyFont="1" applyFill="1" applyBorder="1" applyAlignment="1">
      <alignment horizontal="center" vertical="center"/>
    </xf>
    <xf numFmtId="0" fontId="6" fillId="10" borderId="0" xfId="0" applyFont="1" applyFill="1" applyAlignment="1">
      <alignment horizontal="center" vertical="center"/>
    </xf>
    <xf numFmtId="0" fontId="26" fillId="10" borderId="0" xfId="0" applyFont="1" applyFill="1"/>
    <xf numFmtId="0" fontId="26" fillId="10" borderId="0" xfId="0" applyFont="1" applyFill="1" applyAlignment="1">
      <alignment vertical="top"/>
    </xf>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5" applyFont="1" applyFill="1" applyBorder="1" applyAlignment="1" applyProtection="1">
      <alignment vertical="center"/>
      <protection locked="0"/>
    </xf>
    <xf numFmtId="0" fontId="5" fillId="11" borderId="2" xfId="5" applyFont="1" applyFill="1" applyBorder="1" applyAlignment="1" applyProtection="1">
      <alignment vertical="center"/>
      <protection locked="0"/>
    </xf>
    <xf numFmtId="0" fontId="5" fillId="11" borderId="4" xfId="5" applyFont="1" applyFill="1" applyBorder="1" applyAlignment="1" applyProtection="1">
      <alignmen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0" borderId="0" xfId="0" applyFont="1" applyFill="1" applyAlignment="1">
      <alignment vertical="top"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27" fillId="10" borderId="0" xfId="0" applyFont="1" applyFill="1" applyAlignment="1">
      <alignment vertical="center"/>
    </xf>
    <xf numFmtId="0" fontId="32" fillId="10" borderId="0" xfId="0" applyFont="1" applyFill="1" applyAlignment="1">
      <alignment vertical="center"/>
    </xf>
    <xf numFmtId="0" fontId="32" fillId="10" borderId="48" xfId="0" applyFont="1" applyFill="1" applyBorder="1" applyAlignment="1">
      <alignment vertical="center"/>
    </xf>
    <xf numFmtId="0" fontId="6" fillId="10" borderId="0" xfId="0" applyFont="1" applyFill="1" applyAlignment="1">
      <alignment vertical="center"/>
    </xf>
    <xf numFmtId="0" fontId="26" fillId="11" borderId="3" xfId="4" applyFont="1" applyFill="1" applyBorder="1" applyProtection="1">
      <protection locked="0"/>
    </xf>
    <xf numFmtId="0" fontId="26" fillId="11" borderId="2" xfId="4" applyFont="1" applyFill="1" applyBorder="1" applyProtection="1">
      <protection locked="0"/>
    </xf>
    <xf numFmtId="0" fontId="26" fillId="11" borderId="4" xfId="4"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5" applyNumberFormat="1" applyFont="1" applyFill="1" applyBorder="1" applyAlignment="1" applyProtection="1">
      <alignment horizontal="center" vertical="center"/>
      <protection locked="0"/>
    </xf>
    <xf numFmtId="49" fontId="5" fillId="11" borderId="4" xfId="5"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5" applyFont="1" applyFill="1" applyBorder="1" applyAlignment="1" applyProtection="1">
      <alignment horizontal="center" vertical="center"/>
      <protection locked="0"/>
    </xf>
    <xf numFmtId="0" fontId="5" fillId="11" borderId="4" xfId="5"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6" xfId="0" applyFont="1" applyFill="1" applyBorder="1" applyAlignment="1">
      <alignment horizontal="left" vertical="center" wrapText="1"/>
    </xf>
    <xf numFmtId="0" fontId="6" fillId="10" borderId="48" xfId="0" applyFont="1" applyFill="1" applyBorder="1" applyAlignment="1">
      <alignment horizontal="center" vertical="center"/>
    </xf>
    <xf numFmtId="0" fontId="44" fillId="11" borderId="3" xfId="7"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26" fillId="11" borderId="3" xfId="0" applyFont="1" applyFill="1" applyBorder="1" applyAlignment="1" applyProtection="1">
      <alignment vertical="center"/>
      <protection locked="0"/>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5" fillId="11" borderId="3" xfId="5" applyFont="1" applyFill="1" applyBorder="1" applyAlignment="1" applyProtection="1">
      <alignment horizontal="left" vertical="center" wrapText="1"/>
      <protection locked="0"/>
    </xf>
    <xf numFmtId="0" fontId="5" fillId="11" borderId="2" xfId="5" applyFont="1" applyFill="1" applyBorder="1" applyAlignment="1" applyProtection="1">
      <alignment horizontal="left" vertical="center" wrapText="1"/>
      <protection locked="0"/>
    </xf>
    <xf numFmtId="0" fontId="5" fillId="11" borderId="4" xfId="5" applyFont="1" applyFill="1" applyBorder="1" applyAlignment="1" applyProtection="1">
      <alignment horizontal="left" vertical="center" wrapText="1"/>
      <protection locked="0"/>
    </xf>
    <xf numFmtId="0" fontId="6" fillId="0" borderId="15"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6" fillId="9" borderId="15" xfId="0" applyFont="1" applyFill="1" applyBorder="1" applyAlignment="1">
      <alignment horizontal="left" vertical="center" wrapText="1" indent="1"/>
    </xf>
    <xf numFmtId="0" fontId="6" fillId="0" borderId="15" xfId="0" applyFont="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6" fillId="9" borderId="16" xfId="0" applyFont="1" applyFill="1" applyBorder="1" applyAlignment="1">
      <alignment horizontal="left" vertical="center" wrapText="1" indent="1"/>
    </xf>
    <xf numFmtId="0" fontId="13" fillId="4" borderId="14" xfId="0" applyFont="1" applyFill="1" applyBorder="1" applyAlignment="1">
      <alignmen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6" fillId="10" borderId="15" xfId="0" applyFont="1" applyFill="1" applyBorder="1" applyAlignment="1">
      <alignment horizontal="left" vertical="center" wrapText="1" indent="1"/>
    </xf>
    <xf numFmtId="0" fontId="39"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0" fillId="0" borderId="0" xfId="0" applyAlignment="1">
      <alignment horizont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0" fillId="0" borderId="2" xfId="0" applyBorder="1" applyAlignment="1">
      <alignment horizontal="right"/>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0" borderId="33" xfId="0" applyFont="1" applyBorder="1" applyAlignment="1">
      <alignment horizontal="left" vertical="center" wrapText="1" indent="1"/>
    </xf>
    <xf numFmtId="0" fontId="9" fillId="0" borderId="0" xfId="6" applyFont="1" applyAlignment="1">
      <alignment horizontal="center" vertical="center" wrapText="1"/>
    </xf>
    <xf numFmtId="0" fontId="3" fillId="0" borderId="2" xfId="6" applyBorder="1" applyAlignment="1">
      <alignment horizontal="right" vertical="top" wrapText="1"/>
    </xf>
    <xf numFmtId="0" fontId="3" fillId="0" borderId="2" xfId="0" applyFont="1" applyBorder="1" applyAlignment="1">
      <alignment horizontal="right"/>
    </xf>
    <xf numFmtId="0" fontId="5" fillId="3" borderId="19" xfId="6" applyFont="1" applyFill="1" applyBorder="1" applyAlignment="1">
      <alignment horizontal="center" vertical="center" wrapText="1"/>
    </xf>
    <xf numFmtId="0" fontId="17" fillId="3" borderId="34" xfId="6" applyFont="1" applyFill="1" applyBorder="1" applyAlignment="1">
      <alignment horizontal="center"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17"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18"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6"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8">
    <cellStyle name="Hyperlink" xfId="7" builtinId="8"/>
    <cellStyle name="Hyperlink 2" xfId="2" xr:uid="{00000000-0005-0000-0000-000000000000}"/>
    <cellStyle name="Normal" xfId="0" builtinId="0"/>
    <cellStyle name="Normal 2" xfId="3" xr:uid="{00000000-0005-0000-0000-000002000000}"/>
    <cellStyle name="Normal 2 2" xfId="6" xr:uid="{84A26D54-E035-4AED-A1D4-892DE5107C66}"/>
    <cellStyle name="Normal 3" xfId="4" xr:uid="{85DA23D6-8CFA-4FB6-B07C-ABAB68F41A3A}"/>
    <cellStyle name="Normal 3 2" xfId="5" xr:uid="{67E84A66-9E30-42EF-A7C0-E757702A82A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1"/>
  <sheetViews>
    <sheetView view="pageBreakPreview" topLeftCell="A192" zoomScale="130" zoomScaleNormal="100" zoomScaleSheetLayoutView="130" workbookViewId="0">
      <selection activeCell="E12" sqref="E12:F12"/>
    </sheetView>
  </sheetViews>
  <sheetFormatPr defaultRowHeight="12.75" x14ac:dyDescent="0.2"/>
  <cols>
    <col min="1" max="1" width="12.42578125" customWidth="1"/>
    <col min="2" max="2" width="9.140625" customWidth="1"/>
    <col min="9" max="9" width="12.7109375" customWidth="1"/>
  </cols>
  <sheetData>
    <row r="1" spans="1:10" ht="15.75" x14ac:dyDescent="0.2">
      <c r="A1" s="196"/>
      <c r="B1" s="197"/>
      <c r="C1" s="197"/>
      <c r="D1" s="27"/>
      <c r="E1" s="27"/>
      <c r="F1" s="27"/>
      <c r="G1" s="27"/>
      <c r="H1" s="27"/>
      <c r="I1" s="27"/>
      <c r="J1" s="28"/>
    </row>
    <row r="2" spans="1:10" ht="14.45" customHeight="1" x14ac:dyDescent="0.2">
      <c r="A2" s="198" t="s">
        <v>0</v>
      </c>
      <c r="B2" s="199"/>
      <c r="C2" s="199"/>
      <c r="D2" s="199"/>
      <c r="E2" s="199"/>
      <c r="F2" s="199"/>
      <c r="G2" s="199"/>
      <c r="H2" s="199"/>
      <c r="I2" s="199"/>
      <c r="J2" s="200"/>
    </row>
    <row r="3" spans="1:10" ht="15" x14ac:dyDescent="0.2">
      <c r="A3" s="76"/>
      <c r="B3" s="77"/>
      <c r="C3" s="77"/>
      <c r="D3" s="77"/>
      <c r="E3" s="77"/>
      <c r="F3" s="77"/>
      <c r="G3" s="77"/>
      <c r="H3" s="77"/>
      <c r="I3" s="77"/>
      <c r="J3" s="78"/>
    </row>
    <row r="4" spans="1:10" ht="33.6" customHeight="1" x14ac:dyDescent="0.2">
      <c r="A4" s="201" t="s">
        <v>1</v>
      </c>
      <c r="B4" s="202"/>
      <c r="C4" s="202"/>
      <c r="D4" s="202"/>
      <c r="E4" s="203">
        <v>45292</v>
      </c>
      <c r="F4" s="204"/>
      <c r="G4" s="84" t="s">
        <v>2</v>
      </c>
      <c r="H4" s="203">
        <v>45657</v>
      </c>
      <c r="I4" s="204"/>
      <c r="J4" s="29"/>
    </row>
    <row r="5" spans="1:10" s="88" customFormat="1" ht="10.15" customHeight="1" x14ac:dyDescent="0.25">
      <c r="A5" s="205"/>
      <c r="B5" s="206"/>
      <c r="C5" s="206"/>
      <c r="D5" s="206"/>
      <c r="E5" s="206"/>
      <c r="F5" s="206"/>
      <c r="G5" s="206"/>
      <c r="H5" s="206"/>
      <c r="I5" s="206"/>
      <c r="J5" s="207"/>
    </row>
    <row r="6" spans="1:10" ht="20.45" customHeight="1" x14ac:dyDescent="0.2">
      <c r="A6" s="79"/>
      <c r="B6" s="89" t="s">
        <v>3</v>
      </c>
      <c r="C6" s="80"/>
      <c r="D6" s="80"/>
      <c r="E6" s="100">
        <v>2024</v>
      </c>
      <c r="F6" s="90"/>
      <c r="G6" s="84"/>
      <c r="H6" s="90"/>
      <c r="I6" s="90"/>
      <c r="J6" s="38"/>
    </row>
    <row r="7" spans="1:10" s="92" customFormat="1" ht="10.9" customHeight="1" x14ac:dyDescent="0.2">
      <c r="A7" s="79"/>
      <c r="B7" s="80"/>
      <c r="C7" s="80"/>
      <c r="D7" s="80"/>
      <c r="E7" s="91"/>
      <c r="F7" s="91"/>
      <c r="G7" s="84"/>
      <c r="H7" s="91"/>
      <c r="I7" s="91"/>
      <c r="J7" s="38"/>
    </row>
    <row r="8" spans="1:10" ht="37.9" customHeight="1" x14ac:dyDescent="0.2">
      <c r="A8" s="209" t="s">
        <v>4</v>
      </c>
      <c r="B8" s="210"/>
      <c r="C8" s="210"/>
      <c r="D8" s="210"/>
      <c r="E8" s="210"/>
      <c r="F8" s="210"/>
      <c r="G8" s="210"/>
      <c r="H8" s="210"/>
      <c r="I8" s="210"/>
      <c r="J8" s="30"/>
    </row>
    <row r="9" spans="1:10" ht="14.25" x14ac:dyDescent="0.2">
      <c r="A9" s="31"/>
      <c r="B9" s="73"/>
      <c r="C9" s="73"/>
      <c r="D9" s="73"/>
      <c r="E9" s="208"/>
      <c r="F9" s="208"/>
      <c r="G9" s="158"/>
      <c r="H9" s="158"/>
      <c r="I9" s="82"/>
      <c r="J9" s="83"/>
    </row>
    <row r="10" spans="1:10" ht="25.9" customHeight="1" x14ac:dyDescent="0.2">
      <c r="A10" s="174" t="s">
        <v>5</v>
      </c>
      <c r="B10" s="175"/>
      <c r="C10" s="186" t="s">
        <v>484</v>
      </c>
      <c r="D10" s="187"/>
      <c r="E10" s="74"/>
      <c r="F10" s="162" t="s">
        <v>6</v>
      </c>
      <c r="G10" s="185"/>
      <c r="H10" s="191" t="s">
        <v>485</v>
      </c>
      <c r="I10" s="192"/>
      <c r="J10" s="32"/>
    </row>
    <row r="11" spans="1:10" ht="15.6" customHeight="1" x14ac:dyDescent="0.2">
      <c r="A11" s="31"/>
      <c r="B11" s="73"/>
      <c r="C11" s="73"/>
      <c r="D11" s="73"/>
      <c r="E11" s="195"/>
      <c r="F11" s="195"/>
      <c r="G11" s="195"/>
      <c r="H11" s="195"/>
      <c r="I11" s="75"/>
      <c r="J11" s="32"/>
    </row>
    <row r="12" spans="1:10" ht="21" customHeight="1" x14ac:dyDescent="0.2">
      <c r="A12" s="161" t="s">
        <v>7</v>
      </c>
      <c r="B12" s="175"/>
      <c r="C12" s="186" t="s">
        <v>486</v>
      </c>
      <c r="D12" s="187"/>
      <c r="E12" s="194"/>
      <c r="F12" s="195"/>
      <c r="G12" s="195"/>
      <c r="H12" s="195"/>
      <c r="I12" s="75"/>
      <c r="J12" s="32"/>
    </row>
    <row r="13" spans="1:10" ht="10.9" customHeight="1" x14ac:dyDescent="0.2">
      <c r="A13" s="74"/>
      <c r="B13" s="75"/>
      <c r="C13" s="73"/>
      <c r="D13" s="73"/>
      <c r="E13" s="158"/>
      <c r="F13" s="158"/>
      <c r="G13" s="158"/>
      <c r="H13" s="158"/>
      <c r="I13" s="73"/>
      <c r="J13" s="33"/>
    </row>
    <row r="14" spans="1:10" ht="22.9" customHeight="1" x14ac:dyDescent="0.2">
      <c r="A14" s="161" t="s">
        <v>8</v>
      </c>
      <c r="B14" s="185"/>
      <c r="C14" s="186" t="s">
        <v>487</v>
      </c>
      <c r="D14" s="187"/>
      <c r="E14" s="193"/>
      <c r="F14" s="176"/>
      <c r="G14" s="87" t="s">
        <v>9</v>
      </c>
      <c r="H14" s="191" t="s">
        <v>488</v>
      </c>
      <c r="I14" s="192"/>
      <c r="J14" s="85"/>
    </row>
    <row r="15" spans="1:10" ht="14.45" customHeight="1" x14ac:dyDescent="0.2">
      <c r="A15" s="74"/>
      <c r="B15" s="75"/>
      <c r="C15" s="73"/>
      <c r="D15" s="73"/>
      <c r="E15" s="158"/>
      <c r="F15" s="158"/>
      <c r="G15" s="158"/>
      <c r="H15" s="158"/>
      <c r="I15" s="73"/>
      <c r="J15" s="33"/>
    </row>
    <row r="16" spans="1:10" ht="13.15" customHeight="1" x14ac:dyDescent="0.2">
      <c r="A16" s="161" t="s">
        <v>10</v>
      </c>
      <c r="B16" s="185"/>
      <c r="C16" s="186" t="s">
        <v>489</v>
      </c>
      <c r="D16" s="187"/>
      <c r="E16" s="81"/>
      <c r="F16" s="81"/>
      <c r="G16" s="81"/>
      <c r="H16" s="81"/>
      <c r="I16" s="81"/>
      <c r="J16" s="85"/>
    </row>
    <row r="17" spans="1:10" ht="14.45" customHeight="1" x14ac:dyDescent="0.2">
      <c r="A17" s="188"/>
      <c r="B17" s="189"/>
      <c r="C17" s="189"/>
      <c r="D17" s="189"/>
      <c r="E17" s="189"/>
      <c r="F17" s="189"/>
      <c r="G17" s="189"/>
      <c r="H17" s="189"/>
      <c r="I17" s="189"/>
      <c r="J17" s="190"/>
    </row>
    <row r="18" spans="1:10" x14ac:dyDescent="0.2">
      <c r="A18" s="174" t="s">
        <v>11</v>
      </c>
      <c r="B18" s="175"/>
      <c r="C18" s="163" t="s">
        <v>490</v>
      </c>
      <c r="D18" s="164"/>
      <c r="E18" s="164"/>
      <c r="F18" s="164"/>
      <c r="G18" s="164"/>
      <c r="H18" s="164"/>
      <c r="I18" s="164"/>
      <c r="J18" s="165"/>
    </row>
    <row r="19" spans="1:10" ht="14.25" x14ac:dyDescent="0.2">
      <c r="A19" s="31"/>
      <c r="B19" s="73"/>
      <c r="C19" s="86"/>
      <c r="D19" s="73"/>
      <c r="E19" s="158"/>
      <c r="F19" s="158"/>
      <c r="G19" s="158"/>
      <c r="H19" s="158"/>
      <c r="I19" s="73"/>
      <c r="J19" s="33"/>
    </row>
    <row r="20" spans="1:10" ht="14.25" x14ac:dyDescent="0.2">
      <c r="A20" s="174" t="s">
        <v>12</v>
      </c>
      <c r="B20" s="175"/>
      <c r="C20" s="191">
        <v>10000</v>
      </c>
      <c r="D20" s="192"/>
      <c r="E20" s="158"/>
      <c r="F20" s="158"/>
      <c r="G20" s="163" t="s">
        <v>491</v>
      </c>
      <c r="H20" s="164"/>
      <c r="I20" s="164"/>
      <c r="J20" s="165"/>
    </row>
    <row r="21" spans="1:10" ht="14.25" x14ac:dyDescent="0.2">
      <c r="A21" s="31"/>
      <c r="B21" s="73"/>
      <c r="C21" s="73"/>
      <c r="D21" s="73"/>
      <c r="E21" s="158"/>
      <c r="F21" s="158"/>
      <c r="G21" s="158"/>
      <c r="H21" s="158"/>
      <c r="I21" s="73"/>
      <c r="J21" s="33"/>
    </row>
    <row r="22" spans="1:10" x14ac:dyDescent="0.2">
      <c r="A22" s="174" t="s">
        <v>13</v>
      </c>
      <c r="B22" s="175"/>
      <c r="C22" s="163" t="s">
        <v>492</v>
      </c>
      <c r="D22" s="164"/>
      <c r="E22" s="164"/>
      <c r="F22" s="164"/>
      <c r="G22" s="164"/>
      <c r="H22" s="164"/>
      <c r="I22" s="164"/>
      <c r="J22" s="165"/>
    </row>
    <row r="23" spans="1:10" ht="14.25" x14ac:dyDescent="0.2">
      <c r="A23" s="31"/>
      <c r="B23" s="73"/>
      <c r="C23" s="73"/>
      <c r="D23" s="73"/>
      <c r="E23" s="158"/>
      <c r="F23" s="158"/>
      <c r="G23" s="158"/>
      <c r="H23" s="158"/>
      <c r="I23" s="73"/>
      <c r="J23" s="33"/>
    </row>
    <row r="24" spans="1:10" ht="14.25" x14ac:dyDescent="0.2">
      <c r="A24" s="174" t="s">
        <v>14</v>
      </c>
      <c r="B24" s="175"/>
      <c r="C24" s="180" t="s">
        <v>607</v>
      </c>
      <c r="D24" s="181"/>
      <c r="E24" s="181"/>
      <c r="F24" s="181"/>
      <c r="G24" s="181"/>
      <c r="H24" s="181"/>
      <c r="I24" s="181"/>
      <c r="J24" s="182"/>
    </row>
    <row r="25" spans="1:10" ht="14.25" x14ac:dyDescent="0.2">
      <c r="A25" s="31"/>
      <c r="B25" s="73"/>
      <c r="C25" s="86"/>
      <c r="D25" s="73"/>
      <c r="E25" s="158"/>
      <c r="F25" s="158"/>
      <c r="G25" s="158"/>
      <c r="H25" s="158"/>
      <c r="I25" s="73"/>
      <c r="J25" s="33"/>
    </row>
    <row r="26" spans="1:10" ht="14.25" x14ac:dyDescent="0.2">
      <c r="A26" s="174" t="s">
        <v>15</v>
      </c>
      <c r="B26" s="175"/>
      <c r="C26" s="180" t="s">
        <v>608</v>
      </c>
      <c r="D26" s="181"/>
      <c r="E26" s="181"/>
      <c r="F26" s="181"/>
      <c r="G26" s="181"/>
      <c r="H26" s="181"/>
      <c r="I26" s="181"/>
      <c r="J26" s="182"/>
    </row>
    <row r="27" spans="1:10" ht="13.9" customHeight="1" x14ac:dyDescent="0.2">
      <c r="A27" s="31"/>
      <c r="B27" s="73"/>
      <c r="C27" s="86"/>
      <c r="D27" s="73"/>
      <c r="E27" s="158"/>
      <c r="F27" s="158"/>
      <c r="G27" s="158"/>
      <c r="H27" s="158"/>
      <c r="I27" s="73"/>
      <c r="J27" s="33"/>
    </row>
    <row r="28" spans="1:10" ht="22.9" customHeight="1" x14ac:dyDescent="0.2">
      <c r="A28" s="161" t="s">
        <v>16</v>
      </c>
      <c r="B28" s="175"/>
      <c r="C28" s="110">
        <v>15285</v>
      </c>
      <c r="D28" s="34"/>
      <c r="E28" s="179"/>
      <c r="F28" s="179"/>
      <c r="G28" s="179"/>
      <c r="H28" s="179"/>
      <c r="I28" s="183"/>
      <c r="J28" s="184"/>
    </row>
    <row r="29" spans="1:10" ht="14.25" x14ac:dyDescent="0.2">
      <c r="A29" s="31"/>
      <c r="B29" s="73"/>
      <c r="C29" s="73"/>
      <c r="D29" s="73"/>
      <c r="E29" s="158"/>
      <c r="F29" s="158"/>
      <c r="G29" s="158"/>
      <c r="H29" s="158"/>
      <c r="I29" s="73"/>
      <c r="J29" s="33"/>
    </row>
    <row r="30" spans="1:10" ht="15" x14ac:dyDescent="0.2">
      <c r="A30" s="174" t="s">
        <v>17</v>
      </c>
      <c r="B30" s="175"/>
      <c r="C30" s="111" t="s">
        <v>493</v>
      </c>
      <c r="D30" s="156" t="s">
        <v>18</v>
      </c>
      <c r="E30" s="157"/>
      <c r="F30" s="157"/>
      <c r="G30" s="157"/>
      <c r="H30" s="93" t="s">
        <v>19</v>
      </c>
      <c r="I30" s="94" t="s">
        <v>20</v>
      </c>
      <c r="J30" s="95"/>
    </row>
    <row r="31" spans="1:10" x14ac:dyDescent="0.2">
      <c r="A31" s="174"/>
      <c r="B31" s="175"/>
      <c r="C31" s="35"/>
      <c r="D31" s="84"/>
      <c r="E31" s="176"/>
      <c r="F31" s="176"/>
      <c r="G31" s="176"/>
      <c r="H31" s="176"/>
      <c r="I31" s="177"/>
      <c r="J31" s="178"/>
    </row>
    <row r="32" spans="1:10" x14ac:dyDescent="0.2">
      <c r="A32" s="174" t="s">
        <v>21</v>
      </c>
      <c r="B32" s="175"/>
      <c r="C32" s="110" t="s">
        <v>494</v>
      </c>
      <c r="D32" s="156" t="s">
        <v>22</v>
      </c>
      <c r="E32" s="157"/>
      <c r="F32" s="157"/>
      <c r="G32" s="157"/>
      <c r="H32" s="96" t="s">
        <v>23</v>
      </c>
      <c r="I32" s="97" t="s">
        <v>24</v>
      </c>
      <c r="J32" s="98"/>
    </row>
    <row r="33" spans="1:10" ht="14.25" x14ac:dyDescent="0.2">
      <c r="A33" s="31"/>
      <c r="B33" s="73"/>
      <c r="C33" s="73"/>
      <c r="D33" s="73"/>
      <c r="E33" s="158"/>
      <c r="F33" s="158"/>
      <c r="G33" s="158"/>
      <c r="H33" s="158"/>
      <c r="I33" s="73"/>
      <c r="J33" s="33"/>
    </row>
    <row r="34" spans="1:10" x14ac:dyDescent="0.2">
      <c r="A34" s="156" t="s">
        <v>25</v>
      </c>
      <c r="B34" s="157"/>
      <c r="C34" s="157"/>
      <c r="D34" s="157"/>
      <c r="E34" s="157" t="s">
        <v>26</v>
      </c>
      <c r="F34" s="157"/>
      <c r="G34" s="157"/>
      <c r="H34" s="157"/>
      <c r="I34" s="157"/>
      <c r="J34" s="36" t="s">
        <v>27</v>
      </c>
    </row>
    <row r="35" spans="1:10" ht="14.25" x14ac:dyDescent="0.2">
      <c r="A35" s="31"/>
      <c r="B35" s="73"/>
      <c r="C35" s="73"/>
      <c r="D35" s="73"/>
      <c r="E35" s="158"/>
      <c r="F35" s="158"/>
      <c r="G35" s="158"/>
      <c r="H35" s="158"/>
      <c r="I35" s="73"/>
      <c r="J35" s="83"/>
    </row>
    <row r="36" spans="1:10" x14ac:dyDescent="0.2">
      <c r="A36" s="145" t="s">
        <v>495</v>
      </c>
      <c r="B36" s="146"/>
      <c r="C36" s="146"/>
      <c r="D36" s="146"/>
      <c r="E36" s="145" t="s">
        <v>609</v>
      </c>
      <c r="F36" s="146"/>
      <c r="G36" s="146"/>
      <c r="H36" s="146"/>
      <c r="I36" s="147"/>
      <c r="J36" s="118">
        <v>4980310</v>
      </c>
    </row>
    <row r="37" spans="1:10" ht="14.25" x14ac:dyDescent="0.2">
      <c r="A37" s="31"/>
      <c r="B37" s="73"/>
      <c r="C37" s="86"/>
      <c r="D37" s="173"/>
      <c r="E37" s="173"/>
      <c r="F37" s="173"/>
      <c r="G37" s="173"/>
      <c r="H37" s="173"/>
      <c r="I37" s="173"/>
      <c r="J37" s="33"/>
    </row>
    <row r="38" spans="1:10" x14ac:dyDescent="0.2">
      <c r="A38" s="145" t="s">
        <v>496</v>
      </c>
      <c r="B38" s="146"/>
      <c r="C38" s="146"/>
      <c r="D38" s="146"/>
      <c r="E38" s="145" t="s">
        <v>609</v>
      </c>
      <c r="F38" s="146"/>
      <c r="G38" s="146"/>
      <c r="H38" s="146"/>
      <c r="I38" s="147"/>
      <c r="J38" s="120">
        <v>4558499</v>
      </c>
    </row>
    <row r="39" spans="1:10" ht="14.25" x14ac:dyDescent="0.2">
      <c r="A39" s="31"/>
      <c r="B39" s="73"/>
      <c r="C39" s="86"/>
      <c r="D39" s="173"/>
      <c r="E39" s="173"/>
      <c r="F39" s="173"/>
      <c r="G39" s="173"/>
      <c r="H39" s="173"/>
      <c r="I39" s="173"/>
      <c r="J39" s="33"/>
    </row>
    <row r="40" spans="1:10" x14ac:dyDescent="0.2">
      <c r="A40" s="145" t="s">
        <v>497</v>
      </c>
      <c r="B40" s="146"/>
      <c r="C40" s="146"/>
      <c r="D40" s="146"/>
      <c r="E40" s="145" t="s">
        <v>609</v>
      </c>
      <c r="F40" s="146"/>
      <c r="G40" s="146"/>
      <c r="H40" s="146"/>
      <c r="I40" s="147"/>
      <c r="J40" s="120">
        <v>1899660</v>
      </c>
    </row>
    <row r="41" spans="1:10" ht="14.25" x14ac:dyDescent="0.2">
      <c r="A41" s="113"/>
      <c r="B41" s="112"/>
      <c r="C41" s="114"/>
      <c r="D41" s="152"/>
      <c r="E41" s="152"/>
      <c r="F41" s="152"/>
      <c r="G41" s="152"/>
      <c r="H41" s="152"/>
      <c r="I41" s="152"/>
      <c r="J41" s="115"/>
    </row>
    <row r="42" spans="1:10" x14ac:dyDescent="0.2">
      <c r="A42" s="145" t="s">
        <v>498</v>
      </c>
      <c r="B42" s="146"/>
      <c r="C42" s="146"/>
      <c r="D42" s="146"/>
      <c r="E42" s="145" t="s">
        <v>609</v>
      </c>
      <c r="F42" s="146"/>
      <c r="G42" s="146"/>
      <c r="H42" s="146"/>
      <c r="I42" s="147"/>
      <c r="J42" s="120">
        <v>4509595</v>
      </c>
    </row>
    <row r="43" spans="1:10" ht="14.25" x14ac:dyDescent="0.2">
      <c r="A43" s="113"/>
      <c r="B43" s="112"/>
      <c r="C43" s="114"/>
      <c r="D43" s="152"/>
      <c r="E43" s="152"/>
      <c r="F43" s="152"/>
      <c r="G43" s="152"/>
      <c r="H43" s="152"/>
      <c r="I43" s="152"/>
      <c r="J43" s="115"/>
    </row>
    <row r="44" spans="1:10" x14ac:dyDescent="0.2">
      <c r="A44" s="145" t="s">
        <v>610</v>
      </c>
      <c r="B44" s="146"/>
      <c r="C44" s="146"/>
      <c r="D44" s="146"/>
      <c r="E44" s="145" t="s">
        <v>611</v>
      </c>
      <c r="F44" s="146"/>
      <c r="G44" s="146"/>
      <c r="H44" s="146"/>
      <c r="I44" s="147"/>
      <c r="J44" s="120">
        <v>7762658</v>
      </c>
    </row>
    <row r="45" spans="1:10" ht="14.25" x14ac:dyDescent="0.2">
      <c r="A45" s="113"/>
      <c r="B45" s="112"/>
      <c r="C45" s="114"/>
      <c r="D45" s="153"/>
      <c r="E45" s="153"/>
      <c r="F45" s="153"/>
      <c r="G45" s="153"/>
      <c r="H45" s="153"/>
      <c r="I45" s="153"/>
      <c r="J45" s="115"/>
    </row>
    <row r="46" spans="1:10" ht="13.15" customHeight="1" x14ac:dyDescent="0.2">
      <c r="A46" s="145" t="s">
        <v>612</v>
      </c>
      <c r="B46" s="146"/>
      <c r="C46" s="146"/>
      <c r="D46" s="146"/>
      <c r="E46" s="220" t="s">
        <v>499</v>
      </c>
      <c r="F46" s="221"/>
      <c r="G46" s="221"/>
      <c r="H46" s="221"/>
      <c r="I46" s="222"/>
      <c r="J46" s="120">
        <v>2186179</v>
      </c>
    </row>
    <row r="47" spans="1:10" ht="14.25" x14ac:dyDescent="0.2">
      <c r="A47" s="113"/>
      <c r="B47" s="112"/>
      <c r="C47" s="114"/>
      <c r="D47" s="153"/>
      <c r="E47" s="153"/>
      <c r="F47" s="153"/>
      <c r="G47" s="153"/>
      <c r="H47" s="153"/>
      <c r="I47" s="153"/>
      <c r="J47" s="115"/>
    </row>
    <row r="48" spans="1:10" x14ac:dyDescent="0.2">
      <c r="A48" s="145" t="s">
        <v>613</v>
      </c>
      <c r="B48" s="146"/>
      <c r="C48" s="146"/>
      <c r="D48" s="146"/>
      <c r="E48" s="145" t="s">
        <v>500</v>
      </c>
      <c r="F48" s="146"/>
      <c r="G48" s="146"/>
      <c r="H48" s="146"/>
      <c r="I48" s="147"/>
      <c r="J48" s="120">
        <v>17409042</v>
      </c>
    </row>
    <row r="49" spans="1:10" ht="14.25" x14ac:dyDescent="0.2">
      <c r="A49" s="113"/>
      <c r="B49" s="112"/>
      <c r="C49" s="114"/>
      <c r="D49" s="152"/>
      <c r="E49" s="152"/>
      <c r="F49" s="152"/>
      <c r="G49" s="152"/>
      <c r="H49" s="152"/>
      <c r="I49" s="152"/>
      <c r="J49" s="115"/>
    </row>
    <row r="50" spans="1:10" x14ac:dyDescent="0.2">
      <c r="A50" s="145" t="s">
        <v>501</v>
      </c>
      <c r="B50" s="146"/>
      <c r="C50" s="146"/>
      <c r="D50" s="146"/>
      <c r="E50" s="145" t="s">
        <v>502</v>
      </c>
      <c r="F50" s="146"/>
      <c r="G50" s="146"/>
      <c r="H50" s="146"/>
      <c r="I50" s="147"/>
      <c r="J50" s="120">
        <v>34234601</v>
      </c>
    </row>
    <row r="51" spans="1:10" ht="14.25" x14ac:dyDescent="0.2">
      <c r="A51" s="113"/>
      <c r="B51" s="112"/>
      <c r="C51" s="114"/>
      <c r="D51" s="152"/>
      <c r="E51" s="152"/>
      <c r="F51" s="152"/>
      <c r="G51" s="152"/>
      <c r="H51" s="152"/>
      <c r="I51" s="152"/>
      <c r="J51" s="115"/>
    </row>
    <row r="52" spans="1:10" x14ac:dyDescent="0.2">
      <c r="A52" s="145" t="s">
        <v>503</v>
      </c>
      <c r="B52" s="146"/>
      <c r="C52" s="146"/>
      <c r="D52" s="146"/>
      <c r="E52" s="145" t="s">
        <v>502</v>
      </c>
      <c r="F52" s="146"/>
      <c r="G52" s="146"/>
      <c r="H52" s="146"/>
      <c r="I52" s="147"/>
      <c r="J52" s="120">
        <v>34198928</v>
      </c>
    </row>
    <row r="53" spans="1:10" ht="14.25" x14ac:dyDescent="0.2">
      <c r="A53" s="113"/>
      <c r="B53" s="112"/>
      <c r="C53" s="114"/>
      <c r="D53" s="152"/>
      <c r="E53" s="152"/>
      <c r="F53" s="152"/>
      <c r="G53" s="152"/>
      <c r="H53" s="152"/>
      <c r="I53" s="152"/>
      <c r="J53" s="115"/>
    </row>
    <row r="54" spans="1:10" x14ac:dyDescent="0.2">
      <c r="A54" s="145" t="s">
        <v>614</v>
      </c>
      <c r="B54" s="146"/>
      <c r="C54" s="146"/>
      <c r="D54" s="146"/>
      <c r="E54" s="145" t="s">
        <v>504</v>
      </c>
      <c r="F54" s="146"/>
      <c r="G54" s="146"/>
      <c r="H54" s="146"/>
      <c r="I54" s="147"/>
      <c r="J54" s="121">
        <v>4402813980008</v>
      </c>
    </row>
    <row r="55" spans="1:10" ht="14.25" x14ac:dyDescent="0.2">
      <c r="A55" s="113"/>
      <c r="B55" s="112"/>
      <c r="C55" s="114"/>
      <c r="D55" s="152"/>
      <c r="E55" s="152"/>
      <c r="F55" s="152"/>
      <c r="G55" s="152"/>
      <c r="H55" s="152"/>
      <c r="I55" s="152"/>
      <c r="J55" s="115"/>
    </row>
    <row r="56" spans="1:10" x14ac:dyDescent="0.2">
      <c r="A56" s="145" t="s">
        <v>615</v>
      </c>
      <c r="B56" s="146"/>
      <c r="C56" s="146"/>
      <c r="D56" s="146"/>
      <c r="E56" s="145" t="s">
        <v>505</v>
      </c>
      <c r="F56" s="146"/>
      <c r="G56" s="146"/>
      <c r="H56" s="146"/>
      <c r="I56" s="147"/>
      <c r="J56" s="120" t="s">
        <v>506</v>
      </c>
    </row>
    <row r="57" spans="1:10" ht="14.25" x14ac:dyDescent="0.2">
      <c r="A57" s="130"/>
      <c r="B57" s="131"/>
      <c r="C57" s="131"/>
      <c r="D57" s="132"/>
      <c r="E57" s="154"/>
      <c r="F57" s="154"/>
      <c r="G57" s="155"/>
      <c r="H57" s="155"/>
      <c r="I57" s="132"/>
      <c r="J57" s="133"/>
    </row>
    <row r="58" spans="1:10" x14ac:dyDescent="0.2">
      <c r="A58" s="145" t="s">
        <v>616</v>
      </c>
      <c r="B58" s="146"/>
      <c r="C58" s="146"/>
      <c r="D58" s="146"/>
      <c r="E58" s="145" t="s">
        <v>500</v>
      </c>
      <c r="F58" s="146"/>
      <c r="G58" s="146"/>
      <c r="H58" s="146"/>
      <c r="I58" s="147"/>
      <c r="J58" s="120">
        <v>21096121</v>
      </c>
    </row>
    <row r="59" spans="1:10" ht="14.25" x14ac:dyDescent="0.2">
      <c r="A59" s="113"/>
      <c r="B59" s="112"/>
      <c r="C59" s="114"/>
      <c r="D59" s="152"/>
      <c r="E59" s="152"/>
      <c r="F59" s="152"/>
      <c r="G59" s="152"/>
      <c r="H59" s="152"/>
      <c r="I59" s="152"/>
      <c r="J59" s="115"/>
    </row>
    <row r="60" spans="1:10" x14ac:dyDescent="0.2">
      <c r="A60" s="145" t="s">
        <v>507</v>
      </c>
      <c r="B60" s="146"/>
      <c r="C60" s="146"/>
      <c r="D60" s="147"/>
      <c r="E60" s="145" t="s">
        <v>500</v>
      </c>
      <c r="F60" s="146"/>
      <c r="G60" s="146"/>
      <c r="H60" s="146"/>
      <c r="I60" s="147"/>
      <c r="J60" s="120">
        <v>21096121</v>
      </c>
    </row>
    <row r="61" spans="1:10" ht="14.25" x14ac:dyDescent="0.2">
      <c r="A61" s="113"/>
      <c r="B61" s="112"/>
      <c r="C61" s="114"/>
      <c r="D61" s="152"/>
      <c r="E61" s="152"/>
      <c r="F61" s="152"/>
      <c r="G61" s="152"/>
      <c r="H61" s="152"/>
      <c r="I61" s="152"/>
      <c r="J61" s="115"/>
    </row>
    <row r="62" spans="1:10" x14ac:dyDescent="0.2">
      <c r="A62" s="145" t="s">
        <v>508</v>
      </c>
      <c r="B62" s="146"/>
      <c r="C62" s="146"/>
      <c r="D62" s="146"/>
      <c r="E62" s="145" t="s">
        <v>509</v>
      </c>
      <c r="F62" s="146"/>
      <c r="G62" s="146"/>
      <c r="H62" s="146"/>
      <c r="I62" s="147"/>
      <c r="J62" s="120">
        <v>984359</v>
      </c>
    </row>
    <row r="63" spans="1:10" ht="14.25" x14ac:dyDescent="0.2">
      <c r="A63" s="130"/>
      <c r="B63" s="131"/>
      <c r="C63" s="131"/>
      <c r="D63" s="132"/>
      <c r="E63" s="154"/>
      <c r="F63" s="154"/>
      <c r="G63" s="155"/>
      <c r="H63" s="155"/>
      <c r="I63" s="132"/>
      <c r="J63" s="133"/>
    </row>
    <row r="64" spans="1:10" x14ac:dyDescent="0.2">
      <c r="A64" s="145" t="s">
        <v>510</v>
      </c>
      <c r="B64" s="146"/>
      <c r="C64" s="146"/>
      <c r="D64" s="146"/>
      <c r="E64" s="145" t="s">
        <v>509</v>
      </c>
      <c r="F64" s="146"/>
      <c r="G64" s="146"/>
      <c r="H64" s="146"/>
      <c r="I64" s="147"/>
      <c r="J64" s="120">
        <v>687716</v>
      </c>
    </row>
    <row r="65" spans="1:10" ht="14.25" x14ac:dyDescent="0.2">
      <c r="A65" s="130"/>
      <c r="B65" s="131"/>
      <c r="C65" s="131"/>
      <c r="D65" s="132"/>
      <c r="E65" s="154"/>
      <c r="F65" s="154"/>
      <c r="G65" s="155"/>
      <c r="H65" s="155"/>
      <c r="I65" s="132"/>
      <c r="J65" s="133"/>
    </row>
    <row r="66" spans="1:10" x14ac:dyDescent="0.2">
      <c r="A66" s="145" t="s">
        <v>511</v>
      </c>
      <c r="B66" s="146"/>
      <c r="C66" s="146"/>
      <c r="D66" s="146"/>
      <c r="E66" s="145" t="s">
        <v>509</v>
      </c>
      <c r="F66" s="146"/>
      <c r="G66" s="146"/>
      <c r="H66" s="146"/>
      <c r="I66" s="147"/>
      <c r="J66" s="120" t="s">
        <v>512</v>
      </c>
    </row>
    <row r="67" spans="1:10" ht="14.25" x14ac:dyDescent="0.2">
      <c r="A67" s="130"/>
      <c r="B67" s="131"/>
      <c r="C67" s="131"/>
      <c r="D67" s="132"/>
      <c r="E67" s="154"/>
      <c r="F67" s="154"/>
      <c r="G67" s="155"/>
      <c r="H67" s="155"/>
      <c r="I67" s="132"/>
      <c r="J67" s="133"/>
    </row>
    <row r="68" spans="1:10" x14ac:dyDescent="0.2">
      <c r="A68" s="145" t="s">
        <v>513</v>
      </c>
      <c r="B68" s="146"/>
      <c r="C68" s="146"/>
      <c r="D68" s="146"/>
      <c r="E68" s="145" t="s">
        <v>509</v>
      </c>
      <c r="F68" s="146"/>
      <c r="G68" s="146"/>
      <c r="H68" s="146"/>
      <c r="I68" s="147"/>
      <c r="J68" s="120">
        <v>927293</v>
      </c>
    </row>
    <row r="69" spans="1:10" ht="14.25" x14ac:dyDescent="0.2">
      <c r="A69" s="130"/>
      <c r="B69" s="131"/>
      <c r="C69" s="131"/>
      <c r="D69" s="132"/>
      <c r="E69" s="154"/>
      <c r="F69" s="154"/>
      <c r="G69" s="155"/>
      <c r="H69" s="155"/>
      <c r="I69" s="132"/>
      <c r="J69" s="133"/>
    </row>
    <row r="70" spans="1:10" x14ac:dyDescent="0.2">
      <c r="A70" s="145" t="s">
        <v>514</v>
      </c>
      <c r="B70" s="146"/>
      <c r="C70" s="146"/>
      <c r="D70" s="146"/>
      <c r="E70" s="145" t="s">
        <v>617</v>
      </c>
      <c r="F70" s="146"/>
      <c r="G70" s="146"/>
      <c r="H70" s="146"/>
      <c r="I70" s="147"/>
      <c r="J70" s="120">
        <v>5288339</v>
      </c>
    </row>
    <row r="71" spans="1:10" ht="14.25" x14ac:dyDescent="0.2">
      <c r="A71" s="113"/>
      <c r="B71" s="112"/>
      <c r="C71" s="114"/>
      <c r="D71" s="152"/>
      <c r="E71" s="152"/>
      <c r="F71" s="152"/>
      <c r="G71" s="152"/>
      <c r="H71" s="152"/>
      <c r="I71" s="152"/>
      <c r="J71" s="115"/>
    </row>
    <row r="72" spans="1:10" x14ac:dyDescent="0.2">
      <c r="A72" s="145" t="s">
        <v>515</v>
      </c>
      <c r="B72" s="146"/>
      <c r="C72" s="146"/>
      <c r="D72" s="146"/>
      <c r="E72" s="145" t="s">
        <v>516</v>
      </c>
      <c r="F72" s="146"/>
      <c r="G72" s="146"/>
      <c r="H72" s="146"/>
      <c r="I72" s="147"/>
      <c r="J72" s="120" t="s">
        <v>517</v>
      </c>
    </row>
    <row r="73" spans="1:10" ht="14.25" x14ac:dyDescent="0.2">
      <c r="A73" s="130"/>
      <c r="B73" s="131"/>
      <c r="C73" s="131"/>
      <c r="D73" s="132"/>
      <c r="E73" s="154"/>
      <c r="F73" s="154"/>
      <c r="G73" s="155"/>
      <c r="H73" s="155"/>
      <c r="I73" s="132"/>
      <c r="J73" s="133"/>
    </row>
    <row r="74" spans="1:10" x14ac:dyDescent="0.2">
      <c r="A74" s="145" t="s">
        <v>518</v>
      </c>
      <c r="B74" s="146"/>
      <c r="C74" s="146"/>
      <c r="D74" s="146"/>
      <c r="E74" s="145" t="s">
        <v>519</v>
      </c>
      <c r="F74" s="146"/>
      <c r="G74" s="146"/>
      <c r="H74" s="146"/>
      <c r="I74" s="147"/>
      <c r="J74" s="120">
        <v>5323859</v>
      </c>
    </row>
    <row r="75" spans="1:10" ht="14.25" x14ac:dyDescent="0.2">
      <c r="A75" s="130"/>
      <c r="B75" s="131"/>
      <c r="C75" s="131"/>
      <c r="D75" s="132"/>
      <c r="E75" s="154"/>
      <c r="F75" s="154"/>
      <c r="G75" s="155"/>
      <c r="H75" s="155"/>
      <c r="I75" s="132"/>
      <c r="J75" s="133"/>
    </row>
    <row r="76" spans="1:10" x14ac:dyDescent="0.2">
      <c r="A76" s="145" t="s">
        <v>520</v>
      </c>
      <c r="B76" s="146"/>
      <c r="C76" s="146"/>
      <c r="D76" s="146"/>
      <c r="E76" s="145" t="s">
        <v>618</v>
      </c>
      <c r="F76" s="146"/>
      <c r="G76" s="146"/>
      <c r="H76" s="146"/>
      <c r="I76" s="147"/>
      <c r="J76" s="120" t="s">
        <v>521</v>
      </c>
    </row>
    <row r="77" spans="1:10" ht="14.25" x14ac:dyDescent="0.2">
      <c r="A77" s="130"/>
      <c r="B77" s="131"/>
      <c r="C77" s="131"/>
      <c r="D77" s="132"/>
      <c r="E77" s="154"/>
      <c r="F77" s="154"/>
      <c r="G77" s="155"/>
      <c r="H77" s="155"/>
      <c r="I77" s="132"/>
      <c r="J77" s="133"/>
    </row>
    <row r="78" spans="1:10" x14ac:dyDescent="0.2">
      <c r="A78" s="145" t="s">
        <v>522</v>
      </c>
      <c r="B78" s="146"/>
      <c r="C78" s="146"/>
      <c r="D78" s="146"/>
      <c r="E78" s="145" t="s">
        <v>523</v>
      </c>
      <c r="F78" s="146"/>
      <c r="G78" s="146"/>
      <c r="H78" s="146"/>
      <c r="I78" s="147"/>
      <c r="J78" s="120" t="s">
        <v>524</v>
      </c>
    </row>
    <row r="79" spans="1:10" ht="14.25" x14ac:dyDescent="0.2">
      <c r="A79" s="130"/>
      <c r="B79" s="131"/>
      <c r="C79" s="131"/>
      <c r="D79" s="132"/>
      <c r="E79" s="154"/>
      <c r="F79" s="154"/>
      <c r="G79" s="155"/>
      <c r="H79" s="155"/>
      <c r="I79" s="132"/>
      <c r="J79" s="133"/>
    </row>
    <row r="80" spans="1:10" x14ac:dyDescent="0.2">
      <c r="A80" s="145" t="s">
        <v>525</v>
      </c>
      <c r="B80" s="146"/>
      <c r="C80" s="146"/>
      <c r="D80" s="146"/>
      <c r="E80" s="145" t="s">
        <v>617</v>
      </c>
      <c r="F80" s="146"/>
      <c r="G80" s="146"/>
      <c r="H80" s="146"/>
      <c r="I80" s="147"/>
      <c r="J80" s="120">
        <v>81343542</v>
      </c>
    </row>
    <row r="81" spans="1:10" ht="14.25" x14ac:dyDescent="0.2">
      <c r="A81" s="130"/>
      <c r="B81" s="131"/>
      <c r="C81" s="131"/>
      <c r="D81" s="132"/>
      <c r="E81" s="154"/>
      <c r="F81" s="154"/>
      <c r="G81" s="155"/>
      <c r="H81" s="155"/>
      <c r="I81" s="132"/>
      <c r="J81" s="133"/>
    </row>
    <row r="82" spans="1:10" x14ac:dyDescent="0.2">
      <c r="A82" s="145" t="s">
        <v>526</v>
      </c>
      <c r="B82" s="146"/>
      <c r="C82" s="146"/>
      <c r="D82" s="146"/>
      <c r="E82" s="145" t="s">
        <v>617</v>
      </c>
      <c r="F82" s="146"/>
      <c r="G82" s="146"/>
      <c r="H82" s="146"/>
      <c r="I82" s="147"/>
      <c r="J82" s="120">
        <v>81343559</v>
      </c>
    </row>
    <row r="83" spans="1:10" ht="14.25" x14ac:dyDescent="0.2">
      <c r="A83" s="130"/>
      <c r="B83" s="131"/>
      <c r="C83" s="131"/>
      <c r="D83" s="132"/>
      <c r="E83" s="154"/>
      <c r="F83" s="154"/>
      <c r="G83" s="155"/>
      <c r="H83" s="155"/>
      <c r="I83" s="132"/>
      <c r="J83" s="133"/>
    </row>
    <row r="84" spans="1:10" x14ac:dyDescent="0.2">
      <c r="A84" s="145" t="s">
        <v>527</v>
      </c>
      <c r="B84" s="146"/>
      <c r="C84" s="146"/>
      <c r="D84" s="146"/>
      <c r="E84" s="145" t="s">
        <v>617</v>
      </c>
      <c r="F84" s="146"/>
      <c r="G84" s="146"/>
      <c r="H84" s="146"/>
      <c r="I84" s="147"/>
      <c r="J84" s="120">
        <v>81343567</v>
      </c>
    </row>
    <row r="85" spans="1:10" ht="14.25" x14ac:dyDescent="0.2">
      <c r="A85" s="130"/>
      <c r="B85" s="131"/>
      <c r="C85" s="131"/>
      <c r="D85" s="132"/>
      <c r="E85" s="154"/>
      <c r="F85" s="154"/>
      <c r="G85" s="155"/>
      <c r="H85" s="155"/>
      <c r="I85" s="132"/>
      <c r="J85" s="133"/>
    </row>
    <row r="86" spans="1:10" x14ac:dyDescent="0.2">
      <c r="A86" s="145" t="s">
        <v>528</v>
      </c>
      <c r="B86" s="146"/>
      <c r="C86" s="146"/>
      <c r="D86" s="146"/>
      <c r="E86" s="145" t="s">
        <v>609</v>
      </c>
      <c r="F86" s="146"/>
      <c r="G86" s="146"/>
      <c r="H86" s="146"/>
      <c r="I86" s="147"/>
      <c r="J86" s="120">
        <v>80568105</v>
      </c>
    </row>
    <row r="87" spans="1:10" ht="14.25" x14ac:dyDescent="0.2">
      <c r="A87" s="130"/>
      <c r="B87" s="131"/>
      <c r="C87" s="131"/>
      <c r="D87" s="132"/>
      <c r="E87" s="154"/>
      <c r="F87" s="154"/>
      <c r="G87" s="155"/>
      <c r="H87" s="155"/>
      <c r="I87" s="132"/>
      <c r="J87" s="133"/>
    </row>
    <row r="88" spans="1:10" x14ac:dyDescent="0.2">
      <c r="A88" s="145" t="s">
        <v>529</v>
      </c>
      <c r="B88" s="146"/>
      <c r="C88" s="146"/>
      <c r="D88" s="146"/>
      <c r="E88" s="145" t="s">
        <v>609</v>
      </c>
      <c r="F88" s="146"/>
      <c r="G88" s="146"/>
      <c r="H88" s="146"/>
      <c r="I88" s="147"/>
      <c r="J88" s="120">
        <v>81348048</v>
      </c>
    </row>
    <row r="89" spans="1:10" ht="14.25" x14ac:dyDescent="0.2">
      <c r="A89" s="113"/>
      <c r="B89" s="112"/>
      <c r="C89" s="114"/>
      <c r="D89" s="152"/>
      <c r="E89" s="152"/>
      <c r="F89" s="152"/>
      <c r="G89" s="152"/>
      <c r="H89" s="152"/>
      <c r="I89" s="152"/>
      <c r="J89" s="115"/>
    </row>
    <row r="90" spans="1:10" x14ac:dyDescent="0.2">
      <c r="A90" s="145" t="s">
        <v>619</v>
      </c>
      <c r="B90" s="146"/>
      <c r="C90" s="146"/>
      <c r="D90" s="146"/>
      <c r="E90" s="145" t="s">
        <v>530</v>
      </c>
      <c r="F90" s="146"/>
      <c r="G90" s="146"/>
      <c r="H90" s="146"/>
      <c r="I90" s="147"/>
      <c r="J90" s="120">
        <v>405483007</v>
      </c>
    </row>
    <row r="91" spans="1:10" ht="14.25" x14ac:dyDescent="0.2">
      <c r="A91" s="113"/>
      <c r="B91" s="112"/>
      <c r="C91" s="114"/>
      <c r="D91" s="116"/>
      <c r="E91" s="116"/>
      <c r="F91" s="116"/>
      <c r="G91" s="116"/>
      <c r="H91" s="116"/>
      <c r="I91" s="109"/>
      <c r="J91" s="115"/>
    </row>
    <row r="92" spans="1:10" ht="13.15" customHeight="1" x14ac:dyDescent="0.2">
      <c r="A92" s="145" t="s">
        <v>531</v>
      </c>
      <c r="B92" s="146"/>
      <c r="C92" s="146"/>
      <c r="D92" s="146"/>
      <c r="E92" s="220" t="s">
        <v>620</v>
      </c>
      <c r="F92" s="221"/>
      <c r="G92" s="221"/>
      <c r="H92" s="221"/>
      <c r="I92" s="222"/>
      <c r="J92" s="120" t="s">
        <v>532</v>
      </c>
    </row>
    <row r="93" spans="1:10" ht="14.25" x14ac:dyDescent="0.2">
      <c r="A93" s="130"/>
      <c r="B93" s="131"/>
      <c r="C93" s="131"/>
      <c r="D93" s="132"/>
      <c r="E93" s="154"/>
      <c r="F93" s="154"/>
      <c r="G93" s="155"/>
      <c r="H93" s="155"/>
      <c r="I93" s="132"/>
      <c r="J93" s="133"/>
    </row>
    <row r="94" spans="1:10" ht="13.15" customHeight="1" x14ac:dyDescent="0.2">
      <c r="A94" s="145" t="s">
        <v>621</v>
      </c>
      <c r="B94" s="146"/>
      <c r="C94" s="146"/>
      <c r="D94" s="146"/>
      <c r="E94" s="220" t="s">
        <v>622</v>
      </c>
      <c r="F94" s="221"/>
      <c r="G94" s="221"/>
      <c r="H94" s="221"/>
      <c r="I94" s="222"/>
      <c r="J94" s="120">
        <v>7795475</v>
      </c>
    </row>
    <row r="95" spans="1:10" ht="14.25" x14ac:dyDescent="0.2">
      <c r="A95" s="130"/>
      <c r="B95" s="131"/>
      <c r="C95" s="131"/>
      <c r="D95" s="132"/>
      <c r="E95" s="154"/>
      <c r="F95" s="154"/>
      <c r="G95" s="155"/>
      <c r="H95" s="155"/>
      <c r="I95" s="132"/>
      <c r="J95" s="133"/>
    </row>
    <row r="96" spans="1:10" ht="13.15" customHeight="1" x14ac:dyDescent="0.2">
      <c r="A96" s="145" t="s">
        <v>623</v>
      </c>
      <c r="B96" s="146"/>
      <c r="C96" s="146"/>
      <c r="D96" s="146"/>
      <c r="E96" s="220" t="s">
        <v>620</v>
      </c>
      <c r="F96" s="221"/>
      <c r="G96" s="221"/>
      <c r="H96" s="221"/>
      <c r="I96" s="222"/>
      <c r="J96" s="120" t="s">
        <v>533</v>
      </c>
    </row>
    <row r="97" spans="1:10" ht="14.25" x14ac:dyDescent="0.2">
      <c r="A97" s="130"/>
      <c r="B97" s="131"/>
      <c r="C97" s="131"/>
      <c r="D97" s="132"/>
      <c r="E97" s="154"/>
      <c r="F97" s="154"/>
      <c r="G97" s="155"/>
      <c r="H97" s="155"/>
      <c r="I97" s="132"/>
      <c r="J97" s="133"/>
    </row>
    <row r="98" spans="1:10" x14ac:dyDescent="0.2">
      <c r="A98" s="145" t="s">
        <v>624</v>
      </c>
      <c r="B98" s="146"/>
      <c r="C98" s="146"/>
      <c r="D98" s="146"/>
      <c r="E98" s="220" t="s">
        <v>620</v>
      </c>
      <c r="F98" s="221"/>
      <c r="G98" s="221"/>
      <c r="H98" s="221"/>
      <c r="I98" s="222"/>
      <c r="J98" s="120" t="s">
        <v>534</v>
      </c>
    </row>
    <row r="99" spans="1:10" ht="14.25" x14ac:dyDescent="0.2">
      <c r="A99" s="130"/>
      <c r="B99" s="131"/>
      <c r="C99" s="131"/>
      <c r="D99" s="132"/>
      <c r="E99" s="151"/>
      <c r="F99" s="151"/>
      <c r="G99" s="148"/>
      <c r="H99" s="148"/>
      <c r="I99" s="136"/>
      <c r="J99" s="137"/>
    </row>
    <row r="100" spans="1:10" x14ac:dyDescent="0.2">
      <c r="A100" s="145" t="s">
        <v>625</v>
      </c>
      <c r="B100" s="146"/>
      <c r="C100" s="146"/>
      <c r="D100" s="146"/>
      <c r="E100" s="145" t="s">
        <v>535</v>
      </c>
      <c r="F100" s="146"/>
      <c r="G100" s="146"/>
      <c r="H100" s="146"/>
      <c r="I100" s="147"/>
      <c r="J100" s="120" t="s">
        <v>536</v>
      </c>
    </row>
    <row r="101" spans="1:10" ht="14.25" x14ac:dyDescent="0.2">
      <c r="A101" s="130"/>
      <c r="B101" s="131"/>
      <c r="C101" s="131"/>
      <c r="D101" s="132"/>
      <c r="E101" s="151"/>
      <c r="F101" s="151"/>
      <c r="G101" s="148"/>
      <c r="H101" s="148"/>
      <c r="I101" s="136"/>
      <c r="J101" s="137"/>
    </row>
    <row r="102" spans="1:10" x14ac:dyDescent="0.2">
      <c r="A102" s="145" t="s">
        <v>626</v>
      </c>
      <c r="B102" s="146"/>
      <c r="C102" s="146"/>
      <c r="D102" s="146"/>
      <c r="E102" s="145" t="s">
        <v>537</v>
      </c>
      <c r="F102" s="146"/>
      <c r="G102" s="146"/>
      <c r="H102" s="146"/>
      <c r="I102" s="147"/>
      <c r="J102" s="120" t="s">
        <v>538</v>
      </c>
    </row>
    <row r="103" spans="1:10" ht="14.25" x14ac:dyDescent="0.2">
      <c r="A103" s="138"/>
      <c r="B103" s="139"/>
      <c r="C103" s="139"/>
      <c r="D103" s="136"/>
      <c r="E103" s="151"/>
      <c r="F103" s="151"/>
      <c r="G103" s="148"/>
      <c r="H103" s="148"/>
      <c r="I103" s="136"/>
      <c r="J103" s="137"/>
    </row>
    <row r="104" spans="1:10" x14ac:dyDescent="0.2">
      <c r="A104" s="145" t="s">
        <v>627</v>
      </c>
      <c r="B104" s="146"/>
      <c r="C104" s="146"/>
      <c r="D104" s="146"/>
      <c r="E104" s="145" t="s">
        <v>539</v>
      </c>
      <c r="F104" s="146"/>
      <c r="G104" s="146"/>
      <c r="H104" s="146"/>
      <c r="I104" s="147"/>
      <c r="J104" s="120" t="s">
        <v>540</v>
      </c>
    </row>
    <row r="105" spans="1:10" ht="14.25" x14ac:dyDescent="0.2">
      <c r="A105" s="130"/>
      <c r="B105" s="131"/>
      <c r="C105" s="131"/>
      <c r="D105" s="132"/>
      <c r="E105" s="151"/>
      <c r="F105" s="151"/>
      <c r="G105" s="148"/>
      <c r="H105" s="148"/>
      <c r="I105" s="136"/>
      <c r="J105" s="137"/>
    </row>
    <row r="106" spans="1:10" x14ac:dyDescent="0.2">
      <c r="A106" s="145" t="s">
        <v>628</v>
      </c>
      <c r="B106" s="146"/>
      <c r="C106" s="146"/>
      <c r="D106" s="146"/>
      <c r="E106" s="145" t="s">
        <v>541</v>
      </c>
      <c r="F106" s="146"/>
      <c r="G106" s="146"/>
      <c r="H106" s="146"/>
      <c r="I106" s="147"/>
      <c r="J106" s="120" t="s">
        <v>542</v>
      </c>
    </row>
    <row r="107" spans="1:10" ht="14.25" x14ac:dyDescent="0.2">
      <c r="A107" s="130"/>
      <c r="B107" s="131"/>
      <c r="C107" s="131"/>
      <c r="D107" s="132"/>
      <c r="E107" s="151"/>
      <c r="F107" s="151"/>
      <c r="G107" s="148"/>
      <c r="H107" s="148"/>
      <c r="I107" s="136"/>
      <c r="J107" s="137"/>
    </row>
    <row r="108" spans="1:10" x14ac:dyDescent="0.2">
      <c r="A108" s="145" t="s">
        <v>629</v>
      </c>
      <c r="B108" s="146"/>
      <c r="C108" s="146"/>
      <c r="D108" s="146"/>
      <c r="E108" s="220" t="s">
        <v>620</v>
      </c>
      <c r="F108" s="221"/>
      <c r="G108" s="221"/>
      <c r="H108" s="221"/>
      <c r="I108" s="222"/>
      <c r="J108" s="120" t="s">
        <v>543</v>
      </c>
    </row>
    <row r="109" spans="1:10" ht="14.25" x14ac:dyDescent="0.2">
      <c r="A109" s="130"/>
      <c r="B109" s="131"/>
      <c r="C109" s="131"/>
      <c r="D109" s="132"/>
      <c r="E109" s="151"/>
      <c r="F109" s="151"/>
      <c r="G109" s="148"/>
      <c r="H109" s="148"/>
      <c r="I109" s="136"/>
      <c r="J109" s="137"/>
    </row>
    <row r="110" spans="1:10" x14ac:dyDescent="0.2">
      <c r="A110" s="145" t="s">
        <v>544</v>
      </c>
      <c r="B110" s="146"/>
      <c r="C110" s="146"/>
      <c r="D110" s="146"/>
      <c r="E110" s="220" t="s">
        <v>620</v>
      </c>
      <c r="F110" s="221"/>
      <c r="G110" s="221"/>
      <c r="H110" s="221"/>
      <c r="I110" s="222"/>
      <c r="J110" s="120" t="s">
        <v>545</v>
      </c>
    </row>
    <row r="111" spans="1:10" ht="14.25" x14ac:dyDescent="0.2">
      <c r="A111" s="130"/>
      <c r="B111" s="131"/>
      <c r="C111" s="131"/>
      <c r="D111" s="132"/>
      <c r="E111" s="151"/>
      <c r="F111" s="151"/>
      <c r="G111" s="148"/>
      <c r="H111" s="148"/>
      <c r="I111" s="136"/>
      <c r="J111" s="137"/>
    </row>
    <row r="112" spans="1:10" x14ac:dyDescent="0.2">
      <c r="A112" s="145" t="s">
        <v>630</v>
      </c>
      <c r="B112" s="146"/>
      <c r="C112" s="146"/>
      <c r="D112" s="146"/>
      <c r="E112" s="145" t="s">
        <v>546</v>
      </c>
      <c r="F112" s="146"/>
      <c r="G112" s="146"/>
      <c r="H112" s="146"/>
      <c r="I112" s="147"/>
      <c r="J112" s="120" t="s">
        <v>547</v>
      </c>
    </row>
    <row r="113" spans="1:10" ht="14.25" x14ac:dyDescent="0.2">
      <c r="A113" s="113"/>
      <c r="B113" s="112"/>
      <c r="C113" s="114"/>
      <c r="D113" s="152"/>
      <c r="E113" s="152"/>
      <c r="F113" s="152"/>
      <c r="G113" s="152"/>
      <c r="H113" s="152"/>
      <c r="I113" s="152"/>
      <c r="J113" s="115"/>
    </row>
    <row r="114" spans="1:10" x14ac:dyDescent="0.2">
      <c r="A114" s="145" t="s">
        <v>631</v>
      </c>
      <c r="B114" s="146"/>
      <c r="C114" s="146"/>
      <c r="D114" s="146"/>
      <c r="E114" s="220" t="s">
        <v>620</v>
      </c>
      <c r="F114" s="221"/>
      <c r="G114" s="221"/>
      <c r="H114" s="221"/>
      <c r="I114" s="222"/>
      <c r="J114" s="120" t="s">
        <v>548</v>
      </c>
    </row>
    <row r="115" spans="1:10" ht="14.25" x14ac:dyDescent="0.2">
      <c r="A115" s="138"/>
      <c r="B115" s="139"/>
      <c r="C115" s="139"/>
      <c r="D115" s="136"/>
      <c r="E115" s="151"/>
      <c r="F115" s="151"/>
      <c r="G115" s="148"/>
      <c r="H115" s="148"/>
      <c r="I115" s="136"/>
      <c r="J115" s="137"/>
    </row>
    <row r="116" spans="1:10" x14ac:dyDescent="0.2">
      <c r="A116" s="145" t="s">
        <v>632</v>
      </c>
      <c r="B116" s="146"/>
      <c r="C116" s="146"/>
      <c r="D116" s="146"/>
      <c r="E116" s="145" t="s">
        <v>633</v>
      </c>
      <c r="F116" s="146"/>
      <c r="G116" s="146"/>
      <c r="H116" s="146"/>
      <c r="I116" s="147"/>
      <c r="J116" s="120" t="s">
        <v>549</v>
      </c>
    </row>
    <row r="117" spans="1:10" ht="14.25" x14ac:dyDescent="0.2">
      <c r="A117" s="130"/>
      <c r="B117" s="131"/>
      <c r="C117" s="131"/>
      <c r="D117" s="132"/>
      <c r="E117" s="151"/>
      <c r="F117" s="151"/>
      <c r="G117" s="148"/>
      <c r="H117" s="148"/>
      <c r="I117" s="136"/>
      <c r="J117" s="137"/>
    </row>
    <row r="118" spans="1:10" x14ac:dyDescent="0.2">
      <c r="A118" s="145" t="s">
        <v>634</v>
      </c>
      <c r="B118" s="146"/>
      <c r="C118" s="146"/>
      <c r="D118" s="146"/>
      <c r="E118" s="145" t="s">
        <v>550</v>
      </c>
      <c r="F118" s="146"/>
      <c r="G118" s="146"/>
      <c r="H118" s="146"/>
      <c r="I118" s="147"/>
      <c r="J118" s="120" t="s">
        <v>551</v>
      </c>
    </row>
    <row r="119" spans="1:10" ht="14.25" x14ac:dyDescent="0.2">
      <c r="A119" s="130"/>
      <c r="B119" s="131"/>
      <c r="C119" s="131"/>
      <c r="D119" s="132"/>
      <c r="E119" s="151"/>
      <c r="F119" s="151"/>
      <c r="G119" s="148"/>
      <c r="H119" s="148"/>
      <c r="I119" s="136"/>
      <c r="J119" s="137"/>
    </row>
    <row r="120" spans="1:10" x14ac:dyDescent="0.2">
      <c r="A120" s="145" t="s">
        <v>635</v>
      </c>
      <c r="B120" s="146"/>
      <c r="C120" s="146"/>
      <c r="D120" s="146"/>
      <c r="E120" s="145" t="s">
        <v>552</v>
      </c>
      <c r="F120" s="146"/>
      <c r="G120" s="146"/>
      <c r="H120" s="146"/>
      <c r="I120" s="147"/>
      <c r="J120" s="120" t="s">
        <v>553</v>
      </c>
    </row>
    <row r="121" spans="1:10" ht="14.25" x14ac:dyDescent="0.2">
      <c r="A121" s="130"/>
      <c r="B121" s="131"/>
      <c r="C121" s="131"/>
      <c r="D121" s="132"/>
      <c r="E121" s="151"/>
      <c r="F121" s="151"/>
      <c r="G121" s="148"/>
      <c r="H121" s="148"/>
      <c r="I121" s="136"/>
      <c r="J121" s="137"/>
    </row>
    <row r="122" spans="1:10" x14ac:dyDescent="0.2">
      <c r="A122" s="145" t="s">
        <v>636</v>
      </c>
      <c r="B122" s="146"/>
      <c r="C122" s="146"/>
      <c r="D122" s="146"/>
      <c r="E122" s="145" t="s">
        <v>554</v>
      </c>
      <c r="F122" s="146"/>
      <c r="G122" s="146"/>
      <c r="H122" s="146"/>
      <c r="I122" s="147"/>
      <c r="J122" s="120" t="s">
        <v>555</v>
      </c>
    </row>
    <row r="123" spans="1:10" ht="14.25" x14ac:dyDescent="0.2">
      <c r="A123" s="130"/>
      <c r="B123" s="131"/>
      <c r="C123" s="131"/>
      <c r="D123" s="132"/>
      <c r="E123" s="151"/>
      <c r="F123" s="151"/>
      <c r="G123" s="148"/>
      <c r="H123" s="148"/>
      <c r="I123" s="136"/>
      <c r="J123" s="137"/>
    </row>
    <row r="124" spans="1:10" x14ac:dyDescent="0.2">
      <c r="A124" s="145" t="s">
        <v>637</v>
      </c>
      <c r="B124" s="146"/>
      <c r="C124" s="146"/>
      <c r="D124" s="146"/>
      <c r="E124" s="145" t="s">
        <v>556</v>
      </c>
      <c r="F124" s="146"/>
      <c r="G124" s="146"/>
      <c r="H124" s="146"/>
      <c r="I124" s="147"/>
      <c r="J124" s="120">
        <v>24842680</v>
      </c>
    </row>
    <row r="125" spans="1:10" ht="14.25" x14ac:dyDescent="0.2">
      <c r="A125" s="130"/>
      <c r="B125" s="131"/>
      <c r="C125" s="131"/>
      <c r="D125" s="132"/>
      <c r="E125" s="151"/>
      <c r="F125" s="151"/>
      <c r="G125" s="148"/>
      <c r="H125" s="148"/>
      <c r="I125" s="136"/>
      <c r="J125" s="137"/>
    </row>
    <row r="126" spans="1:10" x14ac:dyDescent="0.2">
      <c r="A126" s="145" t="s">
        <v>638</v>
      </c>
      <c r="B126" s="146"/>
      <c r="C126" s="146"/>
      <c r="D126" s="146"/>
      <c r="E126" s="145" t="s">
        <v>557</v>
      </c>
      <c r="F126" s="146"/>
      <c r="G126" s="146"/>
      <c r="H126" s="146"/>
      <c r="I126" s="147"/>
      <c r="J126" s="120" t="s">
        <v>558</v>
      </c>
    </row>
    <row r="127" spans="1:10" ht="14.25" x14ac:dyDescent="0.2">
      <c r="A127" s="138"/>
      <c r="B127" s="139"/>
      <c r="C127" s="139"/>
      <c r="D127" s="136"/>
      <c r="E127" s="151"/>
      <c r="F127" s="151"/>
      <c r="G127" s="148"/>
      <c r="H127" s="148"/>
      <c r="I127" s="136"/>
      <c r="J127" s="137"/>
    </row>
    <row r="128" spans="1:10" x14ac:dyDescent="0.2">
      <c r="A128" s="145" t="s">
        <v>559</v>
      </c>
      <c r="B128" s="146"/>
      <c r="C128" s="146"/>
      <c r="D128" s="146"/>
      <c r="E128" s="145" t="s">
        <v>639</v>
      </c>
      <c r="F128" s="146"/>
      <c r="G128" s="146"/>
      <c r="H128" s="146"/>
      <c r="I128" s="147"/>
      <c r="J128" s="120">
        <v>46271350</v>
      </c>
    </row>
    <row r="129" spans="1:10" ht="14.25" x14ac:dyDescent="0.2">
      <c r="A129" s="138"/>
      <c r="B129" s="139"/>
      <c r="C129" s="139"/>
      <c r="D129" s="136"/>
      <c r="E129" s="151"/>
      <c r="F129" s="151"/>
      <c r="G129" s="148"/>
      <c r="H129" s="148"/>
      <c r="I129" s="136"/>
      <c r="J129" s="137"/>
    </row>
    <row r="130" spans="1:10" x14ac:dyDescent="0.2">
      <c r="A130" s="145" t="s">
        <v>560</v>
      </c>
      <c r="B130" s="146"/>
      <c r="C130" s="146"/>
      <c r="D130" s="146"/>
      <c r="E130" s="145" t="s">
        <v>640</v>
      </c>
      <c r="F130" s="146"/>
      <c r="G130" s="146"/>
      <c r="H130" s="146"/>
      <c r="I130" s="147"/>
      <c r="J130" s="120">
        <v>6137300000</v>
      </c>
    </row>
    <row r="131" spans="1:10" ht="14.25" x14ac:dyDescent="0.2">
      <c r="A131" s="138"/>
      <c r="B131" s="139"/>
      <c r="C131" s="139"/>
      <c r="D131" s="136"/>
      <c r="E131" s="151"/>
      <c r="F131" s="151"/>
      <c r="G131" s="148"/>
      <c r="H131" s="148"/>
      <c r="I131" s="136"/>
      <c r="J131" s="137"/>
    </row>
    <row r="132" spans="1:10" x14ac:dyDescent="0.2">
      <c r="A132" s="117" t="s">
        <v>561</v>
      </c>
      <c r="B132" s="119"/>
      <c r="C132" s="119"/>
      <c r="D132" s="119"/>
      <c r="E132" s="145" t="s">
        <v>609</v>
      </c>
      <c r="F132" s="146"/>
      <c r="G132" s="146"/>
      <c r="H132" s="146"/>
      <c r="I132" s="147"/>
      <c r="J132" s="120" t="s">
        <v>563</v>
      </c>
    </row>
    <row r="133" spans="1:10" ht="14.25" x14ac:dyDescent="0.2">
      <c r="A133" s="138"/>
      <c r="B133" s="139"/>
      <c r="C133" s="139"/>
      <c r="D133" s="136"/>
      <c r="E133" s="134"/>
      <c r="F133" s="134"/>
      <c r="G133" s="135"/>
      <c r="H133" s="135"/>
      <c r="I133" s="136"/>
      <c r="J133" s="137"/>
    </row>
    <row r="134" spans="1:10" x14ac:dyDescent="0.2">
      <c r="A134" s="145" t="s">
        <v>641</v>
      </c>
      <c r="B134" s="146"/>
      <c r="C134" s="146"/>
      <c r="D134" s="146"/>
      <c r="E134" s="145" t="s">
        <v>609</v>
      </c>
      <c r="F134" s="146"/>
      <c r="G134" s="146"/>
      <c r="H134" s="146"/>
      <c r="I134" s="147"/>
      <c r="J134" s="120" t="s">
        <v>564</v>
      </c>
    </row>
    <row r="135" spans="1:10" ht="14.25" x14ac:dyDescent="0.2">
      <c r="A135" s="138"/>
      <c r="B135" s="139"/>
      <c r="C135" s="139"/>
      <c r="D135" s="136"/>
      <c r="E135" s="134"/>
      <c r="F135" s="134"/>
      <c r="G135" s="135"/>
      <c r="H135" s="135"/>
      <c r="I135" s="136"/>
      <c r="J135" s="137"/>
    </row>
    <row r="136" spans="1:10" x14ac:dyDescent="0.2">
      <c r="A136" s="117" t="s">
        <v>565</v>
      </c>
      <c r="B136" s="119"/>
      <c r="C136" s="119"/>
      <c r="D136" s="119"/>
      <c r="E136" s="117" t="s">
        <v>566</v>
      </c>
      <c r="F136" s="119"/>
      <c r="G136" s="119"/>
      <c r="H136" s="119"/>
      <c r="I136" s="118"/>
      <c r="J136" s="120" t="s">
        <v>567</v>
      </c>
    </row>
    <row r="137" spans="1:10" ht="14.25" x14ac:dyDescent="0.2">
      <c r="A137" s="138"/>
      <c r="B137" s="139"/>
      <c r="C137" s="139"/>
      <c r="D137" s="136"/>
      <c r="E137" s="134"/>
      <c r="F137" s="134"/>
      <c r="G137" s="135"/>
      <c r="H137" s="135"/>
      <c r="I137" s="136"/>
      <c r="J137" s="137"/>
    </row>
    <row r="138" spans="1:10" x14ac:dyDescent="0.2">
      <c r="A138" s="117" t="s">
        <v>568</v>
      </c>
      <c r="B138" s="119"/>
      <c r="C138" s="119"/>
      <c r="D138" s="119"/>
      <c r="E138" s="117" t="s">
        <v>642</v>
      </c>
      <c r="F138" s="119"/>
      <c r="G138" s="119"/>
      <c r="H138" s="119"/>
      <c r="I138" s="118"/>
      <c r="J138" s="120" t="s">
        <v>569</v>
      </c>
    </row>
    <row r="139" spans="1:10" ht="14.25" x14ac:dyDescent="0.2">
      <c r="A139" s="140"/>
      <c r="B139" s="141"/>
      <c r="C139" s="141"/>
      <c r="D139" s="142"/>
      <c r="E139" s="149"/>
      <c r="F139" s="149"/>
      <c r="G139" s="150"/>
      <c r="H139" s="150"/>
      <c r="I139" s="142"/>
      <c r="J139" s="143" t="s">
        <v>643</v>
      </c>
    </row>
    <row r="140" spans="1:10" x14ac:dyDescent="0.2">
      <c r="A140" s="122" t="s">
        <v>570</v>
      </c>
      <c r="B140" s="119"/>
      <c r="C140" s="119"/>
      <c r="D140" s="119"/>
      <c r="E140" s="117" t="s">
        <v>562</v>
      </c>
      <c r="F140" s="119"/>
      <c r="G140" s="119"/>
      <c r="H140" s="119"/>
      <c r="I140" s="118"/>
      <c r="J140" s="120">
        <v>5188261</v>
      </c>
    </row>
    <row r="141" spans="1:10" ht="14.25" x14ac:dyDescent="0.2">
      <c r="A141" s="140"/>
      <c r="B141" s="141"/>
      <c r="C141" s="141"/>
      <c r="D141" s="142"/>
      <c r="E141" s="149"/>
      <c r="F141" s="149"/>
      <c r="G141" s="150"/>
      <c r="H141" s="150"/>
      <c r="I141" s="142"/>
      <c r="J141" s="143" t="s">
        <v>644</v>
      </c>
    </row>
    <row r="142" spans="1:10" x14ac:dyDescent="0.2">
      <c r="A142" s="122" t="s">
        <v>571</v>
      </c>
      <c r="B142" s="119"/>
      <c r="C142" s="119"/>
      <c r="D142" s="119"/>
      <c r="E142" s="117" t="s">
        <v>562</v>
      </c>
      <c r="F142" s="119"/>
      <c r="G142" s="119"/>
      <c r="H142" s="119"/>
      <c r="I142" s="118"/>
      <c r="J142" s="120">
        <v>5688116</v>
      </c>
    </row>
    <row r="143" spans="1:10" ht="14.25" x14ac:dyDescent="0.2">
      <c r="A143" s="140"/>
      <c r="B143" s="141"/>
      <c r="C143" s="141"/>
      <c r="D143" s="142"/>
      <c r="E143" s="142"/>
      <c r="F143" s="142"/>
      <c r="G143" s="141"/>
      <c r="H143" s="141"/>
      <c r="I143" s="142"/>
      <c r="J143" s="143"/>
    </row>
    <row r="144" spans="1:10" x14ac:dyDescent="0.2">
      <c r="A144" s="122" t="s">
        <v>572</v>
      </c>
      <c r="B144" s="119"/>
      <c r="C144" s="119"/>
      <c r="D144" s="119"/>
      <c r="E144" s="117" t="s">
        <v>573</v>
      </c>
      <c r="F144" s="119"/>
      <c r="G144" s="119"/>
      <c r="H144" s="119"/>
      <c r="I144" s="118"/>
      <c r="J144" s="120">
        <v>21551295</v>
      </c>
    </row>
    <row r="145" spans="1:10" ht="14.25" x14ac:dyDescent="0.2">
      <c r="A145" s="140"/>
      <c r="B145" s="141"/>
      <c r="C145" s="141"/>
      <c r="D145" s="142"/>
      <c r="E145" s="142"/>
      <c r="F145" s="142"/>
      <c r="G145" s="141"/>
      <c r="H145" s="141"/>
      <c r="I145" s="142"/>
      <c r="J145" s="143"/>
    </row>
    <row r="146" spans="1:10" x14ac:dyDescent="0.2">
      <c r="A146" s="122" t="s">
        <v>574</v>
      </c>
      <c r="B146" s="119"/>
      <c r="C146" s="119"/>
      <c r="D146" s="119"/>
      <c r="E146" s="117" t="s">
        <v>573</v>
      </c>
      <c r="F146" s="119"/>
      <c r="G146" s="119"/>
      <c r="H146" s="119"/>
      <c r="I146" s="118"/>
      <c r="J146" s="120">
        <v>21576972</v>
      </c>
    </row>
    <row r="147" spans="1:10" ht="14.25" x14ac:dyDescent="0.2">
      <c r="A147" s="140"/>
      <c r="B147" s="141"/>
      <c r="C147" s="141"/>
      <c r="D147" s="142"/>
      <c r="E147" s="142"/>
      <c r="F147" s="142"/>
      <c r="G147" s="141"/>
      <c r="H147" s="141"/>
      <c r="I147" s="142"/>
      <c r="J147" s="143"/>
    </row>
    <row r="148" spans="1:10" x14ac:dyDescent="0.2">
      <c r="A148" s="122" t="s">
        <v>575</v>
      </c>
      <c r="B148" s="119"/>
      <c r="C148" s="119"/>
      <c r="D148" s="119"/>
      <c r="E148" s="117" t="s">
        <v>576</v>
      </c>
      <c r="F148" s="119"/>
      <c r="G148" s="119"/>
      <c r="H148" s="119"/>
      <c r="I148" s="118"/>
      <c r="J148" s="120">
        <v>5025077677</v>
      </c>
    </row>
    <row r="149" spans="1:10" ht="14.25" x14ac:dyDescent="0.2">
      <c r="A149" s="140"/>
      <c r="B149" s="141"/>
      <c r="C149" s="141"/>
      <c r="D149" s="142"/>
      <c r="E149" s="142"/>
      <c r="F149" s="142"/>
      <c r="G149" s="141"/>
      <c r="H149" s="141"/>
      <c r="I149" s="142"/>
      <c r="J149" s="143"/>
    </row>
    <row r="150" spans="1:10" x14ac:dyDescent="0.2">
      <c r="A150" s="119" t="s">
        <v>577</v>
      </c>
      <c r="B150" s="119"/>
      <c r="C150" s="119"/>
      <c r="D150" s="119"/>
      <c r="E150" s="117" t="s">
        <v>578</v>
      </c>
      <c r="F150" s="119"/>
      <c r="G150" s="119"/>
      <c r="H150" s="119"/>
      <c r="I150" s="118"/>
      <c r="J150" s="120">
        <v>175085777</v>
      </c>
    </row>
    <row r="151" spans="1:10" ht="14.25" x14ac:dyDescent="0.2">
      <c r="A151" s="113"/>
      <c r="B151" s="112"/>
      <c r="C151" s="114"/>
      <c r="D151" s="153"/>
      <c r="E151" s="153"/>
      <c r="F151" s="153"/>
      <c r="G151" s="153"/>
      <c r="H151" s="153"/>
      <c r="I151" s="153"/>
      <c r="J151" s="115"/>
    </row>
    <row r="152" spans="1:10" x14ac:dyDescent="0.2">
      <c r="A152" s="122" t="s">
        <v>577</v>
      </c>
      <c r="B152" s="119"/>
      <c r="C152" s="119"/>
      <c r="D152" s="119"/>
      <c r="E152" s="117" t="s">
        <v>578</v>
      </c>
      <c r="F152" s="119"/>
      <c r="G152" s="119"/>
      <c r="H152" s="119"/>
      <c r="I152" s="118"/>
      <c r="J152" s="120">
        <v>175085777</v>
      </c>
    </row>
    <row r="153" spans="1:10" ht="14.25" x14ac:dyDescent="0.2">
      <c r="A153" s="113"/>
      <c r="B153" s="112"/>
      <c r="C153" s="114"/>
      <c r="D153" s="153"/>
      <c r="E153" s="153"/>
      <c r="F153" s="153"/>
      <c r="G153" s="153"/>
      <c r="H153" s="153"/>
      <c r="I153" s="153"/>
      <c r="J153" s="115"/>
    </row>
    <row r="154" spans="1:10" x14ac:dyDescent="0.2">
      <c r="A154" s="122" t="s">
        <v>579</v>
      </c>
      <c r="B154" s="119"/>
      <c r="C154" s="119"/>
      <c r="D154" s="119"/>
      <c r="E154" s="117" t="s">
        <v>578</v>
      </c>
      <c r="F154" s="119"/>
      <c r="G154" s="119"/>
      <c r="H154" s="119"/>
      <c r="I154" s="118"/>
      <c r="J154" s="120">
        <v>175110216</v>
      </c>
    </row>
    <row r="155" spans="1:10" ht="14.25" x14ac:dyDescent="0.2">
      <c r="A155" s="140"/>
      <c r="B155" s="141"/>
      <c r="C155" s="141"/>
      <c r="D155" s="142"/>
      <c r="E155" s="142"/>
      <c r="F155" s="142"/>
      <c r="G155" s="141"/>
      <c r="H155" s="141"/>
      <c r="I155" s="142"/>
      <c r="J155" s="143"/>
    </row>
    <row r="156" spans="1:10" x14ac:dyDescent="0.2">
      <c r="A156" s="122" t="s">
        <v>580</v>
      </c>
      <c r="B156" s="119"/>
      <c r="C156" s="119"/>
      <c r="D156" s="119"/>
      <c r="E156" s="117" t="s">
        <v>581</v>
      </c>
      <c r="F156" s="119"/>
      <c r="G156" s="119"/>
      <c r="H156" s="119"/>
      <c r="I156" s="118"/>
      <c r="J156" s="120">
        <v>21654183</v>
      </c>
    </row>
    <row r="157" spans="1:10" ht="14.25" x14ac:dyDescent="0.2">
      <c r="A157" s="140"/>
      <c r="B157" s="141"/>
      <c r="C157" s="141"/>
      <c r="D157" s="142"/>
      <c r="E157" s="142"/>
      <c r="F157" s="142"/>
      <c r="G157" s="141"/>
      <c r="H157" s="141"/>
      <c r="I157" s="142"/>
      <c r="J157" s="143"/>
    </row>
    <row r="158" spans="1:10" x14ac:dyDescent="0.2">
      <c r="A158" s="122" t="s">
        <v>582</v>
      </c>
      <c r="B158" s="119"/>
      <c r="C158" s="119"/>
      <c r="D158" s="119"/>
      <c r="E158" s="117" t="s">
        <v>583</v>
      </c>
      <c r="F158" s="119"/>
      <c r="G158" s="119"/>
      <c r="H158" s="119"/>
      <c r="I158" s="118"/>
      <c r="J158" s="120" t="s">
        <v>584</v>
      </c>
    </row>
    <row r="159" spans="1:10" ht="14.25" x14ac:dyDescent="0.2">
      <c r="A159" s="140"/>
      <c r="B159" s="141"/>
      <c r="C159" s="141"/>
      <c r="D159" s="142"/>
      <c r="E159" s="142"/>
      <c r="F159" s="142"/>
      <c r="G159" s="141"/>
      <c r="H159" s="141"/>
      <c r="I159" s="142"/>
      <c r="J159" s="143"/>
    </row>
    <row r="160" spans="1:10" x14ac:dyDescent="0.2">
      <c r="A160" s="122" t="s">
        <v>585</v>
      </c>
      <c r="B160" s="119"/>
      <c r="C160" s="119"/>
      <c r="D160" s="119"/>
      <c r="E160" s="117" t="s">
        <v>583</v>
      </c>
      <c r="F160" s="119"/>
      <c r="G160" s="119"/>
      <c r="H160" s="119"/>
      <c r="I160" s="118"/>
      <c r="J160" s="120" t="s">
        <v>586</v>
      </c>
    </row>
    <row r="161" spans="1:10" ht="14.25" x14ac:dyDescent="0.2">
      <c r="A161" s="113"/>
      <c r="B161" s="112"/>
      <c r="C161" s="114"/>
      <c r="D161" s="153"/>
      <c r="E161" s="153"/>
      <c r="F161" s="153"/>
      <c r="G161" s="153"/>
      <c r="H161" s="153"/>
      <c r="I161" s="153"/>
      <c r="J161" s="115"/>
    </row>
    <row r="162" spans="1:10" x14ac:dyDescent="0.2">
      <c r="A162" s="122" t="s">
        <v>587</v>
      </c>
      <c r="B162" s="119"/>
      <c r="C162" s="119"/>
      <c r="D162" s="119"/>
      <c r="E162" s="117" t="s">
        <v>562</v>
      </c>
      <c r="F162" s="119"/>
      <c r="G162" s="119"/>
      <c r="H162" s="119"/>
      <c r="I162" s="118"/>
      <c r="J162" s="120">
        <v>80675552</v>
      </c>
    </row>
    <row r="163" spans="1:10" ht="14.25" x14ac:dyDescent="0.2">
      <c r="A163" s="140"/>
      <c r="B163" s="141"/>
      <c r="C163" s="141"/>
      <c r="D163" s="142"/>
      <c r="E163" s="142"/>
      <c r="F163" s="142"/>
      <c r="G163" s="141"/>
      <c r="H163" s="141"/>
      <c r="I163" s="142"/>
      <c r="J163" s="143"/>
    </row>
    <row r="164" spans="1:10" x14ac:dyDescent="0.2">
      <c r="A164" s="122" t="s">
        <v>588</v>
      </c>
      <c r="B164" s="119"/>
      <c r="C164" s="119"/>
      <c r="D164" s="119"/>
      <c r="E164" s="117" t="s">
        <v>562</v>
      </c>
      <c r="F164" s="119"/>
      <c r="G164" s="119"/>
      <c r="H164" s="119"/>
      <c r="I164" s="118"/>
      <c r="J164" s="120">
        <v>80675501</v>
      </c>
    </row>
    <row r="165" spans="1:10" ht="14.25" x14ac:dyDescent="0.2">
      <c r="A165" s="140"/>
      <c r="B165" s="141"/>
      <c r="C165" s="141"/>
      <c r="D165" s="142"/>
      <c r="E165" s="142"/>
      <c r="F165" s="142"/>
      <c r="G165" s="141"/>
      <c r="H165" s="141"/>
      <c r="I165" s="142"/>
      <c r="J165" s="143"/>
    </row>
    <row r="166" spans="1:10" x14ac:dyDescent="0.2">
      <c r="A166" s="122" t="s">
        <v>587</v>
      </c>
      <c r="B166" s="119"/>
      <c r="C166" s="119"/>
      <c r="D166" s="119"/>
      <c r="E166" s="117" t="s">
        <v>573</v>
      </c>
      <c r="F166" s="119"/>
      <c r="G166" s="119"/>
      <c r="H166" s="119"/>
      <c r="I166" s="118"/>
      <c r="J166" s="120">
        <v>20409550</v>
      </c>
    </row>
    <row r="167" spans="1:10" ht="14.25" x14ac:dyDescent="0.2">
      <c r="A167" s="140"/>
      <c r="B167" s="141"/>
      <c r="C167" s="141"/>
      <c r="D167" s="142"/>
      <c r="E167" s="142"/>
      <c r="F167" s="142"/>
      <c r="G167" s="141"/>
      <c r="H167" s="141"/>
      <c r="I167" s="142"/>
      <c r="J167" s="143"/>
    </row>
    <row r="168" spans="1:10" x14ac:dyDescent="0.2">
      <c r="A168" s="122" t="s">
        <v>587</v>
      </c>
      <c r="B168" s="119"/>
      <c r="C168" s="119"/>
      <c r="D168" s="119"/>
      <c r="E168" s="117" t="s">
        <v>589</v>
      </c>
      <c r="F168" s="119"/>
      <c r="G168" s="119"/>
      <c r="H168" s="119"/>
      <c r="I168" s="118"/>
      <c r="J168" s="120" t="s">
        <v>590</v>
      </c>
    </row>
    <row r="169" spans="1:10" ht="14.25" x14ac:dyDescent="0.2">
      <c r="A169" s="140"/>
      <c r="B169" s="141"/>
      <c r="C169" s="141"/>
      <c r="D169" s="142"/>
      <c r="E169" s="142"/>
      <c r="F169" s="142"/>
      <c r="G169" s="141"/>
      <c r="H169" s="141"/>
      <c r="I169" s="142"/>
      <c r="J169" s="143"/>
    </row>
    <row r="170" spans="1:10" x14ac:dyDescent="0.2">
      <c r="A170" s="122" t="s">
        <v>591</v>
      </c>
      <c r="B170" s="119"/>
      <c r="C170" s="119"/>
      <c r="D170" s="119"/>
      <c r="E170" s="117" t="s">
        <v>573</v>
      </c>
      <c r="F170" s="119"/>
      <c r="G170" s="119"/>
      <c r="H170" s="119"/>
      <c r="I170" s="118"/>
      <c r="J170" s="120">
        <v>20666528</v>
      </c>
    </row>
    <row r="171" spans="1:10" ht="14.25" x14ac:dyDescent="0.2">
      <c r="A171" s="140"/>
      <c r="B171" s="141"/>
      <c r="C171" s="141"/>
      <c r="D171" s="142"/>
      <c r="E171" s="142"/>
      <c r="F171" s="142"/>
      <c r="G171" s="141"/>
      <c r="H171" s="141"/>
      <c r="I171" s="142"/>
      <c r="J171" s="143"/>
    </row>
    <row r="172" spans="1:10" x14ac:dyDescent="0.2">
      <c r="A172" s="122" t="s">
        <v>592</v>
      </c>
      <c r="B172" s="119"/>
      <c r="C172" s="119"/>
      <c r="D172" s="119"/>
      <c r="E172" s="117" t="s">
        <v>593</v>
      </c>
      <c r="F172" s="119"/>
      <c r="G172" s="119"/>
      <c r="H172" s="119"/>
      <c r="I172" s="118"/>
      <c r="J172" s="120" t="s">
        <v>594</v>
      </c>
    </row>
    <row r="173" spans="1:10" ht="14.25" x14ac:dyDescent="0.2">
      <c r="A173" s="140"/>
      <c r="B173" s="141"/>
      <c r="C173" s="141"/>
      <c r="D173" s="142"/>
      <c r="E173" s="142"/>
      <c r="F173" s="142"/>
      <c r="G173" s="141"/>
      <c r="H173" s="141"/>
      <c r="I173" s="142"/>
      <c r="J173" s="143"/>
    </row>
    <row r="174" spans="1:10" x14ac:dyDescent="0.2">
      <c r="A174" s="122" t="s">
        <v>595</v>
      </c>
      <c r="B174" s="119"/>
      <c r="C174" s="119"/>
      <c r="D174" s="119"/>
      <c r="E174" s="117" t="s">
        <v>596</v>
      </c>
      <c r="F174" s="119"/>
      <c r="G174" s="119"/>
      <c r="H174" s="119"/>
      <c r="I174" s="118"/>
      <c r="J174" s="120" t="s">
        <v>597</v>
      </c>
    </row>
    <row r="175" spans="1:10" ht="14.25" x14ac:dyDescent="0.2">
      <c r="A175" s="140"/>
      <c r="B175" s="141"/>
      <c r="C175" s="141"/>
      <c r="D175" s="142"/>
      <c r="E175" s="142"/>
      <c r="F175" s="142"/>
      <c r="G175" s="141"/>
      <c r="H175" s="141"/>
      <c r="I175" s="142"/>
      <c r="J175" s="143"/>
    </row>
    <row r="176" spans="1:10" x14ac:dyDescent="0.2">
      <c r="A176" s="122" t="s">
        <v>645</v>
      </c>
      <c r="B176" s="119"/>
      <c r="C176" s="119"/>
      <c r="D176" s="119"/>
      <c r="E176" s="117" t="s">
        <v>646</v>
      </c>
      <c r="F176" s="119"/>
      <c r="G176" s="119"/>
      <c r="H176" s="119"/>
      <c r="I176" s="118"/>
      <c r="J176" s="120">
        <v>6380537000</v>
      </c>
    </row>
    <row r="177" spans="1:10" ht="14.25" x14ac:dyDescent="0.2">
      <c r="A177" s="140"/>
      <c r="B177" s="141"/>
      <c r="C177" s="141"/>
      <c r="D177" s="142"/>
      <c r="E177" s="142"/>
      <c r="F177" s="142"/>
      <c r="G177" s="141"/>
      <c r="H177" s="141"/>
      <c r="I177" s="142"/>
      <c r="J177" s="143"/>
    </row>
    <row r="178" spans="1:10" x14ac:dyDescent="0.2">
      <c r="A178" s="122" t="s">
        <v>647</v>
      </c>
      <c r="B178" s="119"/>
      <c r="C178" s="119"/>
      <c r="D178" s="119"/>
      <c r="E178" s="145" t="s">
        <v>609</v>
      </c>
      <c r="F178" s="146"/>
      <c r="G178" s="146"/>
      <c r="H178" s="146"/>
      <c r="I178" s="147"/>
      <c r="J178" s="144" t="s">
        <v>648</v>
      </c>
    </row>
    <row r="179" spans="1:10" ht="14.25" x14ac:dyDescent="0.2">
      <c r="A179" s="140"/>
      <c r="B179" s="141"/>
      <c r="C179" s="141"/>
      <c r="D179" s="142"/>
      <c r="E179" s="142"/>
      <c r="F179" s="142"/>
      <c r="G179" s="141"/>
      <c r="H179" s="141"/>
      <c r="I179" s="142"/>
      <c r="J179" s="143"/>
    </row>
    <row r="180" spans="1:10" x14ac:dyDescent="0.2">
      <c r="A180" s="122" t="s">
        <v>649</v>
      </c>
      <c r="B180" s="119"/>
      <c r="C180" s="119"/>
      <c r="D180" s="119"/>
      <c r="E180" s="145" t="s">
        <v>609</v>
      </c>
      <c r="F180" s="146"/>
      <c r="G180" s="146"/>
      <c r="H180" s="146"/>
      <c r="I180" s="147"/>
      <c r="J180" s="144" t="s">
        <v>650</v>
      </c>
    </row>
    <row r="181" spans="1:10" ht="14.25" x14ac:dyDescent="0.2">
      <c r="A181" s="140"/>
      <c r="B181" s="141"/>
      <c r="C181" s="141"/>
      <c r="D181" s="142"/>
      <c r="E181" s="142"/>
      <c r="F181" s="142"/>
      <c r="G181" s="141"/>
      <c r="H181" s="141"/>
      <c r="I181" s="142"/>
      <c r="J181" s="143"/>
    </row>
    <row r="182" spans="1:10" x14ac:dyDescent="0.2">
      <c r="A182" s="122" t="s">
        <v>651</v>
      </c>
      <c r="B182" s="119"/>
      <c r="C182" s="119"/>
      <c r="D182" s="119"/>
      <c r="E182" s="117" t="s">
        <v>652</v>
      </c>
      <c r="F182" s="119"/>
      <c r="G182" s="119"/>
      <c r="H182" s="119"/>
      <c r="I182" s="118"/>
      <c r="J182" s="120" t="s">
        <v>653</v>
      </c>
    </row>
    <row r="183" spans="1:10" ht="14.25" x14ac:dyDescent="0.2">
      <c r="A183" s="140"/>
      <c r="B183" s="141"/>
      <c r="C183" s="141"/>
      <c r="D183" s="142"/>
      <c r="E183" s="142"/>
      <c r="F183" s="142"/>
      <c r="G183" s="141"/>
      <c r="H183" s="141"/>
      <c r="I183" s="142"/>
      <c r="J183" s="143"/>
    </row>
    <row r="184" spans="1:10" x14ac:dyDescent="0.2">
      <c r="A184" s="122" t="s">
        <v>654</v>
      </c>
      <c r="B184" s="119"/>
      <c r="C184" s="119"/>
      <c r="D184" s="119"/>
      <c r="E184" s="117" t="s">
        <v>652</v>
      </c>
      <c r="F184" s="119"/>
      <c r="G184" s="119"/>
      <c r="H184" s="119"/>
      <c r="I184" s="118"/>
      <c r="J184" s="120" t="s">
        <v>655</v>
      </c>
    </row>
    <row r="185" spans="1:10" ht="14.25" x14ac:dyDescent="0.2">
      <c r="A185" s="140"/>
      <c r="B185" s="141"/>
      <c r="C185" s="141"/>
      <c r="D185" s="142"/>
      <c r="E185" s="142"/>
      <c r="F185" s="142"/>
      <c r="G185" s="141"/>
      <c r="H185" s="141"/>
      <c r="I185" s="142"/>
      <c r="J185" s="143"/>
    </row>
    <row r="186" spans="1:10" x14ac:dyDescent="0.2">
      <c r="A186" s="122" t="s">
        <v>656</v>
      </c>
      <c r="B186" s="119"/>
      <c r="C186" s="119"/>
      <c r="D186" s="119"/>
      <c r="E186" s="117" t="s">
        <v>657</v>
      </c>
      <c r="F186" s="119"/>
      <c r="G186" s="119"/>
      <c r="H186" s="119"/>
      <c r="I186" s="118"/>
      <c r="J186" s="120" t="s">
        <v>658</v>
      </c>
    </row>
    <row r="187" spans="1:10" ht="14.25" x14ac:dyDescent="0.2">
      <c r="A187" s="140"/>
      <c r="B187" s="141"/>
      <c r="C187" s="141"/>
      <c r="D187" s="142"/>
      <c r="E187" s="142"/>
      <c r="F187" s="142"/>
      <c r="G187" s="141"/>
      <c r="H187" s="141"/>
      <c r="I187" s="142"/>
      <c r="J187" s="143"/>
    </row>
    <row r="188" spans="1:10" x14ac:dyDescent="0.2">
      <c r="A188" s="122" t="s">
        <v>659</v>
      </c>
      <c r="B188" s="119"/>
      <c r="C188" s="119"/>
      <c r="D188" s="119"/>
      <c r="E188" s="117" t="s">
        <v>660</v>
      </c>
      <c r="F188" s="119"/>
      <c r="G188" s="119"/>
      <c r="H188" s="119"/>
      <c r="I188" s="118"/>
      <c r="J188" s="120" t="s">
        <v>661</v>
      </c>
    </row>
    <row r="189" spans="1:10" ht="14.25" x14ac:dyDescent="0.2">
      <c r="A189" s="140"/>
      <c r="B189" s="141"/>
      <c r="C189" s="141"/>
      <c r="D189" s="142"/>
      <c r="E189" s="142"/>
      <c r="F189" s="142"/>
      <c r="G189" s="141"/>
      <c r="H189" s="141"/>
      <c r="I189" s="142"/>
      <c r="J189" s="143"/>
    </row>
    <row r="190" spans="1:10" x14ac:dyDescent="0.2">
      <c r="A190" s="122" t="s">
        <v>662</v>
      </c>
      <c r="B190" s="119"/>
      <c r="C190" s="119"/>
      <c r="D190" s="119"/>
      <c r="E190" s="117" t="s">
        <v>663</v>
      </c>
      <c r="F190" s="119"/>
      <c r="G190" s="119"/>
      <c r="H190" s="119"/>
      <c r="I190" s="118"/>
      <c r="J190" s="120" t="s">
        <v>664</v>
      </c>
    </row>
    <row r="191" spans="1:10" ht="14.25" x14ac:dyDescent="0.2">
      <c r="A191" s="113"/>
      <c r="B191" s="112"/>
      <c r="C191" s="114"/>
      <c r="D191" s="153"/>
      <c r="E191" s="153"/>
      <c r="F191" s="153"/>
      <c r="G191" s="153"/>
      <c r="H191" s="153"/>
      <c r="I191" s="153"/>
      <c r="J191" s="115"/>
    </row>
    <row r="192" spans="1:10" x14ac:dyDescent="0.2">
      <c r="A192" s="122" t="s">
        <v>665</v>
      </c>
      <c r="B192" s="119"/>
      <c r="C192" s="119"/>
      <c r="D192" s="119"/>
      <c r="E192" s="117" t="s">
        <v>666</v>
      </c>
      <c r="F192" s="119"/>
      <c r="G192" s="119"/>
      <c r="H192" s="119"/>
      <c r="I192" s="118"/>
      <c r="J192" s="120" t="s">
        <v>667</v>
      </c>
    </row>
    <row r="193" spans="1:10" ht="14.25" x14ac:dyDescent="0.2">
      <c r="A193" s="113"/>
      <c r="B193" s="112"/>
      <c r="C193" s="114"/>
      <c r="D193" s="116"/>
      <c r="E193" s="116"/>
      <c r="F193" s="116"/>
      <c r="G193" s="116"/>
      <c r="H193" s="116"/>
      <c r="I193" s="109"/>
      <c r="J193" s="115"/>
    </row>
    <row r="194" spans="1:10" x14ac:dyDescent="0.2">
      <c r="A194" s="122" t="s">
        <v>668</v>
      </c>
      <c r="B194" s="119"/>
      <c r="C194" s="119"/>
      <c r="D194" s="119"/>
      <c r="E194" s="117" t="s">
        <v>666</v>
      </c>
      <c r="F194" s="119"/>
      <c r="G194" s="119"/>
      <c r="H194" s="119"/>
      <c r="I194" s="118"/>
      <c r="J194" s="120" t="s">
        <v>669</v>
      </c>
    </row>
    <row r="195" spans="1:10" ht="14.25" x14ac:dyDescent="0.2">
      <c r="A195" s="113"/>
      <c r="B195" s="112"/>
      <c r="C195" s="114"/>
      <c r="D195" s="116"/>
      <c r="E195" s="116"/>
      <c r="F195" s="116"/>
      <c r="G195" s="116"/>
      <c r="H195" s="116"/>
      <c r="I195" s="109"/>
      <c r="J195" s="115"/>
    </row>
    <row r="196" spans="1:10" x14ac:dyDescent="0.2">
      <c r="A196" s="122" t="s">
        <v>670</v>
      </c>
      <c r="B196" s="119"/>
      <c r="C196" s="119"/>
      <c r="D196" s="119"/>
      <c r="E196" s="117" t="s">
        <v>666</v>
      </c>
      <c r="F196" s="119"/>
      <c r="G196" s="119"/>
      <c r="H196" s="119"/>
      <c r="I196" s="118"/>
      <c r="J196" s="120" t="s">
        <v>671</v>
      </c>
    </row>
    <row r="197" spans="1:10" ht="14.25" x14ac:dyDescent="0.2">
      <c r="A197" s="31"/>
      <c r="B197" s="73"/>
      <c r="C197" s="86"/>
      <c r="D197" s="108"/>
      <c r="E197" s="108"/>
      <c r="F197" s="108"/>
      <c r="G197" s="108"/>
      <c r="H197" s="108"/>
      <c r="I197" s="75"/>
      <c r="J197" s="33"/>
    </row>
    <row r="198" spans="1:10" x14ac:dyDescent="0.2">
      <c r="A198" s="122" t="s">
        <v>672</v>
      </c>
      <c r="B198" s="119"/>
      <c r="C198" s="119"/>
      <c r="D198" s="119"/>
      <c r="E198" s="117" t="s">
        <v>666</v>
      </c>
      <c r="F198" s="119"/>
      <c r="G198" s="119"/>
      <c r="H198" s="119"/>
      <c r="I198" s="118"/>
      <c r="J198" s="120" t="s">
        <v>673</v>
      </c>
    </row>
    <row r="199" spans="1:10" ht="14.25" x14ac:dyDescent="0.2">
      <c r="A199" s="31"/>
      <c r="B199" s="73"/>
      <c r="C199" s="86"/>
      <c r="D199" s="108"/>
      <c r="E199" s="108"/>
      <c r="F199" s="108"/>
      <c r="G199" s="108"/>
      <c r="H199" s="108"/>
      <c r="I199" s="75"/>
      <c r="J199" s="33"/>
    </row>
    <row r="200" spans="1:10" x14ac:dyDescent="0.2">
      <c r="A200" s="122" t="s">
        <v>674</v>
      </c>
      <c r="B200" s="119"/>
      <c r="C200" s="119"/>
      <c r="D200" s="119"/>
      <c r="E200" s="117" t="s">
        <v>675</v>
      </c>
      <c r="F200" s="119"/>
      <c r="G200" s="119"/>
      <c r="H200" s="119"/>
      <c r="I200" s="118"/>
      <c r="J200" s="120" t="s">
        <v>676</v>
      </c>
    </row>
    <row r="201" spans="1:10" ht="14.25" x14ac:dyDescent="0.2">
      <c r="A201" s="31"/>
      <c r="B201" s="73"/>
      <c r="C201" s="86"/>
      <c r="D201" s="108"/>
      <c r="E201" s="108"/>
      <c r="F201" s="108"/>
      <c r="G201" s="108"/>
      <c r="H201" s="108"/>
      <c r="I201" s="75"/>
      <c r="J201" s="33"/>
    </row>
    <row r="202" spans="1:10" x14ac:dyDescent="0.2">
      <c r="A202" s="122" t="s">
        <v>677</v>
      </c>
      <c r="B202" s="119"/>
      <c r="C202" s="119"/>
      <c r="D202" s="119"/>
      <c r="E202" s="117" t="s">
        <v>675</v>
      </c>
      <c r="F202" s="119"/>
      <c r="G202" s="119"/>
      <c r="H202" s="119"/>
      <c r="I202" s="118"/>
      <c r="J202" s="120" t="s">
        <v>678</v>
      </c>
    </row>
    <row r="203" spans="1:10" ht="14.25" x14ac:dyDescent="0.2">
      <c r="A203" s="31"/>
      <c r="B203" s="73"/>
      <c r="C203" s="86"/>
      <c r="D203" s="108"/>
      <c r="E203" s="108"/>
      <c r="F203" s="108"/>
      <c r="G203" s="108"/>
      <c r="H203" s="108"/>
      <c r="I203" s="75"/>
      <c r="J203" s="33"/>
    </row>
    <row r="204" spans="1:10" x14ac:dyDescent="0.2">
      <c r="A204" s="122" t="s">
        <v>679</v>
      </c>
      <c r="B204" s="119"/>
      <c r="C204" s="119"/>
      <c r="D204" s="119"/>
      <c r="E204" s="117" t="s">
        <v>657</v>
      </c>
      <c r="F204" s="119"/>
      <c r="G204" s="119"/>
      <c r="H204" s="119"/>
      <c r="I204" s="118"/>
      <c r="J204" s="120" t="s">
        <v>680</v>
      </c>
    </row>
    <row r="205" spans="1:10" ht="14.25" x14ac:dyDescent="0.2">
      <c r="A205" s="31"/>
      <c r="B205" s="73"/>
      <c r="C205" s="86"/>
      <c r="D205" s="108"/>
      <c r="E205" s="116"/>
      <c r="F205" s="116"/>
      <c r="G205" s="108"/>
      <c r="H205" s="108"/>
      <c r="I205" s="75"/>
      <c r="J205" s="33"/>
    </row>
    <row r="206" spans="1:10" x14ac:dyDescent="0.2">
      <c r="A206" s="122" t="s">
        <v>681</v>
      </c>
      <c r="B206" s="119"/>
      <c r="C206" s="119"/>
      <c r="D206" s="119"/>
      <c r="E206" s="145" t="s">
        <v>609</v>
      </c>
      <c r="F206" s="146"/>
      <c r="G206" s="146"/>
      <c r="H206" s="146"/>
      <c r="I206" s="147"/>
      <c r="J206" s="144" t="s">
        <v>682</v>
      </c>
    </row>
    <row r="207" spans="1:10" ht="14.25" x14ac:dyDescent="0.2">
      <c r="A207" s="37"/>
      <c r="B207" s="86"/>
      <c r="C207" s="86"/>
      <c r="D207" s="73"/>
      <c r="E207" s="158"/>
      <c r="F207" s="158"/>
      <c r="G207" s="159"/>
      <c r="H207" s="159"/>
      <c r="I207" s="73"/>
      <c r="J207" s="99" t="s">
        <v>28</v>
      </c>
    </row>
    <row r="208" spans="1:10" ht="14.25" x14ac:dyDescent="0.2">
      <c r="A208" s="37"/>
      <c r="B208" s="86"/>
      <c r="C208" s="86"/>
      <c r="D208" s="73"/>
      <c r="E208" s="158"/>
      <c r="F208" s="158"/>
      <c r="G208" s="159"/>
      <c r="H208" s="159"/>
      <c r="I208" s="73"/>
      <c r="J208" s="99" t="s">
        <v>29</v>
      </c>
    </row>
    <row r="209" spans="1:10" ht="14.45" customHeight="1" x14ac:dyDescent="0.2">
      <c r="A209" s="161" t="s">
        <v>30</v>
      </c>
      <c r="B209" s="162"/>
      <c r="C209" s="168" t="s">
        <v>598</v>
      </c>
      <c r="D209" s="169"/>
      <c r="E209" s="166" t="s">
        <v>31</v>
      </c>
      <c r="F209" s="167"/>
      <c r="G209" s="170" t="s">
        <v>599</v>
      </c>
      <c r="H209" s="171"/>
      <c r="I209" s="171"/>
      <c r="J209" s="172"/>
    </row>
    <row r="210" spans="1:10" ht="14.25" x14ac:dyDescent="0.2">
      <c r="A210" s="37"/>
      <c r="B210" s="86"/>
      <c r="C210" s="159"/>
      <c r="D210" s="159"/>
      <c r="E210" s="158"/>
      <c r="F210" s="158"/>
      <c r="G210" s="160" t="s">
        <v>32</v>
      </c>
      <c r="H210" s="160"/>
      <c r="I210" s="160"/>
      <c r="J210" s="38"/>
    </row>
    <row r="211" spans="1:10" ht="13.9" customHeight="1" x14ac:dyDescent="0.2">
      <c r="A211" s="161" t="s">
        <v>33</v>
      </c>
      <c r="B211" s="162"/>
      <c r="C211" s="163" t="s">
        <v>600</v>
      </c>
      <c r="D211" s="164"/>
      <c r="E211" s="164"/>
      <c r="F211" s="164"/>
      <c r="G211" s="164"/>
      <c r="H211" s="164"/>
      <c r="I211" s="164"/>
      <c r="J211" s="165"/>
    </row>
    <row r="212" spans="1:10" ht="14.25" x14ac:dyDescent="0.2">
      <c r="A212" s="31"/>
      <c r="B212" s="73"/>
      <c r="C212" s="179" t="s">
        <v>34</v>
      </c>
      <c r="D212" s="179"/>
      <c r="E212" s="179"/>
      <c r="F212" s="179"/>
      <c r="G212" s="179"/>
      <c r="H212" s="179"/>
      <c r="I212" s="179"/>
      <c r="J212" s="33"/>
    </row>
    <row r="213" spans="1:10" ht="14.25" x14ac:dyDescent="0.2">
      <c r="A213" s="161" t="s">
        <v>35</v>
      </c>
      <c r="B213" s="162"/>
      <c r="C213" s="217" t="s">
        <v>604</v>
      </c>
      <c r="D213" s="218"/>
      <c r="E213" s="219"/>
      <c r="F213" s="158"/>
      <c r="G213" s="158"/>
      <c r="H213" s="157"/>
      <c r="I213" s="157"/>
      <c r="J213" s="212"/>
    </row>
    <row r="214" spans="1:10" ht="14.25" x14ac:dyDescent="0.2">
      <c r="A214" s="31"/>
      <c r="B214" s="73"/>
      <c r="C214" s="86"/>
      <c r="D214" s="73"/>
      <c r="E214" s="158"/>
      <c r="F214" s="158"/>
      <c r="G214" s="158"/>
      <c r="H214" s="158"/>
      <c r="I214" s="73"/>
      <c r="J214" s="33"/>
    </row>
    <row r="215" spans="1:10" ht="14.45" customHeight="1" x14ac:dyDescent="0.2">
      <c r="A215" s="161" t="s">
        <v>36</v>
      </c>
      <c r="B215" s="162"/>
      <c r="C215" s="213" t="s">
        <v>601</v>
      </c>
      <c r="D215" s="214"/>
      <c r="E215" s="214"/>
      <c r="F215" s="214"/>
      <c r="G215" s="214"/>
      <c r="H215" s="214"/>
      <c r="I215" s="214"/>
      <c r="J215" s="215"/>
    </row>
    <row r="216" spans="1:10" ht="14.25" x14ac:dyDescent="0.2">
      <c r="A216" s="31"/>
      <c r="B216" s="73"/>
      <c r="C216" s="73"/>
      <c r="D216" s="73"/>
      <c r="E216" s="158"/>
      <c r="F216" s="158"/>
      <c r="G216" s="158"/>
      <c r="H216" s="158"/>
      <c r="I216" s="73"/>
      <c r="J216" s="33"/>
    </row>
    <row r="217" spans="1:10" ht="14.25" x14ac:dyDescent="0.2">
      <c r="A217" s="161" t="s">
        <v>37</v>
      </c>
      <c r="B217" s="162"/>
      <c r="C217" s="216" t="s">
        <v>602</v>
      </c>
      <c r="D217" s="214"/>
      <c r="E217" s="214"/>
      <c r="F217" s="214"/>
      <c r="G217" s="214"/>
      <c r="H217" s="214"/>
      <c r="I217" s="214"/>
      <c r="J217" s="215"/>
    </row>
    <row r="218" spans="1:10" ht="14.45" customHeight="1" x14ac:dyDescent="0.2">
      <c r="A218" s="31"/>
      <c r="B218" s="73"/>
      <c r="C218" s="160" t="s">
        <v>38</v>
      </c>
      <c r="D218" s="160"/>
      <c r="E218" s="160"/>
      <c r="F218" s="160"/>
      <c r="G218" s="73"/>
      <c r="H218" s="73"/>
      <c r="I218" s="73"/>
      <c r="J218" s="33"/>
    </row>
    <row r="219" spans="1:10" ht="14.25" x14ac:dyDescent="0.2">
      <c r="A219" s="161" t="s">
        <v>39</v>
      </c>
      <c r="B219" s="162"/>
      <c r="C219" s="216" t="s">
        <v>603</v>
      </c>
      <c r="D219" s="214"/>
      <c r="E219" s="214"/>
      <c r="F219" s="214"/>
      <c r="G219" s="214"/>
      <c r="H219" s="214"/>
      <c r="I219" s="214"/>
      <c r="J219" s="215"/>
    </row>
    <row r="220" spans="1:10" ht="14.45" customHeight="1" x14ac:dyDescent="0.2">
      <c r="A220" s="39"/>
      <c r="B220" s="40"/>
      <c r="C220" s="211" t="s">
        <v>40</v>
      </c>
      <c r="D220" s="211"/>
      <c r="E220" s="211"/>
      <c r="F220" s="211"/>
      <c r="G220" s="211"/>
      <c r="H220" s="40"/>
      <c r="I220" s="40"/>
      <c r="J220" s="41"/>
    </row>
    <row r="227" ht="27" customHeight="1" x14ac:dyDescent="0.2"/>
    <row r="23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291">
    <mergeCell ref="E124:I124"/>
    <mergeCell ref="D153:I153"/>
    <mergeCell ref="E121:F121"/>
    <mergeCell ref="G121:H121"/>
    <mergeCell ref="E123:F123"/>
    <mergeCell ref="G123:H123"/>
    <mergeCell ref="E125:F125"/>
    <mergeCell ref="G125:H125"/>
    <mergeCell ref="E127:F127"/>
    <mergeCell ref="G127:H127"/>
    <mergeCell ref="E129:F129"/>
    <mergeCell ref="G129:H129"/>
    <mergeCell ref="E131:F131"/>
    <mergeCell ref="E109:F109"/>
    <mergeCell ref="G109:H109"/>
    <mergeCell ref="A110:D110"/>
    <mergeCell ref="E110:I110"/>
    <mergeCell ref="A112:D112"/>
    <mergeCell ref="E112:I112"/>
    <mergeCell ref="A130:D130"/>
    <mergeCell ref="E130:I130"/>
    <mergeCell ref="D151:I151"/>
    <mergeCell ref="A126:D126"/>
    <mergeCell ref="E126:I126"/>
    <mergeCell ref="A128:D128"/>
    <mergeCell ref="E128:I128"/>
    <mergeCell ref="A122:D122"/>
    <mergeCell ref="E122:I122"/>
    <mergeCell ref="A114:D114"/>
    <mergeCell ref="E114:I114"/>
    <mergeCell ref="A116:D116"/>
    <mergeCell ref="E116:I116"/>
    <mergeCell ref="A118:D118"/>
    <mergeCell ref="E118:I118"/>
    <mergeCell ref="A120:D120"/>
    <mergeCell ref="E120:I120"/>
    <mergeCell ref="A124:D124"/>
    <mergeCell ref="E103:F103"/>
    <mergeCell ref="G103:H103"/>
    <mergeCell ref="E105:F105"/>
    <mergeCell ref="G105:H105"/>
    <mergeCell ref="E107:F107"/>
    <mergeCell ref="A108:D108"/>
    <mergeCell ref="E108:I108"/>
    <mergeCell ref="A92:D92"/>
    <mergeCell ref="E92:I92"/>
    <mergeCell ref="A94:D94"/>
    <mergeCell ref="E94:I94"/>
    <mergeCell ref="A96:D96"/>
    <mergeCell ref="E96:I96"/>
    <mergeCell ref="A104:D104"/>
    <mergeCell ref="E104:I104"/>
    <mergeCell ref="A106:D106"/>
    <mergeCell ref="E106:I106"/>
    <mergeCell ref="G107:H107"/>
    <mergeCell ref="A90:D90"/>
    <mergeCell ref="E90:I90"/>
    <mergeCell ref="A98:D98"/>
    <mergeCell ref="E98:I98"/>
    <mergeCell ref="A100:D100"/>
    <mergeCell ref="E100:I100"/>
    <mergeCell ref="A102:D102"/>
    <mergeCell ref="E102:I102"/>
    <mergeCell ref="E93:F93"/>
    <mergeCell ref="G93:H93"/>
    <mergeCell ref="E95:F95"/>
    <mergeCell ref="G95:H95"/>
    <mergeCell ref="E97:F97"/>
    <mergeCell ref="G97:H97"/>
    <mergeCell ref="E99:F99"/>
    <mergeCell ref="G99:H99"/>
    <mergeCell ref="E101:F101"/>
    <mergeCell ref="G101:H101"/>
    <mergeCell ref="E83:F83"/>
    <mergeCell ref="G83:H83"/>
    <mergeCell ref="A84:D84"/>
    <mergeCell ref="E84:I84"/>
    <mergeCell ref="A86:D86"/>
    <mergeCell ref="E86:I86"/>
    <mergeCell ref="A88:D88"/>
    <mergeCell ref="E88:I88"/>
    <mergeCell ref="D89:I89"/>
    <mergeCell ref="E85:F85"/>
    <mergeCell ref="G85:H85"/>
    <mergeCell ref="E87:F87"/>
    <mergeCell ref="G87:H87"/>
    <mergeCell ref="A78:D78"/>
    <mergeCell ref="E78:I78"/>
    <mergeCell ref="A80:D80"/>
    <mergeCell ref="E80:I80"/>
    <mergeCell ref="A82:D82"/>
    <mergeCell ref="E82:I82"/>
    <mergeCell ref="G79:H79"/>
    <mergeCell ref="E81:F81"/>
    <mergeCell ref="G81:H81"/>
    <mergeCell ref="A68:D68"/>
    <mergeCell ref="E68:I68"/>
    <mergeCell ref="A60:D60"/>
    <mergeCell ref="E60:I60"/>
    <mergeCell ref="D61:I61"/>
    <mergeCell ref="A62:D62"/>
    <mergeCell ref="E62:I62"/>
    <mergeCell ref="A64:D64"/>
    <mergeCell ref="A72:D72"/>
    <mergeCell ref="E72:I72"/>
    <mergeCell ref="D47:I47"/>
    <mergeCell ref="E64:I64"/>
    <mergeCell ref="A48:D48"/>
    <mergeCell ref="E48:I48"/>
    <mergeCell ref="D55:I55"/>
    <mergeCell ref="A56:D56"/>
    <mergeCell ref="E56:I56"/>
    <mergeCell ref="A58:D58"/>
    <mergeCell ref="E58:I58"/>
    <mergeCell ref="D59:I59"/>
    <mergeCell ref="A50:D50"/>
    <mergeCell ref="E50:I50"/>
    <mergeCell ref="D51:I51"/>
    <mergeCell ref="A52:D52"/>
    <mergeCell ref="E52:I52"/>
    <mergeCell ref="D53:I53"/>
    <mergeCell ref="A54:D54"/>
    <mergeCell ref="E54:I54"/>
    <mergeCell ref="A42:D42"/>
    <mergeCell ref="E42:I42"/>
    <mergeCell ref="A44:D44"/>
    <mergeCell ref="E44:I44"/>
    <mergeCell ref="D39:I39"/>
    <mergeCell ref="D41:I41"/>
    <mergeCell ref="D43:I43"/>
    <mergeCell ref="D45:I45"/>
    <mergeCell ref="A46:D46"/>
    <mergeCell ref="E46:I46"/>
    <mergeCell ref="E216:F216"/>
    <mergeCell ref="G216:H216"/>
    <mergeCell ref="A217:B217"/>
    <mergeCell ref="C218:F218"/>
    <mergeCell ref="A219:B219"/>
    <mergeCell ref="C220:G220"/>
    <mergeCell ref="C212:I212"/>
    <mergeCell ref="A213:B213"/>
    <mergeCell ref="F213:G213"/>
    <mergeCell ref="H213:J213"/>
    <mergeCell ref="E214:F214"/>
    <mergeCell ref="G214:H214"/>
    <mergeCell ref="A215:B215"/>
    <mergeCell ref="C215:J215"/>
    <mergeCell ref="C217:J217"/>
    <mergeCell ref="C219:J219"/>
    <mergeCell ref="C213:E213"/>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E40:I40"/>
    <mergeCell ref="A30:B30"/>
    <mergeCell ref="D30:G30"/>
    <mergeCell ref="A31:B31"/>
    <mergeCell ref="E31:F31"/>
    <mergeCell ref="G31:H31"/>
    <mergeCell ref="I31:J31"/>
    <mergeCell ref="A32:B32"/>
    <mergeCell ref="D32:G32"/>
    <mergeCell ref="E33:F33"/>
    <mergeCell ref="G33:H33"/>
    <mergeCell ref="E79:F79"/>
    <mergeCell ref="A34:D34"/>
    <mergeCell ref="E34:I34"/>
    <mergeCell ref="E35:F35"/>
    <mergeCell ref="G35:H35"/>
    <mergeCell ref="C210:D210"/>
    <mergeCell ref="E210:F210"/>
    <mergeCell ref="G210:I210"/>
    <mergeCell ref="A211:B211"/>
    <mergeCell ref="C211:J211"/>
    <mergeCell ref="E209:F209"/>
    <mergeCell ref="E207:F207"/>
    <mergeCell ref="G207:H207"/>
    <mergeCell ref="E208:F208"/>
    <mergeCell ref="G208:H208"/>
    <mergeCell ref="A209:B209"/>
    <mergeCell ref="C209:D209"/>
    <mergeCell ref="G209:J209"/>
    <mergeCell ref="A36:D36"/>
    <mergeCell ref="E36:I36"/>
    <mergeCell ref="D37:I37"/>
    <mergeCell ref="A38:D38"/>
    <mergeCell ref="E38:I38"/>
    <mergeCell ref="A40:D40"/>
    <mergeCell ref="E69:F69"/>
    <mergeCell ref="G69:H69"/>
    <mergeCell ref="D71:I71"/>
    <mergeCell ref="E73:F73"/>
    <mergeCell ref="G73:H73"/>
    <mergeCell ref="E75:F75"/>
    <mergeCell ref="G75:H75"/>
    <mergeCell ref="E77:F77"/>
    <mergeCell ref="G77:H77"/>
    <mergeCell ref="A70:D70"/>
    <mergeCell ref="E70:I70"/>
    <mergeCell ref="A74:D74"/>
    <mergeCell ref="E74:I74"/>
    <mergeCell ref="A76:D76"/>
    <mergeCell ref="E76:I76"/>
    <mergeCell ref="D49:I49"/>
    <mergeCell ref="E57:F57"/>
    <mergeCell ref="G57:H57"/>
    <mergeCell ref="E63:F63"/>
    <mergeCell ref="G63:H63"/>
    <mergeCell ref="E65:F65"/>
    <mergeCell ref="G65:H65"/>
    <mergeCell ref="E67:F67"/>
    <mergeCell ref="G67:H67"/>
    <mergeCell ref="A66:D66"/>
    <mergeCell ref="E66:I66"/>
    <mergeCell ref="E111:F111"/>
    <mergeCell ref="G111:H111"/>
    <mergeCell ref="D113:I113"/>
    <mergeCell ref="E115:F115"/>
    <mergeCell ref="G115:H115"/>
    <mergeCell ref="E117:F117"/>
    <mergeCell ref="G117:H117"/>
    <mergeCell ref="E119:F119"/>
    <mergeCell ref="G119:H119"/>
    <mergeCell ref="E206:I206"/>
    <mergeCell ref="G131:H131"/>
    <mergeCell ref="E139:F139"/>
    <mergeCell ref="G139:H139"/>
    <mergeCell ref="E141:F141"/>
    <mergeCell ref="G141:H141"/>
    <mergeCell ref="E132:I132"/>
    <mergeCell ref="A134:D134"/>
    <mergeCell ref="E134:I134"/>
    <mergeCell ref="D191:I191"/>
    <mergeCell ref="D161:I161"/>
    <mergeCell ref="E178:I178"/>
    <mergeCell ref="E180:I180"/>
  </mergeCells>
  <phoneticPr fontId="46" type="noConversion"/>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209:D209" xr:uid="{00000000-0002-0000-0000-000002000000}">
      <formula1>$J$207:$J$208</formula1>
    </dataValidation>
  </dataValidations>
  <pageMargins left="0.7" right="0.7" top="0.75" bottom="0.75" header="0.3" footer="0.3"/>
  <pageSetup paperSize="9" orientation="portrait" r:id="rId1"/>
  <headerFooter>
    <oddHeader>&amp;L&amp;"Calibri"&amp;10&amp;KFF0000 This document / e-mail is for INTERNAL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6" zoomScale="119" zoomScaleNormal="100" workbookViewId="0">
      <selection activeCell="L132" sqref="L132"/>
    </sheetView>
  </sheetViews>
  <sheetFormatPr defaultColWidth="8.85546875" defaultRowHeight="12.75" x14ac:dyDescent="0.2"/>
  <cols>
    <col min="8" max="9" width="16.7109375" style="59" customWidth="1"/>
    <col min="10" max="10" width="10.28515625" bestFit="1" customWidth="1"/>
  </cols>
  <sheetData>
    <row r="1" spans="1:9" x14ac:dyDescent="0.2">
      <c r="A1" s="236" t="s">
        <v>41</v>
      </c>
      <c r="B1" s="237"/>
      <c r="C1" s="237"/>
      <c r="D1" s="237"/>
      <c r="E1" s="237"/>
      <c r="F1" s="237"/>
      <c r="G1" s="237"/>
      <c r="H1" s="237"/>
      <c r="I1" s="237"/>
    </row>
    <row r="2" spans="1:9" x14ac:dyDescent="0.2">
      <c r="A2" s="238" t="s">
        <v>684</v>
      </c>
      <c r="B2" s="239"/>
      <c r="C2" s="239"/>
      <c r="D2" s="239"/>
      <c r="E2" s="239"/>
      <c r="F2" s="239"/>
      <c r="G2" s="239"/>
      <c r="H2" s="239"/>
      <c r="I2" s="239"/>
    </row>
    <row r="3" spans="1:9" x14ac:dyDescent="0.2">
      <c r="A3" s="240" t="s">
        <v>483</v>
      </c>
      <c r="B3" s="240"/>
      <c r="C3" s="240"/>
      <c r="D3" s="240"/>
      <c r="E3" s="240"/>
      <c r="F3" s="240"/>
      <c r="G3" s="240"/>
      <c r="H3" s="240"/>
      <c r="I3" s="240"/>
    </row>
    <row r="4" spans="1:9" x14ac:dyDescent="0.2">
      <c r="A4" s="241" t="s">
        <v>683</v>
      </c>
      <c r="B4" s="242"/>
      <c r="C4" s="242"/>
      <c r="D4" s="242"/>
      <c r="E4" s="242"/>
      <c r="F4" s="242"/>
      <c r="G4" s="242"/>
      <c r="H4" s="242"/>
      <c r="I4" s="243"/>
    </row>
    <row r="5" spans="1:9" ht="34.5" thickBot="1" x14ac:dyDescent="0.25">
      <c r="A5" s="247" t="s">
        <v>42</v>
      </c>
      <c r="B5" s="248"/>
      <c r="C5" s="248"/>
      <c r="D5" s="248"/>
      <c r="E5" s="248"/>
      <c r="F5" s="249"/>
      <c r="G5" s="24" t="s">
        <v>43</v>
      </c>
      <c r="H5" s="54" t="s">
        <v>44</v>
      </c>
      <c r="I5" s="55" t="s">
        <v>45</v>
      </c>
    </row>
    <row r="6" spans="1:9" x14ac:dyDescent="0.2">
      <c r="A6" s="244">
        <v>1</v>
      </c>
      <c r="B6" s="245"/>
      <c r="C6" s="245"/>
      <c r="D6" s="245"/>
      <c r="E6" s="245"/>
      <c r="F6" s="246"/>
      <c r="G6" s="25">
        <v>2</v>
      </c>
      <c r="H6" s="26">
        <v>3</v>
      </c>
      <c r="I6" s="26">
        <v>4</v>
      </c>
    </row>
    <row r="7" spans="1:9" x14ac:dyDescent="0.2">
      <c r="A7" s="250"/>
      <c r="B7" s="250"/>
      <c r="C7" s="250"/>
      <c r="D7" s="250"/>
      <c r="E7" s="250"/>
      <c r="F7" s="250"/>
      <c r="G7" s="250"/>
      <c r="H7" s="250"/>
      <c r="I7" s="251"/>
    </row>
    <row r="8" spans="1:9" ht="12.75" customHeight="1" x14ac:dyDescent="0.2">
      <c r="A8" s="252" t="s">
        <v>46</v>
      </c>
      <c r="B8" s="253"/>
      <c r="C8" s="253"/>
      <c r="D8" s="253"/>
      <c r="E8" s="253"/>
      <c r="F8" s="254"/>
      <c r="G8" s="15">
        <v>1</v>
      </c>
      <c r="H8" s="123">
        <v>0</v>
      </c>
      <c r="I8" s="123">
        <v>0</v>
      </c>
    </row>
    <row r="9" spans="1:9" ht="12.75" customHeight="1" x14ac:dyDescent="0.2">
      <c r="A9" s="233" t="s">
        <v>47</v>
      </c>
      <c r="B9" s="234"/>
      <c r="C9" s="234"/>
      <c r="D9" s="234"/>
      <c r="E9" s="234"/>
      <c r="F9" s="235"/>
      <c r="G9" s="16">
        <v>2</v>
      </c>
      <c r="H9" s="57">
        <f>H10+H17+H27+H38+H43</f>
        <v>129240839</v>
      </c>
      <c r="I9" s="57">
        <f>I10+I17+I27+I38+I43</f>
        <v>264438668</v>
      </c>
    </row>
    <row r="10" spans="1:9" ht="12.75" customHeight="1" x14ac:dyDescent="0.2">
      <c r="A10" s="224" t="s">
        <v>48</v>
      </c>
      <c r="B10" s="225"/>
      <c r="C10" s="225"/>
      <c r="D10" s="225"/>
      <c r="E10" s="225"/>
      <c r="F10" s="226"/>
      <c r="G10" s="16">
        <v>3</v>
      </c>
      <c r="H10" s="57">
        <f>H11+H12+H13+H14+H15+H16</f>
        <v>87975855</v>
      </c>
      <c r="I10" s="57">
        <f>I11+I12+I13+I14+I15+I16</f>
        <v>88451783</v>
      </c>
    </row>
    <row r="11" spans="1:9" ht="12.75" customHeight="1" x14ac:dyDescent="0.2">
      <c r="A11" s="230" t="s">
        <v>49</v>
      </c>
      <c r="B11" s="231"/>
      <c r="C11" s="231"/>
      <c r="D11" s="231"/>
      <c r="E11" s="231"/>
      <c r="F11" s="232"/>
      <c r="G11" s="15">
        <v>4</v>
      </c>
      <c r="H11" s="123">
        <v>5372012</v>
      </c>
      <c r="I11" s="123">
        <v>7579085</v>
      </c>
    </row>
    <row r="12" spans="1:9" ht="23.45" customHeight="1" x14ac:dyDescent="0.2">
      <c r="A12" s="230" t="s">
        <v>50</v>
      </c>
      <c r="B12" s="231"/>
      <c r="C12" s="231"/>
      <c r="D12" s="231"/>
      <c r="E12" s="231"/>
      <c r="F12" s="232"/>
      <c r="G12" s="15">
        <v>5</v>
      </c>
      <c r="H12" s="123">
        <v>13584406</v>
      </c>
      <c r="I12" s="123">
        <v>16385747</v>
      </c>
    </row>
    <row r="13" spans="1:9" ht="12.75" customHeight="1" x14ac:dyDescent="0.2">
      <c r="A13" s="230" t="s">
        <v>51</v>
      </c>
      <c r="B13" s="231"/>
      <c r="C13" s="231"/>
      <c r="D13" s="231"/>
      <c r="E13" s="231"/>
      <c r="F13" s="232"/>
      <c r="G13" s="15">
        <v>6</v>
      </c>
      <c r="H13" s="123">
        <v>17982661</v>
      </c>
      <c r="I13" s="123">
        <v>30159415</v>
      </c>
    </row>
    <row r="14" spans="1:9" ht="12.75" customHeight="1" x14ac:dyDescent="0.2">
      <c r="A14" s="230" t="s">
        <v>52</v>
      </c>
      <c r="B14" s="231"/>
      <c r="C14" s="231"/>
      <c r="D14" s="231"/>
      <c r="E14" s="231"/>
      <c r="F14" s="232"/>
      <c r="G14" s="15">
        <v>7</v>
      </c>
      <c r="H14" s="123">
        <v>0</v>
      </c>
      <c r="I14" s="123">
        <v>0</v>
      </c>
    </row>
    <row r="15" spans="1:9" ht="12.75" customHeight="1" x14ac:dyDescent="0.2">
      <c r="A15" s="230" t="s">
        <v>53</v>
      </c>
      <c r="B15" s="231"/>
      <c r="C15" s="231"/>
      <c r="D15" s="231"/>
      <c r="E15" s="231"/>
      <c r="F15" s="232"/>
      <c r="G15" s="15">
        <v>8</v>
      </c>
      <c r="H15" s="123">
        <v>2484688</v>
      </c>
      <c r="I15" s="123">
        <v>1387866</v>
      </c>
    </row>
    <row r="16" spans="1:9" ht="12.75" customHeight="1" x14ac:dyDescent="0.2">
      <c r="A16" s="230" t="s">
        <v>54</v>
      </c>
      <c r="B16" s="231"/>
      <c r="C16" s="231"/>
      <c r="D16" s="231"/>
      <c r="E16" s="231"/>
      <c r="F16" s="232"/>
      <c r="G16" s="15">
        <v>9</v>
      </c>
      <c r="H16" s="123">
        <v>48552088</v>
      </c>
      <c r="I16" s="123">
        <v>32939670</v>
      </c>
    </row>
    <row r="17" spans="1:9" ht="12.75" customHeight="1" x14ac:dyDescent="0.2">
      <c r="A17" s="224" t="s">
        <v>55</v>
      </c>
      <c r="B17" s="225"/>
      <c r="C17" s="225"/>
      <c r="D17" s="225"/>
      <c r="E17" s="225"/>
      <c r="F17" s="226"/>
      <c r="G17" s="16">
        <v>10</v>
      </c>
      <c r="H17" s="57">
        <f>H18+H19+H20+H21+H22+H23+H24+H25+H26</f>
        <v>31865191</v>
      </c>
      <c r="I17" s="57">
        <f>I18+I19+I20+I21+I22+I23+I24+I25+I26</f>
        <v>128806076</v>
      </c>
    </row>
    <row r="18" spans="1:9" ht="12.75" customHeight="1" x14ac:dyDescent="0.2">
      <c r="A18" s="230" t="s">
        <v>56</v>
      </c>
      <c r="B18" s="231"/>
      <c r="C18" s="231"/>
      <c r="D18" s="231"/>
      <c r="E18" s="231"/>
      <c r="F18" s="232"/>
      <c r="G18" s="15">
        <v>11</v>
      </c>
      <c r="H18" s="123">
        <v>0</v>
      </c>
      <c r="I18" s="123">
        <v>9706024</v>
      </c>
    </row>
    <row r="19" spans="1:9" ht="12.75" customHeight="1" x14ac:dyDescent="0.2">
      <c r="A19" s="230" t="s">
        <v>57</v>
      </c>
      <c r="B19" s="231"/>
      <c r="C19" s="231"/>
      <c r="D19" s="231"/>
      <c r="E19" s="231"/>
      <c r="F19" s="232"/>
      <c r="G19" s="15">
        <v>12</v>
      </c>
      <c r="H19" s="123">
        <v>9142655</v>
      </c>
      <c r="I19" s="123">
        <v>56840615</v>
      </c>
    </row>
    <row r="20" spans="1:9" ht="12.75" customHeight="1" x14ac:dyDescent="0.2">
      <c r="A20" s="230" t="s">
        <v>58</v>
      </c>
      <c r="B20" s="231"/>
      <c r="C20" s="231"/>
      <c r="D20" s="231"/>
      <c r="E20" s="231"/>
      <c r="F20" s="232"/>
      <c r="G20" s="15">
        <v>13</v>
      </c>
      <c r="H20" s="123">
        <v>8439883</v>
      </c>
      <c r="I20" s="123">
        <v>35142101</v>
      </c>
    </row>
    <row r="21" spans="1:9" ht="12.75" customHeight="1" x14ac:dyDescent="0.2">
      <c r="A21" s="230" t="s">
        <v>59</v>
      </c>
      <c r="B21" s="231"/>
      <c r="C21" s="231"/>
      <c r="D21" s="231"/>
      <c r="E21" s="231"/>
      <c r="F21" s="232"/>
      <c r="G21" s="15">
        <v>14</v>
      </c>
      <c r="H21" s="123">
        <v>0</v>
      </c>
      <c r="I21" s="123">
        <v>0</v>
      </c>
    </row>
    <row r="22" spans="1:9" ht="12.75" customHeight="1" x14ac:dyDescent="0.2">
      <c r="A22" s="230" t="s">
        <v>60</v>
      </c>
      <c r="B22" s="231"/>
      <c r="C22" s="231"/>
      <c r="D22" s="231"/>
      <c r="E22" s="231"/>
      <c r="F22" s="232"/>
      <c r="G22" s="15">
        <v>15</v>
      </c>
      <c r="H22" s="123">
        <v>0</v>
      </c>
      <c r="I22" s="123">
        <v>56460</v>
      </c>
    </row>
    <row r="23" spans="1:9" ht="12.75" customHeight="1" x14ac:dyDescent="0.2">
      <c r="A23" s="230" t="s">
        <v>61</v>
      </c>
      <c r="B23" s="231"/>
      <c r="C23" s="231"/>
      <c r="D23" s="231"/>
      <c r="E23" s="231"/>
      <c r="F23" s="232"/>
      <c r="G23" s="15">
        <v>16</v>
      </c>
      <c r="H23" s="123">
        <v>0</v>
      </c>
      <c r="I23" s="123">
        <v>0</v>
      </c>
    </row>
    <row r="24" spans="1:9" ht="12.75" customHeight="1" x14ac:dyDescent="0.2">
      <c r="A24" s="230" t="s">
        <v>62</v>
      </c>
      <c r="B24" s="231"/>
      <c r="C24" s="231"/>
      <c r="D24" s="231"/>
      <c r="E24" s="231"/>
      <c r="F24" s="232"/>
      <c r="G24" s="15">
        <v>17</v>
      </c>
      <c r="H24" s="123">
        <v>7060</v>
      </c>
      <c r="I24" s="123">
        <v>11561611</v>
      </c>
    </row>
    <row r="25" spans="1:9" ht="12.75" customHeight="1" x14ac:dyDescent="0.2">
      <c r="A25" s="230" t="s">
        <v>63</v>
      </c>
      <c r="B25" s="231"/>
      <c r="C25" s="231"/>
      <c r="D25" s="231"/>
      <c r="E25" s="231"/>
      <c r="F25" s="232"/>
      <c r="G25" s="15">
        <v>18</v>
      </c>
      <c r="H25" s="123">
        <v>0</v>
      </c>
      <c r="I25" s="123">
        <v>1304365</v>
      </c>
    </row>
    <row r="26" spans="1:9" ht="12.75" customHeight="1" x14ac:dyDescent="0.2">
      <c r="A26" s="230" t="s">
        <v>64</v>
      </c>
      <c r="B26" s="231"/>
      <c r="C26" s="231"/>
      <c r="D26" s="231"/>
      <c r="E26" s="231"/>
      <c r="F26" s="232"/>
      <c r="G26" s="15">
        <v>19</v>
      </c>
      <c r="H26" s="123">
        <v>14275593</v>
      </c>
      <c r="I26" s="123">
        <v>14194900</v>
      </c>
    </row>
    <row r="27" spans="1:9" ht="12.75" customHeight="1" x14ac:dyDescent="0.2">
      <c r="A27" s="224" t="s">
        <v>65</v>
      </c>
      <c r="B27" s="225"/>
      <c r="C27" s="225"/>
      <c r="D27" s="225"/>
      <c r="E27" s="225"/>
      <c r="F27" s="226"/>
      <c r="G27" s="16">
        <v>20</v>
      </c>
      <c r="H27" s="57">
        <f>SUM(H28:H37)</f>
        <v>4660516</v>
      </c>
      <c r="I27" s="57">
        <f>SUM(I28:I37)</f>
        <v>41093829</v>
      </c>
    </row>
    <row r="28" spans="1:9" ht="12.75" customHeight="1" x14ac:dyDescent="0.2">
      <c r="A28" s="230" t="s">
        <v>66</v>
      </c>
      <c r="B28" s="231"/>
      <c r="C28" s="231"/>
      <c r="D28" s="231"/>
      <c r="E28" s="231"/>
      <c r="F28" s="232"/>
      <c r="G28" s="15">
        <v>21</v>
      </c>
      <c r="H28" s="123">
        <v>0</v>
      </c>
      <c r="I28" s="123">
        <v>0</v>
      </c>
    </row>
    <row r="29" spans="1:9" ht="12.75" customHeight="1" x14ac:dyDescent="0.2">
      <c r="A29" s="230" t="s">
        <v>67</v>
      </c>
      <c r="B29" s="231"/>
      <c r="C29" s="231"/>
      <c r="D29" s="231"/>
      <c r="E29" s="231"/>
      <c r="F29" s="232"/>
      <c r="G29" s="15">
        <v>22</v>
      </c>
      <c r="H29" s="123">
        <v>0</v>
      </c>
      <c r="I29" s="123">
        <v>0</v>
      </c>
    </row>
    <row r="30" spans="1:9" ht="12.75" customHeight="1" x14ac:dyDescent="0.2">
      <c r="A30" s="230" t="s">
        <v>68</v>
      </c>
      <c r="B30" s="231"/>
      <c r="C30" s="231"/>
      <c r="D30" s="231"/>
      <c r="E30" s="231"/>
      <c r="F30" s="232"/>
      <c r="G30" s="15">
        <v>23</v>
      </c>
      <c r="H30" s="123">
        <v>0</v>
      </c>
      <c r="I30" s="123">
        <v>0</v>
      </c>
    </row>
    <row r="31" spans="1:9" ht="24.6" customHeight="1" x14ac:dyDescent="0.2">
      <c r="A31" s="230" t="s">
        <v>69</v>
      </c>
      <c r="B31" s="231"/>
      <c r="C31" s="231"/>
      <c r="D31" s="231"/>
      <c r="E31" s="231"/>
      <c r="F31" s="232"/>
      <c r="G31" s="15">
        <v>24</v>
      </c>
      <c r="H31" s="123">
        <v>0</v>
      </c>
      <c r="I31" s="123">
        <v>2286341</v>
      </c>
    </row>
    <row r="32" spans="1:9" ht="24" customHeight="1" x14ac:dyDescent="0.2">
      <c r="A32" s="230" t="s">
        <v>70</v>
      </c>
      <c r="B32" s="231"/>
      <c r="C32" s="231"/>
      <c r="D32" s="231"/>
      <c r="E32" s="231"/>
      <c r="F32" s="232"/>
      <c r="G32" s="15">
        <v>25</v>
      </c>
      <c r="H32" s="123">
        <v>0</v>
      </c>
      <c r="I32" s="123">
        <v>0</v>
      </c>
    </row>
    <row r="33" spans="1:9" ht="26.45" customHeight="1" x14ac:dyDescent="0.2">
      <c r="A33" s="230" t="s">
        <v>71</v>
      </c>
      <c r="B33" s="231"/>
      <c r="C33" s="231"/>
      <c r="D33" s="231"/>
      <c r="E33" s="231"/>
      <c r="F33" s="232"/>
      <c r="G33" s="15">
        <v>26</v>
      </c>
      <c r="H33" s="123">
        <v>0</v>
      </c>
      <c r="I33" s="123">
        <v>0</v>
      </c>
    </row>
    <row r="34" spans="1:9" ht="12.75" customHeight="1" x14ac:dyDescent="0.2">
      <c r="A34" s="230" t="s">
        <v>72</v>
      </c>
      <c r="B34" s="231"/>
      <c r="C34" s="231"/>
      <c r="D34" s="231"/>
      <c r="E34" s="231"/>
      <c r="F34" s="232"/>
      <c r="G34" s="15">
        <v>27</v>
      </c>
      <c r="H34" s="123">
        <v>0</v>
      </c>
      <c r="I34" s="123">
        <v>0</v>
      </c>
    </row>
    <row r="35" spans="1:9" ht="12.75" customHeight="1" x14ac:dyDescent="0.2">
      <c r="A35" s="230" t="s">
        <v>73</v>
      </c>
      <c r="B35" s="231"/>
      <c r="C35" s="231"/>
      <c r="D35" s="231"/>
      <c r="E35" s="231"/>
      <c r="F35" s="232"/>
      <c r="G35" s="15">
        <v>28</v>
      </c>
      <c r="H35" s="123">
        <v>4660516</v>
      </c>
      <c r="I35" s="123">
        <v>36228341</v>
      </c>
    </row>
    <row r="36" spans="1:9" ht="12.75" customHeight="1" x14ac:dyDescent="0.2">
      <c r="A36" s="230" t="s">
        <v>74</v>
      </c>
      <c r="B36" s="231"/>
      <c r="C36" s="231"/>
      <c r="D36" s="231"/>
      <c r="E36" s="231"/>
      <c r="F36" s="232"/>
      <c r="G36" s="15">
        <v>29</v>
      </c>
      <c r="H36" s="123">
        <v>0</v>
      </c>
      <c r="I36" s="123">
        <v>0</v>
      </c>
    </row>
    <row r="37" spans="1:9" ht="12.75" customHeight="1" x14ac:dyDescent="0.2">
      <c r="A37" s="230" t="s">
        <v>75</v>
      </c>
      <c r="B37" s="231"/>
      <c r="C37" s="231"/>
      <c r="D37" s="231"/>
      <c r="E37" s="231"/>
      <c r="F37" s="232"/>
      <c r="G37" s="15">
        <v>30</v>
      </c>
      <c r="H37" s="123">
        <v>0</v>
      </c>
      <c r="I37" s="123">
        <v>2579147</v>
      </c>
    </row>
    <row r="38" spans="1:9" ht="12.75" customHeight="1" x14ac:dyDescent="0.2">
      <c r="A38" s="224" t="s">
        <v>76</v>
      </c>
      <c r="B38" s="225"/>
      <c r="C38" s="225"/>
      <c r="D38" s="225"/>
      <c r="E38" s="225"/>
      <c r="F38" s="226"/>
      <c r="G38" s="16">
        <v>31</v>
      </c>
      <c r="H38" s="57">
        <f>H39+H40+H41+H42</f>
        <v>0</v>
      </c>
      <c r="I38" s="57">
        <f>I39+I40+I41+I42</f>
        <v>29170</v>
      </c>
    </row>
    <row r="39" spans="1:9" ht="12.75" customHeight="1" x14ac:dyDescent="0.2">
      <c r="A39" s="230" t="s">
        <v>77</v>
      </c>
      <c r="B39" s="231"/>
      <c r="C39" s="231"/>
      <c r="D39" s="231"/>
      <c r="E39" s="231"/>
      <c r="F39" s="232"/>
      <c r="G39" s="15">
        <v>32</v>
      </c>
      <c r="H39" s="56">
        <v>0</v>
      </c>
      <c r="I39" s="56">
        <v>0</v>
      </c>
    </row>
    <row r="40" spans="1:9" ht="21.6" customHeight="1" x14ac:dyDescent="0.2">
      <c r="A40" s="230" t="s">
        <v>78</v>
      </c>
      <c r="B40" s="231"/>
      <c r="C40" s="231"/>
      <c r="D40" s="231"/>
      <c r="E40" s="231"/>
      <c r="F40" s="232"/>
      <c r="G40" s="15">
        <v>33</v>
      </c>
      <c r="H40" s="56">
        <v>0</v>
      </c>
      <c r="I40" s="56">
        <v>0</v>
      </c>
    </row>
    <row r="41" spans="1:9" ht="12.75" customHeight="1" x14ac:dyDescent="0.2">
      <c r="A41" s="230" t="s">
        <v>79</v>
      </c>
      <c r="B41" s="231"/>
      <c r="C41" s="231"/>
      <c r="D41" s="231"/>
      <c r="E41" s="231"/>
      <c r="F41" s="232"/>
      <c r="G41" s="15">
        <v>34</v>
      </c>
      <c r="H41" s="56">
        <v>0</v>
      </c>
      <c r="I41" s="56">
        <v>0</v>
      </c>
    </row>
    <row r="42" spans="1:9" ht="12.75" customHeight="1" x14ac:dyDescent="0.2">
      <c r="A42" s="230" t="s">
        <v>80</v>
      </c>
      <c r="B42" s="231"/>
      <c r="C42" s="231"/>
      <c r="D42" s="231"/>
      <c r="E42" s="231"/>
      <c r="F42" s="232"/>
      <c r="G42" s="15">
        <v>35</v>
      </c>
      <c r="H42" s="56">
        <v>0</v>
      </c>
      <c r="I42" s="56">
        <v>29170</v>
      </c>
    </row>
    <row r="43" spans="1:9" ht="12.75" customHeight="1" x14ac:dyDescent="0.2">
      <c r="A43" s="255" t="s">
        <v>81</v>
      </c>
      <c r="B43" s="256"/>
      <c r="C43" s="256"/>
      <c r="D43" s="256"/>
      <c r="E43" s="256"/>
      <c r="F43" s="257"/>
      <c r="G43" s="15">
        <v>36</v>
      </c>
      <c r="H43" s="56">
        <v>4739277</v>
      </c>
      <c r="I43" s="56">
        <v>6057810</v>
      </c>
    </row>
    <row r="44" spans="1:9" ht="12.75" customHeight="1" x14ac:dyDescent="0.2">
      <c r="A44" s="233" t="s">
        <v>82</v>
      </c>
      <c r="B44" s="234"/>
      <c r="C44" s="234"/>
      <c r="D44" s="234"/>
      <c r="E44" s="234"/>
      <c r="F44" s="235"/>
      <c r="G44" s="16">
        <v>37</v>
      </c>
      <c r="H44" s="57">
        <f>H45+H53+H60+H70</f>
        <v>105261602</v>
      </c>
      <c r="I44" s="57">
        <f>I45+I53+I60+I70</f>
        <v>211879258</v>
      </c>
    </row>
    <row r="45" spans="1:9" ht="12.75" customHeight="1" x14ac:dyDescent="0.2">
      <c r="A45" s="224" t="s">
        <v>83</v>
      </c>
      <c r="B45" s="225"/>
      <c r="C45" s="225"/>
      <c r="D45" s="225"/>
      <c r="E45" s="225"/>
      <c r="F45" s="226"/>
      <c r="G45" s="16">
        <v>38</v>
      </c>
      <c r="H45" s="57">
        <f>SUM(H46:H52)</f>
        <v>1526732</v>
      </c>
      <c r="I45" s="57">
        <f>SUM(I46:I52)</f>
        <v>22857692</v>
      </c>
    </row>
    <row r="46" spans="1:9" ht="12.75" customHeight="1" x14ac:dyDescent="0.2">
      <c r="A46" s="230" t="s">
        <v>84</v>
      </c>
      <c r="B46" s="231"/>
      <c r="C46" s="231"/>
      <c r="D46" s="231"/>
      <c r="E46" s="231"/>
      <c r="F46" s="232"/>
      <c r="G46" s="15">
        <v>39</v>
      </c>
      <c r="H46" s="56">
        <v>1526732</v>
      </c>
      <c r="I46" s="56">
        <v>7688377</v>
      </c>
    </row>
    <row r="47" spans="1:9" ht="12.75" customHeight="1" x14ac:dyDescent="0.2">
      <c r="A47" s="230" t="s">
        <v>85</v>
      </c>
      <c r="B47" s="231"/>
      <c r="C47" s="231"/>
      <c r="D47" s="231"/>
      <c r="E47" s="231"/>
      <c r="F47" s="232"/>
      <c r="G47" s="15">
        <v>40</v>
      </c>
      <c r="H47" s="56">
        <v>0</v>
      </c>
      <c r="I47" s="56">
        <v>6035393</v>
      </c>
    </row>
    <row r="48" spans="1:9" ht="12.75" customHeight="1" x14ac:dyDescent="0.2">
      <c r="A48" s="230" t="s">
        <v>86</v>
      </c>
      <c r="B48" s="231"/>
      <c r="C48" s="231"/>
      <c r="D48" s="231"/>
      <c r="E48" s="231"/>
      <c r="F48" s="232"/>
      <c r="G48" s="15">
        <v>41</v>
      </c>
      <c r="H48" s="56">
        <v>0</v>
      </c>
      <c r="I48" s="56">
        <v>2336344</v>
      </c>
    </row>
    <row r="49" spans="1:9" ht="12.75" customHeight="1" x14ac:dyDescent="0.2">
      <c r="A49" s="230" t="s">
        <v>87</v>
      </c>
      <c r="B49" s="231"/>
      <c r="C49" s="231"/>
      <c r="D49" s="231"/>
      <c r="E49" s="231"/>
      <c r="F49" s="232"/>
      <c r="G49" s="15">
        <v>42</v>
      </c>
      <c r="H49" s="56">
        <v>0</v>
      </c>
      <c r="I49" s="56">
        <v>1989898</v>
      </c>
    </row>
    <row r="50" spans="1:9" ht="12.75" customHeight="1" x14ac:dyDescent="0.2">
      <c r="A50" s="230" t="s">
        <v>88</v>
      </c>
      <c r="B50" s="231"/>
      <c r="C50" s="231"/>
      <c r="D50" s="231"/>
      <c r="E50" s="231"/>
      <c r="F50" s="232"/>
      <c r="G50" s="15">
        <v>43</v>
      </c>
      <c r="H50" s="56">
        <v>0</v>
      </c>
      <c r="I50" s="56">
        <v>0</v>
      </c>
    </row>
    <row r="51" spans="1:9" ht="12.75" customHeight="1" x14ac:dyDescent="0.2">
      <c r="A51" s="230" t="s">
        <v>89</v>
      </c>
      <c r="B51" s="231"/>
      <c r="C51" s="231"/>
      <c r="D51" s="231"/>
      <c r="E51" s="231"/>
      <c r="F51" s="232"/>
      <c r="G51" s="15">
        <v>44</v>
      </c>
      <c r="H51" s="56">
        <v>0</v>
      </c>
      <c r="I51" s="56">
        <v>929621</v>
      </c>
    </row>
    <row r="52" spans="1:9" ht="12.75" customHeight="1" x14ac:dyDescent="0.2">
      <c r="A52" s="230" t="s">
        <v>90</v>
      </c>
      <c r="B52" s="231"/>
      <c r="C52" s="231"/>
      <c r="D52" s="231"/>
      <c r="E52" s="231"/>
      <c r="F52" s="232"/>
      <c r="G52" s="15">
        <v>45</v>
      </c>
      <c r="H52" s="56">
        <v>0</v>
      </c>
      <c r="I52" s="56">
        <v>3878059</v>
      </c>
    </row>
    <row r="53" spans="1:9" ht="12.75" customHeight="1" x14ac:dyDescent="0.2">
      <c r="A53" s="224" t="s">
        <v>91</v>
      </c>
      <c r="B53" s="225"/>
      <c r="C53" s="225"/>
      <c r="D53" s="225"/>
      <c r="E53" s="225"/>
      <c r="F53" s="226"/>
      <c r="G53" s="16">
        <v>46</v>
      </c>
      <c r="H53" s="57">
        <f>SUM(H54:H59)</f>
        <v>50347112</v>
      </c>
      <c r="I53" s="57">
        <f>SUM(I54:I59)</f>
        <v>75065258</v>
      </c>
    </row>
    <row r="54" spans="1:9" ht="12.75" customHeight="1" x14ac:dyDescent="0.2">
      <c r="A54" s="230" t="s">
        <v>92</v>
      </c>
      <c r="B54" s="231"/>
      <c r="C54" s="231"/>
      <c r="D54" s="231"/>
      <c r="E54" s="231"/>
      <c r="F54" s="232"/>
      <c r="G54" s="15">
        <v>47</v>
      </c>
      <c r="H54" s="56">
        <v>0</v>
      </c>
      <c r="I54" s="56">
        <v>0</v>
      </c>
    </row>
    <row r="55" spans="1:9" ht="24.6" customHeight="1" x14ac:dyDescent="0.2">
      <c r="A55" s="230" t="s">
        <v>93</v>
      </c>
      <c r="B55" s="231"/>
      <c r="C55" s="231"/>
      <c r="D55" s="231"/>
      <c r="E55" s="231"/>
      <c r="F55" s="232"/>
      <c r="G55" s="15">
        <v>48</v>
      </c>
      <c r="H55" s="56">
        <v>0</v>
      </c>
      <c r="I55" s="56">
        <v>0</v>
      </c>
    </row>
    <row r="56" spans="1:9" ht="12.75" customHeight="1" x14ac:dyDescent="0.2">
      <c r="A56" s="230" t="s">
        <v>94</v>
      </c>
      <c r="B56" s="231"/>
      <c r="C56" s="231"/>
      <c r="D56" s="231"/>
      <c r="E56" s="231"/>
      <c r="F56" s="232"/>
      <c r="G56" s="15">
        <v>49</v>
      </c>
      <c r="H56" s="56">
        <v>43150433</v>
      </c>
      <c r="I56" s="56">
        <v>63820021</v>
      </c>
    </row>
    <row r="57" spans="1:9" ht="12.75" customHeight="1" x14ac:dyDescent="0.2">
      <c r="A57" s="230" t="s">
        <v>95</v>
      </c>
      <c r="B57" s="231"/>
      <c r="C57" s="231"/>
      <c r="D57" s="231"/>
      <c r="E57" s="231"/>
      <c r="F57" s="232"/>
      <c r="G57" s="15">
        <v>50</v>
      </c>
      <c r="H57" s="56">
        <v>407719</v>
      </c>
      <c r="I57" s="56">
        <v>515082</v>
      </c>
    </row>
    <row r="58" spans="1:9" ht="12.75" customHeight="1" x14ac:dyDescent="0.2">
      <c r="A58" s="230" t="s">
        <v>96</v>
      </c>
      <c r="B58" s="231"/>
      <c r="C58" s="231"/>
      <c r="D58" s="231"/>
      <c r="E58" s="231"/>
      <c r="F58" s="232"/>
      <c r="G58" s="15">
        <v>51</v>
      </c>
      <c r="H58" s="56">
        <v>4799339</v>
      </c>
      <c r="I58" s="56">
        <v>7349946</v>
      </c>
    </row>
    <row r="59" spans="1:9" ht="12.75" customHeight="1" x14ac:dyDescent="0.2">
      <c r="A59" s="230" t="s">
        <v>97</v>
      </c>
      <c r="B59" s="231"/>
      <c r="C59" s="231"/>
      <c r="D59" s="231"/>
      <c r="E59" s="231"/>
      <c r="F59" s="232"/>
      <c r="G59" s="15">
        <v>52</v>
      </c>
      <c r="H59" s="56">
        <v>1989621</v>
      </c>
      <c r="I59" s="56">
        <v>3380209</v>
      </c>
    </row>
    <row r="60" spans="1:9" ht="12.75" customHeight="1" x14ac:dyDescent="0.2">
      <c r="A60" s="224" t="s">
        <v>98</v>
      </c>
      <c r="B60" s="225"/>
      <c r="C60" s="225"/>
      <c r="D60" s="225"/>
      <c r="E60" s="225"/>
      <c r="F60" s="226"/>
      <c r="G60" s="16">
        <v>53</v>
      </c>
      <c r="H60" s="57">
        <f>SUM(H61:H69)</f>
        <v>2750976</v>
      </c>
      <c r="I60" s="57">
        <f>SUM(I61:I69)</f>
        <v>1973686</v>
      </c>
    </row>
    <row r="61" spans="1:9" ht="12.75" customHeight="1" x14ac:dyDescent="0.2">
      <c r="A61" s="230" t="s">
        <v>99</v>
      </c>
      <c r="B61" s="231"/>
      <c r="C61" s="231"/>
      <c r="D61" s="231"/>
      <c r="E61" s="231"/>
      <c r="F61" s="232"/>
      <c r="G61" s="15">
        <v>54</v>
      </c>
      <c r="H61" s="56">
        <v>0</v>
      </c>
      <c r="I61" s="56">
        <v>0</v>
      </c>
    </row>
    <row r="62" spans="1:9" ht="12.75" customHeight="1" x14ac:dyDescent="0.2">
      <c r="A62" s="230" t="s">
        <v>100</v>
      </c>
      <c r="B62" s="231"/>
      <c r="C62" s="231"/>
      <c r="D62" s="231"/>
      <c r="E62" s="231"/>
      <c r="F62" s="232"/>
      <c r="G62" s="15">
        <v>55</v>
      </c>
      <c r="H62" s="56">
        <v>0</v>
      </c>
      <c r="I62" s="56">
        <v>0</v>
      </c>
    </row>
    <row r="63" spans="1:9" ht="12.75" customHeight="1" x14ac:dyDescent="0.2">
      <c r="A63" s="230" t="s">
        <v>101</v>
      </c>
      <c r="B63" s="231"/>
      <c r="C63" s="231"/>
      <c r="D63" s="231"/>
      <c r="E63" s="231"/>
      <c r="F63" s="232"/>
      <c r="G63" s="15">
        <v>56</v>
      </c>
      <c r="H63" s="56">
        <v>0</v>
      </c>
      <c r="I63" s="56">
        <v>0</v>
      </c>
    </row>
    <row r="64" spans="1:9" ht="23.45" customHeight="1" x14ac:dyDescent="0.2">
      <c r="A64" s="230" t="s">
        <v>102</v>
      </c>
      <c r="B64" s="231"/>
      <c r="C64" s="231"/>
      <c r="D64" s="231"/>
      <c r="E64" s="231"/>
      <c r="F64" s="232"/>
      <c r="G64" s="15">
        <v>57</v>
      </c>
      <c r="H64" s="56">
        <v>0</v>
      </c>
      <c r="I64" s="56">
        <v>0</v>
      </c>
    </row>
    <row r="65" spans="1:9" ht="21" customHeight="1" x14ac:dyDescent="0.2">
      <c r="A65" s="230" t="s">
        <v>103</v>
      </c>
      <c r="B65" s="231"/>
      <c r="C65" s="231"/>
      <c r="D65" s="231"/>
      <c r="E65" s="231"/>
      <c r="F65" s="232"/>
      <c r="G65" s="15">
        <v>58</v>
      </c>
      <c r="H65" s="56">
        <v>0</v>
      </c>
      <c r="I65" s="56">
        <v>0</v>
      </c>
    </row>
    <row r="66" spans="1:9" ht="22.9" customHeight="1" x14ac:dyDescent="0.2">
      <c r="A66" s="230" t="s">
        <v>104</v>
      </c>
      <c r="B66" s="231"/>
      <c r="C66" s="231"/>
      <c r="D66" s="231"/>
      <c r="E66" s="231"/>
      <c r="F66" s="232"/>
      <c r="G66" s="15">
        <v>59</v>
      </c>
      <c r="H66" s="56">
        <v>0</v>
      </c>
      <c r="I66" s="56">
        <v>0</v>
      </c>
    </row>
    <row r="67" spans="1:9" ht="12.75" customHeight="1" x14ac:dyDescent="0.2">
      <c r="A67" s="230" t="s">
        <v>105</v>
      </c>
      <c r="B67" s="231"/>
      <c r="C67" s="231"/>
      <c r="D67" s="231"/>
      <c r="E67" s="231"/>
      <c r="F67" s="232"/>
      <c r="G67" s="15">
        <v>60</v>
      </c>
      <c r="H67" s="56">
        <v>0</v>
      </c>
      <c r="I67" s="56">
        <v>0</v>
      </c>
    </row>
    <row r="68" spans="1:9" ht="12.75" customHeight="1" x14ac:dyDescent="0.2">
      <c r="A68" s="230" t="s">
        <v>106</v>
      </c>
      <c r="B68" s="231"/>
      <c r="C68" s="231"/>
      <c r="D68" s="231"/>
      <c r="E68" s="231"/>
      <c r="F68" s="232"/>
      <c r="G68" s="15">
        <v>61</v>
      </c>
      <c r="H68" s="56">
        <v>2750976</v>
      </c>
      <c r="I68" s="56">
        <v>1965686</v>
      </c>
    </row>
    <row r="69" spans="1:9" ht="12.75" customHeight="1" x14ac:dyDescent="0.2">
      <c r="A69" s="230" t="s">
        <v>107</v>
      </c>
      <c r="B69" s="231"/>
      <c r="C69" s="231"/>
      <c r="D69" s="231"/>
      <c r="E69" s="231"/>
      <c r="F69" s="232"/>
      <c r="G69" s="15">
        <v>62</v>
      </c>
      <c r="H69" s="56">
        <v>0</v>
      </c>
      <c r="I69" s="56">
        <v>8000</v>
      </c>
    </row>
    <row r="70" spans="1:9" ht="12.75" customHeight="1" x14ac:dyDescent="0.2">
      <c r="A70" s="255" t="s">
        <v>108</v>
      </c>
      <c r="B70" s="256"/>
      <c r="C70" s="256"/>
      <c r="D70" s="256"/>
      <c r="E70" s="256"/>
      <c r="F70" s="257"/>
      <c r="G70" s="15">
        <v>63</v>
      </c>
      <c r="H70" s="56">
        <v>50636782</v>
      </c>
      <c r="I70" s="56">
        <v>111982622</v>
      </c>
    </row>
    <row r="71" spans="1:9" ht="12.75" customHeight="1" x14ac:dyDescent="0.2">
      <c r="A71" s="262" t="s">
        <v>109</v>
      </c>
      <c r="B71" s="263"/>
      <c r="C71" s="263"/>
      <c r="D71" s="263"/>
      <c r="E71" s="263"/>
      <c r="F71" s="264"/>
      <c r="G71" s="15">
        <v>64</v>
      </c>
      <c r="H71" s="56">
        <v>6927138</v>
      </c>
      <c r="I71" s="56">
        <v>8192578</v>
      </c>
    </row>
    <row r="72" spans="1:9" ht="12.75" customHeight="1" x14ac:dyDescent="0.2">
      <c r="A72" s="233" t="s">
        <v>110</v>
      </c>
      <c r="B72" s="234"/>
      <c r="C72" s="234"/>
      <c r="D72" s="234"/>
      <c r="E72" s="234"/>
      <c r="F72" s="235"/>
      <c r="G72" s="16">
        <v>65</v>
      </c>
      <c r="H72" s="57">
        <f>H8+H9+H44+H71</f>
        <v>241429579</v>
      </c>
      <c r="I72" s="57">
        <f>I8+I9+I44+I71</f>
        <v>484510504</v>
      </c>
    </row>
    <row r="73" spans="1:9" ht="12.75" customHeight="1" x14ac:dyDescent="0.2">
      <c r="A73" s="265" t="s">
        <v>111</v>
      </c>
      <c r="B73" s="266"/>
      <c r="C73" s="266"/>
      <c r="D73" s="266"/>
      <c r="E73" s="266"/>
      <c r="F73" s="267"/>
      <c r="G73" s="18">
        <v>66</v>
      </c>
      <c r="H73" s="58">
        <v>0</v>
      </c>
      <c r="I73" s="58">
        <v>0</v>
      </c>
    </row>
    <row r="74" spans="1:9" x14ac:dyDescent="0.2">
      <c r="A74" s="268" t="s">
        <v>112</v>
      </c>
      <c r="B74" s="269"/>
      <c r="C74" s="269"/>
      <c r="D74" s="269"/>
      <c r="E74" s="269"/>
      <c r="F74" s="269"/>
      <c r="G74" s="269"/>
      <c r="H74" s="269"/>
      <c r="I74" s="269"/>
    </row>
    <row r="75" spans="1:9" ht="24.75" customHeight="1" x14ac:dyDescent="0.2">
      <c r="A75" s="227" t="s">
        <v>381</v>
      </c>
      <c r="B75" s="228"/>
      <c r="C75" s="228"/>
      <c r="D75" s="228"/>
      <c r="E75" s="228"/>
      <c r="F75" s="228"/>
      <c r="G75" s="16">
        <v>67</v>
      </c>
      <c r="H75" s="57">
        <f>H76+H77+H78+H84+H85+H91+H94+H97</f>
        <v>58104699</v>
      </c>
      <c r="I75" s="57">
        <f>I76+I77+I78+I84+I85+I91+I94+I97</f>
        <v>154951108</v>
      </c>
    </row>
    <row r="76" spans="1:9" ht="12.75" customHeight="1" x14ac:dyDescent="0.2">
      <c r="A76" s="229" t="s">
        <v>113</v>
      </c>
      <c r="B76" s="229"/>
      <c r="C76" s="229"/>
      <c r="D76" s="229"/>
      <c r="E76" s="229"/>
      <c r="F76" s="229"/>
      <c r="G76" s="15">
        <v>68</v>
      </c>
      <c r="H76" s="42">
        <v>13033800</v>
      </c>
      <c r="I76" s="42">
        <v>15640099</v>
      </c>
    </row>
    <row r="77" spans="1:9" ht="12.75" customHeight="1" x14ac:dyDescent="0.2">
      <c r="A77" s="229" t="s">
        <v>114</v>
      </c>
      <c r="B77" s="229"/>
      <c r="C77" s="229"/>
      <c r="D77" s="229"/>
      <c r="E77" s="229"/>
      <c r="F77" s="229"/>
      <c r="G77" s="15">
        <v>69</v>
      </c>
      <c r="H77" s="42">
        <v>19783710</v>
      </c>
      <c r="I77" s="42">
        <v>65068457</v>
      </c>
    </row>
    <row r="78" spans="1:9" ht="12.75" customHeight="1" x14ac:dyDescent="0.2">
      <c r="A78" s="259" t="s">
        <v>115</v>
      </c>
      <c r="B78" s="259"/>
      <c r="C78" s="259"/>
      <c r="D78" s="259"/>
      <c r="E78" s="259"/>
      <c r="F78" s="259"/>
      <c r="G78" s="16">
        <v>70</v>
      </c>
      <c r="H78" s="57">
        <f>SUM(H79:H83)</f>
        <v>-24013780</v>
      </c>
      <c r="I78" s="57">
        <f>SUM(I79:I83)</f>
        <v>-37775162</v>
      </c>
    </row>
    <row r="79" spans="1:9" ht="12.75" customHeight="1" x14ac:dyDescent="0.2">
      <c r="A79" s="223" t="s">
        <v>116</v>
      </c>
      <c r="B79" s="223"/>
      <c r="C79" s="223"/>
      <c r="D79" s="223"/>
      <c r="E79" s="223"/>
      <c r="F79" s="223"/>
      <c r="G79" s="15">
        <v>71</v>
      </c>
      <c r="H79" s="42">
        <v>1996835</v>
      </c>
      <c r="I79" s="42">
        <v>2404708</v>
      </c>
    </row>
    <row r="80" spans="1:9" ht="12.75" customHeight="1" x14ac:dyDescent="0.2">
      <c r="A80" s="223" t="s">
        <v>117</v>
      </c>
      <c r="B80" s="223"/>
      <c r="C80" s="223"/>
      <c r="D80" s="223"/>
      <c r="E80" s="223"/>
      <c r="F80" s="223"/>
      <c r="G80" s="15">
        <v>72</v>
      </c>
      <c r="H80" s="42">
        <v>0</v>
      </c>
      <c r="I80" s="42">
        <v>0</v>
      </c>
    </row>
    <row r="81" spans="1:9" ht="12.75" customHeight="1" x14ac:dyDescent="0.2">
      <c r="A81" s="223" t="s">
        <v>118</v>
      </c>
      <c r="B81" s="223"/>
      <c r="C81" s="223"/>
      <c r="D81" s="223"/>
      <c r="E81" s="223"/>
      <c r="F81" s="223"/>
      <c r="G81" s="15">
        <v>73</v>
      </c>
      <c r="H81" s="42">
        <v>0</v>
      </c>
      <c r="I81" s="42">
        <v>0</v>
      </c>
    </row>
    <row r="82" spans="1:9" ht="12.75" customHeight="1" x14ac:dyDescent="0.2">
      <c r="A82" s="223" t="s">
        <v>119</v>
      </c>
      <c r="B82" s="223"/>
      <c r="C82" s="223"/>
      <c r="D82" s="223"/>
      <c r="E82" s="223"/>
      <c r="F82" s="223"/>
      <c r="G82" s="15">
        <v>74</v>
      </c>
      <c r="H82" s="42">
        <v>0</v>
      </c>
      <c r="I82" s="42">
        <v>0</v>
      </c>
    </row>
    <row r="83" spans="1:9" ht="12.75" customHeight="1" x14ac:dyDescent="0.2">
      <c r="A83" s="223" t="s">
        <v>120</v>
      </c>
      <c r="B83" s="223"/>
      <c r="C83" s="223"/>
      <c r="D83" s="223"/>
      <c r="E83" s="223"/>
      <c r="F83" s="223"/>
      <c r="G83" s="15">
        <v>75</v>
      </c>
      <c r="H83" s="42">
        <v>-26010615</v>
      </c>
      <c r="I83" s="42">
        <v>-40179870</v>
      </c>
    </row>
    <row r="84" spans="1:9" ht="12.75" customHeight="1" x14ac:dyDescent="0.2">
      <c r="A84" s="229" t="s">
        <v>121</v>
      </c>
      <c r="B84" s="229"/>
      <c r="C84" s="229"/>
      <c r="D84" s="229"/>
      <c r="E84" s="229"/>
      <c r="F84" s="229"/>
      <c r="G84" s="15">
        <v>76</v>
      </c>
      <c r="H84" s="42">
        <v>0</v>
      </c>
      <c r="I84" s="42">
        <v>0</v>
      </c>
    </row>
    <row r="85" spans="1:9" ht="12.75" customHeight="1" x14ac:dyDescent="0.2">
      <c r="A85" s="258" t="s">
        <v>371</v>
      </c>
      <c r="B85" s="259"/>
      <c r="C85" s="259"/>
      <c r="D85" s="259"/>
      <c r="E85" s="259"/>
      <c r="F85" s="259"/>
      <c r="G85" s="16">
        <v>77</v>
      </c>
      <c r="H85" s="57">
        <f>H86+H87+H88+H89+H90</f>
        <v>0</v>
      </c>
      <c r="I85" s="57">
        <f>I86+I87+I88+I89+I90</f>
        <v>-334887</v>
      </c>
    </row>
    <row r="86" spans="1:9" ht="24.75" customHeight="1" x14ac:dyDescent="0.2">
      <c r="A86" s="223" t="s">
        <v>372</v>
      </c>
      <c r="B86" s="223"/>
      <c r="C86" s="223"/>
      <c r="D86" s="223"/>
      <c r="E86" s="223"/>
      <c r="F86" s="223"/>
      <c r="G86" s="15">
        <v>78</v>
      </c>
      <c r="H86" s="56">
        <v>0</v>
      </c>
      <c r="I86" s="56">
        <v>0</v>
      </c>
    </row>
    <row r="87" spans="1:9" ht="12.75" customHeight="1" x14ac:dyDescent="0.2">
      <c r="A87" s="223" t="s">
        <v>122</v>
      </c>
      <c r="B87" s="223"/>
      <c r="C87" s="223"/>
      <c r="D87" s="223"/>
      <c r="E87" s="223"/>
      <c r="F87" s="223"/>
      <c r="G87" s="15">
        <v>79</v>
      </c>
      <c r="H87" s="56">
        <v>0</v>
      </c>
      <c r="I87" s="56">
        <v>0</v>
      </c>
    </row>
    <row r="88" spans="1:9" ht="12.75" customHeight="1" x14ac:dyDescent="0.2">
      <c r="A88" s="223" t="s">
        <v>123</v>
      </c>
      <c r="B88" s="223"/>
      <c r="C88" s="223"/>
      <c r="D88" s="223"/>
      <c r="E88" s="223"/>
      <c r="F88" s="223"/>
      <c r="G88" s="15">
        <v>80</v>
      </c>
      <c r="H88" s="56">
        <v>0</v>
      </c>
      <c r="I88" s="56">
        <v>0</v>
      </c>
    </row>
    <row r="89" spans="1:9" ht="12.75" customHeight="1" x14ac:dyDescent="0.2">
      <c r="A89" s="223" t="s">
        <v>373</v>
      </c>
      <c r="B89" s="223"/>
      <c r="C89" s="223"/>
      <c r="D89" s="223"/>
      <c r="E89" s="223"/>
      <c r="F89" s="223"/>
      <c r="G89" s="15">
        <v>81</v>
      </c>
      <c r="H89" s="56">
        <v>0</v>
      </c>
      <c r="I89" s="56">
        <v>0</v>
      </c>
    </row>
    <row r="90" spans="1:9" ht="25.5" customHeight="1" x14ac:dyDescent="0.2">
      <c r="A90" s="223" t="s">
        <v>374</v>
      </c>
      <c r="B90" s="223"/>
      <c r="C90" s="223"/>
      <c r="D90" s="223"/>
      <c r="E90" s="223"/>
      <c r="F90" s="223"/>
      <c r="G90" s="15">
        <v>82</v>
      </c>
      <c r="H90" s="56">
        <v>0</v>
      </c>
      <c r="I90" s="56">
        <v>-334887</v>
      </c>
    </row>
    <row r="91" spans="1:9" ht="22.9" customHeight="1" x14ac:dyDescent="0.2">
      <c r="A91" s="258" t="s">
        <v>375</v>
      </c>
      <c r="B91" s="259"/>
      <c r="C91" s="259"/>
      <c r="D91" s="259"/>
      <c r="E91" s="259"/>
      <c r="F91" s="259"/>
      <c r="G91" s="16">
        <v>83</v>
      </c>
      <c r="H91" s="57">
        <f>H92-H93</f>
        <v>15232209</v>
      </c>
      <c r="I91" s="57">
        <f>I92-I93</f>
        <v>16075415</v>
      </c>
    </row>
    <row r="92" spans="1:9" ht="12.75" customHeight="1" x14ac:dyDescent="0.2">
      <c r="A92" s="223" t="s">
        <v>124</v>
      </c>
      <c r="B92" s="223"/>
      <c r="C92" s="223"/>
      <c r="D92" s="223"/>
      <c r="E92" s="223"/>
      <c r="F92" s="223"/>
      <c r="G92" s="15">
        <v>84</v>
      </c>
      <c r="H92" s="42">
        <v>15232209</v>
      </c>
      <c r="I92" s="42">
        <v>16075415</v>
      </c>
    </row>
    <row r="93" spans="1:9" ht="12.75" customHeight="1" x14ac:dyDescent="0.2">
      <c r="A93" s="223" t="s">
        <v>125</v>
      </c>
      <c r="B93" s="223"/>
      <c r="C93" s="223"/>
      <c r="D93" s="223"/>
      <c r="E93" s="223"/>
      <c r="F93" s="223"/>
      <c r="G93" s="15">
        <v>85</v>
      </c>
      <c r="H93" s="42">
        <v>0</v>
      </c>
      <c r="I93" s="42">
        <v>0</v>
      </c>
    </row>
    <row r="94" spans="1:9" ht="12.75" customHeight="1" x14ac:dyDescent="0.2">
      <c r="A94" s="258" t="s">
        <v>376</v>
      </c>
      <c r="B94" s="259"/>
      <c r="C94" s="259"/>
      <c r="D94" s="259"/>
      <c r="E94" s="259"/>
      <c r="F94" s="259"/>
      <c r="G94" s="16">
        <v>86</v>
      </c>
      <c r="H94" s="57">
        <f>H95-H96</f>
        <v>4964465</v>
      </c>
      <c r="I94" s="57">
        <f>I95-I96</f>
        <v>1628637</v>
      </c>
    </row>
    <row r="95" spans="1:9" ht="12.75" customHeight="1" x14ac:dyDescent="0.2">
      <c r="A95" s="223" t="s">
        <v>126</v>
      </c>
      <c r="B95" s="223"/>
      <c r="C95" s="223"/>
      <c r="D95" s="223"/>
      <c r="E95" s="223"/>
      <c r="F95" s="223"/>
      <c r="G95" s="15">
        <v>87</v>
      </c>
      <c r="H95" s="42">
        <v>4964465</v>
      </c>
      <c r="I95" s="42">
        <v>1628637</v>
      </c>
    </row>
    <row r="96" spans="1:9" ht="12.75" customHeight="1" x14ac:dyDescent="0.2">
      <c r="A96" s="223" t="s">
        <v>127</v>
      </c>
      <c r="B96" s="223"/>
      <c r="C96" s="223"/>
      <c r="D96" s="223"/>
      <c r="E96" s="223"/>
      <c r="F96" s="223"/>
      <c r="G96" s="15">
        <v>88</v>
      </c>
      <c r="H96" s="42">
        <v>0</v>
      </c>
      <c r="I96" s="42">
        <v>0</v>
      </c>
    </row>
    <row r="97" spans="1:9" ht="12.75" customHeight="1" x14ac:dyDescent="0.2">
      <c r="A97" s="229" t="s">
        <v>128</v>
      </c>
      <c r="B97" s="229"/>
      <c r="C97" s="229"/>
      <c r="D97" s="229"/>
      <c r="E97" s="229"/>
      <c r="F97" s="229"/>
      <c r="G97" s="15">
        <v>89</v>
      </c>
      <c r="H97" s="42">
        <v>29104295</v>
      </c>
      <c r="I97" s="42">
        <v>94648549</v>
      </c>
    </row>
    <row r="98" spans="1:9" ht="12.75" customHeight="1" x14ac:dyDescent="0.2">
      <c r="A98" s="227" t="s">
        <v>377</v>
      </c>
      <c r="B98" s="228"/>
      <c r="C98" s="228"/>
      <c r="D98" s="228"/>
      <c r="E98" s="228"/>
      <c r="F98" s="228"/>
      <c r="G98" s="16">
        <v>90</v>
      </c>
      <c r="H98" s="57">
        <f>SUM(H99:H104)</f>
        <v>3135095</v>
      </c>
      <c r="I98" s="57">
        <f>SUM(I99:I104)</f>
        <v>5656981</v>
      </c>
    </row>
    <row r="99" spans="1:9" ht="25.9" customHeight="1" x14ac:dyDescent="0.2">
      <c r="A99" s="223" t="s">
        <v>129</v>
      </c>
      <c r="B99" s="223"/>
      <c r="C99" s="223"/>
      <c r="D99" s="223"/>
      <c r="E99" s="223"/>
      <c r="F99" s="223"/>
      <c r="G99" s="15">
        <v>91</v>
      </c>
      <c r="H99" s="42">
        <v>2008123</v>
      </c>
      <c r="I99" s="42">
        <v>4845879</v>
      </c>
    </row>
    <row r="100" spans="1:9" ht="12.75" customHeight="1" x14ac:dyDescent="0.2">
      <c r="A100" s="223" t="s">
        <v>130</v>
      </c>
      <c r="B100" s="223"/>
      <c r="C100" s="223"/>
      <c r="D100" s="223"/>
      <c r="E100" s="223"/>
      <c r="F100" s="223"/>
      <c r="G100" s="15">
        <v>92</v>
      </c>
      <c r="H100" s="42">
        <v>708234</v>
      </c>
      <c r="I100" s="42">
        <v>204763</v>
      </c>
    </row>
    <row r="101" spans="1:9" ht="12.75" customHeight="1" x14ac:dyDescent="0.2">
      <c r="A101" s="223" t="s">
        <v>131</v>
      </c>
      <c r="B101" s="223"/>
      <c r="C101" s="223"/>
      <c r="D101" s="223"/>
      <c r="E101" s="223"/>
      <c r="F101" s="223"/>
      <c r="G101" s="15">
        <v>93</v>
      </c>
      <c r="H101" s="42">
        <v>243065</v>
      </c>
      <c r="I101" s="42">
        <v>391170</v>
      </c>
    </row>
    <row r="102" spans="1:9" ht="12.75" customHeight="1" x14ac:dyDescent="0.2">
      <c r="A102" s="223" t="s">
        <v>132</v>
      </c>
      <c r="B102" s="223"/>
      <c r="C102" s="223"/>
      <c r="D102" s="223"/>
      <c r="E102" s="223"/>
      <c r="F102" s="223"/>
      <c r="G102" s="15">
        <v>94</v>
      </c>
      <c r="H102" s="56">
        <v>0</v>
      </c>
      <c r="I102" s="56">
        <v>0</v>
      </c>
    </row>
    <row r="103" spans="1:9" ht="12.75" customHeight="1" x14ac:dyDescent="0.2">
      <c r="A103" s="223" t="s">
        <v>133</v>
      </c>
      <c r="B103" s="223"/>
      <c r="C103" s="223"/>
      <c r="D103" s="223"/>
      <c r="E103" s="223"/>
      <c r="F103" s="223"/>
      <c r="G103" s="15">
        <v>95</v>
      </c>
      <c r="H103" s="56">
        <v>0</v>
      </c>
      <c r="I103" s="56">
        <v>0</v>
      </c>
    </row>
    <row r="104" spans="1:9" ht="12.75" customHeight="1" x14ac:dyDescent="0.2">
      <c r="A104" s="223" t="s">
        <v>134</v>
      </c>
      <c r="B104" s="223"/>
      <c r="C104" s="223"/>
      <c r="D104" s="223"/>
      <c r="E104" s="223"/>
      <c r="F104" s="223"/>
      <c r="G104" s="15">
        <v>96</v>
      </c>
      <c r="H104" s="56">
        <v>175673</v>
      </c>
      <c r="I104" s="56">
        <v>215169</v>
      </c>
    </row>
    <row r="105" spans="1:9" ht="12.75" customHeight="1" x14ac:dyDescent="0.2">
      <c r="A105" s="227" t="s">
        <v>378</v>
      </c>
      <c r="B105" s="228"/>
      <c r="C105" s="228"/>
      <c r="D105" s="228"/>
      <c r="E105" s="228"/>
      <c r="F105" s="228"/>
      <c r="G105" s="16">
        <v>97</v>
      </c>
      <c r="H105" s="57">
        <f>SUM(H106:H116)</f>
        <v>94300366</v>
      </c>
      <c r="I105" s="57">
        <f>SUM(I106:I116)</f>
        <v>158129677</v>
      </c>
    </row>
    <row r="106" spans="1:9" ht="12.75" customHeight="1" x14ac:dyDescent="0.2">
      <c r="A106" s="223" t="s">
        <v>135</v>
      </c>
      <c r="B106" s="223"/>
      <c r="C106" s="223"/>
      <c r="D106" s="223"/>
      <c r="E106" s="223"/>
      <c r="F106" s="223"/>
      <c r="G106" s="15">
        <v>98</v>
      </c>
      <c r="H106" s="43">
        <v>0</v>
      </c>
      <c r="I106" s="43">
        <v>0</v>
      </c>
    </row>
    <row r="107" spans="1:9" ht="12.75" customHeight="1" x14ac:dyDescent="0.2">
      <c r="A107" s="223" t="s">
        <v>136</v>
      </c>
      <c r="B107" s="223"/>
      <c r="C107" s="223"/>
      <c r="D107" s="223"/>
      <c r="E107" s="223"/>
      <c r="F107" s="223"/>
      <c r="G107" s="15">
        <v>99</v>
      </c>
      <c r="H107" s="42">
        <v>0</v>
      </c>
      <c r="I107" s="42">
        <v>0</v>
      </c>
    </row>
    <row r="108" spans="1:9" ht="24.6" customHeight="1" x14ac:dyDescent="0.2">
      <c r="A108" s="223" t="s">
        <v>137</v>
      </c>
      <c r="B108" s="223"/>
      <c r="C108" s="223"/>
      <c r="D108" s="223"/>
      <c r="E108" s="223"/>
      <c r="F108" s="223"/>
      <c r="G108" s="15">
        <v>100</v>
      </c>
      <c r="H108" s="42">
        <v>0</v>
      </c>
      <c r="I108" s="42">
        <v>0</v>
      </c>
    </row>
    <row r="109" spans="1:9" ht="22.15" customHeight="1" x14ac:dyDescent="0.2">
      <c r="A109" s="223" t="s">
        <v>138</v>
      </c>
      <c r="B109" s="223"/>
      <c r="C109" s="223"/>
      <c r="D109" s="223"/>
      <c r="E109" s="223"/>
      <c r="F109" s="223"/>
      <c r="G109" s="15">
        <v>101</v>
      </c>
      <c r="H109" s="42">
        <v>0</v>
      </c>
      <c r="I109" s="42">
        <v>0</v>
      </c>
    </row>
    <row r="110" spans="1:9" ht="12.75" customHeight="1" x14ac:dyDescent="0.2">
      <c r="A110" s="223" t="s">
        <v>139</v>
      </c>
      <c r="B110" s="223"/>
      <c r="C110" s="223"/>
      <c r="D110" s="223"/>
      <c r="E110" s="223"/>
      <c r="F110" s="223"/>
      <c r="G110" s="15">
        <v>102</v>
      </c>
      <c r="H110" s="42">
        <v>11124177</v>
      </c>
      <c r="I110" s="42">
        <v>6747689</v>
      </c>
    </row>
    <row r="111" spans="1:9" ht="12.75" customHeight="1" x14ac:dyDescent="0.2">
      <c r="A111" s="223" t="s">
        <v>140</v>
      </c>
      <c r="B111" s="223"/>
      <c r="C111" s="223"/>
      <c r="D111" s="223"/>
      <c r="E111" s="223"/>
      <c r="F111" s="223"/>
      <c r="G111" s="15">
        <v>103</v>
      </c>
      <c r="H111" s="42">
        <v>22594211</v>
      </c>
      <c r="I111" s="42">
        <v>88692792</v>
      </c>
    </row>
    <row r="112" spans="1:9" ht="12.75" customHeight="1" x14ac:dyDescent="0.2">
      <c r="A112" s="223" t="s">
        <v>141</v>
      </c>
      <c r="B112" s="223"/>
      <c r="C112" s="223"/>
      <c r="D112" s="223"/>
      <c r="E112" s="223"/>
      <c r="F112" s="223"/>
      <c r="G112" s="15">
        <v>104</v>
      </c>
      <c r="H112" s="42">
        <v>0</v>
      </c>
      <c r="I112" s="42">
        <v>0</v>
      </c>
    </row>
    <row r="113" spans="1:9" ht="12.75" customHeight="1" x14ac:dyDescent="0.2">
      <c r="A113" s="223" t="s">
        <v>142</v>
      </c>
      <c r="B113" s="223"/>
      <c r="C113" s="223"/>
      <c r="D113" s="223"/>
      <c r="E113" s="223"/>
      <c r="F113" s="223"/>
      <c r="G113" s="15">
        <v>105</v>
      </c>
      <c r="H113" s="43">
        <v>0</v>
      </c>
      <c r="I113" s="43">
        <v>0</v>
      </c>
    </row>
    <row r="114" spans="1:9" ht="12.75" customHeight="1" x14ac:dyDescent="0.2">
      <c r="A114" s="223" t="s">
        <v>143</v>
      </c>
      <c r="B114" s="223"/>
      <c r="C114" s="223"/>
      <c r="D114" s="223"/>
      <c r="E114" s="223"/>
      <c r="F114" s="223"/>
      <c r="G114" s="15">
        <v>106</v>
      </c>
      <c r="H114" s="42">
        <v>40000000</v>
      </c>
      <c r="I114" s="42">
        <v>40000000</v>
      </c>
    </row>
    <row r="115" spans="1:9" ht="12.75" customHeight="1" x14ac:dyDescent="0.2">
      <c r="A115" s="223" t="s">
        <v>144</v>
      </c>
      <c r="B115" s="223"/>
      <c r="C115" s="223"/>
      <c r="D115" s="223"/>
      <c r="E115" s="223"/>
      <c r="F115" s="223"/>
      <c r="G115" s="15">
        <v>107</v>
      </c>
      <c r="H115" s="56">
        <v>17310248</v>
      </c>
      <c r="I115" s="56">
        <v>21286614</v>
      </c>
    </row>
    <row r="116" spans="1:9" ht="12.75" customHeight="1" x14ac:dyDescent="0.2">
      <c r="A116" s="223" t="s">
        <v>145</v>
      </c>
      <c r="B116" s="223"/>
      <c r="C116" s="223"/>
      <c r="D116" s="223"/>
      <c r="E116" s="223"/>
      <c r="F116" s="223"/>
      <c r="G116" s="15">
        <v>108</v>
      </c>
      <c r="H116" s="56">
        <v>3271730</v>
      </c>
      <c r="I116" s="56">
        <v>1402582</v>
      </c>
    </row>
    <row r="117" spans="1:9" ht="12.75" customHeight="1" x14ac:dyDescent="0.2">
      <c r="A117" s="227" t="s">
        <v>379</v>
      </c>
      <c r="B117" s="228"/>
      <c r="C117" s="228"/>
      <c r="D117" s="228"/>
      <c r="E117" s="228"/>
      <c r="F117" s="228"/>
      <c r="G117" s="16">
        <v>109</v>
      </c>
      <c r="H117" s="57">
        <f>SUM(H118:H131)</f>
        <v>75706925</v>
      </c>
      <c r="I117" s="57">
        <f>SUM(I118:I131)</f>
        <v>148600355</v>
      </c>
    </row>
    <row r="118" spans="1:9" ht="12.75" customHeight="1" x14ac:dyDescent="0.2">
      <c r="A118" s="223" t="s">
        <v>146</v>
      </c>
      <c r="B118" s="223"/>
      <c r="C118" s="223"/>
      <c r="D118" s="223"/>
      <c r="E118" s="223"/>
      <c r="F118" s="223"/>
      <c r="G118" s="15">
        <v>110</v>
      </c>
      <c r="H118" s="42">
        <v>0</v>
      </c>
      <c r="I118" s="42">
        <v>0</v>
      </c>
    </row>
    <row r="119" spans="1:9" ht="12.75" customHeight="1" x14ac:dyDescent="0.2">
      <c r="A119" s="223" t="s">
        <v>147</v>
      </c>
      <c r="B119" s="223"/>
      <c r="C119" s="223"/>
      <c r="D119" s="223"/>
      <c r="E119" s="223"/>
      <c r="F119" s="223"/>
      <c r="G119" s="15">
        <v>111</v>
      </c>
      <c r="H119" s="42">
        <v>0</v>
      </c>
      <c r="I119" s="42">
        <v>0</v>
      </c>
    </row>
    <row r="120" spans="1:9" ht="21.6" customHeight="1" x14ac:dyDescent="0.2">
      <c r="A120" s="223" t="s">
        <v>148</v>
      </c>
      <c r="B120" s="223"/>
      <c r="C120" s="223"/>
      <c r="D120" s="223"/>
      <c r="E120" s="223"/>
      <c r="F120" s="223"/>
      <c r="G120" s="15">
        <v>112</v>
      </c>
      <c r="H120" s="42">
        <v>0</v>
      </c>
      <c r="I120" s="42">
        <v>0</v>
      </c>
    </row>
    <row r="121" spans="1:9" ht="25.9" customHeight="1" x14ac:dyDescent="0.2">
      <c r="A121" s="223" t="s">
        <v>149</v>
      </c>
      <c r="B121" s="223"/>
      <c r="C121" s="223"/>
      <c r="D121" s="223"/>
      <c r="E121" s="223"/>
      <c r="F121" s="223"/>
      <c r="G121" s="15">
        <v>113</v>
      </c>
      <c r="H121" s="42">
        <v>0</v>
      </c>
      <c r="I121" s="42">
        <v>0</v>
      </c>
    </row>
    <row r="122" spans="1:9" ht="12.75" customHeight="1" x14ac:dyDescent="0.2">
      <c r="A122" s="223" t="s">
        <v>150</v>
      </c>
      <c r="B122" s="223"/>
      <c r="C122" s="223"/>
      <c r="D122" s="223"/>
      <c r="E122" s="223"/>
      <c r="F122" s="223"/>
      <c r="G122" s="15">
        <v>114</v>
      </c>
      <c r="H122" s="42">
        <v>0</v>
      </c>
      <c r="I122" s="42">
        <v>728692</v>
      </c>
    </row>
    <row r="123" spans="1:9" ht="12.75" customHeight="1" x14ac:dyDescent="0.2">
      <c r="A123" s="223" t="s">
        <v>151</v>
      </c>
      <c r="B123" s="223"/>
      <c r="C123" s="223"/>
      <c r="D123" s="223"/>
      <c r="E123" s="223"/>
      <c r="F123" s="223"/>
      <c r="G123" s="15">
        <v>115</v>
      </c>
      <c r="H123" s="42">
        <v>29022296</v>
      </c>
      <c r="I123" s="42">
        <v>70497649</v>
      </c>
    </row>
    <row r="124" spans="1:9" ht="12.75" customHeight="1" x14ac:dyDescent="0.2">
      <c r="A124" s="223" t="s">
        <v>152</v>
      </c>
      <c r="B124" s="223"/>
      <c r="C124" s="223"/>
      <c r="D124" s="223"/>
      <c r="E124" s="223"/>
      <c r="F124" s="223"/>
      <c r="G124" s="15">
        <v>116</v>
      </c>
      <c r="H124" s="42">
        <v>0</v>
      </c>
      <c r="I124" s="42">
        <v>659872</v>
      </c>
    </row>
    <row r="125" spans="1:9" ht="12.75" customHeight="1" x14ac:dyDescent="0.2">
      <c r="A125" s="223" t="s">
        <v>153</v>
      </c>
      <c r="B125" s="223"/>
      <c r="C125" s="223"/>
      <c r="D125" s="223"/>
      <c r="E125" s="223"/>
      <c r="F125" s="223"/>
      <c r="G125" s="15">
        <v>117</v>
      </c>
      <c r="H125" s="42">
        <v>12236813</v>
      </c>
      <c r="I125" s="42">
        <v>35283206</v>
      </c>
    </row>
    <row r="126" spans="1:9" x14ac:dyDescent="0.2">
      <c r="A126" s="223" t="s">
        <v>154</v>
      </c>
      <c r="B126" s="223"/>
      <c r="C126" s="223"/>
      <c r="D126" s="223"/>
      <c r="E126" s="223"/>
      <c r="F126" s="223"/>
      <c r="G126" s="15">
        <v>118</v>
      </c>
      <c r="H126" s="42">
        <v>0</v>
      </c>
      <c r="I126" s="42">
        <v>708333</v>
      </c>
    </row>
    <row r="127" spans="1:9" x14ac:dyDescent="0.2">
      <c r="A127" s="223" t="s">
        <v>155</v>
      </c>
      <c r="B127" s="223"/>
      <c r="C127" s="223"/>
      <c r="D127" s="223"/>
      <c r="E127" s="223"/>
      <c r="F127" s="223"/>
      <c r="G127" s="15">
        <v>119</v>
      </c>
      <c r="H127" s="42">
        <v>11745226</v>
      </c>
      <c r="I127" s="42">
        <v>23179718</v>
      </c>
    </row>
    <row r="128" spans="1:9" x14ac:dyDescent="0.2">
      <c r="A128" s="223" t="s">
        <v>156</v>
      </c>
      <c r="B128" s="223"/>
      <c r="C128" s="223"/>
      <c r="D128" s="223"/>
      <c r="E128" s="223"/>
      <c r="F128" s="223"/>
      <c r="G128" s="15">
        <v>120</v>
      </c>
      <c r="H128" s="42">
        <v>13584159</v>
      </c>
      <c r="I128" s="42">
        <v>6606532</v>
      </c>
    </row>
    <row r="129" spans="1:9" x14ac:dyDescent="0.2">
      <c r="A129" s="223" t="s">
        <v>157</v>
      </c>
      <c r="B129" s="223"/>
      <c r="C129" s="223"/>
      <c r="D129" s="223"/>
      <c r="E129" s="223"/>
      <c r="F129" s="223"/>
      <c r="G129" s="15">
        <v>121</v>
      </c>
      <c r="H129" s="42">
        <v>0</v>
      </c>
      <c r="I129" s="42">
        <v>0</v>
      </c>
    </row>
    <row r="130" spans="1:9" x14ac:dyDescent="0.2">
      <c r="A130" s="223" t="s">
        <v>158</v>
      </c>
      <c r="B130" s="223"/>
      <c r="C130" s="223"/>
      <c r="D130" s="223"/>
      <c r="E130" s="223"/>
      <c r="F130" s="223"/>
      <c r="G130" s="15">
        <v>122</v>
      </c>
      <c r="H130" s="56">
        <v>0</v>
      </c>
      <c r="I130" s="56">
        <v>1086975</v>
      </c>
    </row>
    <row r="131" spans="1:9" x14ac:dyDescent="0.2">
      <c r="A131" s="223" t="s">
        <v>159</v>
      </c>
      <c r="B131" s="223"/>
      <c r="C131" s="223"/>
      <c r="D131" s="223"/>
      <c r="E131" s="223"/>
      <c r="F131" s="223"/>
      <c r="G131" s="15">
        <v>123</v>
      </c>
      <c r="H131" s="56">
        <v>9118431</v>
      </c>
      <c r="I131" s="56">
        <v>9849378</v>
      </c>
    </row>
    <row r="132" spans="1:9" ht="22.15" customHeight="1" x14ac:dyDescent="0.2">
      <c r="A132" s="260" t="s">
        <v>160</v>
      </c>
      <c r="B132" s="260"/>
      <c r="C132" s="260"/>
      <c r="D132" s="260"/>
      <c r="E132" s="260"/>
      <c r="F132" s="260"/>
      <c r="G132" s="15">
        <v>124</v>
      </c>
      <c r="H132" s="56">
        <v>10182494</v>
      </c>
      <c r="I132" s="56">
        <v>17172383</v>
      </c>
    </row>
    <row r="133" spans="1:9" x14ac:dyDescent="0.2">
      <c r="A133" s="227" t="s">
        <v>380</v>
      </c>
      <c r="B133" s="228"/>
      <c r="C133" s="228"/>
      <c r="D133" s="228"/>
      <c r="E133" s="228"/>
      <c r="F133" s="228"/>
      <c r="G133" s="16">
        <v>125</v>
      </c>
      <c r="H133" s="57">
        <f>H75+H98+H105+H117+H132</f>
        <v>241429579</v>
      </c>
      <c r="I133" s="57">
        <f>I75+I98+I105+I117+I132</f>
        <v>484510504</v>
      </c>
    </row>
    <row r="134" spans="1:9" x14ac:dyDescent="0.2">
      <c r="A134" s="261" t="s">
        <v>161</v>
      </c>
      <c r="B134" s="261"/>
      <c r="C134" s="261"/>
      <c r="D134" s="261"/>
      <c r="E134" s="261"/>
      <c r="F134" s="261"/>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for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3" sqref="A3:I3"/>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74" t="s">
        <v>162</v>
      </c>
      <c r="B1" s="237"/>
      <c r="C1" s="237"/>
      <c r="D1" s="237"/>
      <c r="E1" s="237"/>
      <c r="F1" s="237"/>
      <c r="G1" s="237"/>
      <c r="H1" s="237"/>
      <c r="I1" s="237"/>
    </row>
    <row r="2" spans="1:9" x14ac:dyDescent="0.2">
      <c r="A2" s="273" t="s">
        <v>685</v>
      </c>
      <c r="B2" s="239"/>
      <c r="C2" s="239"/>
      <c r="D2" s="239"/>
      <c r="E2" s="239"/>
      <c r="F2" s="239"/>
      <c r="G2" s="239"/>
      <c r="H2" s="239"/>
      <c r="I2" s="239"/>
    </row>
    <row r="3" spans="1:9" x14ac:dyDescent="0.2">
      <c r="A3" s="287" t="s">
        <v>483</v>
      </c>
      <c r="B3" s="288"/>
      <c r="C3" s="288"/>
      <c r="D3" s="288"/>
      <c r="E3" s="288"/>
      <c r="F3" s="288"/>
      <c r="G3" s="288"/>
      <c r="H3" s="288"/>
      <c r="I3" s="288"/>
    </row>
    <row r="4" spans="1:9" x14ac:dyDescent="0.2">
      <c r="A4" s="272" t="s">
        <v>683</v>
      </c>
      <c r="B4" s="242"/>
      <c r="C4" s="242"/>
      <c r="D4" s="242"/>
      <c r="E4" s="242"/>
      <c r="F4" s="242"/>
      <c r="G4" s="242"/>
      <c r="H4" s="242"/>
      <c r="I4" s="243"/>
    </row>
    <row r="5" spans="1:9" ht="24" thickBot="1" x14ac:dyDescent="0.25">
      <c r="A5" s="270" t="s">
        <v>163</v>
      </c>
      <c r="B5" s="248"/>
      <c r="C5" s="248"/>
      <c r="D5" s="248"/>
      <c r="E5" s="248"/>
      <c r="F5" s="249"/>
      <c r="G5" s="11" t="s">
        <v>164</v>
      </c>
      <c r="H5" s="44" t="s">
        <v>165</v>
      </c>
      <c r="I5" s="44" t="s">
        <v>166</v>
      </c>
    </row>
    <row r="6" spans="1:9" x14ac:dyDescent="0.2">
      <c r="A6" s="271">
        <v>1</v>
      </c>
      <c r="B6" s="245"/>
      <c r="C6" s="245"/>
      <c r="D6" s="245"/>
      <c r="E6" s="245"/>
      <c r="F6" s="246"/>
      <c r="G6" s="13">
        <v>2</v>
      </c>
      <c r="H6" s="19">
        <v>3</v>
      </c>
      <c r="I6" s="19">
        <v>4</v>
      </c>
    </row>
    <row r="7" spans="1:9" x14ac:dyDescent="0.2">
      <c r="A7" s="279" t="s">
        <v>450</v>
      </c>
      <c r="B7" s="280"/>
      <c r="C7" s="280"/>
      <c r="D7" s="280"/>
      <c r="E7" s="280"/>
      <c r="F7" s="280"/>
      <c r="G7" s="23">
        <v>1</v>
      </c>
      <c r="H7" s="60">
        <f>SUM(H8:H12)</f>
        <v>292887145</v>
      </c>
      <c r="I7" s="60">
        <f>SUM(I8:I12)</f>
        <v>371653214</v>
      </c>
    </row>
    <row r="8" spans="1:9" x14ac:dyDescent="0.2">
      <c r="A8" s="223" t="s">
        <v>167</v>
      </c>
      <c r="B8" s="223"/>
      <c r="C8" s="223"/>
      <c r="D8" s="223"/>
      <c r="E8" s="223"/>
      <c r="F8" s="223"/>
      <c r="G8" s="15">
        <v>2</v>
      </c>
      <c r="H8" s="56">
        <v>0</v>
      </c>
      <c r="I8" s="56">
        <v>0</v>
      </c>
    </row>
    <row r="9" spans="1:9" x14ac:dyDescent="0.2">
      <c r="A9" s="223" t="s">
        <v>168</v>
      </c>
      <c r="B9" s="223"/>
      <c r="C9" s="223"/>
      <c r="D9" s="223"/>
      <c r="E9" s="223"/>
      <c r="F9" s="223"/>
      <c r="G9" s="15">
        <v>3</v>
      </c>
      <c r="H9" s="56">
        <v>285351785</v>
      </c>
      <c r="I9" s="56">
        <v>358644430</v>
      </c>
    </row>
    <row r="10" spans="1:9" x14ac:dyDescent="0.2">
      <c r="A10" s="223" t="s">
        <v>169</v>
      </c>
      <c r="B10" s="223"/>
      <c r="C10" s="223"/>
      <c r="D10" s="223"/>
      <c r="E10" s="223"/>
      <c r="F10" s="223"/>
      <c r="G10" s="15">
        <v>4</v>
      </c>
      <c r="H10" s="56">
        <v>0</v>
      </c>
      <c r="I10" s="56">
        <v>0</v>
      </c>
    </row>
    <row r="11" spans="1:9" x14ac:dyDescent="0.2">
      <c r="A11" s="223" t="s">
        <v>170</v>
      </c>
      <c r="B11" s="223"/>
      <c r="C11" s="223"/>
      <c r="D11" s="223"/>
      <c r="E11" s="223"/>
      <c r="F11" s="223"/>
      <c r="G11" s="15">
        <v>5</v>
      </c>
      <c r="H11" s="56">
        <v>0</v>
      </c>
      <c r="I11" s="56">
        <v>0</v>
      </c>
    </row>
    <row r="12" spans="1:9" x14ac:dyDescent="0.2">
      <c r="A12" s="223" t="s">
        <v>171</v>
      </c>
      <c r="B12" s="223"/>
      <c r="C12" s="223"/>
      <c r="D12" s="223"/>
      <c r="E12" s="223"/>
      <c r="F12" s="223"/>
      <c r="G12" s="15">
        <v>6</v>
      </c>
      <c r="H12" s="56">
        <v>7535360</v>
      </c>
      <c r="I12" s="56">
        <v>13008784</v>
      </c>
    </row>
    <row r="13" spans="1:9" ht="22.15" customHeight="1" x14ac:dyDescent="0.2">
      <c r="A13" s="227" t="s">
        <v>451</v>
      </c>
      <c r="B13" s="228"/>
      <c r="C13" s="228"/>
      <c r="D13" s="228"/>
      <c r="E13" s="228"/>
      <c r="F13" s="228"/>
      <c r="G13" s="16">
        <v>7</v>
      </c>
      <c r="H13" s="57">
        <f>H14+H15+H19+H23+H24+H25+H28+H35</f>
        <v>279345723</v>
      </c>
      <c r="I13" s="57">
        <f>I14+I15+I19+I23+I24+I25+I28+I35</f>
        <v>356722406</v>
      </c>
    </row>
    <row r="14" spans="1:9" x14ac:dyDescent="0.2">
      <c r="A14" s="223" t="s">
        <v>172</v>
      </c>
      <c r="B14" s="223"/>
      <c r="C14" s="223"/>
      <c r="D14" s="223"/>
      <c r="E14" s="223"/>
      <c r="F14" s="223"/>
      <c r="G14" s="15">
        <v>8</v>
      </c>
      <c r="H14" s="56">
        <v>0</v>
      </c>
      <c r="I14" s="56">
        <v>1523571</v>
      </c>
    </row>
    <row r="15" spans="1:9" x14ac:dyDescent="0.2">
      <c r="A15" s="276" t="s">
        <v>452</v>
      </c>
      <c r="B15" s="276"/>
      <c r="C15" s="276"/>
      <c r="D15" s="276"/>
      <c r="E15" s="276"/>
      <c r="F15" s="276"/>
      <c r="G15" s="16">
        <v>9</v>
      </c>
      <c r="H15" s="57">
        <f>SUM(H16:H18)</f>
        <v>22877089</v>
      </c>
      <c r="I15" s="57">
        <f>SUM(I16:I18)</f>
        <v>46971335</v>
      </c>
    </row>
    <row r="16" spans="1:9" x14ac:dyDescent="0.2">
      <c r="A16" s="275" t="s">
        <v>173</v>
      </c>
      <c r="B16" s="275"/>
      <c r="C16" s="275"/>
      <c r="D16" s="275"/>
      <c r="E16" s="275"/>
      <c r="F16" s="275"/>
      <c r="G16" s="15">
        <v>10</v>
      </c>
      <c r="H16" s="56">
        <v>2560998</v>
      </c>
      <c r="I16" s="56">
        <v>10547821</v>
      </c>
    </row>
    <row r="17" spans="1:9" x14ac:dyDescent="0.2">
      <c r="A17" s="275" t="s">
        <v>174</v>
      </c>
      <c r="B17" s="275"/>
      <c r="C17" s="275"/>
      <c r="D17" s="275"/>
      <c r="E17" s="275"/>
      <c r="F17" s="275"/>
      <c r="G17" s="15">
        <v>11</v>
      </c>
      <c r="H17" s="56">
        <v>2389422</v>
      </c>
      <c r="I17" s="56">
        <v>4112144</v>
      </c>
    </row>
    <row r="18" spans="1:9" x14ac:dyDescent="0.2">
      <c r="A18" s="275" t="s">
        <v>175</v>
      </c>
      <c r="B18" s="275"/>
      <c r="C18" s="275"/>
      <c r="D18" s="275"/>
      <c r="E18" s="275"/>
      <c r="F18" s="275"/>
      <c r="G18" s="15">
        <v>12</v>
      </c>
      <c r="H18" s="56">
        <v>17926669</v>
      </c>
      <c r="I18" s="56">
        <v>32311370</v>
      </c>
    </row>
    <row r="19" spans="1:9" x14ac:dyDescent="0.2">
      <c r="A19" s="276" t="s">
        <v>453</v>
      </c>
      <c r="B19" s="276"/>
      <c r="C19" s="276"/>
      <c r="D19" s="276"/>
      <c r="E19" s="276"/>
      <c r="F19" s="276"/>
      <c r="G19" s="16">
        <v>13</v>
      </c>
      <c r="H19" s="57">
        <f>SUM(H20:H22)</f>
        <v>220158840</v>
      </c>
      <c r="I19" s="57">
        <f>SUM(I20:I22)</f>
        <v>260372878</v>
      </c>
    </row>
    <row r="20" spans="1:9" x14ac:dyDescent="0.2">
      <c r="A20" s="275" t="s">
        <v>176</v>
      </c>
      <c r="B20" s="275"/>
      <c r="C20" s="275"/>
      <c r="D20" s="275"/>
      <c r="E20" s="275"/>
      <c r="F20" s="275"/>
      <c r="G20" s="15">
        <v>14</v>
      </c>
      <c r="H20" s="56">
        <v>162439496</v>
      </c>
      <c r="I20" s="56">
        <v>176257656</v>
      </c>
    </row>
    <row r="21" spans="1:9" x14ac:dyDescent="0.2">
      <c r="A21" s="275" t="s">
        <v>177</v>
      </c>
      <c r="B21" s="275"/>
      <c r="C21" s="275"/>
      <c r="D21" s="275"/>
      <c r="E21" s="275"/>
      <c r="F21" s="275"/>
      <c r="G21" s="15">
        <v>15</v>
      </c>
      <c r="H21" s="56">
        <v>39151762</v>
      </c>
      <c r="I21" s="56">
        <v>58404167</v>
      </c>
    </row>
    <row r="22" spans="1:9" x14ac:dyDescent="0.2">
      <c r="A22" s="275" t="s">
        <v>178</v>
      </c>
      <c r="B22" s="275"/>
      <c r="C22" s="275"/>
      <c r="D22" s="275"/>
      <c r="E22" s="275"/>
      <c r="F22" s="275"/>
      <c r="G22" s="15">
        <v>16</v>
      </c>
      <c r="H22" s="56">
        <v>18567582</v>
      </c>
      <c r="I22" s="56">
        <v>25711055</v>
      </c>
    </row>
    <row r="23" spans="1:9" x14ac:dyDescent="0.2">
      <c r="A23" s="223" t="s">
        <v>179</v>
      </c>
      <c r="B23" s="223"/>
      <c r="C23" s="223"/>
      <c r="D23" s="223"/>
      <c r="E23" s="223"/>
      <c r="F23" s="223"/>
      <c r="G23" s="15">
        <v>17</v>
      </c>
      <c r="H23" s="56">
        <v>20305255</v>
      </c>
      <c r="I23" s="56">
        <v>24976474</v>
      </c>
    </row>
    <row r="24" spans="1:9" x14ac:dyDescent="0.2">
      <c r="A24" s="223" t="s">
        <v>180</v>
      </c>
      <c r="B24" s="223"/>
      <c r="C24" s="223"/>
      <c r="D24" s="223"/>
      <c r="E24" s="223"/>
      <c r="F24" s="223"/>
      <c r="G24" s="15">
        <v>18</v>
      </c>
      <c r="H24" s="56">
        <v>16004539</v>
      </c>
      <c r="I24" s="56">
        <v>21183049</v>
      </c>
    </row>
    <row r="25" spans="1:9" x14ac:dyDescent="0.2">
      <c r="A25" s="276" t="s">
        <v>454</v>
      </c>
      <c r="B25" s="276"/>
      <c r="C25" s="276"/>
      <c r="D25" s="276"/>
      <c r="E25" s="276"/>
      <c r="F25" s="276"/>
      <c r="G25" s="16">
        <v>19</v>
      </c>
      <c r="H25" s="57">
        <f>H26+H27</f>
        <v>0</v>
      </c>
      <c r="I25" s="57">
        <f>I26+I27</f>
        <v>24365</v>
      </c>
    </row>
    <row r="26" spans="1:9" x14ac:dyDescent="0.2">
      <c r="A26" s="275" t="s">
        <v>181</v>
      </c>
      <c r="B26" s="275"/>
      <c r="C26" s="275"/>
      <c r="D26" s="275"/>
      <c r="E26" s="275"/>
      <c r="F26" s="275"/>
      <c r="G26" s="15">
        <v>20</v>
      </c>
      <c r="H26" s="56">
        <v>0</v>
      </c>
      <c r="I26" s="56">
        <v>0</v>
      </c>
    </row>
    <row r="27" spans="1:9" x14ac:dyDescent="0.2">
      <c r="A27" s="275" t="s">
        <v>182</v>
      </c>
      <c r="B27" s="275"/>
      <c r="C27" s="275"/>
      <c r="D27" s="275"/>
      <c r="E27" s="275"/>
      <c r="F27" s="275"/>
      <c r="G27" s="15">
        <v>21</v>
      </c>
      <c r="H27" s="56">
        <v>0</v>
      </c>
      <c r="I27" s="56">
        <v>24365</v>
      </c>
    </row>
    <row r="28" spans="1:9" x14ac:dyDescent="0.2">
      <c r="A28" s="276" t="s">
        <v>455</v>
      </c>
      <c r="B28" s="276"/>
      <c r="C28" s="276"/>
      <c r="D28" s="276"/>
      <c r="E28" s="276"/>
      <c r="F28" s="276"/>
      <c r="G28" s="16">
        <v>22</v>
      </c>
      <c r="H28" s="57">
        <f>SUM(H29:H34)</f>
        <v>0</v>
      </c>
      <c r="I28" s="57">
        <f>SUM(I29:I34)</f>
        <v>1670734</v>
      </c>
    </row>
    <row r="29" spans="1:9" x14ac:dyDescent="0.2">
      <c r="A29" s="275" t="s">
        <v>183</v>
      </c>
      <c r="B29" s="275"/>
      <c r="C29" s="275"/>
      <c r="D29" s="275"/>
      <c r="E29" s="275"/>
      <c r="F29" s="275"/>
      <c r="G29" s="15">
        <v>23</v>
      </c>
      <c r="H29" s="56">
        <v>0</v>
      </c>
      <c r="I29" s="56">
        <v>1491405</v>
      </c>
    </row>
    <row r="30" spans="1:9" x14ac:dyDescent="0.2">
      <c r="A30" s="275" t="s">
        <v>184</v>
      </c>
      <c r="B30" s="275"/>
      <c r="C30" s="275"/>
      <c r="D30" s="275"/>
      <c r="E30" s="275"/>
      <c r="F30" s="275"/>
      <c r="G30" s="15">
        <v>24</v>
      </c>
      <c r="H30" s="56">
        <v>0</v>
      </c>
      <c r="I30" s="56">
        <v>0</v>
      </c>
    </row>
    <row r="31" spans="1:9" x14ac:dyDescent="0.2">
      <c r="A31" s="275" t="s">
        <v>185</v>
      </c>
      <c r="B31" s="275"/>
      <c r="C31" s="275"/>
      <c r="D31" s="275"/>
      <c r="E31" s="275"/>
      <c r="F31" s="275"/>
      <c r="G31" s="15">
        <v>25</v>
      </c>
      <c r="H31" s="56">
        <v>0</v>
      </c>
      <c r="I31" s="56">
        <v>179329</v>
      </c>
    </row>
    <row r="32" spans="1:9" x14ac:dyDescent="0.2">
      <c r="A32" s="275" t="s">
        <v>186</v>
      </c>
      <c r="B32" s="275"/>
      <c r="C32" s="275"/>
      <c r="D32" s="275"/>
      <c r="E32" s="275"/>
      <c r="F32" s="275"/>
      <c r="G32" s="15">
        <v>26</v>
      </c>
      <c r="H32" s="56">
        <v>0</v>
      </c>
      <c r="I32" s="56">
        <v>0</v>
      </c>
    </row>
    <row r="33" spans="1:9" x14ac:dyDescent="0.2">
      <c r="A33" s="275" t="s">
        <v>187</v>
      </c>
      <c r="B33" s="275"/>
      <c r="C33" s="275"/>
      <c r="D33" s="275"/>
      <c r="E33" s="275"/>
      <c r="F33" s="275"/>
      <c r="G33" s="15">
        <v>27</v>
      </c>
      <c r="H33" s="56">
        <v>0</v>
      </c>
      <c r="I33" s="56">
        <v>0</v>
      </c>
    </row>
    <row r="34" spans="1:9" x14ac:dyDescent="0.2">
      <c r="A34" s="275" t="s">
        <v>188</v>
      </c>
      <c r="B34" s="275"/>
      <c r="C34" s="275"/>
      <c r="D34" s="275"/>
      <c r="E34" s="275"/>
      <c r="F34" s="275"/>
      <c r="G34" s="15">
        <v>28</v>
      </c>
      <c r="H34" s="56">
        <v>0</v>
      </c>
      <c r="I34" s="56">
        <v>0</v>
      </c>
    </row>
    <row r="35" spans="1:9" x14ac:dyDescent="0.2">
      <c r="A35" s="223" t="s">
        <v>189</v>
      </c>
      <c r="B35" s="223"/>
      <c r="C35" s="223"/>
      <c r="D35" s="223"/>
      <c r="E35" s="223"/>
      <c r="F35" s="223"/>
      <c r="G35" s="15">
        <v>29</v>
      </c>
      <c r="H35" s="56">
        <v>0</v>
      </c>
      <c r="I35" s="56">
        <v>0</v>
      </c>
    </row>
    <row r="36" spans="1:9" x14ac:dyDescent="0.2">
      <c r="A36" s="227" t="s">
        <v>456</v>
      </c>
      <c r="B36" s="228"/>
      <c r="C36" s="228"/>
      <c r="D36" s="228"/>
      <c r="E36" s="228"/>
      <c r="F36" s="228"/>
      <c r="G36" s="16">
        <v>30</v>
      </c>
      <c r="H36" s="57">
        <f>SUM(H37:H46)</f>
        <v>4333155</v>
      </c>
      <c r="I36" s="57">
        <f>SUM(I37:I46)</f>
        <v>4512753</v>
      </c>
    </row>
    <row r="37" spans="1:9" ht="27.6" customHeight="1" x14ac:dyDescent="0.2">
      <c r="A37" s="223" t="s">
        <v>190</v>
      </c>
      <c r="B37" s="223"/>
      <c r="C37" s="223"/>
      <c r="D37" s="223"/>
      <c r="E37" s="223"/>
      <c r="F37" s="223"/>
      <c r="G37" s="15">
        <v>31</v>
      </c>
      <c r="H37" s="56">
        <v>0</v>
      </c>
      <c r="I37" s="56">
        <v>0</v>
      </c>
    </row>
    <row r="38" spans="1:9" ht="25.15" customHeight="1" x14ac:dyDescent="0.2">
      <c r="A38" s="223" t="s">
        <v>191</v>
      </c>
      <c r="B38" s="223"/>
      <c r="C38" s="223"/>
      <c r="D38" s="223"/>
      <c r="E38" s="223"/>
      <c r="F38" s="223"/>
      <c r="G38" s="15">
        <v>32</v>
      </c>
      <c r="H38" s="56">
        <v>0</v>
      </c>
      <c r="I38" s="56">
        <v>-11707</v>
      </c>
    </row>
    <row r="39" spans="1:9" ht="28.15" customHeight="1" x14ac:dyDescent="0.2">
      <c r="A39" s="223" t="s">
        <v>192</v>
      </c>
      <c r="B39" s="223"/>
      <c r="C39" s="223"/>
      <c r="D39" s="223"/>
      <c r="E39" s="223"/>
      <c r="F39" s="223"/>
      <c r="G39" s="15">
        <v>33</v>
      </c>
      <c r="H39" s="56">
        <v>0</v>
      </c>
      <c r="I39" s="56">
        <v>0</v>
      </c>
    </row>
    <row r="40" spans="1:9" ht="28.15" customHeight="1" x14ac:dyDescent="0.2">
      <c r="A40" s="223" t="s">
        <v>193</v>
      </c>
      <c r="B40" s="223"/>
      <c r="C40" s="223"/>
      <c r="D40" s="223"/>
      <c r="E40" s="223"/>
      <c r="F40" s="223"/>
      <c r="G40" s="15">
        <v>34</v>
      </c>
      <c r="H40" s="56">
        <v>0</v>
      </c>
      <c r="I40" s="56">
        <v>0</v>
      </c>
    </row>
    <row r="41" spans="1:9" ht="22.9" customHeight="1" x14ac:dyDescent="0.2">
      <c r="A41" s="223" t="s">
        <v>194</v>
      </c>
      <c r="B41" s="223"/>
      <c r="C41" s="223"/>
      <c r="D41" s="223"/>
      <c r="E41" s="223"/>
      <c r="F41" s="223"/>
      <c r="G41" s="15">
        <v>35</v>
      </c>
      <c r="H41" s="56">
        <v>0</v>
      </c>
      <c r="I41" s="56">
        <v>0</v>
      </c>
    </row>
    <row r="42" spans="1:9" x14ac:dyDescent="0.2">
      <c r="A42" s="223" t="s">
        <v>195</v>
      </c>
      <c r="B42" s="223"/>
      <c r="C42" s="223"/>
      <c r="D42" s="223"/>
      <c r="E42" s="223"/>
      <c r="F42" s="223"/>
      <c r="G42" s="15">
        <v>36</v>
      </c>
      <c r="H42" s="56">
        <v>0</v>
      </c>
      <c r="I42" s="56">
        <v>0</v>
      </c>
    </row>
    <row r="43" spans="1:9" x14ac:dyDescent="0.2">
      <c r="A43" s="223" t="s">
        <v>196</v>
      </c>
      <c r="B43" s="223"/>
      <c r="C43" s="223"/>
      <c r="D43" s="223"/>
      <c r="E43" s="223"/>
      <c r="F43" s="223"/>
      <c r="G43" s="15">
        <v>37</v>
      </c>
      <c r="H43" s="56">
        <v>761872</v>
      </c>
      <c r="I43" s="56">
        <v>1411416</v>
      </c>
    </row>
    <row r="44" spans="1:9" x14ac:dyDescent="0.2">
      <c r="A44" s="223" t="s">
        <v>197</v>
      </c>
      <c r="B44" s="223"/>
      <c r="C44" s="223"/>
      <c r="D44" s="223"/>
      <c r="E44" s="223"/>
      <c r="F44" s="223"/>
      <c r="G44" s="15">
        <v>38</v>
      </c>
      <c r="H44" s="56">
        <v>3299934</v>
      </c>
      <c r="I44" s="56">
        <v>1064592</v>
      </c>
    </row>
    <row r="45" spans="1:9" x14ac:dyDescent="0.2">
      <c r="A45" s="223" t="s">
        <v>198</v>
      </c>
      <c r="B45" s="223"/>
      <c r="C45" s="223"/>
      <c r="D45" s="223"/>
      <c r="E45" s="223"/>
      <c r="F45" s="223"/>
      <c r="G45" s="15">
        <v>39</v>
      </c>
      <c r="H45" s="56">
        <v>0</v>
      </c>
      <c r="I45" s="56">
        <v>0</v>
      </c>
    </row>
    <row r="46" spans="1:9" x14ac:dyDescent="0.2">
      <c r="A46" s="223" t="s">
        <v>199</v>
      </c>
      <c r="B46" s="223"/>
      <c r="C46" s="223"/>
      <c r="D46" s="223"/>
      <c r="E46" s="223"/>
      <c r="F46" s="223"/>
      <c r="G46" s="15">
        <v>40</v>
      </c>
      <c r="H46" s="56">
        <v>271349</v>
      </c>
      <c r="I46" s="56">
        <v>2048452</v>
      </c>
    </row>
    <row r="47" spans="1:9" x14ac:dyDescent="0.2">
      <c r="A47" s="227" t="s">
        <v>457</v>
      </c>
      <c r="B47" s="228"/>
      <c r="C47" s="228"/>
      <c r="D47" s="228"/>
      <c r="E47" s="228"/>
      <c r="F47" s="228"/>
      <c r="G47" s="16">
        <v>41</v>
      </c>
      <c r="H47" s="57">
        <f>SUM(H48:H54)</f>
        <v>9611501</v>
      </c>
      <c r="I47" s="57">
        <f>SUM(I48:I54)</f>
        <v>12851398</v>
      </c>
    </row>
    <row r="48" spans="1:9" ht="23.45" customHeight="1" x14ac:dyDescent="0.2">
      <c r="A48" s="223" t="s">
        <v>200</v>
      </c>
      <c r="B48" s="223"/>
      <c r="C48" s="223"/>
      <c r="D48" s="223"/>
      <c r="E48" s="223"/>
      <c r="F48" s="223"/>
      <c r="G48" s="15">
        <v>42</v>
      </c>
      <c r="H48" s="56">
        <v>0</v>
      </c>
      <c r="I48" s="56">
        <v>0</v>
      </c>
    </row>
    <row r="49" spans="1:9" ht="22.15" customHeight="1" x14ac:dyDescent="0.2">
      <c r="A49" s="278" t="s">
        <v>201</v>
      </c>
      <c r="B49" s="278"/>
      <c r="C49" s="278"/>
      <c r="D49" s="278"/>
      <c r="E49" s="278"/>
      <c r="F49" s="278"/>
      <c r="G49" s="15">
        <v>43</v>
      </c>
      <c r="H49" s="56">
        <v>0</v>
      </c>
      <c r="I49" s="56">
        <v>0</v>
      </c>
    </row>
    <row r="50" spans="1:9" x14ac:dyDescent="0.2">
      <c r="A50" s="278" t="s">
        <v>202</v>
      </c>
      <c r="B50" s="278"/>
      <c r="C50" s="278"/>
      <c r="D50" s="278"/>
      <c r="E50" s="278"/>
      <c r="F50" s="278"/>
      <c r="G50" s="15">
        <v>44</v>
      </c>
      <c r="H50" s="56">
        <v>8172145</v>
      </c>
      <c r="I50" s="56">
        <v>11075245</v>
      </c>
    </row>
    <row r="51" spans="1:9" x14ac:dyDescent="0.2">
      <c r="A51" s="278" t="s">
        <v>203</v>
      </c>
      <c r="B51" s="278"/>
      <c r="C51" s="278"/>
      <c r="D51" s="278"/>
      <c r="E51" s="278"/>
      <c r="F51" s="278"/>
      <c r="G51" s="15">
        <v>45</v>
      </c>
      <c r="H51" s="56">
        <v>184939</v>
      </c>
      <c r="I51" s="56">
        <v>0</v>
      </c>
    </row>
    <row r="52" spans="1:9" x14ac:dyDescent="0.2">
      <c r="A52" s="278" t="s">
        <v>204</v>
      </c>
      <c r="B52" s="278"/>
      <c r="C52" s="278"/>
      <c r="D52" s="278"/>
      <c r="E52" s="278"/>
      <c r="F52" s="278"/>
      <c r="G52" s="15">
        <v>46</v>
      </c>
      <c r="H52" s="56">
        <v>0</v>
      </c>
      <c r="I52" s="56">
        <v>0</v>
      </c>
    </row>
    <row r="53" spans="1:9" x14ac:dyDescent="0.2">
      <c r="A53" s="278" t="s">
        <v>205</v>
      </c>
      <c r="B53" s="278"/>
      <c r="C53" s="278"/>
      <c r="D53" s="278"/>
      <c r="E53" s="278"/>
      <c r="F53" s="278"/>
      <c r="G53" s="15">
        <v>47</v>
      </c>
      <c r="H53" s="56">
        <v>0</v>
      </c>
      <c r="I53" s="56">
        <v>0</v>
      </c>
    </row>
    <row r="54" spans="1:9" x14ac:dyDescent="0.2">
      <c r="A54" s="278" t="s">
        <v>206</v>
      </c>
      <c r="B54" s="278"/>
      <c r="C54" s="278"/>
      <c r="D54" s="278"/>
      <c r="E54" s="278"/>
      <c r="F54" s="278"/>
      <c r="G54" s="15">
        <v>48</v>
      </c>
      <c r="H54" s="56">
        <v>1254417</v>
      </c>
      <c r="I54" s="56">
        <v>1776153</v>
      </c>
    </row>
    <row r="55" spans="1:9" ht="30.6" customHeight="1" x14ac:dyDescent="0.2">
      <c r="A55" s="260" t="s">
        <v>207</v>
      </c>
      <c r="B55" s="260"/>
      <c r="C55" s="260"/>
      <c r="D55" s="260"/>
      <c r="E55" s="260"/>
      <c r="F55" s="260"/>
      <c r="G55" s="15">
        <v>49</v>
      </c>
      <c r="H55" s="56">
        <v>0</v>
      </c>
      <c r="I55" s="56">
        <v>0</v>
      </c>
    </row>
    <row r="56" spans="1:9" x14ac:dyDescent="0.2">
      <c r="A56" s="260" t="s">
        <v>208</v>
      </c>
      <c r="B56" s="260"/>
      <c r="C56" s="260"/>
      <c r="D56" s="260"/>
      <c r="E56" s="260"/>
      <c r="F56" s="260"/>
      <c r="G56" s="15">
        <v>50</v>
      </c>
      <c r="H56" s="56">
        <v>0</v>
      </c>
      <c r="I56" s="56">
        <v>0</v>
      </c>
    </row>
    <row r="57" spans="1:9" ht="28.9" customHeight="1" x14ac:dyDescent="0.2">
      <c r="A57" s="260" t="s">
        <v>209</v>
      </c>
      <c r="B57" s="260"/>
      <c r="C57" s="260"/>
      <c r="D57" s="260"/>
      <c r="E57" s="260"/>
      <c r="F57" s="260"/>
      <c r="G57" s="15">
        <v>51</v>
      </c>
      <c r="H57" s="56">
        <v>0</v>
      </c>
      <c r="I57" s="56">
        <v>188424</v>
      </c>
    </row>
    <row r="58" spans="1:9" x14ac:dyDescent="0.2">
      <c r="A58" s="260" t="s">
        <v>210</v>
      </c>
      <c r="B58" s="260"/>
      <c r="C58" s="260"/>
      <c r="D58" s="260"/>
      <c r="E58" s="260"/>
      <c r="F58" s="260"/>
      <c r="G58" s="15">
        <v>52</v>
      </c>
      <c r="H58" s="56">
        <v>0</v>
      </c>
      <c r="I58" s="56">
        <v>0</v>
      </c>
    </row>
    <row r="59" spans="1:9" x14ac:dyDescent="0.2">
      <c r="A59" s="227" t="s">
        <v>458</v>
      </c>
      <c r="B59" s="228"/>
      <c r="C59" s="228"/>
      <c r="D59" s="228"/>
      <c r="E59" s="228"/>
      <c r="F59" s="228"/>
      <c r="G59" s="16">
        <v>53</v>
      </c>
      <c r="H59" s="57">
        <f>H7+H36+H55+H56</f>
        <v>297220300</v>
      </c>
      <c r="I59" s="57">
        <f>I7+I36+I55+I56</f>
        <v>376165967</v>
      </c>
    </row>
    <row r="60" spans="1:9" x14ac:dyDescent="0.2">
      <c r="A60" s="227" t="s">
        <v>459</v>
      </c>
      <c r="B60" s="228"/>
      <c r="C60" s="228"/>
      <c r="D60" s="228"/>
      <c r="E60" s="228"/>
      <c r="F60" s="228"/>
      <c r="G60" s="16">
        <v>54</v>
      </c>
      <c r="H60" s="57">
        <f>H13+H47+H57+H58</f>
        <v>288957224</v>
      </c>
      <c r="I60" s="57">
        <f>I13+I47+I57+I58</f>
        <v>369762228</v>
      </c>
    </row>
    <row r="61" spans="1:9" x14ac:dyDescent="0.2">
      <c r="A61" s="227" t="s">
        <v>460</v>
      </c>
      <c r="B61" s="228"/>
      <c r="C61" s="228"/>
      <c r="D61" s="228"/>
      <c r="E61" s="228"/>
      <c r="F61" s="228"/>
      <c r="G61" s="16">
        <v>55</v>
      </c>
      <c r="H61" s="57">
        <f>H59-H60</f>
        <v>8263076</v>
      </c>
      <c r="I61" s="57">
        <f>I59-I60</f>
        <v>6403739</v>
      </c>
    </row>
    <row r="62" spans="1:9" x14ac:dyDescent="0.2">
      <c r="A62" s="277" t="s">
        <v>461</v>
      </c>
      <c r="B62" s="277"/>
      <c r="C62" s="277"/>
      <c r="D62" s="277"/>
      <c r="E62" s="277"/>
      <c r="F62" s="277"/>
      <c r="G62" s="16">
        <v>56</v>
      </c>
      <c r="H62" s="57">
        <f>+IF((H59-H60)&gt;0,(H59-H60),0)</f>
        <v>8263076</v>
      </c>
      <c r="I62" s="57">
        <f>+IF((I59-I60)&gt;0,(I59-I60),0)</f>
        <v>6403739</v>
      </c>
    </row>
    <row r="63" spans="1:9" x14ac:dyDescent="0.2">
      <c r="A63" s="277" t="s">
        <v>462</v>
      </c>
      <c r="B63" s="277"/>
      <c r="C63" s="277"/>
      <c r="D63" s="277"/>
      <c r="E63" s="277"/>
      <c r="F63" s="277"/>
      <c r="G63" s="16">
        <v>57</v>
      </c>
      <c r="H63" s="57">
        <f>+IF((H59-H60)&lt;0,(H59-H60),0)</f>
        <v>0</v>
      </c>
      <c r="I63" s="57">
        <f>+IF((I59-I60)&lt;0,(I59-I60),0)</f>
        <v>0</v>
      </c>
    </row>
    <row r="64" spans="1:9" x14ac:dyDescent="0.2">
      <c r="A64" s="260" t="s">
        <v>211</v>
      </c>
      <c r="B64" s="260"/>
      <c r="C64" s="260"/>
      <c r="D64" s="260"/>
      <c r="E64" s="260"/>
      <c r="F64" s="260"/>
      <c r="G64" s="15">
        <v>58</v>
      </c>
      <c r="H64" s="56">
        <v>1706614</v>
      </c>
      <c r="I64" s="56">
        <v>1497673</v>
      </c>
    </row>
    <row r="65" spans="1:9" x14ac:dyDescent="0.2">
      <c r="A65" s="227" t="s">
        <v>463</v>
      </c>
      <c r="B65" s="228"/>
      <c r="C65" s="228"/>
      <c r="D65" s="228"/>
      <c r="E65" s="228"/>
      <c r="F65" s="228"/>
      <c r="G65" s="16">
        <v>59</v>
      </c>
      <c r="H65" s="57">
        <f>H61-H64</f>
        <v>6556462</v>
      </c>
      <c r="I65" s="57">
        <f>I61-I64</f>
        <v>4906066</v>
      </c>
    </row>
    <row r="66" spans="1:9" x14ac:dyDescent="0.2">
      <c r="A66" s="277" t="s">
        <v>464</v>
      </c>
      <c r="B66" s="277"/>
      <c r="C66" s="277"/>
      <c r="D66" s="277"/>
      <c r="E66" s="277"/>
      <c r="F66" s="277"/>
      <c r="G66" s="16">
        <v>60</v>
      </c>
      <c r="H66" s="57">
        <f>+IF((H61-H64)&gt;0,(H61-H64),0)</f>
        <v>6556462</v>
      </c>
      <c r="I66" s="57">
        <f>+IF((I61-I64)&gt;0,(I61-I64),0)</f>
        <v>4906066</v>
      </c>
    </row>
    <row r="67" spans="1:9" x14ac:dyDescent="0.2">
      <c r="A67" s="281" t="s">
        <v>465</v>
      </c>
      <c r="B67" s="281"/>
      <c r="C67" s="281"/>
      <c r="D67" s="281"/>
      <c r="E67" s="281"/>
      <c r="F67" s="281"/>
      <c r="G67" s="17">
        <v>61</v>
      </c>
      <c r="H67" s="61">
        <f>+IF((H61-H64)&lt;0,(H61-H64),0)</f>
        <v>0</v>
      </c>
      <c r="I67" s="61">
        <f>+IF((I61-I64)&lt;0,(I61-I64),0)</f>
        <v>0</v>
      </c>
    </row>
    <row r="68" spans="1:9" x14ac:dyDescent="0.2">
      <c r="A68" s="268" t="s">
        <v>212</v>
      </c>
      <c r="B68" s="268"/>
      <c r="C68" s="268"/>
      <c r="D68" s="268"/>
      <c r="E68" s="268"/>
      <c r="F68" s="268"/>
      <c r="G68" s="282"/>
      <c r="H68" s="282"/>
      <c r="I68" s="282"/>
    </row>
    <row r="69" spans="1:9" ht="25.9" customHeight="1" x14ac:dyDescent="0.2">
      <c r="A69" s="227" t="s">
        <v>466</v>
      </c>
      <c r="B69" s="228"/>
      <c r="C69" s="228"/>
      <c r="D69" s="228"/>
      <c r="E69" s="228"/>
      <c r="F69" s="228"/>
      <c r="G69" s="16">
        <v>62</v>
      </c>
      <c r="H69" s="57">
        <f>H70-H71</f>
        <v>-1591996</v>
      </c>
      <c r="I69" s="57">
        <f>I70-I71</f>
        <v>-3277428</v>
      </c>
    </row>
    <row r="70" spans="1:9" x14ac:dyDescent="0.2">
      <c r="A70" s="278" t="s">
        <v>213</v>
      </c>
      <c r="B70" s="278"/>
      <c r="C70" s="278"/>
      <c r="D70" s="278"/>
      <c r="E70" s="278"/>
      <c r="F70" s="278"/>
      <c r="G70" s="15">
        <v>63</v>
      </c>
      <c r="H70" s="56">
        <v>0</v>
      </c>
      <c r="I70" s="56">
        <v>0</v>
      </c>
    </row>
    <row r="71" spans="1:9" x14ac:dyDescent="0.2">
      <c r="A71" s="278" t="s">
        <v>214</v>
      </c>
      <c r="B71" s="278"/>
      <c r="C71" s="278"/>
      <c r="D71" s="278"/>
      <c r="E71" s="278"/>
      <c r="F71" s="278"/>
      <c r="G71" s="15">
        <v>64</v>
      </c>
      <c r="H71" s="56">
        <v>1591996</v>
      </c>
      <c r="I71" s="56">
        <v>3277428</v>
      </c>
    </row>
    <row r="72" spans="1:9" x14ac:dyDescent="0.2">
      <c r="A72" s="260" t="s">
        <v>215</v>
      </c>
      <c r="B72" s="260"/>
      <c r="C72" s="260"/>
      <c r="D72" s="260"/>
      <c r="E72" s="260"/>
      <c r="F72" s="260"/>
      <c r="G72" s="15">
        <v>65</v>
      </c>
      <c r="H72" s="56">
        <v>0</v>
      </c>
      <c r="I72" s="56">
        <v>0</v>
      </c>
    </row>
    <row r="73" spans="1:9" x14ac:dyDescent="0.2">
      <c r="A73" s="277" t="s">
        <v>467</v>
      </c>
      <c r="B73" s="277"/>
      <c r="C73" s="277"/>
      <c r="D73" s="277"/>
      <c r="E73" s="277"/>
      <c r="F73" s="277"/>
      <c r="G73" s="16">
        <v>66</v>
      </c>
      <c r="H73" s="101"/>
      <c r="I73" s="101"/>
    </row>
    <row r="74" spans="1:9" x14ac:dyDescent="0.2">
      <c r="A74" s="281" t="s">
        <v>468</v>
      </c>
      <c r="B74" s="281"/>
      <c r="C74" s="281"/>
      <c r="D74" s="281"/>
      <c r="E74" s="281"/>
      <c r="F74" s="281"/>
      <c r="G74" s="17">
        <v>67</v>
      </c>
      <c r="H74" s="102"/>
      <c r="I74" s="102"/>
    </row>
    <row r="75" spans="1:9" x14ac:dyDescent="0.2">
      <c r="A75" s="268" t="s">
        <v>216</v>
      </c>
      <c r="B75" s="268"/>
      <c r="C75" s="268"/>
      <c r="D75" s="268"/>
      <c r="E75" s="268"/>
      <c r="F75" s="268"/>
      <c r="G75" s="282"/>
      <c r="H75" s="282"/>
      <c r="I75" s="282"/>
    </row>
    <row r="76" spans="1:9" x14ac:dyDescent="0.2">
      <c r="A76" s="227" t="s">
        <v>469</v>
      </c>
      <c r="B76" s="228"/>
      <c r="C76" s="228"/>
      <c r="D76" s="228"/>
      <c r="E76" s="228"/>
      <c r="F76" s="228"/>
      <c r="G76" s="16">
        <v>68</v>
      </c>
      <c r="H76" s="101"/>
      <c r="I76" s="101"/>
    </row>
    <row r="77" spans="1:9" x14ac:dyDescent="0.2">
      <c r="A77" s="291" t="s">
        <v>470</v>
      </c>
      <c r="B77" s="291"/>
      <c r="C77" s="291"/>
      <c r="D77" s="291"/>
      <c r="E77" s="291"/>
      <c r="F77" s="291"/>
      <c r="G77" s="21">
        <v>69</v>
      </c>
      <c r="H77" s="62">
        <v>9110699</v>
      </c>
      <c r="I77" s="62">
        <v>7994980</v>
      </c>
    </row>
    <row r="78" spans="1:9" x14ac:dyDescent="0.2">
      <c r="A78" s="291" t="s">
        <v>471</v>
      </c>
      <c r="B78" s="291"/>
      <c r="C78" s="291"/>
      <c r="D78" s="291"/>
      <c r="E78" s="291"/>
      <c r="F78" s="291"/>
      <c r="G78" s="21">
        <v>70</v>
      </c>
      <c r="H78" s="62">
        <v>0</v>
      </c>
      <c r="I78" s="62">
        <v>-1323901</v>
      </c>
    </row>
    <row r="79" spans="1:9" x14ac:dyDescent="0.2">
      <c r="A79" s="227" t="s">
        <v>472</v>
      </c>
      <c r="B79" s="228"/>
      <c r="C79" s="228"/>
      <c r="D79" s="228"/>
      <c r="E79" s="228"/>
      <c r="F79" s="228"/>
      <c r="G79" s="16">
        <v>71</v>
      </c>
      <c r="H79" s="101"/>
      <c r="I79" s="101"/>
    </row>
    <row r="80" spans="1:9" x14ac:dyDescent="0.2">
      <c r="A80" s="227" t="s">
        <v>473</v>
      </c>
      <c r="B80" s="228"/>
      <c r="C80" s="228"/>
      <c r="D80" s="228"/>
      <c r="E80" s="228"/>
      <c r="F80" s="228"/>
      <c r="G80" s="16">
        <v>72</v>
      </c>
      <c r="H80" s="101"/>
      <c r="I80" s="101"/>
    </row>
    <row r="81" spans="1:9" x14ac:dyDescent="0.2">
      <c r="A81" s="277" t="s">
        <v>474</v>
      </c>
      <c r="B81" s="277"/>
      <c r="C81" s="277"/>
      <c r="D81" s="277"/>
      <c r="E81" s="277"/>
      <c r="F81" s="277"/>
      <c r="G81" s="16">
        <v>73</v>
      </c>
      <c r="H81" s="101"/>
      <c r="I81" s="101"/>
    </row>
    <row r="82" spans="1:9" x14ac:dyDescent="0.2">
      <c r="A82" s="281" t="s">
        <v>475</v>
      </c>
      <c r="B82" s="281"/>
      <c r="C82" s="281"/>
      <c r="D82" s="281"/>
      <c r="E82" s="281"/>
      <c r="F82" s="281"/>
      <c r="G82" s="16">
        <v>74</v>
      </c>
      <c r="H82" s="102"/>
      <c r="I82" s="102"/>
    </row>
    <row r="83" spans="1:9" x14ac:dyDescent="0.2">
      <c r="A83" s="268" t="s">
        <v>217</v>
      </c>
      <c r="B83" s="268"/>
      <c r="C83" s="268"/>
      <c r="D83" s="268"/>
      <c r="E83" s="268"/>
      <c r="F83" s="268"/>
      <c r="G83" s="282"/>
      <c r="H83" s="282"/>
      <c r="I83" s="282"/>
    </row>
    <row r="84" spans="1:9" x14ac:dyDescent="0.2">
      <c r="A84" s="283" t="s">
        <v>476</v>
      </c>
      <c r="B84" s="284"/>
      <c r="C84" s="284"/>
      <c r="D84" s="284"/>
      <c r="E84" s="284"/>
      <c r="F84" s="284"/>
      <c r="G84" s="16">
        <v>75</v>
      </c>
      <c r="H84" s="51">
        <f>H85+H86</f>
        <v>4964466</v>
      </c>
      <c r="I84" s="51">
        <f>I85+I86</f>
        <v>1628638</v>
      </c>
    </row>
    <row r="85" spans="1:9" x14ac:dyDescent="0.2">
      <c r="A85" s="285" t="s">
        <v>218</v>
      </c>
      <c r="B85" s="285"/>
      <c r="C85" s="285"/>
      <c r="D85" s="285"/>
      <c r="E85" s="285"/>
      <c r="F85" s="285"/>
      <c r="G85" s="15">
        <v>76</v>
      </c>
      <c r="H85" s="50">
        <v>3761587</v>
      </c>
      <c r="I85" s="50">
        <v>4556172</v>
      </c>
    </row>
    <row r="86" spans="1:9" x14ac:dyDescent="0.2">
      <c r="A86" s="286" t="s">
        <v>219</v>
      </c>
      <c r="B86" s="286"/>
      <c r="C86" s="286"/>
      <c r="D86" s="286"/>
      <c r="E86" s="286"/>
      <c r="F86" s="286"/>
      <c r="G86" s="18">
        <v>77</v>
      </c>
      <c r="H86" s="63">
        <v>1202879</v>
      </c>
      <c r="I86" s="63">
        <v>-2927534</v>
      </c>
    </row>
    <row r="87" spans="1:9" x14ac:dyDescent="0.2">
      <c r="A87" s="294" t="s">
        <v>220</v>
      </c>
      <c r="B87" s="294"/>
      <c r="C87" s="294"/>
      <c r="D87" s="294"/>
      <c r="E87" s="294"/>
      <c r="F87" s="294"/>
      <c r="G87" s="295"/>
      <c r="H87" s="295"/>
      <c r="I87" s="295"/>
    </row>
    <row r="88" spans="1:9" x14ac:dyDescent="0.2">
      <c r="A88" s="296" t="s">
        <v>221</v>
      </c>
      <c r="B88" s="296"/>
      <c r="C88" s="296"/>
      <c r="D88" s="296"/>
      <c r="E88" s="296"/>
      <c r="F88" s="296"/>
      <c r="G88" s="15">
        <v>78</v>
      </c>
      <c r="H88" s="50">
        <v>4964466</v>
      </c>
      <c r="I88" s="50">
        <v>1628638</v>
      </c>
    </row>
    <row r="89" spans="1:9" ht="24.6" customHeight="1" x14ac:dyDescent="0.2">
      <c r="A89" s="289" t="s">
        <v>477</v>
      </c>
      <c r="B89" s="289"/>
      <c r="C89" s="289"/>
      <c r="D89" s="289"/>
      <c r="E89" s="289"/>
      <c r="F89" s="289"/>
      <c r="G89" s="16">
        <v>79</v>
      </c>
      <c r="H89" s="51">
        <f>H90+H97</f>
        <v>-3787604</v>
      </c>
      <c r="I89" s="51">
        <f>I90+I97</f>
        <v>1012851</v>
      </c>
    </row>
    <row r="90" spans="1:9" ht="27" customHeight="1" x14ac:dyDescent="0.2">
      <c r="A90" s="289" t="s">
        <v>478</v>
      </c>
      <c r="B90" s="289"/>
      <c r="C90" s="289"/>
      <c r="D90" s="289"/>
      <c r="E90" s="289"/>
      <c r="F90" s="289"/>
      <c r="G90" s="16">
        <v>80</v>
      </c>
      <c r="H90" s="51">
        <f>H91+H92+H93+H94+H95</f>
        <v>-238994</v>
      </c>
      <c r="I90" s="51">
        <f>I91+I92+I93+I94+I95</f>
        <v>-239996</v>
      </c>
    </row>
    <row r="91" spans="1:9" ht="21.6" customHeight="1" x14ac:dyDescent="0.2">
      <c r="A91" s="278" t="s">
        <v>383</v>
      </c>
      <c r="B91" s="278"/>
      <c r="C91" s="278"/>
      <c r="D91" s="278"/>
      <c r="E91" s="278"/>
      <c r="F91" s="278"/>
      <c r="G91" s="15">
        <v>81</v>
      </c>
      <c r="H91" s="50">
        <v>0</v>
      </c>
      <c r="I91" s="50">
        <v>0</v>
      </c>
    </row>
    <row r="92" spans="1:9" ht="21.6" customHeight="1" x14ac:dyDescent="0.2">
      <c r="A92" s="278" t="s">
        <v>384</v>
      </c>
      <c r="B92" s="278"/>
      <c r="C92" s="278"/>
      <c r="D92" s="278"/>
      <c r="E92" s="278"/>
      <c r="F92" s="278"/>
      <c r="G92" s="15">
        <v>82</v>
      </c>
      <c r="H92" s="50">
        <v>0</v>
      </c>
      <c r="I92" s="50">
        <v>0</v>
      </c>
    </row>
    <row r="93" spans="1:9" ht="26.25" customHeight="1" x14ac:dyDescent="0.2">
      <c r="A93" s="278" t="s">
        <v>385</v>
      </c>
      <c r="B93" s="278"/>
      <c r="C93" s="278"/>
      <c r="D93" s="278"/>
      <c r="E93" s="278"/>
      <c r="F93" s="278"/>
      <c r="G93" s="15">
        <v>83</v>
      </c>
      <c r="H93" s="50">
        <v>0</v>
      </c>
      <c r="I93" s="50">
        <v>0</v>
      </c>
    </row>
    <row r="94" spans="1:9" ht="24.6" customHeight="1" x14ac:dyDescent="0.2">
      <c r="A94" s="278" t="s">
        <v>386</v>
      </c>
      <c r="B94" s="278"/>
      <c r="C94" s="278"/>
      <c r="D94" s="278"/>
      <c r="E94" s="278"/>
      <c r="F94" s="278"/>
      <c r="G94" s="15">
        <v>84</v>
      </c>
      <c r="H94" s="50">
        <v>0</v>
      </c>
      <c r="I94" s="50">
        <v>-239996</v>
      </c>
    </row>
    <row r="95" spans="1:9" ht="14.25" customHeight="1" x14ac:dyDescent="0.2">
      <c r="A95" s="278" t="s">
        <v>387</v>
      </c>
      <c r="B95" s="278"/>
      <c r="C95" s="278"/>
      <c r="D95" s="278"/>
      <c r="E95" s="278"/>
      <c r="F95" s="278"/>
      <c r="G95" s="15">
        <v>85</v>
      </c>
      <c r="H95" s="50">
        <v>-238994</v>
      </c>
      <c r="I95" s="50">
        <v>0</v>
      </c>
    </row>
    <row r="96" spans="1:9" x14ac:dyDescent="0.2">
      <c r="A96" s="278" t="s">
        <v>388</v>
      </c>
      <c r="B96" s="278"/>
      <c r="C96" s="278"/>
      <c r="D96" s="278"/>
      <c r="E96" s="278"/>
      <c r="F96" s="278"/>
      <c r="G96" s="15">
        <v>86</v>
      </c>
      <c r="H96" s="50">
        <v>0</v>
      </c>
      <c r="I96" s="50">
        <v>0</v>
      </c>
    </row>
    <row r="97" spans="1:9" ht="27.6" customHeight="1" x14ac:dyDescent="0.2">
      <c r="A97" s="289" t="s">
        <v>479</v>
      </c>
      <c r="B97" s="289"/>
      <c r="C97" s="289"/>
      <c r="D97" s="289"/>
      <c r="E97" s="289"/>
      <c r="F97" s="289"/>
      <c r="G97" s="16">
        <v>87</v>
      </c>
      <c r="H97" s="51">
        <f>H98+H99+H100+H101+H102+H103+H104+H105</f>
        <v>-3548610</v>
      </c>
      <c r="I97" s="51">
        <f>I98+I99+I100+I101+I102+I103+I104+I105</f>
        <v>1252847</v>
      </c>
    </row>
    <row r="98" spans="1:9" ht="17.25" customHeight="1" x14ac:dyDescent="0.2">
      <c r="A98" s="278" t="s">
        <v>382</v>
      </c>
      <c r="B98" s="278"/>
      <c r="C98" s="278"/>
      <c r="D98" s="278"/>
      <c r="E98" s="278"/>
      <c r="F98" s="278"/>
      <c r="G98" s="15">
        <v>88</v>
      </c>
      <c r="H98" s="50">
        <v>-3548610</v>
      </c>
      <c r="I98" s="50">
        <v>1252847</v>
      </c>
    </row>
    <row r="99" spans="1:9" ht="27.6" customHeight="1" x14ac:dyDescent="0.2">
      <c r="A99" s="278" t="s">
        <v>389</v>
      </c>
      <c r="B99" s="278"/>
      <c r="C99" s="278"/>
      <c r="D99" s="278"/>
      <c r="E99" s="278"/>
      <c r="F99" s="278"/>
      <c r="G99" s="15">
        <v>89</v>
      </c>
      <c r="H99" s="50">
        <v>0</v>
      </c>
      <c r="I99" s="50">
        <v>0</v>
      </c>
    </row>
    <row r="100" spans="1:9" ht="14.25" customHeight="1" x14ac:dyDescent="0.2">
      <c r="A100" s="278" t="s">
        <v>390</v>
      </c>
      <c r="B100" s="278"/>
      <c r="C100" s="278"/>
      <c r="D100" s="278"/>
      <c r="E100" s="278"/>
      <c r="F100" s="278"/>
      <c r="G100" s="15">
        <v>90</v>
      </c>
      <c r="H100" s="50">
        <v>0</v>
      </c>
      <c r="I100" s="50">
        <v>0</v>
      </c>
    </row>
    <row r="101" spans="1:9" ht="27.6" customHeight="1" x14ac:dyDescent="0.2">
      <c r="A101" s="278" t="s">
        <v>391</v>
      </c>
      <c r="B101" s="278"/>
      <c r="C101" s="278"/>
      <c r="D101" s="278"/>
      <c r="E101" s="278"/>
      <c r="F101" s="278"/>
      <c r="G101" s="15">
        <v>91</v>
      </c>
      <c r="H101" s="50">
        <v>0</v>
      </c>
      <c r="I101" s="50">
        <v>0</v>
      </c>
    </row>
    <row r="102" spans="1:9" ht="27.6" customHeight="1" x14ac:dyDescent="0.2">
      <c r="A102" s="278" t="s">
        <v>392</v>
      </c>
      <c r="B102" s="278"/>
      <c r="C102" s="278"/>
      <c r="D102" s="278"/>
      <c r="E102" s="278"/>
      <c r="F102" s="278"/>
      <c r="G102" s="15">
        <v>92</v>
      </c>
      <c r="H102" s="50">
        <v>0</v>
      </c>
      <c r="I102" s="50">
        <v>0</v>
      </c>
    </row>
    <row r="103" spans="1:9" ht="18" customHeight="1" x14ac:dyDescent="0.2">
      <c r="A103" s="278" t="s">
        <v>393</v>
      </c>
      <c r="B103" s="278"/>
      <c r="C103" s="278"/>
      <c r="D103" s="278"/>
      <c r="E103" s="278"/>
      <c r="F103" s="278"/>
      <c r="G103" s="15">
        <v>93</v>
      </c>
      <c r="H103" s="50">
        <v>0</v>
      </c>
      <c r="I103" s="50">
        <v>0</v>
      </c>
    </row>
    <row r="104" spans="1:9" ht="16.5" customHeight="1" x14ac:dyDescent="0.2">
      <c r="A104" s="278" t="s">
        <v>394</v>
      </c>
      <c r="B104" s="278"/>
      <c r="C104" s="278"/>
      <c r="D104" s="278"/>
      <c r="E104" s="278"/>
      <c r="F104" s="278"/>
      <c r="G104" s="15">
        <v>94</v>
      </c>
      <c r="H104" s="50">
        <v>0</v>
      </c>
      <c r="I104" s="50">
        <v>0</v>
      </c>
    </row>
    <row r="105" spans="1:9" ht="16.5" customHeight="1" x14ac:dyDescent="0.2">
      <c r="A105" s="278" t="s">
        <v>395</v>
      </c>
      <c r="B105" s="278"/>
      <c r="C105" s="278"/>
      <c r="D105" s="278"/>
      <c r="E105" s="278"/>
      <c r="F105" s="278"/>
      <c r="G105" s="15">
        <v>95</v>
      </c>
      <c r="H105" s="50">
        <v>0</v>
      </c>
      <c r="I105" s="50">
        <v>0</v>
      </c>
    </row>
    <row r="106" spans="1:9" ht="31.5" customHeight="1" x14ac:dyDescent="0.2">
      <c r="A106" s="278" t="s">
        <v>396</v>
      </c>
      <c r="B106" s="278"/>
      <c r="C106" s="278"/>
      <c r="D106" s="278"/>
      <c r="E106" s="278"/>
      <c r="F106" s="278"/>
      <c r="G106" s="15">
        <v>96</v>
      </c>
      <c r="H106" s="50">
        <v>0</v>
      </c>
      <c r="I106" s="50">
        <v>0</v>
      </c>
    </row>
    <row r="107" spans="1:9" ht="31.15" customHeight="1" x14ac:dyDescent="0.2">
      <c r="A107" s="290" t="s">
        <v>480</v>
      </c>
      <c r="B107" s="290"/>
      <c r="C107" s="290"/>
      <c r="D107" s="290"/>
      <c r="E107" s="290"/>
      <c r="F107" s="290"/>
      <c r="G107" s="17">
        <v>97</v>
      </c>
      <c r="H107" s="52">
        <f>H90+H97-H96-H106</f>
        <v>-3787604</v>
      </c>
      <c r="I107" s="52">
        <f>I90+I97-I96-I106</f>
        <v>1012851</v>
      </c>
    </row>
    <row r="108" spans="1:9" ht="31.15" customHeight="1" x14ac:dyDescent="0.2">
      <c r="A108" s="290" t="s">
        <v>481</v>
      </c>
      <c r="B108" s="290"/>
      <c r="C108" s="290"/>
      <c r="D108" s="290"/>
      <c r="E108" s="290"/>
      <c r="F108" s="290"/>
      <c r="G108" s="17">
        <v>98</v>
      </c>
      <c r="H108" s="52">
        <f>H88+H107</f>
        <v>1176862</v>
      </c>
      <c r="I108" s="52">
        <f>I88+I107</f>
        <v>2641489</v>
      </c>
    </row>
    <row r="109" spans="1:9" ht="28.9" customHeight="1" x14ac:dyDescent="0.2">
      <c r="A109" s="268" t="s">
        <v>222</v>
      </c>
      <c r="B109" s="268"/>
      <c r="C109" s="268"/>
      <c r="D109" s="268"/>
      <c r="E109" s="268"/>
      <c r="F109" s="268"/>
      <c r="G109" s="282"/>
      <c r="H109" s="282"/>
      <c r="I109" s="282"/>
    </row>
    <row r="110" spans="1:9" ht="23.45" customHeight="1" x14ac:dyDescent="0.2">
      <c r="A110" s="283" t="s">
        <v>482</v>
      </c>
      <c r="B110" s="284"/>
      <c r="C110" s="284"/>
      <c r="D110" s="284"/>
      <c r="E110" s="284"/>
      <c r="F110" s="284"/>
      <c r="G110" s="16">
        <v>99</v>
      </c>
      <c r="H110" s="51">
        <f>H111+H112</f>
        <v>1176862</v>
      </c>
      <c r="I110" s="51">
        <f>I111+I112</f>
        <v>2641489</v>
      </c>
    </row>
    <row r="111" spans="1:9" x14ac:dyDescent="0.2">
      <c r="A111" s="292" t="s">
        <v>397</v>
      </c>
      <c r="B111" s="285"/>
      <c r="C111" s="285"/>
      <c r="D111" s="285"/>
      <c r="E111" s="285"/>
      <c r="F111" s="285"/>
      <c r="G111" s="15">
        <v>100</v>
      </c>
      <c r="H111" s="50">
        <v>-26017</v>
      </c>
      <c r="I111" s="50">
        <v>5569023</v>
      </c>
    </row>
    <row r="112" spans="1:9" x14ac:dyDescent="0.2">
      <c r="A112" s="293" t="s">
        <v>398</v>
      </c>
      <c r="B112" s="286"/>
      <c r="C112" s="286"/>
      <c r="D112" s="286"/>
      <c r="E112" s="286"/>
      <c r="F112" s="286"/>
      <c r="G112" s="18">
        <v>101</v>
      </c>
      <c r="H112" s="63">
        <v>1202879</v>
      </c>
      <c r="I112" s="63">
        <v>-2927534</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for INTERNAL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1" zoomScale="110" zoomScaleNormal="100" workbookViewId="0">
      <selection activeCell="K49" sqref="K49"/>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74" t="s">
        <v>223</v>
      </c>
      <c r="B1" s="297"/>
      <c r="C1" s="297"/>
      <c r="D1" s="297"/>
      <c r="E1" s="297"/>
      <c r="F1" s="297"/>
      <c r="G1" s="297"/>
      <c r="H1" s="297"/>
      <c r="I1" s="297"/>
    </row>
    <row r="2" spans="1:9" x14ac:dyDescent="0.2">
      <c r="A2" s="273" t="s">
        <v>685</v>
      </c>
      <c r="B2" s="239"/>
      <c r="C2" s="239"/>
      <c r="D2" s="239"/>
      <c r="E2" s="239"/>
      <c r="F2" s="239"/>
      <c r="G2" s="239"/>
      <c r="H2" s="239"/>
      <c r="I2" s="239"/>
    </row>
    <row r="3" spans="1:9" x14ac:dyDescent="0.2">
      <c r="A3" s="287" t="s">
        <v>483</v>
      </c>
      <c r="B3" s="305"/>
      <c r="C3" s="305"/>
      <c r="D3" s="305"/>
      <c r="E3" s="305"/>
      <c r="F3" s="305"/>
      <c r="G3" s="305"/>
      <c r="H3" s="305"/>
      <c r="I3" s="305"/>
    </row>
    <row r="4" spans="1:9" x14ac:dyDescent="0.2">
      <c r="A4" s="301" t="s">
        <v>683</v>
      </c>
      <c r="B4" s="242"/>
      <c r="C4" s="242"/>
      <c r="D4" s="242"/>
      <c r="E4" s="242"/>
      <c r="F4" s="242"/>
      <c r="G4" s="242"/>
      <c r="H4" s="242"/>
      <c r="I4" s="243"/>
    </row>
    <row r="5" spans="1:9" ht="23.25" thickBot="1" x14ac:dyDescent="0.25">
      <c r="A5" s="312" t="s">
        <v>224</v>
      </c>
      <c r="B5" s="313"/>
      <c r="C5" s="313"/>
      <c r="D5" s="313"/>
      <c r="E5" s="313"/>
      <c r="F5" s="314"/>
      <c r="G5" s="12" t="s">
        <v>225</v>
      </c>
      <c r="H5" s="44" t="s">
        <v>226</v>
      </c>
      <c r="I5" s="44" t="s">
        <v>227</v>
      </c>
    </row>
    <row r="6" spans="1:9" x14ac:dyDescent="0.2">
      <c r="A6" s="315">
        <v>1</v>
      </c>
      <c r="B6" s="316"/>
      <c r="C6" s="316"/>
      <c r="D6" s="316"/>
      <c r="E6" s="316"/>
      <c r="F6" s="317"/>
      <c r="G6" s="19">
        <v>2</v>
      </c>
      <c r="H6" s="19" t="s">
        <v>228</v>
      </c>
      <c r="I6" s="19" t="s">
        <v>229</v>
      </c>
    </row>
    <row r="7" spans="1:9" x14ac:dyDescent="0.2">
      <c r="A7" s="318" t="s">
        <v>230</v>
      </c>
      <c r="B7" s="319"/>
      <c r="C7" s="319"/>
      <c r="D7" s="319"/>
      <c r="E7" s="319"/>
      <c r="F7" s="319"/>
      <c r="G7" s="319"/>
      <c r="H7" s="319"/>
      <c r="I7" s="320"/>
    </row>
    <row r="8" spans="1:9" ht="12.75" customHeight="1" x14ac:dyDescent="0.2">
      <c r="A8" s="321" t="s">
        <v>231</v>
      </c>
      <c r="B8" s="322"/>
      <c r="C8" s="322"/>
      <c r="D8" s="322"/>
      <c r="E8" s="322"/>
      <c r="F8" s="323"/>
      <c r="G8" s="20">
        <v>1</v>
      </c>
      <c r="H8" s="45">
        <v>6671079</v>
      </c>
      <c r="I8" s="45">
        <v>3126310</v>
      </c>
    </row>
    <row r="9" spans="1:9" ht="12.75" customHeight="1" x14ac:dyDescent="0.2">
      <c r="A9" s="309" t="s">
        <v>232</v>
      </c>
      <c r="B9" s="310"/>
      <c r="C9" s="310"/>
      <c r="D9" s="310"/>
      <c r="E9" s="310"/>
      <c r="F9" s="311"/>
      <c r="G9" s="16">
        <v>2</v>
      </c>
      <c r="H9" s="46">
        <f>H10+H11+H12+H13+H14+H15+H16+H17</f>
        <v>33992179</v>
      </c>
      <c r="I9" s="46">
        <f>I10+I11+I12+I13+I14+I15+I16+I17</f>
        <v>37886358</v>
      </c>
    </row>
    <row r="10" spans="1:9" ht="12.75" customHeight="1" x14ac:dyDescent="0.2">
      <c r="A10" s="302" t="s">
        <v>233</v>
      </c>
      <c r="B10" s="303"/>
      <c r="C10" s="303"/>
      <c r="D10" s="303"/>
      <c r="E10" s="303"/>
      <c r="F10" s="304"/>
      <c r="G10" s="21">
        <v>3</v>
      </c>
      <c r="H10" s="47">
        <v>20625010</v>
      </c>
      <c r="I10" s="47">
        <v>25193275</v>
      </c>
    </row>
    <row r="11" spans="1:9" ht="31.15" customHeight="1" x14ac:dyDescent="0.2">
      <c r="A11" s="302" t="s">
        <v>234</v>
      </c>
      <c r="B11" s="303"/>
      <c r="C11" s="303"/>
      <c r="D11" s="303"/>
      <c r="E11" s="303"/>
      <c r="F11" s="304"/>
      <c r="G11" s="21">
        <v>4</v>
      </c>
      <c r="H11" s="47">
        <v>11103142</v>
      </c>
      <c r="I11" s="47">
        <v>957784</v>
      </c>
    </row>
    <row r="12" spans="1:9" ht="28.15" customHeight="1" x14ac:dyDescent="0.2">
      <c r="A12" s="302" t="s">
        <v>235</v>
      </c>
      <c r="B12" s="303"/>
      <c r="C12" s="303"/>
      <c r="D12" s="303"/>
      <c r="E12" s="303"/>
      <c r="F12" s="304"/>
      <c r="G12" s="21">
        <v>5</v>
      </c>
      <c r="H12" s="47">
        <v>20000</v>
      </c>
      <c r="I12" s="47">
        <v>24365</v>
      </c>
    </row>
    <row r="13" spans="1:9" ht="12.75" customHeight="1" x14ac:dyDescent="0.2">
      <c r="A13" s="302" t="s">
        <v>236</v>
      </c>
      <c r="B13" s="303"/>
      <c r="C13" s="303"/>
      <c r="D13" s="303"/>
      <c r="E13" s="303"/>
      <c r="F13" s="304"/>
      <c r="G13" s="21">
        <v>6</v>
      </c>
      <c r="H13" s="47">
        <v>-762127</v>
      </c>
      <c r="I13" s="47">
        <v>-2703952</v>
      </c>
    </row>
    <row r="14" spans="1:9" ht="12.75" customHeight="1" x14ac:dyDescent="0.2">
      <c r="A14" s="302" t="s">
        <v>237</v>
      </c>
      <c r="B14" s="303"/>
      <c r="C14" s="303"/>
      <c r="D14" s="303"/>
      <c r="E14" s="303"/>
      <c r="F14" s="304"/>
      <c r="G14" s="21">
        <v>7</v>
      </c>
      <c r="H14" s="47">
        <v>8254571</v>
      </c>
      <c r="I14" s="47">
        <v>12208595</v>
      </c>
    </row>
    <row r="15" spans="1:9" ht="12.75" customHeight="1" x14ac:dyDescent="0.2">
      <c r="A15" s="302" t="s">
        <v>238</v>
      </c>
      <c r="B15" s="303"/>
      <c r="C15" s="303"/>
      <c r="D15" s="303"/>
      <c r="E15" s="303"/>
      <c r="F15" s="304"/>
      <c r="G15" s="21">
        <v>8</v>
      </c>
      <c r="H15" s="47">
        <v>-330224</v>
      </c>
      <c r="I15" s="47">
        <v>1470524</v>
      </c>
    </row>
    <row r="16" spans="1:9" ht="12.75" customHeight="1" x14ac:dyDescent="0.2">
      <c r="A16" s="302" t="s">
        <v>239</v>
      </c>
      <c r="B16" s="303"/>
      <c r="C16" s="303"/>
      <c r="D16" s="303"/>
      <c r="E16" s="303"/>
      <c r="F16" s="304"/>
      <c r="G16" s="21">
        <v>9</v>
      </c>
      <c r="H16" s="47">
        <v>-3069998</v>
      </c>
      <c r="I16" s="47">
        <v>-954597</v>
      </c>
    </row>
    <row r="17" spans="1:9" ht="27.6" customHeight="1" x14ac:dyDescent="0.2">
      <c r="A17" s="302" t="s">
        <v>240</v>
      </c>
      <c r="B17" s="303"/>
      <c r="C17" s="303"/>
      <c r="D17" s="303"/>
      <c r="E17" s="303"/>
      <c r="F17" s="304"/>
      <c r="G17" s="21">
        <v>10</v>
      </c>
      <c r="H17" s="47">
        <v>-1848195</v>
      </c>
      <c r="I17" s="47">
        <v>1690364</v>
      </c>
    </row>
    <row r="18" spans="1:9" ht="29.45" customHeight="1" x14ac:dyDescent="0.2">
      <c r="A18" s="306" t="s">
        <v>241</v>
      </c>
      <c r="B18" s="307"/>
      <c r="C18" s="307"/>
      <c r="D18" s="307"/>
      <c r="E18" s="307"/>
      <c r="F18" s="308"/>
      <c r="G18" s="16">
        <v>11</v>
      </c>
      <c r="H18" s="46">
        <f>H8+H9</f>
        <v>40663258</v>
      </c>
      <c r="I18" s="46">
        <f>I8+I9</f>
        <v>41012668</v>
      </c>
    </row>
    <row r="19" spans="1:9" ht="12.75" customHeight="1" x14ac:dyDescent="0.2">
      <c r="A19" s="309" t="s">
        <v>242</v>
      </c>
      <c r="B19" s="310"/>
      <c r="C19" s="310"/>
      <c r="D19" s="310"/>
      <c r="E19" s="310"/>
      <c r="F19" s="311"/>
      <c r="G19" s="16">
        <v>12</v>
      </c>
      <c r="H19" s="46">
        <f>H20+H21+H22+H23</f>
        <v>-2387867</v>
      </c>
      <c r="I19" s="46">
        <f>I20+I21+I22+I23</f>
        <v>-20530514</v>
      </c>
    </row>
    <row r="20" spans="1:9" ht="12.75" customHeight="1" x14ac:dyDescent="0.2">
      <c r="A20" s="302" t="s">
        <v>243</v>
      </c>
      <c r="B20" s="303"/>
      <c r="C20" s="303"/>
      <c r="D20" s="303"/>
      <c r="E20" s="303"/>
      <c r="F20" s="304"/>
      <c r="G20" s="21">
        <v>13</v>
      </c>
      <c r="H20" s="47">
        <v>7520787</v>
      </c>
      <c r="I20" s="47">
        <v>-8031371</v>
      </c>
    </row>
    <row r="21" spans="1:9" ht="12.75" customHeight="1" x14ac:dyDescent="0.2">
      <c r="A21" s="302" t="s">
        <v>244</v>
      </c>
      <c r="B21" s="303"/>
      <c r="C21" s="303"/>
      <c r="D21" s="303"/>
      <c r="E21" s="303"/>
      <c r="F21" s="304"/>
      <c r="G21" s="21">
        <v>14</v>
      </c>
      <c r="H21" s="47">
        <v>-7679996</v>
      </c>
      <c r="I21" s="47">
        <v>-8426349</v>
      </c>
    </row>
    <row r="22" spans="1:9" ht="12.75" customHeight="1" x14ac:dyDescent="0.2">
      <c r="A22" s="302" t="s">
        <v>245</v>
      </c>
      <c r="B22" s="303"/>
      <c r="C22" s="303"/>
      <c r="D22" s="303"/>
      <c r="E22" s="303"/>
      <c r="F22" s="304"/>
      <c r="G22" s="21">
        <v>15</v>
      </c>
      <c r="H22" s="47">
        <v>-802470</v>
      </c>
      <c r="I22" s="47">
        <v>2052540</v>
      </c>
    </row>
    <row r="23" spans="1:9" ht="12.75" customHeight="1" x14ac:dyDescent="0.2">
      <c r="A23" s="302" t="s">
        <v>246</v>
      </c>
      <c r="B23" s="303"/>
      <c r="C23" s="303"/>
      <c r="D23" s="303"/>
      <c r="E23" s="303"/>
      <c r="F23" s="304"/>
      <c r="G23" s="21">
        <v>16</v>
      </c>
      <c r="H23" s="47">
        <v>-1426188</v>
      </c>
      <c r="I23" s="47">
        <v>-6125334</v>
      </c>
    </row>
    <row r="24" spans="1:9" ht="12.75" customHeight="1" x14ac:dyDescent="0.2">
      <c r="A24" s="306" t="s">
        <v>247</v>
      </c>
      <c r="B24" s="307"/>
      <c r="C24" s="307"/>
      <c r="D24" s="307"/>
      <c r="E24" s="307"/>
      <c r="F24" s="308"/>
      <c r="G24" s="16">
        <v>17</v>
      </c>
      <c r="H24" s="46">
        <f>H18+H19</f>
        <v>38275391</v>
      </c>
      <c r="I24" s="46">
        <f>I18+I19</f>
        <v>20482154</v>
      </c>
    </row>
    <row r="25" spans="1:9" ht="12.75" customHeight="1" x14ac:dyDescent="0.2">
      <c r="A25" s="298" t="s">
        <v>248</v>
      </c>
      <c r="B25" s="299"/>
      <c r="C25" s="299"/>
      <c r="D25" s="299"/>
      <c r="E25" s="299"/>
      <c r="F25" s="300"/>
      <c r="G25" s="21">
        <v>18</v>
      </c>
      <c r="H25" s="47">
        <v>0</v>
      </c>
      <c r="I25" s="47">
        <v>0</v>
      </c>
    </row>
    <row r="26" spans="1:9" ht="12.75" customHeight="1" x14ac:dyDescent="0.2">
      <c r="A26" s="298" t="s">
        <v>249</v>
      </c>
      <c r="B26" s="299"/>
      <c r="C26" s="299"/>
      <c r="D26" s="299"/>
      <c r="E26" s="299"/>
      <c r="F26" s="300"/>
      <c r="G26" s="21">
        <v>19</v>
      </c>
      <c r="H26" s="47">
        <v>-2249010</v>
      </c>
      <c r="I26" s="47">
        <v>-3396889</v>
      </c>
    </row>
    <row r="27" spans="1:9" ht="28.9" customHeight="1" x14ac:dyDescent="0.2">
      <c r="A27" s="324" t="s">
        <v>250</v>
      </c>
      <c r="B27" s="325"/>
      <c r="C27" s="325"/>
      <c r="D27" s="325"/>
      <c r="E27" s="325"/>
      <c r="F27" s="326"/>
      <c r="G27" s="17">
        <v>20</v>
      </c>
      <c r="H27" s="48">
        <f>H24+H25+H26</f>
        <v>36026381</v>
      </c>
      <c r="I27" s="48">
        <f>I24+I25+I26</f>
        <v>17085265</v>
      </c>
    </row>
    <row r="28" spans="1:9" x14ac:dyDescent="0.2">
      <c r="A28" s="318" t="s">
        <v>251</v>
      </c>
      <c r="B28" s="319"/>
      <c r="C28" s="319"/>
      <c r="D28" s="319"/>
      <c r="E28" s="319"/>
      <c r="F28" s="319"/>
      <c r="G28" s="319"/>
      <c r="H28" s="319"/>
      <c r="I28" s="320"/>
    </row>
    <row r="29" spans="1:9" ht="23.45" customHeight="1" x14ac:dyDescent="0.2">
      <c r="A29" s="321" t="s">
        <v>252</v>
      </c>
      <c r="B29" s="322"/>
      <c r="C29" s="322"/>
      <c r="D29" s="322"/>
      <c r="E29" s="322"/>
      <c r="F29" s="323"/>
      <c r="G29" s="20">
        <v>21</v>
      </c>
      <c r="H29" s="49">
        <v>0</v>
      </c>
      <c r="I29" s="49">
        <v>0</v>
      </c>
    </row>
    <row r="30" spans="1:9" ht="12.75" customHeight="1" x14ac:dyDescent="0.2">
      <c r="A30" s="298" t="s">
        <v>253</v>
      </c>
      <c r="B30" s="299"/>
      <c r="C30" s="299"/>
      <c r="D30" s="299"/>
      <c r="E30" s="299"/>
      <c r="F30" s="300"/>
      <c r="G30" s="21">
        <v>22</v>
      </c>
      <c r="H30" s="50">
        <v>0</v>
      </c>
      <c r="I30" s="50">
        <v>0</v>
      </c>
    </row>
    <row r="31" spans="1:9" ht="12.75" customHeight="1" x14ac:dyDescent="0.2">
      <c r="A31" s="298" t="s">
        <v>254</v>
      </c>
      <c r="B31" s="299"/>
      <c r="C31" s="299"/>
      <c r="D31" s="299"/>
      <c r="E31" s="299"/>
      <c r="F31" s="300"/>
      <c r="G31" s="21">
        <v>23</v>
      </c>
      <c r="H31" s="50">
        <v>0</v>
      </c>
      <c r="I31" s="50">
        <v>0</v>
      </c>
    </row>
    <row r="32" spans="1:9" ht="12.75" customHeight="1" x14ac:dyDescent="0.2">
      <c r="A32" s="298" t="s">
        <v>255</v>
      </c>
      <c r="B32" s="299"/>
      <c r="C32" s="299"/>
      <c r="D32" s="299"/>
      <c r="E32" s="299"/>
      <c r="F32" s="300"/>
      <c r="G32" s="21">
        <v>24</v>
      </c>
      <c r="H32" s="50">
        <v>0</v>
      </c>
      <c r="I32" s="50">
        <v>0</v>
      </c>
    </row>
    <row r="33" spans="1:9" ht="12.75" customHeight="1" x14ac:dyDescent="0.2">
      <c r="A33" s="298" t="s">
        <v>256</v>
      </c>
      <c r="B33" s="299"/>
      <c r="C33" s="299"/>
      <c r="D33" s="299"/>
      <c r="E33" s="299"/>
      <c r="F33" s="300"/>
      <c r="G33" s="21">
        <v>25</v>
      </c>
      <c r="H33" s="50">
        <v>158769</v>
      </c>
      <c r="I33" s="50">
        <v>2003310</v>
      </c>
    </row>
    <row r="34" spans="1:9" ht="12.75" customHeight="1" x14ac:dyDescent="0.2">
      <c r="A34" s="298" t="s">
        <v>257</v>
      </c>
      <c r="B34" s="299"/>
      <c r="C34" s="299"/>
      <c r="D34" s="299"/>
      <c r="E34" s="299"/>
      <c r="F34" s="300"/>
      <c r="G34" s="21">
        <v>26</v>
      </c>
      <c r="H34" s="50">
        <v>0</v>
      </c>
      <c r="I34" s="50">
        <v>105661</v>
      </c>
    </row>
    <row r="35" spans="1:9" ht="27.6" customHeight="1" x14ac:dyDescent="0.2">
      <c r="A35" s="306" t="s">
        <v>258</v>
      </c>
      <c r="B35" s="307"/>
      <c r="C35" s="307"/>
      <c r="D35" s="307"/>
      <c r="E35" s="307"/>
      <c r="F35" s="308"/>
      <c r="G35" s="16">
        <v>27</v>
      </c>
      <c r="H35" s="51">
        <f>H29+H30+H31+H32+H33+H34</f>
        <v>158769</v>
      </c>
      <c r="I35" s="51">
        <f>I29+I30+I31+I32+I33+I34</f>
        <v>2108971</v>
      </c>
    </row>
    <row r="36" spans="1:9" ht="26.45" customHeight="1" x14ac:dyDescent="0.2">
      <c r="A36" s="298" t="s">
        <v>259</v>
      </c>
      <c r="B36" s="299"/>
      <c r="C36" s="299"/>
      <c r="D36" s="299"/>
      <c r="E36" s="299"/>
      <c r="F36" s="300"/>
      <c r="G36" s="21">
        <v>28</v>
      </c>
      <c r="H36" s="50">
        <v>-24774331</v>
      </c>
      <c r="I36" s="50">
        <v>-26237614</v>
      </c>
    </row>
    <row r="37" spans="1:9" ht="12.75" customHeight="1" x14ac:dyDescent="0.2">
      <c r="A37" s="298" t="s">
        <v>260</v>
      </c>
      <c r="B37" s="299"/>
      <c r="C37" s="299"/>
      <c r="D37" s="299"/>
      <c r="E37" s="299"/>
      <c r="F37" s="300"/>
      <c r="G37" s="21">
        <v>29</v>
      </c>
      <c r="H37" s="50">
        <v>0</v>
      </c>
      <c r="I37" s="50">
        <v>0</v>
      </c>
    </row>
    <row r="38" spans="1:9" ht="12.75" customHeight="1" x14ac:dyDescent="0.2">
      <c r="A38" s="298" t="s">
        <v>261</v>
      </c>
      <c r="B38" s="299"/>
      <c r="C38" s="299"/>
      <c r="D38" s="299"/>
      <c r="E38" s="299"/>
      <c r="F38" s="300"/>
      <c r="G38" s="21">
        <v>30</v>
      </c>
      <c r="H38" s="50">
        <v>-1824448</v>
      </c>
      <c r="I38" s="50">
        <v>0</v>
      </c>
    </row>
    <row r="39" spans="1:9" ht="12.75" customHeight="1" x14ac:dyDescent="0.2">
      <c r="A39" s="298" t="s">
        <v>262</v>
      </c>
      <c r="B39" s="299"/>
      <c r="C39" s="299"/>
      <c r="D39" s="299"/>
      <c r="E39" s="299"/>
      <c r="F39" s="300"/>
      <c r="G39" s="21">
        <v>31</v>
      </c>
      <c r="H39" s="50">
        <v>-2178427</v>
      </c>
      <c r="I39" s="50">
        <v>-7775323</v>
      </c>
    </row>
    <row r="40" spans="1:9" ht="12.75" customHeight="1" x14ac:dyDescent="0.2">
      <c r="A40" s="298" t="s">
        <v>263</v>
      </c>
      <c r="B40" s="299"/>
      <c r="C40" s="299"/>
      <c r="D40" s="299"/>
      <c r="E40" s="299"/>
      <c r="F40" s="300"/>
      <c r="G40" s="21">
        <v>32</v>
      </c>
      <c r="H40" s="50">
        <v>0</v>
      </c>
      <c r="I40" s="50">
        <v>-34124597</v>
      </c>
    </row>
    <row r="41" spans="1:9" ht="22.9" customHeight="1" x14ac:dyDescent="0.2">
      <c r="A41" s="306" t="s">
        <v>264</v>
      </c>
      <c r="B41" s="307"/>
      <c r="C41" s="307"/>
      <c r="D41" s="307"/>
      <c r="E41" s="307"/>
      <c r="F41" s="308"/>
      <c r="G41" s="16">
        <v>33</v>
      </c>
      <c r="H41" s="51">
        <f>H36+H37+H38+H39+H40</f>
        <v>-28777206</v>
      </c>
      <c r="I41" s="51">
        <f>I36+I37+I38+I39+I40</f>
        <v>-68137534</v>
      </c>
    </row>
    <row r="42" spans="1:9" ht="30.6" customHeight="1" x14ac:dyDescent="0.2">
      <c r="A42" s="324" t="s">
        <v>265</v>
      </c>
      <c r="B42" s="325"/>
      <c r="C42" s="325"/>
      <c r="D42" s="325"/>
      <c r="E42" s="325"/>
      <c r="F42" s="326"/>
      <c r="G42" s="17">
        <v>34</v>
      </c>
      <c r="H42" s="52">
        <f>H35+H41</f>
        <v>-28618437</v>
      </c>
      <c r="I42" s="52">
        <f>I35+I41</f>
        <v>-66028563</v>
      </c>
    </row>
    <row r="43" spans="1:9" x14ac:dyDescent="0.2">
      <c r="A43" s="318" t="s">
        <v>266</v>
      </c>
      <c r="B43" s="319"/>
      <c r="C43" s="319"/>
      <c r="D43" s="319"/>
      <c r="E43" s="319"/>
      <c r="F43" s="319"/>
      <c r="G43" s="319"/>
      <c r="H43" s="319"/>
      <c r="I43" s="320"/>
    </row>
    <row r="44" spans="1:9" ht="12.75" customHeight="1" x14ac:dyDescent="0.2">
      <c r="A44" s="321" t="s">
        <v>267</v>
      </c>
      <c r="B44" s="322"/>
      <c r="C44" s="322"/>
      <c r="D44" s="322"/>
      <c r="E44" s="322"/>
      <c r="F44" s="323"/>
      <c r="G44" s="20">
        <v>35</v>
      </c>
      <c r="H44" s="49">
        <v>0</v>
      </c>
      <c r="I44" s="49">
        <v>0</v>
      </c>
    </row>
    <row r="45" spans="1:9" ht="27.6" customHeight="1" x14ac:dyDescent="0.2">
      <c r="A45" s="298" t="s">
        <v>268</v>
      </c>
      <c r="B45" s="299"/>
      <c r="C45" s="299"/>
      <c r="D45" s="299"/>
      <c r="E45" s="299"/>
      <c r="F45" s="300"/>
      <c r="G45" s="21">
        <v>36</v>
      </c>
      <c r="H45" s="50">
        <v>0</v>
      </c>
      <c r="I45" s="50">
        <v>47891046</v>
      </c>
    </row>
    <row r="46" spans="1:9" ht="12.75" customHeight="1" x14ac:dyDescent="0.2">
      <c r="A46" s="298" t="s">
        <v>269</v>
      </c>
      <c r="B46" s="299"/>
      <c r="C46" s="299"/>
      <c r="D46" s="299"/>
      <c r="E46" s="299"/>
      <c r="F46" s="300"/>
      <c r="G46" s="21">
        <v>37</v>
      </c>
      <c r="H46" s="50">
        <v>39338279</v>
      </c>
      <c r="I46" s="50">
        <v>253348472</v>
      </c>
    </row>
    <row r="47" spans="1:9" ht="12.75" customHeight="1" x14ac:dyDescent="0.2">
      <c r="A47" s="298" t="s">
        <v>270</v>
      </c>
      <c r="B47" s="299"/>
      <c r="C47" s="299"/>
      <c r="D47" s="299"/>
      <c r="E47" s="299"/>
      <c r="F47" s="300"/>
      <c r="G47" s="21">
        <v>38</v>
      </c>
      <c r="H47" s="50">
        <v>0</v>
      </c>
      <c r="I47" s="50">
        <v>57059347</v>
      </c>
    </row>
    <row r="48" spans="1:9" ht="25.9" customHeight="1" x14ac:dyDescent="0.2">
      <c r="A48" s="306" t="s">
        <v>271</v>
      </c>
      <c r="B48" s="307"/>
      <c r="C48" s="307"/>
      <c r="D48" s="307"/>
      <c r="E48" s="307"/>
      <c r="F48" s="308"/>
      <c r="G48" s="16">
        <v>39</v>
      </c>
      <c r="H48" s="51">
        <f>H44+H45+H46+H47</f>
        <v>39338279</v>
      </c>
      <c r="I48" s="51">
        <f>I44+I45+I46+I47</f>
        <v>358298865</v>
      </c>
    </row>
    <row r="49" spans="1:9" ht="24.6" customHeight="1" x14ac:dyDescent="0.2">
      <c r="A49" s="298" t="s">
        <v>272</v>
      </c>
      <c r="B49" s="299"/>
      <c r="C49" s="299"/>
      <c r="D49" s="299"/>
      <c r="E49" s="299"/>
      <c r="F49" s="300"/>
      <c r="G49" s="21">
        <v>40</v>
      </c>
      <c r="H49" s="50">
        <v>-41030449</v>
      </c>
      <c r="I49" s="50">
        <v>-210710786</v>
      </c>
    </row>
    <row r="50" spans="1:9" ht="12.75" customHeight="1" x14ac:dyDescent="0.2">
      <c r="A50" s="298" t="s">
        <v>273</v>
      </c>
      <c r="B50" s="299"/>
      <c r="C50" s="299"/>
      <c r="D50" s="299"/>
      <c r="E50" s="299"/>
      <c r="F50" s="300"/>
      <c r="G50" s="21">
        <v>41</v>
      </c>
      <c r="H50" s="50">
        <v>-1374845</v>
      </c>
      <c r="I50" s="50">
        <v>-2258674</v>
      </c>
    </row>
    <row r="51" spans="1:9" ht="12.75" customHeight="1" x14ac:dyDescent="0.2">
      <c r="A51" s="298" t="s">
        <v>274</v>
      </c>
      <c r="B51" s="299"/>
      <c r="C51" s="299"/>
      <c r="D51" s="299"/>
      <c r="E51" s="299"/>
      <c r="F51" s="300"/>
      <c r="G51" s="21">
        <v>42</v>
      </c>
      <c r="H51" s="50">
        <v>-5307275</v>
      </c>
      <c r="I51" s="50">
        <v>-7251051</v>
      </c>
    </row>
    <row r="52" spans="1:9" ht="26.45" customHeight="1" x14ac:dyDescent="0.2">
      <c r="A52" s="298" t="s">
        <v>275</v>
      </c>
      <c r="B52" s="299"/>
      <c r="C52" s="299"/>
      <c r="D52" s="299"/>
      <c r="E52" s="299"/>
      <c r="F52" s="300"/>
      <c r="G52" s="21">
        <v>43</v>
      </c>
      <c r="H52" s="50">
        <v>-291287</v>
      </c>
      <c r="I52" s="50">
        <v>0</v>
      </c>
    </row>
    <row r="53" spans="1:9" ht="12.75" customHeight="1" x14ac:dyDescent="0.2">
      <c r="A53" s="298" t="s">
        <v>276</v>
      </c>
      <c r="B53" s="299"/>
      <c r="C53" s="299"/>
      <c r="D53" s="299"/>
      <c r="E53" s="299"/>
      <c r="F53" s="300"/>
      <c r="G53" s="21">
        <v>44</v>
      </c>
      <c r="H53" s="50">
        <v>0</v>
      </c>
      <c r="I53" s="50">
        <v>-26951000</v>
      </c>
    </row>
    <row r="54" spans="1:9" ht="27.6" customHeight="1" x14ac:dyDescent="0.2">
      <c r="A54" s="306" t="s">
        <v>277</v>
      </c>
      <c r="B54" s="307"/>
      <c r="C54" s="307"/>
      <c r="D54" s="307"/>
      <c r="E54" s="307"/>
      <c r="F54" s="308"/>
      <c r="G54" s="16">
        <v>45</v>
      </c>
      <c r="H54" s="51">
        <f>H49+H50+H51+H52+H53</f>
        <v>-48003856</v>
      </c>
      <c r="I54" s="51">
        <f>I49+I50+I51+I52+I53</f>
        <v>-247171511</v>
      </c>
    </row>
    <row r="55" spans="1:9" ht="27.6" customHeight="1" x14ac:dyDescent="0.2">
      <c r="A55" s="327" t="s">
        <v>278</v>
      </c>
      <c r="B55" s="328"/>
      <c r="C55" s="328"/>
      <c r="D55" s="328"/>
      <c r="E55" s="328"/>
      <c r="F55" s="329"/>
      <c r="G55" s="16">
        <v>46</v>
      </c>
      <c r="H55" s="51">
        <f>H48+H54</f>
        <v>-8665577</v>
      </c>
      <c r="I55" s="51">
        <f>I48+I54</f>
        <v>111127354</v>
      </c>
    </row>
    <row r="56" spans="1:9" x14ac:dyDescent="0.2">
      <c r="A56" s="230" t="s">
        <v>279</v>
      </c>
      <c r="B56" s="231"/>
      <c r="C56" s="231"/>
      <c r="D56" s="231"/>
      <c r="E56" s="231"/>
      <c r="F56" s="232"/>
      <c r="G56" s="21">
        <v>47</v>
      </c>
      <c r="H56" s="50">
        <v>-5628373</v>
      </c>
      <c r="I56" s="50">
        <v>-838216</v>
      </c>
    </row>
    <row r="57" spans="1:9" ht="27" customHeight="1" x14ac:dyDescent="0.2">
      <c r="A57" s="327" t="s">
        <v>280</v>
      </c>
      <c r="B57" s="328"/>
      <c r="C57" s="328"/>
      <c r="D57" s="328"/>
      <c r="E57" s="328"/>
      <c r="F57" s="329"/>
      <c r="G57" s="16">
        <v>48</v>
      </c>
      <c r="H57" s="51">
        <f>H27+H42+H55+H56</f>
        <v>-6886006</v>
      </c>
      <c r="I57" s="51">
        <f>I27+I42+I55+I56</f>
        <v>61345840</v>
      </c>
    </row>
    <row r="58" spans="1:9" ht="27" customHeight="1" x14ac:dyDescent="0.2">
      <c r="A58" s="330" t="s">
        <v>281</v>
      </c>
      <c r="B58" s="331"/>
      <c r="C58" s="331"/>
      <c r="D58" s="331"/>
      <c r="E58" s="331"/>
      <c r="F58" s="332"/>
      <c r="G58" s="21">
        <v>49</v>
      </c>
      <c r="H58" s="50">
        <v>57522788</v>
      </c>
      <c r="I58" s="50">
        <v>50636782</v>
      </c>
    </row>
    <row r="59" spans="1:9" ht="28.9" customHeight="1" x14ac:dyDescent="0.2">
      <c r="A59" s="324" t="s">
        <v>282</v>
      </c>
      <c r="B59" s="325"/>
      <c r="C59" s="325"/>
      <c r="D59" s="325"/>
      <c r="E59" s="325"/>
      <c r="F59" s="326"/>
      <c r="G59" s="17">
        <v>50</v>
      </c>
      <c r="H59" s="52">
        <f>H57+H58</f>
        <v>50636782</v>
      </c>
      <c r="I59" s="52">
        <f>I57+I58</f>
        <v>111982622</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for INTERNAL use&amp;1#_x000D_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2162-24B1-4232-BA9D-155F85BB207E}">
  <dimension ref="A1:I53"/>
  <sheetViews>
    <sheetView topLeftCell="A5" zoomScale="115" zoomScaleNormal="115" workbookViewId="0">
      <selection activeCell="I52" sqref="I52"/>
    </sheetView>
  </sheetViews>
  <sheetFormatPr defaultColWidth="9.140625" defaultRowHeight="12.75" x14ac:dyDescent="0.2"/>
  <cols>
    <col min="1" max="7" width="9.140625" style="128"/>
    <col min="8" max="9" width="20.7109375" style="129" customWidth="1"/>
    <col min="10" max="16384" width="9.140625" style="128"/>
  </cols>
  <sheetData>
    <row r="1" spans="1:9" x14ac:dyDescent="0.2">
      <c r="A1" s="343" t="s">
        <v>283</v>
      </c>
      <c r="B1" s="297"/>
      <c r="C1" s="297"/>
      <c r="D1" s="297"/>
      <c r="E1" s="297"/>
      <c r="F1" s="297"/>
      <c r="G1" s="297"/>
      <c r="H1" s="297"/>
      <c r="I1" s="297"/>
    </row>
    <row r="2" spans="1:9" ht="12.75" customHeight="1" x14ac:dyDescent="0.2">
      <c r="A2" s="273" t="s">
        <v>606</v>
      </c>
      <c r="B2" s="239"/>
      <c r="C2" s="239"/>
      <c r="D2" s="239"/>
      <c r="E2" s="239"/>
      <c r="F2" s="239"/>
      <c r="G2" s="239"/>
      <c r="H2" s="239"/>
      <c r="I2" s="239"/>
    </row>
    <row r="3" spans="1:9" x14ac:dyDescent="0.2">
      <c r="A3" s="344" t="s">
        <v>483</v>
      </c>
      <c r="B3" s="345"/>
      <c r="C3" s="345"/>
      <c r="D3" s="345"/>
      <c r="E3" s="345"/>
      <c r="F3" s="345"/>
      <c r="G3" s="345"/>
      <c r="H3" s="345"/>
      <c r="I3" s="345"/>
    </row>
    <row r="4" spans="1:9" ht="12.75" customHeight="1" x14ac:dyDescent="0.2">
      <c r="A4" s="301" t="s">
        <v>605</v>
      </c>
      <c r="B4" s="242"/>
      <c r="C4" s="242"/>
      <c r="D4" s="242"/>
      <c r="E4" s="242"/>
      <c r="F4" s="242"/>
      <c r="G4" s="242"/>
      <c r="H4" s="242"/>
      <c r="I4" s="243"/>
    </row>
    <row r="5" spans="1:9" ht="24" thickBot="1" x14ac:dyDescent="0.25">
      <c r="A5" s="346" t="s">
        <v>42</v>
      </c>
      <c r="B5" s="313"/>
      <c r="C5" s="313"/>
      <c r="D5" s="313"/>
      <c r="E5" s="313"/>
      <c r="F5" s="314"/>
      <c r="G5" s="124" t="s">
        <v>164</v>
      </c>
      <c r="H5" s="125" t="s">
        <v>165</v>
      </c>
      <c r="I5" s="125" t="s">
        <v>166</v>
      </c>
    </row>
    <row r="6" spans="1:9" x14ac:dyDescent="0.2">
      <c r="A6" s="347">
        <v>1</v>
      </c>
      <c r="B6" s="316"/>
      <c r="C6" s="316"/>
      <c r="D6" s="316"/>
      <c r="E6" s="316"/>
      <c r="F6" s="317"/>
      <c r="G6" s="126">
        <v>2</v>
      </c>
      <c r="H6" s="127" t="s">
        <v>228</v>
      </c>
      <c r="I6" s="127" t="s">
        <v>229</v>
      </c>
    </row>
    <row r="7" spans="1:9" x14ac:dyDescent="0.2">
      <c r="A7" s="318" t="s">
        <v>230</v>
      </c>
      <c r="B7" s="337"/>
      <c r="C7" s="337"/>
      <c r="D7" s="337"/>
      <c r="E7" s="337"/>
      <c r="F7" s="337"/>
      <c r="G7" s="337"/>
      <c r="H7" s="337"/>
      <c r="I7" s="338"/>
    </row>
    <row r="8" spans="1:9" x14ac:dyDescent="0.2">
      <c r="A8" s="342" t="s">
        <v>284</v>
      </c>
      <c r="B8" s="342"/>
      <c r="C8" s="342"/>
      <c r="D8" s="342"/>
      <c r="E8" s="342"/>
      <c r="F8" s="342"/>
      <c r="G8" s="14">
        <v>1</v>
      </c>
      <c r="H8" s="49">
        <v>0</v>
      </c>
      <c r="I8" s="49">
        <v>0</v>
      </c>
    </row>
    <row r="9" spans="1:9" x14ac:dyDescent="0.2">
      <c r="A9" s="278" t="s">
        <v>285</v>
      </c>
      <c r="B9" s="278"/>
      <c r="C9" s="278"/>
      <c r="D9" s="278"/>
      <c r="E9" s="278"/>
      <c r="F9" s="278"/>
      <c r="G9" s="15">
        <v>2</v>
      </c>
      <c r="H9" s="49">
        <v>0</v>
      </c>
      <c r="I9" s="49">
        <v>0</v>
      </c>
    </row>
    <row r="10" spans="1:9" x14ac:dyDescent="0.2">
      <c r="A10" s="278" t="s">
        <v>286</v>
      </c>
      <c r="B10" s="278"/>
      <c r="C10" s="278"/>
      <c r="D10" s="278"/>
      <c r="E10" s="278"/>
      <c r="F10" s="278"/>
      <c r="G10" s="15">
        <v>3</v>
      </c>
      <c r="H10" s="49">
        <v>0</v>
      </c>
      <c r="I10" s="49">
        <v>0</v>
      </c>
    </row>
    <row r="11" spans="1:9" x14ac:dyDescent="0.2">
      <c r="A11" s="278" t="s">
        <v>287</v>
      </c>
      <c r="B11" s="278"/>
      <c r="C11" s="278"/>
      <c r="D11" s="278"/>
      <c r="E11" s="278"/>
      <c r="F11" s="278"/>
      <c r="G11" s="15">
        <v>4</v>
      </c>
      <c r="H11" s="49">
        <v>0</v>
      </c>
      <c r="I11" s="49">
        <v>0</v>
      </c>
    </row>
    <row r="12" spans="1:9" x14ac:dyDescent="0.2">
      <c r="A12" s="278" t="s">
        <v>399</v>
      </c>
      <c r="B12" s="278"/>
      <c r="C12" s="278"/>
      <c r="D12" s="278"/>
      <c r="E12" s="278"/>
      <c r="F12" s="278"/>
      <c r="G12" s="15">
        <v>5</v>
      </c>
      <c r="H12" s="49">
        <v>0</v>
      </c>
      <c r="I12" s="49">
        <v>0</v>
      </c>
    </row>
    <row r="13" spans="1:9" x14ac:dyDescent="0.2">
      <c r="A13" s="289" t="s">
        <v>400</v>
      </c>
      <c r="B13" s="289"/>
      <c r="C13" s="289"/>
      <c r="D13" s="289"/>
      <c r="E13" s="289"/>
      <c r="F13" s="289"/>
      <c r="G13" s="16">
        <v>6</v>
      </c>
      <c r="H13" s="51">
        <f>SUM(H8:H12)</f>
        <v>0</v>
      </c>
      <c r="I13" s="51">
        <f>SUM(I8:I12)</f>
        <v>0</v>
      </c>
    </row>
    <row r="14" spans="1:9" x14ac:dyDescent="0.2">
      <c r="A14" s="278" t="s">
        <v>401</v>
      </c>
      <c r="B14" s="278"/>
      <c r="C14" s="278"/>
      <c r="D14" s="278"/>
      <c r="E14" s="278"/>
      <c r="F14" s="278"/>
      <c r="G14" s="15">
        <v>7</v>
      </c>
      <c r="H14" s="49">
        <v>0</v>
      </c>
      <c r="I14" s="49">
        <v>0</v>
      </c>
    </row>
    <row r="15" spans="1:9" x14ac:dyDescent="0.2">
      <c r="A15" s="278" t="s">
        <v>402</v>
      </c>
      <c r="B15" s="278"/>
      <c r="C15" s="278"/>
      <c r="D15" s="278"/>
      <c r="E15" s="278"/>
      <c r="F15" s="278"/>
      <c r="G15" s="15">
        <v>8</v>
      </c>
      <c r="H15" s="49">
        <v>0</v>
      </c>
      <c r="I15" s="49">
        <v>0</v>
      </c>
    </row>
    <row r="16" spans="1:9" x14ac:dyDescent="0.2">
      <c r="A16" s="278" t="s">
        <v>404</v>
      </c>
      <c r="B16" s="278"/>
      <c r="C16" s="278"/>
      <c r="D16" s="278"/>
      <c r="E16" s="278"/>
      <c r="F16" s="278"/>
      <c r="G16" s="15">
        <v>9</v>
      </c>
      <c r="H16" s="49">
        <v>0</v>
      </c>
      <c r="I16" s="49">
        <v>0</v>
      </c>
    </row>
    <row r="17" spans="1:9" x14ac:dyDescent="0.2">
      <c r="A17" s="278" t="s">
        <v>405</v>
      </c>
      <c r="B17" s="278"/>
      <c r="C17" s="278"/>
      <c r="D17" s="278"/>
      <c r="E17" s="278"/>
      <c r="F17" s="278"/>
      <c r="G17" s="15">
        <v>10</v>
      </c>
      <c r="H17" s="49">
        <v>0</v>
      </c>
      <c r="I17" s="49">
        <v>0</v>
      </c>
    </row>
    <row r="18" spans="1:9" x14ac:dyDescent="0.2">
      <c r="A18" s="278" t="s">
        <v>406</v>
      </c>
      <c r="B18" s="278"/>
      <c r="C18" s="278"/>
      <c r="D18" s="278"/>
      <c r="E18" s="278"/>
      <c r="F18" s="278"/>
      <c r="G18" s="15">
        <v>11</v>
      </c>
      <c r="H18" s="49">
        <v>0</v>
      </c>
      <c r="I18" s="49">
        <v>0</v>
      </c>
    </row>
    <row r="19" spans="1:9" x14ac:dyDescent="0.2">
      <c r="A19" s="278" t="s">
        <v>407</v>
      </c>
      <c r="B19" s="278"/>
      <c r="C19" s="278"/>
      <c r="D19" s="278"/>
      <c r="E19" s="278"/>
      <c r="F19" s="278"/>
      <c r="G19" s="15">
        <v>12</v>
      </c>
      <c r="H19" s="49">
        <v>0</v>
      </c>
      <c r="I19" s="49">
        <v>0</v>
      </c>
    </row>
    <row r="20" spans="1:9" x14ac:dyDescent="0.2">
      <c r="A20" s="340" t="s">
        <v>408</v>
      </c>
      <c r="B20" s="341"/>
      <c r="C20" s="341"/>
      <c r="D20" s="341"/>
      <c r="E20" s="341"/>
      <c r="F20" s="341"/>
      <c r="G20" s="17">
        <v>13</v>
      </c>
      <c r="H20" s="52">
        <f>H14+H15+H16+H17+H18+H19</f>
        <v>0</v>
      </c>
      <c r="I20" s="52">
        <f>I14+I15+I16+I17+I18+I19</f>
        <v>0</v>
      </c>
    </row>
    <row r="21" spans="1:9" x14ac:dyDescent="0.2">
      <c r="A21" s="340" t="s">
        <v>409</v>
      </c>
      <c r="B21" s="341"/>
      <c r="C21" s="341"/>
      <c r="D21" s="341"/>
      <c r="E21" s="341"/>
      <c r="F21" s="341"/>
      <c r="G21" s="17">
        <v>14</v>
      </c>
      <c r="H21" s="52">
        <f>H13+H20</f>
        <v>0</v>
      </c>
      <c r="I21" s="52">
        <f>I13+I20</f>
        <v>0</v>
      </c>
    </row>
    <row r="22" spans="1:9" x14ac:dyDescent="0.2">
      <c r="A22" s="318" t="s">
        <v>251</v>
      </c>
      <c r="B22" s="337"/>
      <c r="C22" s="337"/>
      <c r="D22" s="337"/>
      <c r="E22" s="337"/>
      <c r="F22" s="337"/>
      <c r="G22" s="337"/>
      <c r="H22" s="337"/>
      <c r="I22" s="338"/>
    </row>
    <row r="23" spans="1:9" x14ac:dyDescent="0.2">
      <c r="A23" s="342" t="s">
        <v>403</v>
      </c>
      <c r="B23" s="342"/>
      <c r="C23" s="342"/>
      <c r="D23" s="342"/>
      <c r="E23" s="342"/>
      <c r="F23" s="342"/>
      <c r="G23" s="14">
        <v>15</v>
      </c>
      <c r="H23" s="49">
        <v>0</v>
      </c>
      <c r="I23" s="49">
        <v>0</v>
      </c>
    </row>
    <row r="24" spans="1:9" x14ac:dyDescent="0.2">
      <c r="A24" s="278" t="s">
        <v>288</v>
      </c>
      <c r="B24" s="278"/>
      <c r="C24" s="278"/>
      <c r="D24" s="278"/>
      <c r="E24" s="278"/>
      <c r="F24" s="278"/>
      <c r="G24" s="14">
        <v>16</v>
      </c>
      <c r="H24" s="49">
        <v>0</v>
      </c>
      <c r="I24" s="49">
        <v>0</v>
      </c>
    </row>
    <row r="25" spans="1:9" x14ac:dyDescent="0.2">
      <c r="A25" s="278" t="s">
        <v>289</v>
      </c>
      <c r="B25" s="278"/>
      <c r="C25" s="278"/>
      <c r="D25" s="278"/>
      <c r="E25" s="278"/>
      <c r="F25" s="278"/>
      <c r="G25" s="14">
        <v>17</v>
      </c>
      <c r="H25" s="49">
        <v>0</v>
      </c>
      <c r="I25" s="49">
        <v>0</v>
      </c>
    </row>
    <row r="26" spans="1:9" x14ac:dyDescent="0.2">
      <c r="A26" s="278" t="s">
        <v>290</v>
      </c>
      <c r="B26" s="278"/>
      <c r="C26" s="278"/>
      <c r="D26" s="278"/>
      <c r="E26" s="278"/>
      <c r="F26" s="278"/>
      <c r="G26" s="14">
        <v>18</v>
      </c>
      <c r="H26" s="49">
        <v>0</v>
      </c>
      <c r="I26" s="49">
        <v>0</v>
      </c>
    </row>
    <row r="27" spans="1:9" x14ac:dyDescent="0.2">
      <c r="A27" s="278" t="s">
        <v>291</v>
      </c>
      <c r="B27" s="278"/>
      <c r="C27" s="278"/>
      <c r="D27" s="278"/>
      <c r="E27" s="278"/>
      <c r="F27" s="278"/>
      <c r="G27" s="14">
        <v>19</v>
      </c>
      <c r="H27" s="49">
        <v>0</v>
      </c>
      <c r="I27" s="49">
        <v>0</v>
      </c>
    </row>
    <row r="28" spans="1:9" x14ac:dyDescent="0.2">
      <c r="A28" s="278" t="s">
        <v>292</v>
      </c>
      <c r="B28" s="278"/>
      <c r="C28" s="278"/>
      <c r="D28" s="278"/>
      <c r="E28" s="278"/>
      <c r="F28" s="278"/>
      <c r="G28" s="14">
        <v>20</v>
      </c>
      <c r="H28" s="49">
        <v>0</v>
      </c>
      <c r="I28" s="49">
        <v>0</v>
      </c>
    </row>
    <row r="29" spans="1:9" x14ac:dyDescent="0.2">
      <c r="A29" s="289" t="s">
        <v>410</v>
      </c>
      <c r="B29" s="289"/>
      <c r="C29" s="289"/>
      <c r="D29" s="289"/>
      <c r="E29" s="289"/>
      <c r="F29" s="289"/>
      <c r="G29" s="16">
        <v>21</v>
      </c>
      <c r="H29" s="51">
        <f>SUM(H23:H28)</f>
        <v>0</v>
      </c>
      <c r="I29" s="51">
        <f>SUM(I23:I28)</f>
        <v>0</v>
      </c>
    </row>
    <row r="30" spans="1:9" x14ac:dyDescent="0.2">
      <c r="A30" s="278" t="s">
        <v>293</v>
      </c>
      <c r="B30" s="278"/>
      <c r="C30" s="278"/>
      <c r="D30" s="278"/>
      <c r="E30" s="278"/>
      <c r="F30" s="278"/>
      <c r="G30" s="15">
        <v>22</v>
      </c>
      <c r="H30" s="49">
        <v>0</v>
      </c>
      <c r="I30" s="49">
        <v>0</v>
      </c>
    </row>
    <row r="31" spans="1:9" x14ac:dyDescent="0.2">
      <c r="A31" s="278" t="s">
        <v>294</v>
      </c>
      <c r="B31" s="278"/>
      <c r="C31" s="278"/>
      <c r="D31" s="278"/>
      <c r="E31" s="278"/>
      <c r="F31" s="278"/>
      <c r="G31" s="15">
        <v>23</v>
      </c>
      <c r="H31" s="49">
        <v>0</v>
      </c>
      <c r="I31" s="49">
        <v>0</v>
      </c>
    </row>
    <row r="32" spans="1:9" x14ac:dyDescent="0.2">
      <c r="A32" s="278" t="s">
        <v>295</v>
      </c>
      <c r="B32" s="278"/>
      <c r="C32" s="278"/>
      <c r="D32" s="278"/>
      <c r="E32" s="278"/>
      <c r="F32" s="278"/>
      <c r="G32" s="15">
        <v>24</v>
      </c>
      <c r="H32" s="49">
        <v>0</v>
      </c>
      <c r="I32" s="49">
        <v>0</v>
      </c>
    </row>
    <row r="33" spans="1:9" x14ac:dyDescent="0.2">
      <c r="A33" s="278" t="s">
        <v>296</v>
      </c>
      <c r="B33" s="278"/>
      <c r="C33" s="278"/>
      <c r="D33" s="278"/>
      <c r="E33" s="278"/>
      <c r="F33" s="278"/>
      <c r="G33" s="15">
        <v>25</v>
      </c>
      <c r="H33" s="49">
        <v>0</v>
      </c>
      <c r="I33" s="49">
        <v>0</v>
      </c>
    </row>
    <row r="34" spans="1:9" x14ac:dyDescent="0.2">
      <c r="A34" s="278" t="s">
        <v>297</v>
      </c>
      <c r="B34" s="278"/>
      <c r="C34" s="278"/>
      <c r="D34" s="278"/>
      <c r="E34" s="278"/>
      <c r="F34" s="278"/>
      <c r="G34" s="15">
        <v>26</v>
      </c>
      <c r="H34" s="49">
        <v>0</v>
      </c>
      <c r="I34" s="49">
        <v>0</v>
      </c>
    </row>
    <row r="35" spans="1:9" x14ac:dyDescent="0.2">
      <c r="A35" s="289" t="s">
        <v>411</v>
      </c>
      <c r="B35" s="289"/>
      <c r="C35" s="289"/>
      <c r="D35" s="289"/>
      <c r="E35" s="289"/>
      <c r="F35" s="289"/>
      <c r="G35" s="16">
        <v>27</v>
      </c>
      <c r="H35" s="51">
        <f>SUM(H30:H34)</f>
        <v>0</v>
      </c>
      <c r="I35" s="51">
        <f>SUM(I30:I34)</f>
        <v>0</v>
      </c>
    </row>
    <row r="36" spans="1:9" x14ac:dyDescent="0.2">
      <c r="A36" s="340" t="s">
        <v>412</v>
      </c>
      <c r="B36" s="341"/>
      <c r="C36" s="341"/>
      <c r="D36" s="341"/>
      <c r="E36" s="341"/>
      <c r="F36" s="341"/>
      <c r="G36" s="17">
        <v>28</v>
      </c>
      <c r="H36" s="52">
        <f>H29+H35</f>
        <v>0</v>
      </c>
      <c r="I36" s="52">
        <f>I29+I35</f>
        <v>0</v>
      </c>
    </row>
    <row r="37" spans="1:9" x14ac:dyDescent="0.2">
      <c r="A37" s="318" t="s">
        <v>266</v>
      </c>
      <c r="B37" s="337"/>
      <c r="C37" s="337"/>
      <c r="D37" s="337"/>
      <c r="E37" s="337"/>
      <c r="F37" s="337"/>
      <c r="G37" s="337">
        <v>0</v>
      </c>
      <c r="H37" s="337"/>
      <c r="I37" s="338"/>
    </row>
    <row r="38" spans="1:9" x14ac:dyDescent="0.2">
      <c r="A38" s="339" t="s">
        <v>298</v>
      </c>
      <c r="B38" s="339"/>
      <c r="C38" s="339"/>
      <c r="D38" s="339"/>
      <c r="E38" s="339"/>
      <c r="F38" s="339"/>
      <c r="G38" s="14">
        <v>29</v>
      </c>
      <c r="H38" s="49">
        <v>0</v>
      </c>
      <c r="I38" s="49">
        <v>0</v>
      </c>
    </row>
    <row r="39" spans="1:9" x14ac:dyDescent="0.2">
      <c r="A39" s="223" t="s">
        <v>299</v>
      </c>
      <c r="B39" s="223"/>
      <c r="C39" s="223"/>
      <c r="D39" s="223"/>
      <c r="E39" s="223"/>
      <c r="F39" s="223"/>
      <c r="G39" s="14">
        <v>30</v>
      </c>
      <c r="H39" s="49">
        <v>0</v>
      </c>
      <c r="I39" s="49">
        <v>0</v>
      </c>
    </row>
    <row r="40" spans="1:9" x14ac:dyDescent="0.2">
      <c r="A40" s="223" t="s">
        <v>300</v>
      </c>
      <c r="B40" s="223"/>
      <c r="C40" s="223"/>
      <c r="D40" s="223"/>
      <c r="E40" s="223"/>
      <c r="F40" s="223"/>
      <c r="G40" s="14">
        <v>31</v>
      </c>
      <c r="H40" s="49">
        <v>0</v>
      </c>
      <c r="I40" s="49">
        <v>0</v>
      </c>
    </row>
    <row r="41" spans="1:9" x14ac:dyDescent="0.2">
      <c r="A41" s="223" t="s">
        <v>301</v>
      </c>
      <c r="B41" s="223"/>
      <c r="C41" s="223"/>
      <c r="D41" s="223"/>
      <c r="E41" s="223"/>
      <c r="F41" s="223"/>
      <c r="G41" s="14">
        <v>32</v>
      </c>
      <c r="H41" s="49">
        <v>0</v>
      </c>
      <c r="I41" s="49">
        <v>0</v>
      </c>
    </row>
    <row r="42" spans="1:9" x14ac:dyDescent="0.2">
      <c r="A42" s="289" t="s">
        <v>413</v>
      </c>
      <c r="B42" s="289"/>
      <c r="C42" s="289"/>
      <c r="D42" s="289"/>
      <c r="E42" s="289"/>
      <c r="F42" s="289"/>
      <c r="G42" s="16">
        <v>33</v>
      </c>
      <c r="H42" s="51">
        <f>H41+H40+H39+H38</f>
        <v>0</v>
      </c>
      <c r="I42" s="51">
        <f>I41+I40+I39+I38</f>
        <v>0</v>
      </c>
    </row>
    <row r="43" spans="1:9" x14ac:dyDescent="0.2">
      <c r="A43" s="223" t="s">
        <v>302</v>
      </c>
      <c r="B43" s="223"/>
      <c r="C43" s="223"/>
      <c r="D43" s="223"/>
      <c r="E43" s="223"/>
      <c r="F43" s="223"/>
      <c r="G43" s="15">
        <v>34</v>
      </c>
      <c r="H43" s="49">
        <v>0</v>
      </c>
      <c r="I43" s="49">
        <v>0</v>
      </c>
    </row>
    <row r="44" spans="1:9" x14ac:dyDescent="0.2">
      <c r="A44" s="223" t="s">
        <v>303</v>
      </c>
      <c r="B44" s="223"/>
      <c r="C44" s="223"/>
      <c r="D44" s="223"/>
      <c r="E44" s="223"/>
      <c r="F44" s="223"/>
      <c r="G44" s="15">
        <v>35</v>
      </c>
      <c r="H44" s="49">
        <v>0</v>
      </c>
      <c r="I44" s="49">
        <v>0</v>
      </c>
    </row>
    <row r="45" spans="1:9" x14ac:dyDescent="0.2">
      <c r="A45" s="223" t="s">
        <v>304</v>
      </c>
      <c r="B45" s="223"/>
      <c r="C45" s="223"/>
      <c r="D45" s="223"/>
      <c r="E45" s="223"/>
      <c r="F45" s="223"/>
      <c r="G45" s="15">
        <v>36</v>
      </c>
      <c r="H45" s="49">
        <v>0</v>
      </c>
      <c r="I45" s="49">
        <v>0</v>
      </c>
    </row>
    <row r="46" spans="1:9" x14ac:dyDescent="0.2">
      <c r="A46" s="223" t="s">
        <v>305</v>
      </c>
      <c r="B46" s="223"/>
      <c r="C46" s="223"/>
      <c r="D46" s="223"/>
      <c r="E46" s="223"/>
      <c r="F46" s="223"/>
      <c r="G46" s="15">
        <v>37</v>
      </c>
      <c r="H46" s="49">
        <v>0</v>
      </c>
      <c r="I46" s="49">
        <v>0</v>
      </c>
    </row>
    <row r="47" spans="1:9" x14ac:dyDescent="0.2">
      <c r="A47" s="223" t="s">
        <v>306</v>
      </c>
      <c r="B47" s="223"/>
      <c r="C47" s="223"/>
      <c r="D47" s="223"/>
      <c r="E47" s="223"/>
      <c r="F47" s="223"/>
      <c r="G47" s="15">
        <v>38</v>
      </c>
      <c r="H47" s="49">
        <v>0</v>
      </c>
      <c r="I47" s="49">
        <v>0</v>
      </c>
    </row>
    <row r="48" spans="1:9" x14ac:dyDescent="0.2">
      <c r="A48" s="289" t="s">
        <v>414</v>
      </c>
      <c r="B48" s="289"/>
      <c r="C48" s="289"/>
      <c r="D48" s="289"/>
      <c r="E48" s="289"/>
      <c r="F48" s="289"/>
      <c r="G48" s="16">
        <v>39</v>
      </c>
      <c r="H48" s="51">
        <f>H47+H46+H45+H44+H43</f>
        <v>0</v>
      </c>
      <c r="I48" s="51">
        <f>I47+I46+I45+I44+I43</f>
        <v>0</v>
      </c>
    </row>
    <row r="49" spans="1:9" x14ac:dyDescent="0.2">
      <c r="A49" s="283" t="s">
        <v>415</v>
      </c>
      <c r="B49" s="284"/>
      <c r="C49" s="284"/>
      <c r="D49" s="284"/>
      <c r="E49" s="284"/>
      <c r="F49" s="284"/>
      <c r="G49" s="16">
        <v>40</v>
      </c>
      <c r="H49" s="51">
        <f>H48+H42</f>
        <v>0</v>
      </c>
      <c r="I49" s="51">
        <f>I48+I42</f>
        <v>0</v>
      </c>
    </row>
    <row r="50" spans="1:9" x14ac:dyDescent="0.2">
      <c r="A50" s="278" t="s">
        <v>307</v>
      </c>
      <c r="B50" s="278"/>
      <c r="C50" s="278"/>
      <c r="D50" s="278"/>
      <c r="E50" s="278"/>
      <c r="F50" s="278"/>
      <c r="G50" s="15">
        <v>41</v>
      </c>
      <c r="H50" s="49">
        <v>0</v>
      </c>
      <c r="I50" s="49">
        <v>0</v>
      </c>
    </row>
    <row r="51" spans="1:9" x14ac:dyDescent="0.2">
      <c r="A51" s="283" t="s">
        <v>416</v>
      </c>
      <c r="B51" s="284"/>
      <c r="C51" s="284"/>
      <c r="D51" s="284"/>
      <c r="E51" s="284"/>
      <c r="F51" s="284"/>
      <c r="G51" s="16">
        <v>42</v>
      </c>
      <c r="H51" s="51">
        <f>H21+H36+H49+H50</f>
        <v>0</v>
      </c>
      <c r="I51" s="51">
        <f>I21+I36+I49+I50</f>
        <v>0</v>
      </c>
    </row>
    <row r="52" spans="1:9" x14ac:dyDescent="0.2">
      <c r="A52" s="333" t="s">
        <v>417</v>
      </c>
      <c r="B52" s="334"/>
      <c r="C52" s="334"/>
      <c r="D52" s="334"/>
      <c r="E52" s="334"/>
      <c r="F52" s="334"/>
      <c r="G52" s="15">
        <v>43</v>
      </c>
      <c r="H52" s="49">
        <v>0</v>
      </c>
      <c r="I52" s="49">
        <v>0</v>
      </c>
    </row>
    <row r="53" spans="1:9" x14ac:dyDescent="0.2">
      <c r="A53" s="335" t="s">
        <v>418</v>
      </c>
      <c r="B53" s="336"/>
      <c r="C53" s="336"/>
      <c r="D53" s="336"/>
      <c r="E53" s="336"/>
      <c r="F53" s="336"/>
      <c r="G53" s="18">
        <v>44</v>
      </c>
      <c r="H53" s="64">
        <f>H52+H51</f>
        <v>0</v>
      </c>
      <c r="I53" s="64">
        <f>I52+I51</f>
        <v>0</v>
      </c>
    </row>
  </sheetData>
  <mergeCells count="53">
    <mergeCell ref="A12:F12"/>
    <mergeCell ref="A1:I1"/>
    <mergeCell ref="A2:I2"/>
    <mergeCell ref="A3:I3"/>
    <mergeCell ref="A4:I4"/>
    <mergeCell ref="A5:F5"/>
    <mergeCell ref="A6:F6"/>
    <mergeCell ref="A7:I7"/>
    <mergeCell ref="A8:F8"/>
    <mergeCell ref="A9:F9"/>
    <mergeCell ref="A10:F10"/>
    <mergeCell ref="A11:F11"/>
    <mergeCell ref="A24:F24"/>
    <mergeCell ref="A13:F13"/>
    <mergeCell ref="A14:F14"/>
    <mergeCell ref="A15:F15"/>
    <mergeCell ref="A16:F16"/>
    <mergeCell ref="A17:F17"/>
    <mergeCell ref="A18:F18"/>
    <mergeCell ref="A19:F19"/>
    <mergeCell ref="A20:F20"/>
    <mergeCell ref="A21:F21"/>
    <mergeCell ref="A22:I22"/>
    <mergeCell ref="A23:F23"/>
    <mergeCell ref="A36:F36"/>
    <mergeCell ref="A25:F25"/>
    <mergeCell ref="A26:F26"/>
    <mergeCell ref="A27:F27"/>
    <mergeCell ref="A28:F28"/>
    <mergeCell ref="A29:F29"/>
    <mergeCell ref="A30:F30"/>
    <mergeCell ref="A31:F31"/>
    <mergeCell ref="A32:F32"/>
    <mergeCell ref="A33:F33"/>
    <mergeCell ref="A34:F34"/>
    <mergeCell ref="A35:F35"/>
    <mergeCell ref="A48:F48"/>
    <mergeCell ref="A37:I37"/>
    <mergeCell ref="A38:F38"/>
    <mergeCell ref="A39:F39"/>
    <mergeCell ref="A40:F40"/>
    <mergeCell ref="A41:F41"/>
    <mergeCell ref="A42:F42"/>
    <mergeCell ref="A43:F43"/>
    <mergeCell ref="A44:F44"/>
    <mergeCell ref="A45:F45"/>
    <mergeCell ref="A46:F46"/>
    <mergeCell ref="A47:F47"/>
    <mergeCell ref="A49:F49"/>
    <mergeCell ref="A50:F50"/>
    <mergeCell ref="A51:F51"/>
    <mergeCell ref="A52:F52"/>
    <mergeCell ref="A53:F53"/>
  </mergeCells>
  <dataValidations count="6">
    <dataValidation type="whole" operator="greaterThanOrEqual" allowBlank="1" showInputMessage="1" showErrorMessage="1" errorTitle="Incorrect entry" error="You can enter only positive whole numbers" sqref="H23:I34 H50:I50 H14:I19 H8:I12 H38:I47 H52:I53" xr:uid="{D7E11D31-49EC-4010-A0A2-F8CBC4B6DB82}">
      <formula1>0</formula1>
    </dataValidation>
    <dataValidation type="whole" operator="lessThanOrEqual" allowBlank="1" showInputMessage="1" showErrorMessage="1" errorTitle="Incorrect entry" error="You can enter only negative whole numbers or a zero" sqref="H35:I35 H48:I48" xr:uid="{5C65A099-AFE6-4232-99EE-9F7696BA4F98}">
      <formula1>0</formula1>
    </dataValidation>
    <dataValidation type="whole" operator="notEqual" allowBlank="1" showInputMessage="1" showErrorMessage="1" errorTitle="Incorrect entry" error="You can enter only whole numbers" sqref="H36:I36 H20:I21 H13:I13 H49:I49 H51:I51" xr:uid="{BEBC9989-0166-4C58-926B-050CB819071C}">
      <formula1>999999999999</formula1>
    </dataValidation>
    <dataValidation type="whole" operator="notEqual" allowBlank="1" showInputMessage="1" showErrorMessage="1" errorTitle="Incorrect entry" error="You can enter only positive whole numbers." sqref="H65543:I65543 H131079:I131079 H196615:I196615 H262151:I262151 H327687:I327687 H393223:I393223 H458759:I458759 H524295:I524295 H589831:I589831 H655367:I655367 H720903:I720903 H786439:I786439 H851975:I851975 H917511:I917511 H983047:I983047" xr:uid="{3461AF4A-2065-45D2-BED8-50C8912E979C}">
      <formula1>9999999999</formula1>
    </dataValidation>
    <dataValidation type="whole" operator="notEqual" allowBlank="1" showInputMessage="1" showErrorMessage="1" errorTitle="Incorrect entry" error="You can enter only whole numbers." sqref="H65540:I65542 H131076:I131078 H196612:I196614 H262148:I262150 H327684:I327686 H393220:I393222 H458756:I458758 H524292:I524294 H589828:I589830 H655364:I655366 H720900:I720902 H786436:I786438 H851972:I851974 H917508:I917510 H983044:I983046 H65513:I65517 H131049:I131053 H196585:I196589 H262121:I262125 H327657:I327661 H393193:I393197 H458729:I458733 H524265:I524269 H589801:I589805 H655337:I655341 H720873:I720877 H786409:I786413 H851945:I851949 H917481:I917485 H983017:I983021 H65497:I65501 H131033:I131037 H196569:I196573 H262105:I262109 H327641:I327645 H393177:I393181 H458713:I458717 H524249:I524253 H589785:I589789 H655321:I655325 H720857:I720861 H786393:I786397 H851929:I851933 H917465:I917469 H983001:I983005 H65526:I65528 H131062:I131064 H196598:I196600 H262134:I262136 H327670:I327672 H393206:I393208 H458742:I458744 H524278:I524280 H589814:I589816 H655350:I655352 H720886:I720888 H786422:I786424 H851958:I851960 H917494:I917496 H983030:I983032 H65519:I65521 H131055:I131057 H196591:I196593 H262127:I262129 H327663:I327665 H393199:I393201 H458735:I458737 H524271:I524273 H589807:I589809 H655343:I655345 H720879:I720881 H786415:I786417 H851951:I851953 H917487:I917489 H983023:I983025 H65503:I65508 H131039:I131044 H196575:I196580 H262111:I262116 H327647:I327652 H393183:I393188 H458719:I458724 H524255:I524260 H589791:I589796 H655327:I655332 H720863:I720868 H786399:I786404 H851935:I851940 H917471:I917476 H983007:I983012 H65530:I65534 H131066:I131070 H196602:I196606 H262138:I262142 H327674:I327678 H393210:I393214 H458746:I458750 H524282:I524286 H589818:I589822 H655354:I655358 H720890:I720894 H786426:I786430 H851962:I851966 H917498:I917502 H983034:I983038" xr:uid="{0E0D3534-5277-4FB3-989B-F43C134889BC}">
      <formula1>9999999998</formula1>
    </dataValidation>
    <dataValidation type="whole" operator="greaterThanOrEqual" allowBlank="1" showInputMessage="1" showErrorMessage="1" errorTitle="Incorrect entry" error="You can enter only positive whole numbers." sqref="H65529:I65529 H131065:I131065 H196601:I196601 H262137:I262137 H327673:I327673 H393209:I393209 H458745:I458745 H524281:I524281 H589817:I589817 H655353:I655353 H720889:I720889 H786425:I786425 H851961:I851961 H917497:I917497 H983033:I983033 H65518:I65518 H131054:I131054 H196590:I196590 H262126:I262126 H327662:I327662 H393198:I393198 H458734:I458734 H524270:I524270 H589806:I589806 H655342:I655342 H720878:I720878 H786414:I786414 H851950:I851950 H917486:I917486 H983022:I983022 H65502:I65502 H131038:I131038 H196574:I196574 H262110:I262110 H327646:I327646 H393182:I393182 H458718:I458718 H524254:I524254 H589790:I589790 H655326:I655326 H720862:I720862 H786398:I786398 H851934:I851934 H917470:I917470 H983006:I983006 H65509:I65512 H131045:I131048 H196581:I196584 H262117:I262120 H327653:I327656 H393189:I393192 H458725:I458728 H524261:I524264 H589797:I589800 H655333:I655336 H720869:I720872 H786405:I786408 H851941:I851944 H917477:I917480 H983013:I983016 H65522:I65525 H131058:I131061 H196594:I196597 H262130:I262133 H327666:I327669 H393202:I393205 H458738:I458741 H524274:I524277 H589810:I589813 H655346:I655349 H720882:I720885 H786418:I786421 H851954:I851957 H917490:I917493 H983026:I983029 H65535:I65539 H131071:I131075 H196607:I196611 H262143:I262147 H327679:I327683 H393215:I393219 H458751:I458755 H524287:I524291 H589823:I589827 H655359:I655363 H720895:I720899 H786431:I786435 H851967:I851971 H917503:I917507 H983039:I983043 H22:I22 H37:I37" xr:uid="{4520D493-E842-4EBA-80EF-7995111FBF3F}">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K23" zoomScale="99" zoomScaleNormal="100" zoomScaleSheetLayoutView="70" workbookViewId="0">
      <selection activeCell="N38" sqref="N38:V38"/>
    </sheetView>
  </sheetViews>
  <sheetFormatPr defaultRowHeight="12.75" x14ac:dyDescent="0.2"/>
  <cols>
    <col min="1" max="4" width="9.140625" style="2"/>
    <col min="5" max="5" width="10.140625" style="2" bestFit="1" customWidth="1"/>
    <col min="6" max="6" width="9.140625" style="2"/>
    <col min="7" max="7" width="10.71093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48" t="s">
        <v>308</v>
      </c>
      <c r="B1" s="349"/>
      <c r="C1" s="349"/>
      <c r="D1" s="349"/>
      <c r="E1" s="349"/>
      <c r="F1" s="349"/>
      <c r="G1" s="349"/>
      <c r="H1" s="349"/>
      <c r="I1" s="349"/>
      <c r="J1" s="349"/>
      <c r="K1" s="65"/>
    </row>
    <row r="2" spans="1:25" ht="15.75" x14ac:dyDescent="0.2">
      <c r="A2" s="3"/>
      <c r="B2" s="4"/>
      <c r="C2" s="350" t="s">
        <v>309</v>
      </c>
      <c r="D2" s="350"/>
      <c r="E2" s="5">
        <v>45292</v>
      </c>
      <c r="F2" s="6" t="s">
        <v>310</v>
      </c>
      <c r="G2" s="5">
        <v>45657</v>
      </c>
      <c r="H2" s="66"/>
      <c r="I2" s="66"/>
      <c r="J2" s="66"/>
      <c r="K2" s="65"/>
      <c r="X2" s="67" t="s">
        <v>483</v>
      </c>
    </row>
    <row r="3" spans="1:25" ht="13.5" customHeight="1" thickBot="1" x14ac:dyDescent="0.25">
      <c r="A3" s="353" t="s">
        <v>311</v>
      </c>
      <c r="B3" s="354"/>
      <c r="C3" s="354"/>
      <c r="D3" s="354"/>
      <c r="E3" s="354"/>
      <c r="F3" s="354"/>
      <c r="G3" s="357" t="s">
        <v>312</v>
      </c>
      <c r="H3" s="359" t="s">
        <v>313</v>
      </c>
      <c r="I3" s="359"/>
      <c r="J3" s="359"/>
      <c r="K3" s="359"/>
      <c r="L3" s="359"/>
      <c r="M3" s="359"/>
      <c r="N3" s="359"/>
      <c r="O3" s="359"/>
      <c r="P3" s="359"/>
      <c r="Q3" s="359"/>
      <c r="R3" s="359"/>
      <c r="S3" s="359"/>
      <c r="T3" s="359"/>
      <c r="U3" s="359"/>
      <c r="V3" s="359"/>
      <c r="W3" s="359"/>
      <c r="X3" s="359" t="s">
        <v>314</v>
      </c>
      <c r="Y3" s="361" t="s">
        <v>315</v>
      </c>
    </row>
    <row r="4" spans="1:25" ht="68.25" thickBot="1" x14ac:dyDescent="0.25">
      <c r="A4" s="355"/>
      <c r="B4" s="356"/>
      <c r="C4" s="356"/>
      <c r="D4" s="356"/>
      <c r="E4" s="356"/>
      <c r="F4" s="356"/>
      <c r="G4" s="358"/>
      <c r="H4" s="68" t="s">
        <v>316</v>
      </c>
      <c r="I4" s="68" t="s">
        <v>317</v>
      </c>
      <c r="J4" s="68" t="s">
        <v>318</v>
      </c>
      <c r="K4" s="68" t="s">
        <v>319</v>
      </c>
      <c r="L4" s="68" t="s">
        <v>320</v>
      </c>
      <c r="M4" s="68" t="s">
        <v>321</v>
      </c>
      <c r="N4" s="68" t="s">
        <v>322</v>
      </c>
      <c r="O4" s="68" t="s">
        <v>323</v>
      </c>
      <c r="P4" s="103" t="s">
        <v>419</v>
      </c>
      <c r="Q4" s="68" t="s">
        <v>324</v>
      </c>
      <c r="R4" s="68" t="s">
        <v>325</v>
      </c>
      <c r="S4" s="103" t="s">
        <v>421</v>
      </c>
      <c r="T4" s="103" t="s">
        <v>423</v>
      </c>
      <c r="U4" s="68" t="s">
        <v>326</v>
      </c>
      <c r="V4" s="68" t="s">
        <v>327</v>
      </c>
      <c r="W4" s="68" t="s">
        <v>328</v>
      </c>
      <c r="X4" s="360"/>
      <c r="Y4" s="362"/>
    </row>
    <row r="5" spans="1:25" ht="22.5" x14ac:dyDescent="0.2">
      <c r="A5" s="363">
        <v>1</v>
      </c>
      <c r="B5" s="364"/>
      <c r="C5" s="364"/>
      <c r="D5" s="364"/>
      <c r="E5" s="364"/>
      <c r="F5" s="364"/>
      <c r="G5" s="7">
        <v>2</v>
      </c>
      <c r="H5" s="69" t="s">
        <v>329</v>
      </c>
      <c r="I5" s="70" t="s">
        <v>330</v>
      </c>
      <c r="J5" s="69" t="s">
        <v>331</v>
      </c>
      <c r="K5" s="70" t="s">
        <v>332</v>
      </c>
      <c r="L5" s="69" t="s">
        <v>333</v>
      </c>
      <c r="M5" s="70" t="s">
        <v>334</v>
      </c>
      <c r="N5" s="69" t="s">
        <v>335</v>
      </c>
      <c r="O5" s="70" t="s">
        <v>336</v>
      </c>
      <c r="P5" s="69" t="s">
        <v>337</v>
      </c>
      <c r="Q5" s="70" t="s">
        <v>338</v>
      </c>
      <c r="R5" s="69" t="s">
        <v>339</v>
      </c>
      <c r="S5" s="69" t="s">
        <v>420</v>
      </c>
      <c r="T5" s="69" t="s">
        <v>422</v>
      </c>
      <c r="U5" s="69" t="s">
        <v>424</v>
      </c>
      <c r="V5" s="69" t="s">
        <v>425</v>
      </c>
      <c r="W5" s="69" t="s">
        <v>427</v>
      </c>
      <c r="X5" s="69">
        <v>19</v>
      </c>
      <c r="Y5" s="71" t="s">
        <v>426</v>
      </c>
    </row>
    <row r="6" spans="1:25" x14ac:dyDescent="0.2">
      <c r="A6" s="365" t="s">
        <v>340</v>
      </c>
      <c r="B6" s="365"/>
      <c r="C6" s="365"/>
      <c r="D6" s="365"/>
      <c r="E6" s="365"/>
      <c r="F6" s="365"/>
      <c r="G6" s="365"/>
      <c r="H6" s="365"/>
      <c r="I6" s="365"/>
      <c r="J6" s="365"/>
      <c r="K6" s="365"/>
      <c r="L6" s="365"/>
      <c r="M6" s="365"/>
      <c r="N6" s="366"/>
      <c r="O6" s="366"/>
      <c r="P6" s="366"/>
      <c r="Q6" s="366"/>
      <c r="R6" s="366"/>
      <c r="S6" s="366"/>
      <c r="T6" s="366"/>
      <c r="U6" s="366"/>
      <c r="V6" s="366"/>
      <c r="W6" s="366"/>
      <c r="X6" s="366"/>
      <c r="Y6" s="367"/>
    </row>
    <row r="7" spans="1:25" x14ac:dyDescent="0.2">
      <c r="A7" s="368" t="s">
        <v>341</v>
      </c>
      <c r="B7" s="368"/>
      <c r="C7" s="368"/>
      <c r="D7" s="368"/>
      <c r="E7" s="368"/>
      <c r="F7" s="368"/>
      <c r="G7" s="8">
        <v>1</v>
      </c>
      <c r="H7" s="72">
        <v>13033805</v>
      </c>
      <c r="I7" s="72">
        <v>19783705</v>
      </c>
      <c r="J7" s="72">
        <v>1762958</v>
      </c>
      <c r="K7" s="72">
        <v>0</v>
      </c>
      <c r="L7" s="72">
        <v>0</v>
      </c>
      <c r="M7" s="72">
        <v>0</v>
      </c>
      <c r="N7" s="72">
        <v>-22916139</v>
      </c>
      <c r="O7" s="72">
        <v>0</v>
      </c>
      <c r="P7" s="72">
        <v>0</v>
      </c>
      <c r="Q7" s="72">
        <v>0</v>
      </c>
      <c r="R7" s="72">
        <v>0</v>
      </c>
      <c r="S7" s="72">
        <v>0</v>
      </c>
      <c r="T7" s="72">
        <v>2026875</v>
      </c>
      <c r="U7" s="72">
        <v>16840931</v>
      </c>
      <c r="V7" s="72">
        <v>0</v>
      </c>
      <c r="W7" s="104">
        <f>H7+I7+J7+K7-L7+M7+N7+O7+P7+Q7+R7+U7+V7+S7+T7</f>
        <v>30532135</v>
      </c>
      <c r="X7" s="72">
        <v>26871664</v>
      </c>
      <c r="Y7" s="104">
        <f>W7+X7</f>
        <v>57403799</v>
      </c>
    </row>
    <row r="8" spans="1:25" x14ac:dyDescent="0.2">
      <c r="A8" s="351" t="s">
        <v>342</v>
      </c>
      <c r="B8" s="351"/>
      <c r="C8" s="351"/>
      <c r="D8" s="351"/>
      <c r="E8" s="351"/>
      <c r="F8" s="351"/>
      <c r="G8" s="8">
        <v>2</v>
      </c>
      <c r="H8" s="72">
        <v>0</v>
      </c>
      <c r="I8" s="72">
        <v>0</v>
      </c>
      <c r="J8" s="72">
        <v>0</v>
      </c>
      <c r="K8" s="72">
        <v>0</v>
      </c>
      <c r="L8" s="72">
        <v>0</v>
      </c>
      <c r="M8" s="72">
        <v>0</v>
      </c>
      <c r="N8" s="72">
        <v>0</v>
      </c>
      <c r="O8" s="72">
        <v>0</v>
      </c>
      <c r="P8" s="72">
        <v>0</v>
      </c>
      <c r="Q8" s="72">
        <v>0</v>
      </c>
      <c r="R8" s="72">
        <v>0</v>
      </c>
      <c r="S8" s="72">
        <v>0</v>
      </c>
      <c r="T8" s="72">
        <v>0</v>
      </c>
      <c r="U8" s="72">
        <v>0</v>
      </c>
      <c r="V8" s="72">
        <v>0</v>
      </c>
      <c r="W8" s="104">
        <f>H8+I8+J8+K8-L8+M8+N8+O8+P8+Q8+R8+U8+V8+S8+T8</f>
        <v>0</v>
      </c>
      <c r="X8" s="72">
        <v>0</v>
      </c>
      <c r="Y8" s="104">
        <f>W8+X8</f>
        <v>0</v>
      </c>
    </row>
    <row r="9" spans="1:25" x14ac:dyDescent="0.2">
      <c r="A9" s="351" t="s">
        <v>343</v>
      </c>
      <c r="B9" s="351"/>
      <c r="C9" s="351"/>
      <c r="D9" s="351"/>
      <c r="E9" s="351"/>
      <c r="F9" s="351"/>
      <c r="G9" s="8">
        <v>3</v>
      </c>
      <c r="H9" s="72">
        <v>0</v>
      </c>
      <c r="I9" s="72">
        <v>0</v>
      </c>
      <c r="J9" s="72">
        <v>0</v>
      </c>
      <c r="K9" s="72">
        <v>0</v>
      </c>
      <c r="L9" s="72">
        <v>0</v>
      </c>
      <c r="M9" s="72">
        <v>0</v>
      </c>
      <c r="N9" s="72">
        <v>0</v>
      </c>
      <c r="O9" s="72">
        <v>0</v>
      </c>
      <c r="P9" s="72">
        <v>0</v>
      </c>
      <c r="Q9" s="72">
        <v>0</v>
      </c>
      <c r="R9" s="72">
        <v>0</v>
      </c>
      <c r="S9" s="72">
        <v>0</v>
      </c>
      <c r="T9" s="72">
        <v>0</v>
      </c>
      <c r="U9" s="72">
        <v>0</v>
      </c>
      <c r="V9" s="72">
        <v>0</v>
      </c>
      <c r="W9" s="104">
        <f>H9+I9+J9+K9-L9+M9+N9+O9+P9+Q9+R9+U9+V9+S9+T9</f>
        <v>0</v>
      </c>
      <c r="X9" s="72">
        <v>0</v>
      </c>
      <c r="Y9" s="104">
        <f>W9+X9</f>
        <v>0</v>
      </c>
    </row>
    <row r="10" spans="1:25" ht="22.5" customHeight="1" x14ac:dyDescent="0.2">
      <c r="A10" s="352" t="s">
        <v>344</v>
      </c>
      <c r="B10" s="352"/>
      <c r="C10" s="352"/>
      <c r="D10" s="352"/>
      <c r="E10" s="352"/>
      <c r="F10" s="352"/>
      <c r="G10" s="9">
        <v>4</v>
      </c>
      <c r="H10" s="105">
        <f>H7+H8+H9</f>
        <v>13033805</v>
      </c>
      <c r="I10" s="105">
        <f t="shared" ref="I10:Y10" si="0">I7+I8+I9</f>
        <v>19783705</v>
      </c>
      <c r="J10" s="105">
        <f t="shared" si="0"/>
        <v>1762958</v>
      </c>
      <c r="K10" s="105">
        <f t="shared" si="0"/>
        <v>0</v>
      </c>
      <c r="L10" s="105">
        <f t="shared" si="0"/>
        <v>0</v>
      </c>
      <c r="M10" s="105">
        <f t="shared" si="0"/>
        <v>0</v>
      </c>
      <c r="N10" s="105">
        <f t="shared" si="0"/>
        <v>-22916139</v>
      </c>
      <c r="O10" s="105">
        <f t="shared" si="0"/>
        <v>0</v>
      </c>
      <c r="P10" s="105">
        <f t="shared" si="0"/>
        <v>0</v>
      </c>
      <c r="Q10" s="105">
        <f t="shared" si="0"/>
        <v>0</v>
      </c>
      <c r="R10" s="105">
        <f t="shared" si="0"/>
        <v>0</v>
      </c>
      <c r="S10" s="105">
        <f t="shared" si="0"/>
        <v>0</v>
      </c>
      <c r="T10" s="105">
        <f t="shared" si="0"/>
        <v>2026875</v>
      </c>
      <c r="U10" s="105">
        <f t="shared" si="0"/>
        <v>16840931</v>
      </c>
      <c r="V10" s="105">
        <f t="shared" si="0"/>
        <v>0</v>
      </c>
      <c r="W10" s="105">
        <f t="shared" si="0"/>
        <v>30532135</v>
      </c>
      <c r="X10" s="105">
        <f t="shared" si="0"/>
        <v>26871664</v>
      </c>
      <c r="Y10" s="105">
        <f t="shared" si="0"/>
        <v>57403799</v>
      </c>
    </row>
    <row r="11" spans="1:25" x14ac:dyDescent="0.2">
      <c r="A11" s="351" t="s">
        <v>345</v>
      </c>
      <c r="B11" s="351"/>
      <c r="C11" s="351"/>
      <c r="D11" s="351"/>
      <c r="E11" s="351"/>
      <c r="F11" s="351"/>
      <c r="G11" s="8">
        <v>5</v>
      </c>
      <c r="H11" s="106">
        <v>0</v>
      </c>
      <c r="I11" s="106">
        <v>0</v>
      </c>
      <c r="J11" s="106">
        <v>0</v>
      </c>
      <c r="K11" s="106">
        <v>0</v>
      </c>
      <c r="L11" s="106">
        <v>0</v>
      </c>
      <c r="M11" s="106">
        <v>0</v>
      </c>
      <c r="N11" s="106">
        <v>0</v>
      </c>
      <c r="O11" s="106">
        <v>0</v>
      </c>
      <c r="P11" s="106">
        <v>0</v>
      </c>
      <c r="Q11" s="106">
        <v>0</v>
      </c>
      <c r="R11" s="106">
        <v>0</v>
      </c>
      <c r="S11" s="106">
        <v>0</v>
      </c>
      <c r="T11" s="106">
        <v>0</v>
      </c>
      <c r="U11" s="106">
        <v>0</v>
      </c>
      <c r="V11" s="72">
        <v>3761586</v>
      </c>
      <c r="W11" s="104">
        <f t="shared" ref="W11:W29" si="1">H11+I11+J11+K11-L11+M11+N11+O11+P11+Q11+R11+U11+V11+S11+T11</f>
        <v>3761586</v>
      </c>
      <c r="X11" s="72">
        <v>1202879</v>
      </c>
      <c r="Y11" s="104">
        <f t="shared" ref="Y11:Y29" si="2">W11+X11</f>
        <v>4964465</v>
      </c>
    </row>
    <row r="12" spans="1:25" x14ac:dyDescent="0.2">
      <c r="A12" s="351" t="s">
        <v>346</v>
      </c>
      <c r="B12" s="351"/>
      <c r="C12" s="351"/>
      <c r="D12" s="351"/>
      <c r="E12" s="351"/>
      <c r="F12" s="351"/>
      <c r="G12" s="8">
        <v>6</v>
      </c>
      <c r="H12" s="106">
        <v>0</v>
      </c>
      <c r="I12" s="106">
        <v>0</v>
      </c>
      <c r="J12" s="106">
        <v>0</v>
      </c>
      <c r="K12" s="106">
        <v>0</v>
      </c>
      <c r="L12" s="106">
        <v>0</v>
      </c>
      <c r="M12" s="106">
        <v>0</v>
      </c>
      <c r="N12" s="72">
        <v>0</v>
      </c>
      <c r="O12" s="106">
        <v>0</v>
      </c>
      <c r="P12" s="106">
        <v>0</v>
      </c>
      <c r="Q12" s="106">
        <v>0</v>
      </c>
      <c r="R12" s="106">
        <v>0</v>
      </c>
      <c r="S12" s="106">
        <v>0</v>
      </c>
      <c r="T12" s="106">
        <v>-3548610</v>
      </c>
      <c r="U12" s="106">
        <v>0</v>
      </c>
      <c r="V12" s="106">
        <v>0</v>
      </c>
      <c r="W12" s="104">
        <f t="shared" si="1"/>
        <v>-3548610</v>
      </c>
      <c r="X12" s="72">
        <v>0</v>
      </c>
      <c r="Y12" s="104">
        <f t="shared" si="2"/>
        <v>-3548610</v>
      </c>
    </row>
    <row r="13" spans="1:25" ht="26.25" customHeight="1" x14ac:dyDescent="0.2">
      <c r="A13" s="351" t="s">
        <v>347</v>
      </c>
      <c r="B13" s="351"/>
      <c r="C13" s="351"/>
      <c r="D13" s="351"/>
      <c r="E13" s="351"/>
      <c r="F13" s="351"/>
      <c r="G13" s="8">
        <v>7</v>
      </c>
      <c r="H13" s="106">
        <v>0</v>
      </c>
      <c r="I13" s="106">
        <v>0</v>
      </c>
      <c r="J13" s="106">
        <v>0</v>
      </c>
      <c r="K13" s="106">
        <v>0</v>
      </c>
      <c r="L13" s="106">
        <v>0</v>
      </c>
      <c r="M13" s="106">
        <v>0</v>
      </c>
      <c r="N13" s="106">
        <v>0</v>
      </c>
      <c r="O13" s="72">
        <v>0</v>
      </c>
      <c r="P13" s="106">
        <v>0</v>
      </c>
      <c r="Q13" s="106">
        <v>0</v>
      </c>
      <c r="R13" s="106">
        <v>0</v>
      </c>
      <c r="S13" s="106">
        <v>0</v>
      </c>
      <c r="T13" s="106">
        <v>0</v>
      </c>
      <c r="U13" s="72">
        <v>0</v>
      </c>
      <c r="V13" s="72">
        <v>0</v>
      </c>
      <c r="W13" s="104">
        <f t="shared" si="1"/>
        <v>0</v>
      </c>
      <c r="X13" s="72">
        <v>0</v>
      </c>
      <c r="Y13" s="104">
        <f t="shared" si="2"/>
        <v>0</v>
      </c>
    </row>
    <row r="14" spans="1:25" ht="29.25" customHeight="1" x14ac:dyDescent="0.2">
      <c r="A14" s="351" t="s">
        <v>428</v>
      </c>
      <c r="B14" s="351"/>
      <c r="C14" s="351"/>
      <c r="D14" s="351"/>
      <c r="E14" s="351"/>
      <c r="F14" s="351"/>
      <c r="G14" s="8">
        <v>8</v>
      </c>
      <c r="H14" s="106">
        <v>0</v>
      </c>
      <c r="I14" s="106">
        <v>0</v>
      </c>
      <c r="J14" s="106">
        <v>0</v>
      </c>
      <c r="K14" s="106">
        <v>0</v>
      </c>
      <c r="L14" s="106">
        <v>0</v>
      </c>
      <c r="M14" s="106">
        <v>0</v>
      </c>
      <c r="N14" s="106">
        <v>0</v>
      </c>
      <c r="O14" s="106">
        <v>0</v>
      </c>
      <c r="P14" s="72">
        <v>0</v>
      </c>
      <c r="Q14" s="106">
        <v>0</v>
      </c>
      <c r="R14" s="106">
        <v>0</v>
      </c>
      <c r="S14" s="106">
        <v>0</v>
      </c>
      <c r="T14" s="106">
        <v>0</v>
      </c>
      <c r="U14" s="72">
        <v>0</v>
      </c>
      <c r="V14" s="72">
        <v>0</v>
      </c>
      <c r="W14" s="104">
        <f t="shared" si="1"/>
        <v>0</v>
      </c>
      <c r="X14" s="72">
        <v>0</v>
      </c>
      <c r="Y14" s="104">
        <f t="shared" si="2"/>
        <v>0</v>
      </c>
    </row>
    <row r="15" spans="1:25" x14ac:dyDescent="0.2">
      <c r="A15" s="351" t="s">
        <v>348</v>
      </c>
      <c r="B15" s="351"/>
      <c r="C15" s="351"/>
      <c r="D15" s="351"/>
      <c r="E15" s="351"/>
      <c r="F15" s="351"/>
      <c r="G15" s="8">
        <v>9</v>
      </c>
      <c r="H15" s="106">
        <v>0</v>
      </c>
      <c r="I15" s="106">
        <v>0</v>
      </c>
      <c r="J15" s="106">
        <v>0</v>
      </c>
      <c r="K15" s="106">
        <v>0</v>
      </c>
      <c r="L15" s="106">
        <v>0</v>
      </c>
      <c r="M15" s="106">
        <v>0</v>
      </c>
      <c r="N15" s="106">
        <v>0</v>
      </c>
      <c r="O15" s="106">
        <v>0</v>
      </c>
      <c r="P15" s="106">
        <v>0</v>
      </c>
      <c r="Q15" s="72">
        <v>0</v>
      </c>
      <c r="R15" s="106">
        <v>0</v>
      </c>
      <c r="S15" s="106">
        <v>0</v>
      </c>
      <c r="T15" s="106">
        <v>0</v>
      </c>
      <c r="U15" s="72">
        <v>0</v>
      </c>
      <c r="V15" s="72">
        <v>0</v>
      </c>
      <c r="W15" s="104">
        <f t="shared" si="1"/>
        <v>0</v>
      </c>
      <c r="X15" s="72">
        <v>0</v>
      </c>
      <c r="Y15" s="104">
        <f t="shared" si="2"/>
        <v>0</v>
      </c>
    </row>
    <row r="16" spans="1:25" ht="28.5" customHeight="1" x14ac:dyDescent="0.2">
      <c r="A16" s="351" t="s">
        <v>349</v>
      </c>
      <c r="B16" s="351"/>
      <c r="C16" s="351"/>
      <c r="D16" s="351"/>
      <c r="E16" s="351"/>
      <c r="F16" s="351"/>
      <c r="G16" s="8">
        <v>10</v>
      </c>
      <c r="H16" s="106">
        <v>0</v>
      </c>
      <c r="I16" s="106">
        <v>0</v>
      </c>
      <c r="J16" s="106">
        <v>0</v>
      </c>
      <c r="K16" s="106">
        <v>0</v>
      </c>
      <c r="L16" s="106">
        <v>0</v>
      </c>
      <c r="M16" s="106">
        <v>0</v>
      </c>
      <c r="N16" s="106">
        <v>0</v>
      </c>
      <c r="O16" s="106">
        <v>0</v>
      </c>
      <c r="P16" s="106">
        <v>0</v>
      </c>
      <c r="Q16" s="106">
        <v>0</v>
      </c>
      <c r="R16" s="72">
        <v>0</v>
      </c>
      <c r="S16" s="72">
        <v>0</v>
      </c>
      <c r="T16" s="72">
        <v>0</v>
      </c>
      <c r="U16" s="72">
        <v>0</v>
      </c>
      <c r="V16" s="72">
        <v>0</v>
      </c>
      <c r="W16" s="104">
        <f t="shared" si="1"/>
        <v>0</v>
      </c>
      <c r="X16" s="72">
        <v>0</v>
      </c>
      <c r="Y16" s="104">
        <f t="shared" si="2"/>
        <v>0</v>
      </c>
    </row>
    <row r="17" spans="1:25" ht="23.25" customHeight="1" x14ac:dyDescent="0.2">
      <c r="A17" s="351" t="s">
        <v>350</v>
      </c>
      <c r="B17" s="351"/>
      <c r="C17" s="351"/>
      <c r="D17" s="351"/>
      <c r="E17" s="351"/>
      <c r="F17" s="351"/>
      <c r="G17" s="8">
        <v>11</v>
      </c>
      <c r="H17" s="106">
        <v>0</v>
      </c>
      <c r="I17" s="106">
        <v>0</v>
      </c>
      <c r="J17" s="106">
        <v>0</v>
      </c>
      <c r="K17" s="106">
        <v>0</v>
      </c>
      <c r="L17" s="106">
        <v>0</v>
      </c>
      <c r="M17" s="106">
        <v>0</v>
      </c>
      <c r="N17" s="72">
        <v>0</v>
      </c>
      <c r="O17" s="72">
        <v>0</v>
      </c>
      <c r="P17" s="72">
        <v>0</v>
      </c>
      <c r="Q17" s="72">
        <v>0</v>
      </c>
      <c r="R17" s="72">
        <v>0</v>
      </c>
      <c r="S17" s="72">
        <v>0</v>
      </c>
      <c r="T17" s="72">
        <v>0</v>
      </c>
      <c r="U17" s="72">
        <v>0</v>
      </c>
      <c r="V17" s="72">
        <v>0</v>
      </c>
      <c r="W17" s="104">
        <f t="shared" si="1"/>
        <v>0</v>
      </c>
      <c r="X17" s="72">
        <v>0</v>
      </c>
      <c r="Y17" s="104">
        <f t="shared" si="2"/>
        <v>0</v>
      </c>
    </row>
    <row r="18" spans="1:25" x14ac:dyDescent="0.2">
      <c r="A18" s="351" t="s">
        <v>351</v>
      </c>
      <c r="B18" s="351"/>
      <c r="C18" s="351"/>
      <c r="D18" s="351"/>
      <c r="E18" s="351"/>
      <c r="F18" s="351"/>
      <c r="G18" s="8">
        <v>12</v>
      </c>
      <c r="H18" s="106">
        <v>0</v>
      </c>
      <c r="I18" s="106">
        <v>0</v>
      </c>
      <c r="J18" s="106">
        <v>0</v>
      </c>
      <c r="K18" s="106">
        <v>0</v>
      </c>
      <c r="L18" s="106">
        <v>0</v>
      </c>
      <c r="M18" s="106">
        <v>0</v>
      </c>
      <c r="N18" s="72">
        <v>-238994</v>
      </c>
      <c r="O18" s="72">
        <v>0</v>
      </c>
      <c r="P18" s="72">
        <v>0</v>
      </c>
      <c r="Q18" s="72">
        <v>0</v>
      </c>
      <c r="R18" s="72">
        <v>0</v>
      </c>
      <c r="S18" s="72">
        <v>0</v>
      </c>
      <c r="T18" s="72">
        <v>0</v>
      </c>
      <c r="U18" s="72">
        <v>0</v>
      </c>
      <c r="V18" s="72">
        <v>0</v>
      </c>
      <c r="W18" s="104">
        <f t="shared" si="1"/>
        <v>-238994</v>
      </c>
      <c r="X18" s="72">
        <v>0</v>
      </c>
      <c r="Y18" s="104">
        <f t="shared" si="2"/>
        <v>-238994</v>
      </c>
    </row>
    <row r="19" spans="1:25" x14ac:dyDescent="0.2">
      <c r="A19" s="351" t="s">
        <v>352</v>
      </c>
      <c r="B19" s="351"/>
      <c r="C19" s="351"/>
      <c r="D19" s="351"/>
      <c r="E19" s="351"/>
      <c r="F19" s="351"/>
      <c r="G19" s="8">
        <v>13</v>
      </c>
      <c r="H19" s="72">
        <v>0</v>
      </c>
      <c r="I19" s="72">
        <v>0</v>
      </c>
      <c r="J19" s="72">
        <v>0</v>
      </c>
      <c r="K19" s="72">
        <v>0</v>
      </c>
      <c r="L19" s="72">
        <v>0</v>
      </c>
      <c r="M19" s="72">
        <v>0</v>
      </c>
      <c r="N19" s="72">
        <v>-130868</v>
      </c>
      <c r="O19" s="72">
        <v>0</v>
      </c>
      <c r="P19" s="72">
        <v>0</v>
      </c>
      <c r="Q19" s="72">
        <v>0</v>
      </c>
      <c r="R19" s="72">
        <v>0</v>
      </c>
      <c r="S19" s="72">
        <v>0</v>
      </c>
      <c r="T19" s="72">
        <v>0</v>
      </c>
      <c r="U19" s="72">
        <v>0</v>
      </c>
      <c r="V19" s="72">
        <v>0</v>
      </c>
      <c r="W19" s="104">
        <f t="shared" si="1"/>
        <v>-130868</v>
      </c>
      <c r="X19" s="72">
        <v>1029752</v>
      </c>
      <c r="Y19" s="104">
        <f t="shared" si="2"/>
        <v>898884</v>
      </c>
    </row>
    <row r="20" spans="1:25" x14ac:dyDescent="0.2">
      <c r="A20" s="351" t="s">
        <v>353</v>
      </c>
      <c r="B20" s="351"/>
      <c r="C20" s="351"/>
      <c r="D20" s="351"/>
      <c r="E20" s="351"/>
      <c r="F20" s="351"/>
      <c r="G20" s="8">
        <v>14</v>
      </c>
      <c r="H20" s="106">
        <v>0</v>
      </c>
      <c r="I20" s="106">
        <v>0</v>
      </c>
      <c r="J20" s="106">
        <v>0</v>
      </c>
      <c r="K20" s="106">
        <v>0</v>
      </c>
      <c r="L20" s="106">
        <v>0</v>
      </c>
      <c r="M20" s="106">
        <v>0</v>
      </c>
      <c r="N20" s="72">
        <v>0</v>
      </c>
      <c r="O20" s="72">
        <v>0</v>
      </c>
      <c r="P20" s="72">
        <v>0</v>
      </c>
      <c r="Q20" s="72">
        <v>0</v>
      </c>
      <c r="R20" s="72">
        <v>0</v>
      </c>
      <c r="S20" s="72">
        <v>0</v>
      </c>
      <c r="T20" s="72">
        <v>0</v>
      </c>
      <c r="U20" s="72">
        <v>0</v>
      </c>
      <c r="V20" s="72">
        <v>0</v>
      </c>
      <c r="W20" s="104">
        <f t="shared" si="1"/>
        <v>0</v>
      </c>
      <c r="X20" s="72">
        <v>0</v>
      </c>
      <c r="Y20" s="104">
        <f t="shared" si="2"/>
        <v>0</v>
      </c>
    </row>
    <row r="21" spans="1:25" ht="30.75" customHeight="1" x14ac:dyDescent="0.2">
      <c r="A21" s="351" t="s">
        <v>354</v>
      </c>
      <c r="B21" s="351"/>
      <c r="C21" s="351"/>
      <c r="D21" s="351"/>
      <c r="E21" s="351"/>
      <c r="F21" s="351"/>
      <c r="G21" s="8">
        <v>15</v>
      </c>
      <c r="H21" s="72">
        <v>-5</v>
      </c>
      <c r="I21" s="72">
        <v>5</v>
      </c>
      <c r="J21" s="72">
        <v>0</v>
      </c>
      <c r="K21" s="72">
        <v>0</v>
      </c>
      <c r="L21" s="72">
        <v>0</v>
      </c>
      <c r="M21" s="72">
        <v>0</v>
      </c>
      <c r="N21" s="72">
        <v>0</v>
      </c>
      <c r="O21" s="72">
        <v>0</v>
      </c>
      <c r="P21" s="72">
        <v>0</v>
      </c>
      <c r="Q21" s="72">
        <v>0</v>
      </c>
      <c r="R21" s="72">
        <v>0</v>
      </c>
      <c r="S21" s="72">
        <v>0</v>
      </c>
      <c r="T21" s="72">
        <v>0</v>
      </c>
      <c r="U21" s="72">
        <v>0</v>
      </c>
      <c r="V21" s="72">
        <v>0</v>
      </c>
      <c r="W21" s="104">
        <f t="shared" si="1"/>
        <v>0</v>
      </c>
      <c r="X21" s="72">
        <v>0</v>
      </c>
      <c r="Y21" s="104">
        <f t="shared" si="2"/>
        <v>0</v>
      </c>
    </row>
    <row r="22" spans="1:25" ht="28.5" customHeight="1" x14ac:dyDescent="0.2">
      <c r="A22" s="351" t="s">
        <v>429</v>
      </c>
      <c r="B22" s="351"/>
      <c r="C22" s="351"/>
      <c r="D22" s="351"/>
      <c r="E22" s="351"/>
      <c r="F22" s="351"/>
      <c r="G22" s="8">
        <v>16</v>
      </c>
      <c r="H22" s="72">
        <v>0</v>
      </c>
      <c r="I22" s="72">
        <v>0</v>
      </c>
      <c r="J22" s="72">
        <v>0</v>
      </c>
      <c r="K22" s="72">
        <v>0</v>
      </c>
      <c r="L22" s="72">
        <v>0</v>
      </c>
      <c r="M22" s="72">
        <v>0</v>
      </c>
      <c r="N22" s="72">
        <v>0</v>
      </c>
      <c r="O22" s="72">
        <v>0</v>
      </c>
      <c r="P22" s="72">
        <v>0</v>
      </c>
      <c r="Q22" s="72">
        <v>0</v>
      </c>
      <c r="R22" s="72">
        <v>0</v>
      </c>
      <c r="S22" s="72">
        <v>0</v>
      </c>
      <c r="T22" s="72">
        <v>0</v>
      </c>
      <c r="U22" s="72">
        <v>0</v>
      </c>
      <c r="V22" s="72">
        <v>0</v>
      </c>
      <c r="W22" s="104">
        <f t="shared" si="1"/>
        <v>0</v>
      </c>
      <c r="X22" s="72">
        <v>0</v>
      </c>
      <c r="Y22" s="104">
        <f t="shared" si="2"/>
        <v>0</v>
      </c>
    </row>
    <row r="23" spans="1:25" ht="26.25" customHeight="1" x14ac:dyDescent="0.2">
      <c r="A23" s="351" t="s">
        <v>430</v>
      </c>
      <c r="B23" s="351"/>
      <c r="C23" s="351"/>
      <c r="D23" s="351"/>
      <c r="E23" s="351"/>
      <c r="F23" s="351"/>
      <c r="G23" s="8">
        <v>17</v>
      </c>
      <c r="H23" s="72">
        <v>0</v>
      </c>
      <c r="I23" s="72">
        <v>0</v>
      </c>
      <c r="J23" s="72">
        <v>0</v>
      </c>
      <c r="K23" s="72">
        <v>0</v>
      </c>
      <c r="L23" s="72">
        <v>0</v>
      </c>
      <c r="M23" s="72">
        <v>0</v>
      </c>
      <c r="N23" s="72">
        <v>0</v>
      </c>
      <c r="O23" s="72">
        <v>0</v>
      </c>
      <c r="P23" s="72">
        <v>0</v>
      </c>
      <c r="Q23" s="72">
        <v>0</v>
      </c>
      <c r="R23" s="72">
        <v>0</v>
      </c>
      <c r="S23" s="72">
        <v>0</v>
      </c>
      <c r="T23" s="72">
        <v>0</v>
      </c>
      <c r="U23" s="72">
        <v>0</v>
      </c>
      <c r="V23" s="72">
        <v>0</v>
      </c>
      <c r="W23" s="104">
        <f t="shared" si="1"/>
        <v>0</v>
      </c>
      <c r="X23" s="72">
        <v>0</v>
      </c>
      <c r="Y23" s="104">
        <f t="shared" si="2"/>
        <v>0</v>
      </c>
    </row>
    <row r="24" spans="1:25" x14ac:dyDescent="0.2">
      <c r="A24" s="351" t="s">
        <v>355</v>
      </c>
      <c r="B24" s="351"/>
      <c r="C24" s="351"/>
      <c r="D24" s="351"/>
      <c r="E24" s="351"/>
      <c r="F24" s="351"/>
      <c r="G24" s="8">
        <v>18</v>
      </c>
      <c r="H24" s="72">
        <v>0</v>
      </c>
      <c r="I24" s="72">
        <v>0</v>
      </c>
      <c r="J24" s="72">
        <v>0</v>
      </c>
      <c r="K24" s="72">
        <v>0</v>
      </c>
      <c r="L24" s="72">
        <v>0</v>
      </c>
      <c r="M24" s="72">
        <v>0</v>
      </c>
      <c r="N24" s="72">
        <v>0</v>
      </c>
      <c r="O24" s="72">
        <v>0</v>
      </c>
      <c r="P24" s="72">
        <v>0</v>
      </c>
      <c r="Q24" s="72">
        <v>0</v>
      </c>
      <c r="R24" s="72">
        <v>0</v>
      </c>
      <c r="S24" s="72">
        <v>0</v>
      </c>
      <c r="T24" s="72">
        <v>0</v>
      </c>
      <c r="U24" s="72">
        <v>0</v>
      </c>
      <c r="V24" s="72">
        <v>0</v>
      </c>
      <c r="W24" s="104">
        <f t="shared" si="1"/>
        <v>0</v>
      </c>
      <c r="X24" s="72">
        <v>0</v>
      </c>
      <c r="Y24" s="104">
        <f t="shared" si="2"/>
        <v>0</v>
      </c>
    </row>
    <row r="25" spans="1:25" x14ac:dyDescent="0.2">
      <c r="A25" s="351" t="s">
        <v>431</v>
      </c>
      <c r="B25" s="351"/>
      <c r="C25" s="351"/>
      <c r="D25" s="351"/>
      <c r="E25" s="351"/>
      <c r="F25" s="351"/>
      <c r="G25" s="8">
        <v>19</v>
      </c>
      <c r="H25" s="72">
        <v>0</v>
      </c>
      <c r="I25" s="72">
        <v>0</v>
      </c>
      <c r="J25" s="72">
        <v>0</v>
      </c>
      <c r="K25" s="72">
        <v>0</v>
      </c>
      <c r="L25" s="72">
        <v>0</v>
      </c>
      <c r="M25" s="72">
        <v>0</v>
      </c>
      <c r="N25" s="72">
        <v>0</v>
      </c>
      <c r="O25" s="72">
        <v>0</v>
      </c>
      <c r="P25" s="72">
        <v>0</v>
      </c>
      <c r="Q25" s="72">
        <v>0</v>
      </c>
      <c r="R25" s="72">
        <v>0</v>
      </c>
      <c r="S25" s="72">
        <v>0</v>
      </c>
      <c r="T25" s="72">
        <v>0</v>
      </c>
      <c r="U25" s="72">
        <v>0</v>
      </c>
      <c r="V25" s="72">
        <v>0</v>
      </c>
      <c r="W25" s="104">
        <f t="shared" si="1"/>
        <v>0</v>
      </c>
      <c r="X25" s="72">
        <v>0</v>
      </c>
      <c r="Y25" s="104">
        <f t="shared" si="2"/>
        <v>0</v>
      </c>
    </row>
    <row r="26" spans="1:25" x14ac:dyDescent="0.2">
      <c r="A26" s="351" t="s">
        <v>432</v>
      </c>
      <c r="B26" s="351"/>
      <c r="C26" s="351"/>
      <c r="D26" s="351"/>
      <c r="E26" s="351"/>
      <c r="F26" s="351"/>
      <c r="G26" s="8">
        <v>20</v>
      </c>
      <c r="H26" s="72">
        <v>0</v>
      </c>
      <c r="I26" s="72">
        <v>0</v>
      </c>
      <c r="J26" s="72">
        <v>0</v>
      </c>
      <c r="K26" s="72">
        <v>0</v>
      </c>
      <c r="L26" s="72">
        <v>0</v>
      </c>
      <c r="M26" s="72">
        <v>0</v>
      </c>
      <c r="N26" s="72">
        <v>0</v>
      </c>
      <c r="O26" s="72">
        <v>0</v>
      </c>
      <c r="P26" s="72">
        <v>0</v>
      </c>
      <c r="Q26" s="72">
        <v>0</v>
      </c>
      <c r="R26" s="72">
        <v>0</v>
      </c>
      <c r="S26" s="72">
        <v>0</v>
      </c>
      <c r="T26" s="72">
        <v>0</v>
      </c>
      <c r="U26" s="72">
        <v>-1374845</v>
      </c>
      <c r="V26" s="72">
        <v>0</v>
      </c>
      <c r="W26" s="104">
        <f t="shared" si="1"/>
        <v>-1374845</v>
      </c>
      <c r="X26" s="72">
        <v>0</v>
      </c>
      <c r="Y26" s="104">
        <f t="shared" si="2"/>
        <v>-1374845</v>
      </c>
    </row>
    <row r="27" spans="1:25" x14ac:dyDescent="0.2">
      <c r="A27" s="351" t="s">
        <v>433</v>
      </c>
      <c r="B27" s="351"/>
      <c r="C27" s="351"/>
      <c r="D27" s="351"/>
      <c r="E27" s="351"/>
      <c r="F27" s="351"/>
      <c r="G27" s="8">
        <v>21</v>
      </c>
      <c r="H27" s="72">
        <v>0</v>
      </c>
      <c r="I27" s="72">
        <v>0</v>
      </c>
      <c r="J27" s="72">
        <v>0</v>
      </c>
      <c r="K27" s="72">
        <v>0</v>
      </c>
      <c r="L27" s="72">
        <v>0</v>
      </c>
      <c r="M27" s="72">
        <v>0</v>
      </c>
      <c r="N27" s="72">
        <v>0</v>
      </c>
      <c r="O27" s="72">
        <v>0</v>
      </c>
      <c r="P27" s="72">
        <v>0</v>
      </c>
      <c r="Q27" s="72">
        <v>0</v>
      </c>
      <c r="R27" s="72">
        <v>0</v>
      </c>
      <c r="S27" s="72">
        <v>0</v>
      </c>
      <c r="T27" s="72">
        <v>0</v>
      </c>
      <c r="U27" s="72">
        <v>0</v>
      </c>
      <c r="V27" s="72">
        <v>0</v>
      </c>
      <c r="W27" s="104">
        <f t="shared" si="1"/>
        <v>0</v>
      </c>
      <c r="X27" s="72">
        <v>0</v>
      </c>
      <c r="Y27" s="104">
        <f t="shared" si="2"/>
        <v>0</v>
      </c>
    </row>
    <row r="28" spans="1:25" ht="30" customHeight="1" x14ac:dyDescent="0.2">
      <c r="A28" s="351" t="s">
        <v>434</v>
      </c>
      <c r="B28" s="351"/>
      <c r="C28" s="351"/>
      <c r="D28" s="351"/>
      <c r="E28" s="351"/>
      <c r="F28" s="351"/>
      <c r="G28" s="8">
        <v>22</v>
      </c>
      <c r="H28" s="72">
        <v>0</v>
      </c>
      <c r="I28" s="72">
        <v>0</v>
      </c>
      <c r="J28" s="72">
        <v>233877</v>
      </c>
      <c r="K28" s="72">
        <v>0</v>
      </c>
      <c r="L28" s="72">
        <v>0</v>
      </c>
      <c r="M28" s="72">
        <v>0</v>
      </c>
      <c r="N28" s="72">
        <v>0</v>
      </c>
      <c r="O28" s="72">
        <v>0</v>
      </c>
      <c r="P28" s="72">
        <v>0</v>
      </c>
      <c r="Q28" s="72">
        <v>0</v>
      </c>
      <c r="R28" s="72">
        <v>0</v>
      </c>
      <c r="S28" s="72">
        <v>0</v>
      </c>
      <c r="T28" s="72">
        <v>0</v>
      </c>
      <c r="U28" s="72">
        <v>-233877</v>
      </c>
      <c r="V28" s="72">
        <v>0</v>
      </c>
      <c r="W28" s="104">
        <f t="shared" si="1"/>
        <v>0</v>
      </c>
      <c r="X28" s="72">
        <v>0</v>
      </c>
      <c r="Y28" s="104">
        <f t="shared" si="2"/>
        <v>0</v>
      </c>
    </row>
    <row r="29" spans="1:25" ht="30" customHeight="1" x14ac:dyDescent="0.2">
      <c r="A29" s="351" t="s">
        <v>435</v>
      </c>
      <c r="B29" s="351"/>
      <c r="C29" s="351"/>
      <c r="D29" s="351"/>
      <c r="E29" s="351"/>
      <c r="F29" s="351"/>
      <c r="G29" s="8">
        <v>23</v>
      </c>
      <c r="H29" s="72">
        <v>0</v>
      </c>
      <c r="I29" s="72">
        <v>0</v>
      </c>
      <c r="J29" s="72">
        <v>0</v>
      </c>
      <c r="K29" s="72">
        <v>0</v>
      </c>
      <c r="L29" s="72">
        <v>0</v>
      </c>
      <c r="M29" s="72">
        <v>0</v>
      </c>
      <c r="N29" s="72">
        <v>0</v>
      </c>
      <c r="O29" s="72">
        <v>0</v>
      </c>
      <c r="P29" s="72">
        <v>0</v>
      </c>
      <c r="Q29" s="72">
        <v>0</v>
      </c>
      <c r="R29" s="72">
        <v>0</v>
      </c>
      <c r="S29" s="72">
        <v>0</v>
      </c>
      <c r="T29" s="72">
        <v>0</v>
      </c>
      <c r="U29" s="72">
        <v>0</v>
      </c>
      <c r="V29" s="72">
        <v>0</v>
      </c>
      <c r="W29" s="104">
        <f t="shared" si="1"/>
        <v>0</v>
      </c>
      <c r="X29" s="72">
        <v>0</v>
      </c>
      <c r="Y29" s="104">
        <f t="shared" si="2"/>
        <v>0</v>
      </c>
    </row>
    <row r="30" spans="1:25" ht="27.75" customHeight="1" x14ac:dyDescent="0.2">
      <c r="A30" s="369" t="s">
        <v>436</v>
      </c>
      <c r="B30" s="369"/>
      <c r="C30" s="369"/>
      <c r="D30" s="369"/>
      <c r="E30" s="369"/>
      <c r="F30" s="369"/>
      <c r="G30" s="10">
        <v>24</v>
      </c>
      <c r="H30" s="107">
        <f>SUM(H10:H29)</f>
        <v>13033800</v>
      </c>
      <c r="I30" s="107">
        <f t="shared" ref="I30:Y30" si="3">SUM(I10:I29)</f>
        <v>19783710</v>
      </c>
      <c r="J30" s="107">
        <f t="shared" si="3"/>
        <v>1996835</v>
      </c>
      <c r="K30" s="107">
        <f t="shared" si="3"/>
        <v>0</v>
      </c>
      <c r="L30" s="107">
        <f t="shared" si="3"/>
        <v>0</v>
      </c>
      <c r="M30" s="107">
        <f t="shared" si="3"/>
        <v>0</v>
      </c>
      <c r="N30" s="107">
        <f t="shared" si="3"/>
        <v>-23286001</v>
      </c>
      <c r="O30" s="107">
        <f t="shared" si="3"/>
        <v>0</v>
      </c>
      <c r="P30" s="107">
        <f t="shared" si="3"/>
        <v>0</v>
      </c>
      <c r="Q30" s="107">
        <f t="shared" si="3"/>
        <v>0</v>
      </c>
      <c r="R30" s="107">
        <f t="shared" si="3"/>
        <v>0</v>
      </c>
      <c r="S30" s="107">
        <f t="shared" si="3"/>
        <v>0</v>
      </c>
      <c r="T30" s="107">
        <f t="shared" si="3"/>
        <v>-1521735</v>
      </c>
      <c r="U30" s="107">
        <f t="shared" si="3"/>
        <v>15232209</v>
      </c>
      <c r="V30" s="107">
        <f t="shared" si="3"/>
        <v>3761586</v>
      </c>
      <c r="W30" s="107">
        <f t="shared" si="3"/>
        <v>29000404</v>
      </c>
      <c r="X30" s="107">
        <f t="shared" si="3"/>
        <v>29104295</v>
      </c>
      <c r="Y30" s="107">
        <f t="shared" si="3"/>
        <v>58104699</v>
      </c>
    </row>
    <row r="31" spans="1:25" x14ac:dyDescent="0.2">
      <c r="A31" s="370" t="s">
        <v>356</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1:25" ht="36.75" customHeight="1" x14ac:dyDescent="0.2">
      <c r="A32" s="372" t="s">
        <v>437</v>
      </c>
      <c r="B32" s="373"/>
      <c r="C32" s="373"/>
      <c r="D32" s="373"/>
      <c r="E32" s="373"/>
      <c r="F32" s="373"/>
      <c r="G32" s="9">
        <v>25</v>
      </c>
      <c r="H32" s="105">
        <f>SUM(H12:H20)</f>
        <v>0</v>
      </c>
      <c r="I32" s="105">
        <f t="shared" ref="I32:Y32" si="4">SUM(I12:I20)</f>
        <v>0</v>
      </c>
      <c r="J32" s="105">
        <f t="shared" si="4"/>
        <v>0</v>
      </c>
      <c r="K32" s="105">
        <f t="shared" si="4"/>
        <v>0</v>
      </c>
      <c r="L32" s="105">
        <f t="shared" si="4"/>
        <v>0</v>
      </c>
      <c r="M32" s="105">
        <f t="shared" si="4"/>
        <v>0</v>
      </c>
      <c r="N32" s="105">
        <f t="shared" si="4"/>
        <v>-369862</v>
      </c>
      <c r="O32" s="105">
        <f t="shared" si="4"/>
        <v>0</v>
      </c>
      <c r="P32" s="105">
        <f t="shared" si="4"/>
        <v>0</v>
      </c>
      <c r="Q32" s="105">
        <f t="shared" si="4"/>
        <v>0</v>
      </c>
      <c r="R32" s="105">
        <f t="shared" si="4"/>
        <v>0</v>
      </c>
      <c r="S32" s="105">
        <f t="shared" si="4"/>
        <v>0</v>
      </c>
      <c r="T32" s="105">
        <f t="shared" si="4"/>
        <v>-3548610</v>
      </c>
      <c r="U32" s="105">
        <f t="shared" si="4"/>
        <v>0</v>
      </c>
      <c r="V32" s="105">
        <f t="shared" si="4"/>
        <v>0</v>
      </c>
      <c r="W32" s="105">
        <f t="shared" si="4"/>
        <v>-3918472</v>
      </c>
      <c r="X32" s="105">
        <f t="shared" si="4"/>
        <v>1029752</v>
      </c>
      <c r="Y32" s="105">
        <f t="shared" si="4"/>
        <v>-2888720</v>
      </c>
    </row>
    <row r="33" spans="1:25" ht="31.5" customHeight="1" x14ac:dyDescent="0.2">
      <c r="A33" s="372" t="s">
        <v>438</v>
      </c>
      <c r="B33" s="373"/>
      <c r="C33" s="373"/>
      <c r="D33" s="373"/>
      <c r="E33" s="373"/>
      <c r="F33" s="373"/>
      <c r="G33" s="9">
        <v>26</v>
      </c>
      <c r="H33" s="105">
        <f>H11+H32</f>
        <v>0</v>
      </c>
      <c r="I33" s="105">
        <f t="shared" ref="I33:Y33" si="5">I11+I32</f>
        <v>0</v>
      </c>
      <c r="J33" s="105">
        <f t="shared" si="5"/>
        <v>0</v>
      </c>
      <c r="K33" s="105">
        <f t="shared" si="5"/>
        <v>0</v>
      </c>
      <c r="L33" s="105">
        <f t="shared" si="5"/>
        <v>0</v>
      </c>
      <c r="M33" s="105">
        <f t="shared" si="5"/>
        <v>0</v>
      </c>
      <c r="N33" s="105">
        <f t="shared" si="5"/>
        <v>-369862</v>
      </c>
      <c r="O33" s="105">
        <f t="shared" si="5"/>
        <v>0</v>
      </c>
      <c r="P33" s="105">
        <f t="shared" si="5"/>
        <v>0</v>
      </c>
      <c r="Q33" s="105">
        <f t="shared" si="5"/>
        <v>0</v>
      </c>
      <c r="R33" s="105">
        <f t="shared" si="5"/>
        <v>0</v>
      </c>
      <c r="S33" s="105">
        <f t="shared" si="5"/>
        <v>0</v>
      </c>
      <c r="T33" s="105">
        <f t="shared" si="5"/>
        <v>-3548610</v>
      </c>
      <c r="U33" s="105">
        <f t="shared" si="5"/>
        <v>0</v>
      </c>
      <c r="V33" s="105">
        <f t="shared" si="5"/>
        <v>3761586</v>
      </c>
      <c r="W33" s="105">
        <f t="shared" si="5"/>
        <v>-156886</v>
      </c>
      <c r="X33" s="105">
        <f t="shared" si="5"/>
        <v>2232631</v>
      </c>
      <c r="Y33" s="105">
        <f t="shared" si="5"/>
        <v>2075745</v>
      </c>
    </row>
    <row r="34" spans="1:25" ht="30.75" customHeight="1" x14ac:dyDescent="0.2">
      <c r="A34" s="374" t="s">
        <v>439</v>
      </c>
      <c r="B34" s="375"/>
      <c r="C34" s="375"/>
      <c r="D34" s="375"/>
      <c r="E34" s="375"/>
      <c r="F34" s="375"/>
      <c r="G34" s="9">
        <v>27</v>
      </c>
      <c r="H34" s="107">
        <f>SUM(H21:H29)</f>
        <v>-5</v>
      </c>
      <c r="I34" s="107">
        <f t="shared" ref="I34:Y34" si="6">SUM(I21:I29)</f>
        <v>5</v>
      </c>
      <c r="J34" s="107">
        <f t="shared" si="6"/>
        <v>233877</v>
      </c>
      <c r="K34" s="107">
        <f t="shared" si="6"/>
        <v>0</v>
      </c>
      <c r="L34" s="107">
        <f t="shared" si="6"/>
        <v>0</v>
      </c>
      <c r="M34" s="107">
        <f t="shared" si="6"/>
        <v>0</v>
      </c>
      <c r="N34" s="107">
        <f t="shared" si="6"/>
        <v>0</v>
      </c>
      <c r="O34" s="107">
        <f t="shared" si="6"/>
        <v>0</v>
      </c>
      <c r="P34" s="107">
        <f t="shared" si="6"/>
        <v>0</v>
      </c>
      <c r="Q34" s="107">
        <f t="shared" si="6"/>
        <v>0</v>
      </c>
      <c r="R34" s="107">
        <f t="shared" si="6"/>
        <v>0</v>
      </c>
      <c r="S34" s="107">
        <f t="shared" si="6"/>
        <v>0</v>
      </c>
      <c r="T34" s="107">
        <f t="shared" si="6"/>
        <v>0</v>
      </c>
      <c r="U34" s="107">
        <f t="shared" si="6"/>
        <v>-1608722</v>
      </c>
      <c r="V34" s="107">
        <f t="shared" si="6"/>
        <v>0</v>
      </c>
      <c r="W34" s="107">
        <f t="shared" si="6"/>
        <v>-1374845</v>
      </c>
      <c r="X34" s="107">
        <f t="shared" si="6"/>
        <v>0</v>
      </c>
      <c r="Y34" s="107">
        <f t="shared" si="6"/>
        <v>-1374845</v>
      </c>
    </row>
    <row r="35" spans="1:25" x14ac:dyDescent="0.2">
      <c r="A35" s="370" t="s">
        <v>357</v>
      </c>
      <c r="B35" s="376"/>
      <c r="C35" s="376"/>
      <c r="D35" s="376"/>
      <c r="E35" s="376"/>
      <c r="F35" s="376"/>
      <c r="G35" s="376"/>
      <c r="H35" s="376"/>
      <c r="I35" s="376"/>
      <c r="J35" s="376"/>
      <c r="K35" s="376"/>
      <c r="L35" s="376"/>
      <c r="M35" s="376"/>
      <c r="N35" s="376"/>
      <c r="O35" s="376"/>
      <c r="P35" s="376"/>
      <c r="Q35" s="376"/>
      <c r="R35" s="376"/>
      <c r="S35" s="376"/>
      <c r="T35" s="376"/>
      <c r="U35" s="376"/>
      <c r="V35" s="376"/>
      <c r="W35" s="376"/>
      <c r="X35" s="376"/>
      <c r="Y35" s="376"/>
    </row>
    <row r="36" spans="1:25" x14ac:dyDescent="0.2">
      <c r="A36" s="368" t="s">
        <v>358</v>
      </c>
      <c r="B36" s="368"/>
      <c r="C36" s="368"/>
      <c r="D36" s="368"/>
      <c r="E36" s="368"/>
      <c r="F36" s="368"/>
      <c r="G36" s="8">
        <v>28</v>
      </c>
      <c r="H36" s="72">
        <v>13033800</v>
      </c>
      <c r="I36" s="72">
        <v>19783710</v>
      </c>
      <c r="J36" s="72">
        <v>1996835</v>
      </c>
      <c r="K36" s="72">
        <v>0</v>
      </c>
      <c r="L36" s="72">
        <v>0</v>
      </c>
      <c r="M36" s="72">
        <v>0</v>
      </c>
      <c r="N36" s="72">
        <v>-23286001</v>
      </c>
      <c r="O36" s="72">
        <v>0</v>
      </c>
      <c r="P36" s="72">
        <v>0</v>
      </c>
      <c r="Q36" s="72">
        <v>0</v>
      </c>
      <c r="R36" s="72">
        <v>0</v>
      </c>
      <c r="S36" s="72">
        <v>0</v>
      </c>
      <c r="T36" s="72">
        <v>-1521735</v>
      </c>
      <c r="U36" s="72">
        <v>18993795</v>
      </c>
      <c r="V36" s="72">
        <v>0</v>
      </c>
      <c r="W36" s="104">
        <f>H36+I36+J36+K36-L36+M36+N36+O36+P36+Q36+R36+U36+V36+S36+T36</f>
        <v>29000404</v>
      </c>
      <c r="X36" s="72">
        <v>29104295</v>
      </c>
      <c r="Y36" s="104">
        <f>W36+X36</f>
        <v>58104699</v>
      </c>
    </row>
    <row r="37" spans="1:25" x14ac:dyDescent="0.2">
      <c r="A37" s="351" t="s">
        <v>359</v>
      </c>
      <c r="B37" s="351"/>
      <c r="C37" s="351"/>
      <c r="D37" s="351"/>
      <c r="E37" s="351"/>
      <c r="F37" s="351"/>
      <c r="G37" s="8">
        <v>29</v>
      </c>
      <c r="H37" s="72">
        <v>0</v>
      </c>
      <c r="I37" s="72">
        <v>0</v>
      </c>
      <c r="J37" s="72">
        <v>0</v>
      </c>
      <c r="K37" s="72">
        <v>0</v>
      </c>
      <c r="L37" s="72">
        <v>0</v>
      </c>
      <c r="M37" s="72">
        <v>0</v>
      </c>
      <c r="N37" s="72">
        <v>0</v>
      </c>
      <c r="O37" s="72">
        <v>0</v>
      </c>
      <c r="P37" s="72">
        <v>0</v>
      </c>
      <c r="Q37" s="72">
        <v>0</v>
      </c>
      <c r="R37" s="72">
        <v>0</v>
      </c>
      <c r="S37" s="72">
        <v>0</v>
      </c>
      <c r="T37" s="72">
        <v>0</v>
      </c>
      <c r="U37" s="72">
        <v>0</v>
      </c>
      <c r="V37" s="72">
        <v>0</v>
      </c>
      <c r="W37" s="104">
        <f>H37+I37+J37+K37-L37+M37+N37+O37+P37+Q37+R37+U37+V37</f>
        <v>0</v>
      </c>
      <c r="X37" s="72">
        <v>0</v>
      </c>
      <c r="Y37" s="104">
        <f>W37+X37</f>
        <v>0</v>
      </c>
    </row>
    <row r="38" spans="1:25" x14ac:dyDescent="0.2">
      <c r="A38" s="351" t="s">
        <v>360</v>
      </c>
      <c r="B38" s="351"/>
      <c r="C38" s="351"/>
      <c r="D38" s="351"/>
      <c r="E38" s="351"/>
      <c r="F38" s="351"/>
      <c r="G38" s="8">
        <v>30</v>
      </c>
      <c r="H38" s="72">
        <v>0</v>
      </c>
      <c r="I38" s="72">
        <v>0</v>
      </c>
      <c r="J38" s="72">
        <v>0</v>
      </c>
      <c r="K38" s="72">
        <v>0</v>
      </c>
      <c r="L38" s="72">
        <v>0</v>
      </c>
      <c r="M38" s="72">
        <v>0</v>
      </c>
      <c r="N38" s="72">
        <v>0</v>
      </c>
      <c r="O38" s="72">
        <v>0</v>
      </c>
      <c r="P38" s="72">
        <v>0</v>
      </c>
      <c r="Q38" s="72">
        <v>0</v>
      </c>
      <c r="R38" s="72">
        <v>0</v>
      </c>
      <c r="S38" s="72">
        <v>0</v>
      </c>
      <c r="T38" s="72">
        <v>0</v>
      </c>
      <c r="U38" s="72">
        <v>0</v>
      </c>
      <c r="V38" s="72">
        <v>0</v>
      </c>
      <c r="W38" s="104">
        <f>H38+I38+J38+K38-L38+M38+N38+O38+P38+Q38+R38+U38+V38</f>
        <v>0</v>
      </c>
      <c r="X38" s="72">
        <v>0</v>
      </c>
      <c r="Y38" s="104">
        <f>W38+X38</f>
        <v>0</v>
      </c>
    </row>
    <row r="39" spans="1:25" ht="25.5" customHeight="1" x14ac:dyDescent="0.2">
      <c r="A39" s="352" t="s">
        <v>440</v>
      </c>
      <c r="B39" s="352"/>
      <c r="C39" s="352"/>
      <c r="D39" s="352"/>
      <c r="E39" s="352"/>
      <c r="F39" s="352"/>
      <c r="G39" s="9">
        <v>31</v>
      </c>
      <c r="H39" s="105">
        <f>H36+H37+H38</f>
        <v>13033800</v>
      </c>
      <c r="I39" s="105">
        <f t="shared" ref="I39:Y39" si="7">I36+I37+I38</f>
        <v>19783710</v>
      </c>
      <c r="J39" s="105">
        <f t="shared" si="7"/>
        <v>1996835</v>
      </c>
      <c r="K39" s="105">
        <f t="shared" si="7"/>
        <v>0</v>
      </c>
      <c r="L39" s="105">
        <f t="shared" si="7"/>
        <v>0</v>
      </c>
      <c r="M39" s="105">
        <f t="shared" si="7"/>
        <v>0</v>
      </c>
      <c r="N39" s="105">
        <f t="shared" si="7"/>
        <v>-23286001</v>
      </c>
      <c r="O39" s="105">
        <f t="shared" si="7"/>
        <v>0</v>
      </c>
      <c r="P39" s="105">
        <f t="shared" si="7"/>
        <v>0</v>
      </c>
      <c r="Q39" s="105">
        <f t="shared" si="7"/>
        <v>0</v>
      </c>
      <c r="R39" s="105">
        <f t="shared" si="7"/>
        <v>0</v>
      </c>
      <c r="S39" s="105">
        <f t="shared" si="7"/>
        <v>0</v>
      </c>
      <c r="T39" s="105">
        <f t="shared" si="7"/>
        <v>-1521735</v>
      </c>
      <c r="U39" s="105">
        <f t="shared" si="7"/>
        <v>18993795</v>
      </c>
      <c r="V39" s="105">
        <f t="shared" si="7"/>
        <v>0</v>
      </c>
      <c r="W39" s="105">
        <f t="shared" si="7"/>
        <v>29000404</v>
      </c>
      <c r="X39" s="105">
        <f t="shared" si="7"/>
        <v>29104295</v>
      </c>
      <c r="Y39" s="105">
        <f t="shared" si="7"/>
        <v>58104699</v>
      </c>
    </row>
    <row r="40" spans="1:25" x14ac:dyDescent="0.2">
      <c r="A40" s="351" t="s">
        <v>361</v>
      </c>
      <c r="B40" s="351"/>
      <c r="C40" s="351"/>
      <c r="D40" s="351"/>
      <c r="E40" s="351"/>
      <c r="F40" s="351"/>
      <c r="G40" s="8">
        <v>32</v>
      </c>
      <c r="H40" s="106">
        <v>0</v>
      </c>
      <c r="I40" s="106">
        <v>0</v>
      </c>
      <c r="J40" s="106">
        <v>0</v>
      </c>
      <c r="K40" s="106">
        <v>0</v>
      </c>
      <c r="L40" s="106">
        <v>0</v>
      </c>
      <c r="M40" s="106">
        <v>0</v>
      </c>
      <c r="N40" s="106">
        <v>0</v>
      </c>
      <c r="O40" s="106">
        <v>0</v>
      </c>
      <c r="P40" s="106">
        <v>0</v>
      </c>
      <c r="Q40" s="106">
        <v>0</v>
      </c>
      <c r="R40" s="106">
        <v>0</v>
      </c>
      <c r="S40" s="106">
        <v>0</v>
      </c>
      <c r="T40" s="106">
        <v>0</v>
      </c>
      <c r="U40" s="106">
        <v>0</v>
      </c>
      <c r="V40" s="72">
        <v>4556170</v>
      </c>
      <c r="W40" s="104">
        <f t="shared" ref="W40:W58" si="8">H40+I40+J40+K40-L40+M40+N40+O40+P40+Q40+R40+U40+V40+S40+T40</f>
        <v>4556170</v>
      </c>
      <c r="X40" s="72">
        <v>-2927534</v>
      </c>
      <c r="Y40" s="104">
        <f t="shared" ref="Y40:Y58" si="9">W40+X40</f>
        <v>1628636</v>
      </c>
    </row>
    <row r="41" spans="1:25" x14ac:dyDescent="0.2">
      <c r="A41" s="351" t="s">
        <v>362</v>
      </c>
      <c r="B41" s="351"/>
      <c r="C41" s="351"/>
      <c r="D41" s="351"/>
      <c r="E41" s="351"/>
      <c r="F41" s="351"/>
      <c r="G41" s="8">
        <v>33</v>
      </c>
      <c r="H41" s="106">
        <v>0</v>
      </c>
      <c r="I41" s="106">
        <v>0</v>
      </c>
      <c r="J41" s="106">
        <v>0</v>
      </c>
      <c r="K41" s="106">
        <v>0</v>
      </c>
      <c r="L41" s="106">
        <v>0</v>
      </c>
      <c r="M41" s="106">
        <v>0</v>
      </c>
      <c r="N41" s="72">
        <v>0</v>
      </c>
      <c r="O41" s="106">
        <v>0</v>
      </c>
      <c r="P41" s="106">
        <v>0</v>
      </c>
      <c r="Q41" s="106">
        <v>0</v>
      </c>
      <c r="R41" s="106">
        <v>0</v>
      </c>
      <c r="S41" s="106">
        <v>0</v>
      </c>
      <c r="T41" s="106">
        <v>1252847</v>
      </c>
      <c r="U41" s="106">
        <v>0</v>
      </c>
      <c r="V41" s="106">
        <v>0</v>
      </c>
      <c r="W41" s="104">
        <f t="shared" si="8"/>
        <v>1252847</v>
      </c>
      <c r="X41" s="72">
        <v>0</v>
      </c>
      <c r="Y41" s="104">
        <f t="shared" si="9"/>
        <v>1252847</v>
      </c>
    </row>
    <row r="42" spans="1:25" ht="27" customHeight="1" x14ac:dyDescent="0.2">
      <c r="A42" s="351" t="s">
        <v>363</v>
      </c>
      <c r="B42" s="351"/>
      <c r="C42" s="351"/>
      <c r="D42" s="351"/>
      <c r="E42" s="351"/>
      <c r="F42" s="351"/>
      <c r="G42" s="8">
        <v>34</v>
      </c>
      <c r="H42" s="106">
        <v>0</v>
      </c>
      <c r="I42" s="106">
        <v>0</v>
      </c>
      <c r="J42" s="106">
        <v>0</v>
      </c>
      <c r="K42" s="106">
        <v>0</v>
      </c>
      <c r="L42" s="106">
        <v>0</v>
      </c>
      <c r="M42" s="106">
        <v>0</v>
      </c>
      <c r="N42" s="106">
        <v>0</v>
      </c>
      <c r="O42" s="72">
        <v>0</v>
      </c>
      <c r="P42" s="106">
        <v>0</v>
      </c>
      <c r="Q42" s="106">
        <v>0</v>
      </c>
      <c r="R42" s="106">
        <v>0</v>
      </c>
      <c r="S42" s="106">
        <v>0</v>
      </c>
      <c r="T42" s="106">
        <v>0</v>
      </c>
      <c r="U42" s="72">
        <v>0</v>
      </c>
      <c r="V42" s="72">
        <v>0</v>
      </c>
      <c r="W42" s="104">
        <f t="shared" si="8"/>
        <v>0</v>
      </c>
      <c r="X42" s="72">
        <v>0</v>
      </c>
      <c r="Y42" s="104">
        <f t="shared" si="9"/>
        <v>0</v>
      </c>
    </row>
    <row r="43" spans="1:25" ht="20.25" customHeight="1" x14ac:dyDescent="0.2">
      <c r="A43" s="351" t="s">
        <v>428</v>
      </c>
      <c r="B43" s="351"/>
      <c r="C43" s="351"/>
      <c r="D43" s="351"/>
      <c r="E43" s="351"/>
      <c r="F43" s="351"/>
      <c r="G43" s="8">
        <v>35</v>
      </c>
      <c r="H43" s="106">
        <v>0</v>
      </c>
      <c r="I43" s="106">
        <v>0</v>
      </c>
      <c r="J43" s="106">
        <v>0</v>
      </c>
      <c r="K43" s="106">
        <v>0</v>
      </c>
      <c r="L43" s="106">
        <v>0</v>
      </c>
      <c r="M43" s="106">
        <v>0</v>
      </c>
      <c r="N43" s="106">
        <v>0</v>
      </c>
      <c r="O43" s="106">
        <v>0</v>
      </c>
      <c r="P43" s="72">
        <v>0</v>
      </c>
      <c r="Q43" s="106">
        <v>0</v>
      </c>
      <c r="R43" s="106">
        <v>0</v>
      </c>
      <c r="S43" s="106">
        <v>0</v>
      </c>
      <c r="T43" s="106">
        <v>0</v>
      </c>
      <c r="U43" s="72">
        <v>0</v>
      </c>
      <c r="V43" s="72">
        <v>0</v>
      </c>
      <c r="W43" s="104">
        <f t="shared" si="8"/>
        <v>0</v>
      </c>
      <c r="X43" s="72">
        <v>0</v>
      </c>
      <c r="Y43" s="104">
        <f t="shared" si="9"/>
        <v>0</v>
      </c>
    </row>
    <row r="44" spans="1:25" ht="21" customHeight="1" x14ac:dyDescent="0.2">
      <c r="A44" s="351" t="s">
        <v>364</v>
      </c>
      <c r="B44" s="351"/>
      <c r="C44" s="351"/>
      <c r="D44" s="351"/>
      <c r="E44" s="351"/>
      <c r="F44" s="351"/>
      <c r="G44" s="8">
        <v>36</v>
      </c>
      <c r="H44" s="106">
        <v>0</v>
      </c>
      <c r="I44" s="106">
        <v>0</v>
      </c>
      <c r="J44" s="106">
        <v>0</v>
      </c>
      <c r="K44" s="106">
        <v>0</v>
      </c>
      <c r="L44" s="106">
        <v>0</v>
      </c>
      <c r="M44" s="106">
        <v>0</v>
      </c>
      <c r="N44" s="106">
        <v>0</v>
      </c>
      <c r="O44" s="106">
        <v>0</v>
      </c>
      <c r="P44" s="106">
        <v>0</v>
      </c>
      <c r="Q44" s="72">
        <v>0</v>
      </c>
      <c r="R44" s="106">
        <v>0</v>
      </c>
      <c r="S44" s="106">
        <v>0</v>
      </c>
      <c r="T44" s="106">
        <v>0</v>
      </c>
      <c r="U44" s="72">
        <v>0</v>
      </c>
      <c r="V44" s="72">
        <v>0</v>
      </c>
      <c r="W44" s="104">
        <f t="shared" si="8"/>
        <v>0</v>
      </c>
      <c r="X44" s="72">
        <v>0</v>
      </c>
      <c r="Y44" s="104">
        <f t="shared" si="9"/>
        <v>0</v>
      </c>
    </row>
    <row r="45" spans="1:25" ht="29.25" customHeight="1" x14ac:dyDescent="0.2">
      <c r="A45" s="351" t="s">
        <v>365</v>
      </c>
      <c r="B45" s="351"/>
      <c r="C45" s="351"/>
      <c r="D45" s="351"/>
      <c r="E45" s="351"/>
      <c r="F45" s="351"/>
      <c r="G45" s="8">
        <v>37</v>
      </c>
      <c r="H45" s="106">
        <v>0</v>
      </c>
      <c r="I45" s="106">
        <v>0</v>
      </c>
      <c r="J45" s="106">
        <v>0</v>
      </c>
      <c r="K45" s="106">
        <v>0</v>
      </c>
      <c r="L45" s="106">
        <v>0</v>
      </c>
      <c r="M45" s="106">
        <v>0</v>
      </c>
      <c r="N45" s="106">
        <v>0</v>
      </c>
      <c r="O45" s="106">
        <v>0</v>
      </c>
      <c r="P45" s="106">
        <v>0</v>
      </c>
      <c r="Q45" s="106">
        <v>0</v>
      </c>
      <c r="R45" s="72">
        <v>0</v>
      </c>
      <c r="S45" s="72">
        <v>0</v>
      </c>
      <c r="T45" s="72">
        <v>0</v>
      </c>
      <c r="U45" s="72">
        <v>0</v>
      </c>
      <c r="V45" s="72">
        <v>0</v>
      </c>
      <c r="W45" s="104">
        <f t="shared" si="8"/>
        <v>0</v>
      </c>
      <c r="X45" s="72">
        <v>0</v>
      </c>
      <c r="Y45" s="104">
        <f t="shared" si="9"/>
        <v>0</v>
      </c>
    </row>
    <row r="46" spans="1:25" ht="21" customHeight="1" x14ac:dyDescent="0.2">
      <c r="A46" s="351" t="s">
        <v>366</v>
      </c>
      <c r="B46" s="351"/>
      <c r="C46" s="351"/>
      <c r="D46" s="351"/>
      <c r="E46" s="351"/>
      <c r="F46" s="351"/>
      <c r="G46" s="8">
        <v>38</v>
      </c>
      <c r="H46" s="106">
        <v>0</v>
      </c>
      <c r="I46" s="106">
        <v>0</v>
      </c>
      <c r="J46" s="106">
        <v>0</v>
      </c>
      <c r="K46" s="106">
        <v>0</v>
      </c>
      <c r="L46" s="106">
        <v>0</v>
      </c>
      <c r="M46" s="106">
        <v>0</v>
      </c>
      <c r="N46" s="72">
        <v>0</v>
      </c>
      <c r="O46" s="72">
        <v>0</v>
      </c>
      <c r="P46" s="72">
        <v>0</v>
      </c>
      <c r="Q46" s="72">
        <v>0</v>
      </c>
      <c r="R46" s="72">
        <v>0</v>
      </c>
      <c r="S46" s="72">
        <v>0</v>
      </c>
      <c r="T46" s="72">
        <v>0</v>
      </c>
      <c r="U46" s="72">
        <v>0</v>
      </c>
      <c r="V46" s="72">
        <v>0</v>
      </c>
      <c r="W46" s="104">
        <f t="shared" si="8"/>
        <v>0</v>
      </c>
      <c r="X46" s="72">
        <v>0</v>
      </c>
      <c r="Y46" s="104">
        <f t="shared" si="9"/>
        <v>0</v>
      </c>
    </row>
    <row r="47" spans="1:25" x14ac:dyDescent="0.2">
      <c r="A47" s="351" t="s">
        <v>367</v>
      </c>
      <c r="B47" s="351"/>
      <c r="C47" s="351"/>
      <c r="D47" s="351"/>
      <c r="E47" s="351"/>
      <c r="F47" s="351"/>
      <c r="G47" s="8">
        <v>39</v>
      </c>
      <c r="H47" s="106">
        <v>0</v>
      </c>
      <c r="I47" s="106">
        <v>0</v>
      </c>
      <c r="J47" s="106">
        <v>0</v>
      </c>
      <c r="K47" s="106">
        <v>0</v>
      </c>
      <c r="L47" s="106">
        <v>0</v>
      </c>
      <c r="M47" s="106">
        <v>0</v>
      </c>
      <c r="N47" s="72">
        <v>-239996</v>
      </c>
      <c r="O47" s="72">
        <v>0</v>
      </c>
      <c r="P47" s="72">
        <v>0</v>
      </c>
      <c r="Q47" s="72">
        <v>0</v>
      </c>
      <c r="R47" s="72">
        <v>0</v>
      </c>
      <c r="S47" s="72">
        <v>0</v>
      </c>
      <c r="T47" s="72">
        <v>0</v>
      </c>
      <c r="U47" s="72">
        <v>0</v>
      </c>
      <c r="V47" s="72">
        <v>0</v>
      </c>
      <c r="W47" s="104">
        <f t="shared" si="8"/>
        <v>-239996</v>
      </c>
      <c r="X47" s="72">
        <v>0</v>
      </c>
      <c r="Y47" s="104">
        <f t="shared" si="9"/>
        <v>-239996</v>
      </c>
    </row>
    <row r="48" spans="1:25" x14ac:dyDescent="0.2">
      <c r="A48" s="351" t="s">
        <v>368</v>
      </c>
      <c r="B48" s="351"/>
      <c r="C48" s="351"/>
      <c r="D48" s="351"/>
      <c r="E48" s="351"/>
      <c r="F48" s="351"/>
      <c r="G48" s="8">
        <v>40</v>
      </c>
      <c r="H48" s="72">
        <v>0</v>
      </c>
      <c r="I48" s="72">
        <v>0</v>
      </c>
      <c r="J48" s="72">
        <v>0</v>
      </c>
      <c r="K48" s="72">
        <v>0</v>
      </c>
      <c r="L48" s="72">
        <v>0</v>
      </c>
      <c r="M48" s="72">
        <v>0</v>
      </c>
      <c r="N48" s="72">
        <v>-19581406</v>
      </c>
      <c r="O48" s="72">
        <v>0</v>
      </c>
      <c r="P48" s="72">
        <v>0</v>
      </c>
      <c r="Q48" s="72">
        <v>0</v>
      </c>
      <c r="R48" s="72">
        <v>0</v>
      </c>
      <c r="S48" s="72">
        <v>0</v>
      </c>
      <c r="T48" s="72">
        <v>-65999</v>
      </c>
      <c r="U48" s="72">
        <v>-251833</v>
      </c>
      <c r="V48" s="72">
        <v>0</v>
      </c>
      <c r="W48" s="104">
        <f t="shared" si="8"/>
        <v>-19899238</v>
      </c>
      <c r="X48" s="72">
        <v>11412441</v>
      </c>
      <c r="Y48" s="104">
        <f t="shared" si="9"/>
        <v>-8486797</v>
      </c>
    </row>
    <row r="49" spans="1:25" x14ac:dyDescent="0.2">
      <c r="A49" s="351" t="s">
        <v>441</v>
      </c>
      <c r="B49" s="351"/>
      <c r="C49" s="351"/>
      <c r="D49" s="351"/>
      <c r="E49" s="351"/>
      <c r="F49" s="351"/>
      <c r="G49" s="8">
        <v>41</v>
      </c>
      <c r="H49" s="106">
        <v>0</v>
      </c>
      <c r="I49" s="106">
        <v>0</v>
      </c>
      <c r="J49" s="106">
        <v>0</v>
      </c>
      <c r="K49" s="106">
        <v>0</v>
      </c>
      <c r="L49" s="106">
        <v>0</v>
      </c>
      <c r="M49" s="106">
        <v>0</v>
      </c>
      <c r="N49" s="72">
        <v>0</v>
      </c>
      <c r="O49" s="72">
        <v>0</v>
      </c>
      <c r="P49" s="72">
        <v>0</v>
      </c>
      <c r="Q49" s="72">
        <v>0</v>
      </c>
      <c r="R49" s="72">
        <v>0</v>
      </c>
      <c r="S49" s="72">
        <v>0</v>
      </c>
      <c r="T49" s="72">
        <v>0</v>
      </c>
      <c r="U49" s="72">
        <v>0</v>
      </c>
      <c r="V49" s="72">
        <v>0</v>
      </c>
      <c r="W49" s="104">
        <f t="shared" si="8"/>
        <v>0</v>
      </c>
      <c r="X49" s="72">
        <v>0</v>
      </c>
      <c r="Y49" s="104">
        <f t="shared" si="9"/>
        <v>0</v>
      </c>
    </row>
    <row r="50" spans="1:25" ht="32.25" customHeight="1" x14ac:dyDescent="0.2">
      <c r="A50" s="351" t="s">
        <v>442</v>
      </c>
      <c r="B50" s="351"/>
      <c r="C50" s="351"/>
      <c r="D50" s="351"/>
      <c r="E50" s="351"/>
      <c r="F50" s="351"/>
      <c r="G50" s="8">
        <v>42</v>
      </c>
      <c r="H50" s="72">
        <v>0</v>
      </c>
      <c r="I50" s="72">
        <v>0</v>
      </c>
      <c r="J50" s="72">
        <v>0</v>
      </c>
      <c r="K50" s="72">
        <v>0</v>
      </c>
      <c r="L50" s="72">
        <v>0</v>
      </c>
      <c r="M50" s="72">
        <v>0</v>
      </c>
      <c r="N50" s="72">
        <v>0</v>
      </c>
      <c r="O50" s="72">
        <v>0</v>
      </c>
      <c r="P50" s="72">
        <v>0</v>
      </c>
      <c r="Q50" s="72">
        <v>0</v>
      </c>
      <c r="R50" s="72">
        <v>0</v>
      </c>
      <c r="S50" s="72">
        <v>0</v>
      </c>
      <c r="T50" s="72">
        <v>0</v>
      </c>
      <c r="U50" s="72">
        <v>0</v>
      </c>
      <c r="V50" s="72">
        <v>0</v>
      </c>
      <c r="W50" s="104">
        <f t="shared" si="8"/>
        <v>0</v>
      </c>
      <c r="X50" s="72">
        <v>0</v>
      </c>
      <c r="Y50" s="104">
        <f t="shared" si="9"/>
        <v>0</v>
      </c>
    </row>
    <row r="51" spans="1:25" ht="26.25" customHeight="1" x14ac:dyDescent="0.2">
      <c r="A51" s="351" t="s">
        <v>429</v>
      </c>
      <c r="B51" s="351"/>
      <c r="C51" s="351"/>
      <c r="D51" s="351"/>
      <c r="E51" s="351"/>
      <c r="F51" s="351"/>
      <c r="G51" s="8">
        <v>43</v>
      </c>
      <c r="H51" s="72">
        <v>0</v>
      </c>
      <c r="I51" s="72">
        <v>0</v>
      </c>
      <c r="J51" s="72">
        <v>0</v>
      </c>
      <c r="K51" s="72">
        <v>0</v>
      </c>
      <c r="L51" s="72">
        <v>0</v>
      </c>
      <c r="M51" s="72">
        <v>0</v>
      </c>
      <c r="N51" s="72">
        <v>0</v>
      </c>
      <c r="O51" s="72">
        <v>0</v>
      </c>
      <c r="P51" s="72">
        <v>0</v>
      </c>
      <c r="Q51" s="72">
        <v>0</v>
      </c>
      <c r="R51" s="72">
        <v>0</v>
      </c>
      <c r="S51" s="72">
        <v>0</v>
      </c>
      <c r="T51" s="72">
        <v>0</v>
      </c>
      <c r="U51" s="72">
        <v>0</v>
      </c>
      <c r="V51" s="72">
        <v>0</v>
      </c>
      <c r="W51" s="104">
        <f t="shared" si="8"/>
        <v>0</v>
      </c>
      <c r="X51" s="72">
        <v>0</v>
      </c>
      <c r="Y51" s="104">
        <f t="shared" si="9"/>
        <v>0</v>
      </c>
    </row>
    <row r="52" spans="1:25" ht="22.5" customHeight="1" x14ac:dyDescent="0.2">
      <c r="A52" s="351" t="s">
        <v>443</v>
      </c>
      <c r="B52" s="351"/>
      <c r="C52" s="351"/>
      <c r="D52" s="351"/>
      <c r="E52" s="351"/>
      <c r="F52" s="351"/>
      <c r="G52" s="8">
        <v>44</v>
      </c>
      <c r="H52" s="72">
        <v>0</v>
      </c>
      <c r="I52" s="72">
        <v>0</v>
      </c>
      <c r="J52" s="72">
        <v>0</v>
      </c>
      <c r="K52" s="72">
        <v>0</v>
      </c>
      <c r="L52" s="72">
        <v>0</v>
      </c>
      <c r="M52" s="72">
        <v>0</v>
      </c>
      <c r="N52" s="72">
        <v>0</v>
      </c>
      <c r="O52" s="72">
        <v>0</v>
      </c>
      <c r="P52" s="72">
        <v>0</v>
      </c>
      <c r="Q52" s="72">
        <v>0</v>
      </c>
      <c r="R52" s="72">
        <v>0</v>
      </c>
      <c r="S52" s="72">
        <v>0</v>
      </c>
      <c r="T52" s="72">
        <v>0</v>
      </c>
      <c r="U52" s="72">
        <v>0</v>
      </c>
      <c r="V52" s="72">
        <v>0</v>
      </c>
      <c r="W52" s="104">
        <f t="shared" si="8"/>
        <v>0</v>
      </c>
      <c r="X52" s="72">
        <v>0</v>
      </c>
      <c r="Y52" s="104">
        <f t="shared" si="9"/>
        <v>0</v>
      </c>
    </row>
    <row r="53" spans="1:25" x14ac:dyDescent="0.2">
      <c r="A53" s="351" t="s">
        <v>444</v>
      </c>
      <c r="B53" s="351"/>
      <c r="C53" s="351"/>
      <c r="D53" s="351"/>
      <c r="E53" s="351"/>
      <c r="F53" s="351"/>
      <c r="G53" s="8">
        <v>45</v>
      </c>
      <c r="H53" s="72">
        <v>0</v>
      </c>
      <c r="I53" s="72">
        <v>0</v>
      </c>
      <c r="J53" s="72">
        <v>0</v>
      </c>
      <c r="K53" s="72">
        <v>0</v>
      </c>
      <c r="L53" s="72">
        <v>0</v>
      </c>
      <c r="M53" s="72">
        <v>0</v>
      </c>
      <c r="N53" s="72">
        <v>0</v>
      </c>
      <c r="O53" s="72">
        <v>0</v>
      </c>
      <c r="P53" s="72">
        <v>0</v>
      </c>
      <c r="Q53" s="72">
        <v>0</v>
      </c>
      <c r="R53" s="72">
        <v>0</v>
      </c>
      <c r="S53" s="72">
        <v>0</v>
      </c>
      <c r="T53" s="72">
        <v>0</v>
      </c>
      <c r="U53" s="72">
        <v>0</v>
      </c>
      <c r="V53" s="72">
        <v>0</v>
      </c>
      <c r="W53" s="104">
        <f t="shared" si="8"/>
        <v>0</v>
      </c>
      <c r="X53" s="72">
        <v>0</v>
      </c>
      <c r="Y53" s="104">
        <f t="shared" si="9"/>
        <v>0</v>
      </c>
    </row>
    <row r="54" spans="1:25" x14ac:dyDescent="0.2">
      <c r="A54" s="351" t="s">
        <v>431</v>
      </c>
      <c r="B54" s="351"/>
      <c r="C54" s="351"/>
      <c r="D54" s="351"/>
      <c r="E54" s="351"/>
      <c r="F54" s="351"/>
      <c r="G54" s="8">
        <v>46</v>
      </c>
      <c r="H54" s="72">
        <v>2606299</v>
      </c>
      <c r="I54" s="72">
        <v>45284747</v>
      </c>
      <c r="J54" s="72">
        <v>0</v>
      </c>
      <c r="K54" s="72">
        <v>0</v>
      </c>
      <c r="L54" s="72">
        <v>0</v>
      </c>
      <c r="M54" s="72">
        <v>0</v>
      </c>
      <c r="N54" s="72">
        <v>0</v>
      </c>
      <c r="O54" s="72">
        <v>0</v>
      </c>
      <c r="P54" s="72">
        <v>0</v>
      </c>
      <c r="Q54" s="72">
        <v>0</v>
      </c>
      <c r="R54" s="72">
        <v>0</v>
      </c>
      <c r="S54" s="72">
        <v>0</v>
      </c>
      <c r="T54" s="72">
        <v>0</v>
      </c>
      <c r="U54" s="72">
        <v>0</v>
      </c>
      <c r="V54" s="72">
        <v>0</v>
      </c>
      <c r="W54" s="104">
        <f t="shared" si="8"/>
        <v>47891046</v>
      </c>
      <c r="X54" s="72">
        <v>57059347</v>
      </c>
      <c r="Y54" s="104">
        <f t="shared" si="9"/>
        <v>104950393</v>
      </c>
    </row>
    <row r="55" spans="1:25" x14ac:dyDescent="0.2">
      <c r="A55" s="351" t="s">
        <v>432</v>
      </c>
      <c r="B55" s="351"/>
      <c r="C55" s="351"/>
      <c r="D55" s="351"/>
      <c r="E55" s="351"/>
      <c r="F55" s="351"/>
      <c r="G55" s="8">
        <v>47</v>
      </c>
      <c r="H55" s="72">
        <v>0</v>
      </c>
      <c r="I55" s="72">
        <v>0</v>
      </c>
      <c r="J55" s="72">
        <v>0</v>
      </c>
      <c r="K55" s="72">
        <v>0</v>
      </c>
      <c r="L55" s="72">
        <v>0</v>
      </c>
      <c r="M55" s="72">
        <v>0</v>
      </c>
      <c r="N55" s="72">
        <v>0</v>
      </c>
      <c r="O55" s="72">
        <v>0</v>
      </c>
      <c r="P55" s="72">
        <v>0</v>
      </c>
      <c r="Q55" s="72">
        <v>0</v>
      </c>
      <c r="R55" s="72">
        <v>0</v>
      </c>
      <c r="S55" s="72">
        <v>0</v>
      </c>
      <c r="T55" s="72">
        <v>0</v>
      </c>
      <c r="U55" s="72">
        <v>-2258674</v>
      </c>
      <c r="V55" s="72">
        <v>0</v>
      </c>
      <c r="W55" s="104">
        <f t="shared" si="8"/>
        <v>-2258674</v>
      </c>
      <c r="X55" s="72">
        <v>0</v>
      </c>
      <c r="Y55" s="104">
        <f t="shared" si="9"/>
        <v>-2258674</v>
      </c>
    </row>
    <row r="56" spans="1:25" x14ac:dyDescent="0.2">
      <c r="A56" s="351" t="s">
        <v>433</v>
      </c>
      <c r="B56" s="351"/>
      <c r="C56" s="351"/>
      <c r="D56" s="351"/>
      <c r="E56" s="351"/>
      <c r="F56" s="351"/>
      <c r="G56" s="8">
        <v>48</v>
      </c>
      <c r="H56" s="72">
        <v>0</v>
      </c>
      <c r="I56" s="72">
        <v>0</v>
      </c>
      <c r="J56" s="72">
        <v>0</v>
      </c>
      <c r="K56" s="72">
        <v>0</v>
      </c>
      <c r="L56" s="72">
        <v>0</v>
      </c>
      <c r="M56" s="72">
        <v>0</v>
      </c>
      <c r="N56" s="72">
        <v>0</v>
      </c>
      <c r="O56" s="72">
        <v>0</v>
      </c>
      <c r="P56" s="72">
        <v>0</v>
      </c>
      <c r="Q56" s="72">
        <v>0</v>
      </c>
      <c r="R56" s="72">
        <v>0</v>
      </c>
      <c r="S56" s="72">
        <v>0</v>
      </c>
      <c r="T56" s="72">
        <v>0</v>
      </c>
      <c r="U56" s="72">
        <v>0</v>
      </c>
      <c r="V56" s="72">
        <v>0</v>
      </c>
      <c r="W56" s="104">
        <f t="shared" si="8"/>
        <v>0</v>
      </c>
      <c r="X56" s="72">
        <v>0</v>
      </c>
      <c r="Y56" s="104">
        <f t="shared" si="9"/>
        <v>0</v>
      </c>
    </row>
    <row r="57" spans="1:25" ht="23.25" customHeight="1" x14ac:dyDescent="0.2">
      <c r="A57" s="351" t="s">
        <v>445</v>
      </c>
      <c r="B57" s="351"/>
      <c r="C57" s="351"/>
      <c r="D57" s="351"/>
      <c r="E57" s="351"/>
      <c r="F57" s="351"/>
      <c r="G57" s="8">
        <v>49</v>
      </c>
      <c r="H57" s="72">
        <v>0</v>
      </c>
      <c r="I57" s="72">
        <v>0</v>
      </c>
      <c r="J57" s="72">
        <v>407873</v>
      </c>
      <c r="K57" s="72">
        <v>0</v>
      </c>
      <c r="L57" s="72">
        <v>0</v>
      </c>
      <c r="M57" s="72">
        <v>0</v>
      </c>
      <c r="N57" s="72">
        <v>0</v>
      </c>
      <c r="O57" s="72">
        <v>0</v>
      </c>
      <c r="P57" s="72">
        <v>0</v>
      </c>
      <c r="Q57" s="72">
        <v>0</v>
      </c>
      <c r="R57" s="72">
        <v>0</v>
      </c>
      <c r="S57" s="72">
        <v>0</v>
      </c>
      <c r="T57" s="72">
        <v>0</v>
      </c>
      <c r="U57" s="72">
        <v>-407873</v>
      </c>
      <c r="V57" s="72">
        <v>0</v>
      </c>
      <c r="W57" s="104">
        <f t="shared" si="8"/>
        <v>0</v>
      </c>
      <c r="X57" s="72">
        <v>0</v>
      </c>
      <c r="Y57" s="104">
        <f t="shared" si="9"/>
        <v>0</v>
      </c>
    </row>
    <row r="58" spans="1:25" ht="23.25" customHeight="1" x14ac:dyDescent="0.2">
      <c r="A58" s="351" t="s">
        <v>435</v>
      </c>
      <c r="B58" s="351"/>
      <c r="C58" s="351"/>
      <c r="D58" s="351"/>
      <c r="E58" s="351"/>
      <c r="F58" s="351"/>
      <c r="G58" s="8">
        <v>50</v>
      </c>
      <c r="H58" s="72">
        <v>0</v>
      </c>
      <c r="I58" s="72">
        <v>0</v>
      </c>
      <c r="J58" s="72">
        <v>0</v>
      </c>
      <c r="K58" s="72">
        <v>0</v>
      </c>
      <c r="L58" s="72">
        <v>0</v>
      </c>
      <c r="M58" s="72">
        <v>0</v>
      </c>
      <c r="N58" s="72">
        <v>0</v>
      </c>
      <c r="O58" s="72">
        <v>0</v>
      </c>
      <c r="P58" s="72">
        <v>0</v>
      </c>
      <c r="Q58" s="72">
        <v>0</v>
      </c>
      <c r="R58" s="72">
        <v>0</v>
      </c>
      <c r="S58" s="72">
        <v>0</v>
      </c>
      <c r="T58" s="72">
        <v>0</v>
      </c>
      <c r="U58" s="72">
        <v>0</v>
      </c>
      <c r="V58" s="72">
        <v>0</v>
      </c>
      <c r="W58" s="104">
        <f t="shared" si="8"/>
        <v>0</v>
      </c>
      <c r="X58" s="72">
        <v>0</v>
      </c>
      <c r="Y58" s="104">
        <f t="shared" si="9"/>
        <v>0</v>
      </c>
    </row>
    <row r="59" spans="1:25" ht="24" customHeight="1" x14ac:dyDescent="0.2">
      <c r="A59" s="369" t="s">
        <v>446</v>
      </c>
      <c r="B59" s="369"/>
      <c r="C59" s="369"/>
      <c r="D59" s="369"/>
      <c r="E59" s="369"/>
      <c r="F59" s="369"/>
      <c r="G59" s="10">
        <v>51</v>
      </c>
      <c r="H59" s="107">
        <f t="shared" ref="H59:T59" si="10">SUM(H39:H58)</f>
        <v>15640099</v>
      </c>
      <c r="I59" s="107">
        <f t="shared" si="10"/>
        <v>65068457</v>
      </c>
      <c r="J59" s="107">
        <f t="shared" si="10"/>
        <v>2404708</v>
      </c>
      <c r="K59" s="107">
        <f t="shared" si="10"/>
        <v>0</v>
      </c>
      <c r="L59" s="107">
        <f t="shared" si="10"/>
        <v>0</v>
      </c>
      <c r="M59" s="107">
        <f t="shared" si="10"/>
        <v>0</v>
      </c>
      <c r="N59" s="107">
        <f t="shared" si="10"/>
        <v>-43107403</v>
      </c>
      <c r="O59" s="107">
        <f t="shared" si="10"/>
        <v>0</v>
      </c>
      <c r="P59" s="107">
        <f t="shared" si="10"/>
        <v>0</v>
      </c>
      <c r="Q59" s="107">
        <f t="shared" si="10"/>
        <v>0</v>
      </c>
      <c r="R59" s="107">
        <f t="shared" si="10"/>
        <v>0</v>
      </c>
      <c r="S59" s="107">
        <f t="shared" si="10"/>
        <v>0</v>
      </c>
      <c r="T59" s="107">
        <f t="shared" si="10"/>
        <v>-334887</v>
      </c>
      <c r="U59" s="107">
        <f>SUM(U39:U58)</f>
        <v>16075415</v>
      </c>
      <c r="V59" s="107">
        <f>SUM(V39:V58)</f>
        <v>4556170</v>
      </c>
      <c r="W59" s="107">
        <f>SUM(W39:W58)</f>
        <v>60302559</v>
      </c>
      <c r="X59" s="107">
        <f>SUM(X39:X58)</f>
        <v>94648549</v>
      </c>
      <c r="Y59" s="107">
        <f>SUM(Y39:Y58)</f>
        <v>154951108</v>
      </c>
    </row>
    <row r="60" spans="1:25" x14ac:dyDescent="0.2">
      <c r="A60" s="370" t="s">
        <v>369</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1:25" ht="31.5" customHeight="1" x14ac:dyDescent="0.2">
      <c r="A61" s="373" t="s">
        <v>447</v>
      </c>
      <c r="B61" s="373"/>
      <c r="C61" s="373"/>
      <c r="D61" s="373"/>
      <c r="E61" s="373"/>
      <c r="F61" s="373"/>
      <c r="G61" s="9">
        <v>52</v>
      </c>
      <c r="H61" s="105">
        <f t="shared" ref="H61:T61" si="11">SUM(H41:H49)</f>
        <v>0</v>
      </c>
      <c r="I61" s="105">
        <f t="shared" si="11"/>
        <v>0</v>
      </c>
      <c r="J61" s="105">
        <f t="shared" si="11"/>
        <v>0</v>
      </c>
      <c r="K61" s="105">
        <f t="shared" si="11"/>
        <v>0</v>
      </c>
      <c r="L61" s="105">
        <f t="shared" si="11"/>
        <v>0</v>
      </c>
      <c r="M61" s="105">
        <f t="shared" si="11"/>
        <v>0</v>
      </c>
      <c r="N61" s="105">
        <f t="shared" si="11"/>
        <v>-19821402</v>
      </c>
      <c r="O61" s="105">
        <f t="shared" si="11"/>
        <v>0</v>
      </c>
      <c r="P61" s="105">
        <f t="shared" si="11"/>
        <v>0</v>
      </c>
      <c r="Q61" s="105">
        <f t="shared" si="11"/>
        <v>0</v>
      </c>
      <c r="R61" s="105">
        <f t="shared" si="11"/>
        <v>0</v>
      </c>
      <c r="S61" s="105">
        <f t="shared" si="11"/>
        <v>0</v>
      </c>
      <c r="T61" s="105">
        <f t="shared" si="11"/>
        <v>1186848</v>
      </c>
      <c r="U61" s="105">
        <f>SUM(U41:U49)</f>
        <v>-251833</v>
      </c>
      <c r="V61" s="105">
        <f>SUM(V41:V49)</f>
        <v>0</v>
      </c>
      <c r="W61" s="105">
        <f>SUM(W41:W49)</f>
        <v>-18886387</v>
      </c>
      <c r="X61" s="105">
        <f>SUM(X41:X49)</f>
        <v>11412441</v>
      </c>
      <c r="Y61" s="105">
        <f>SUM(Y41:Y49)</f>
        <v>-7473946</v>
      </c>
    </row>
    <row r="62" spans="1:25" ht="27.75" customHeight="1" x14ac:dyDescent="0.2">
      <c r="A62" s="373" t="s">
        <v>448</v>
      </c>
      <c r="B62" s="373"/>
      <c r="C62" s="373"/>
      <c r="D62" s="373"/>
      <c r="E62" s="373"/>
      <c r="F62" s="373"/>
      <c r="G62" s="9">
        <v>53</v>
      </c>
      <c r="H62" s="105">
        <f t="shared" ref="H62:T62" si="12">H40+H61</f>
        <v>0</v>
      </c>
      <c r="I62" s="105">
        <f t="shared" si="12"/>
        <v>0</v>
      </c>
      <c r="J62" s="105">
        <f t="shared" si="12"/>
        <v>0</v>
      </c>
      <c r="K62" s="105">
        <f t="shared" si="12"/>
        <v>0</v>
      </c>
      <c r="L62" s="105">
        <f t="shared" si="12"/>
        <v>0</v>
      </c>
      <c r="M62" s="105">
        <f t="shared" si="12"/>
        <v>0</v>
      </c>
      <c r="N62" s="105">
        <f t="shared" si="12"/>
        <v>-19821402</v>
      </c>
      <c r="O62" s="105">
        <f t="shared" si="12"/>
        <v>0</v>
      </c>
      <c r="P62" s="105">
        <f t="shared" si="12"/>
        <v>0</v>
      </c>
      <c r="Q62" s="105">
        <f t="shared" si="12"/>
        <v>0</v>
      </c>
      <c r="R62" s="105">
        <f t="shared" si="12"/>
        <v>0</v>
      </c>
      <c r="S62" s="105">
        <f t="shared" si="12"/>
        <v>0</v>
      </c>
      <c r="T62" s="105">
        <f t="shared" si="12"/>
        <v>1186848</v>
      </c>
      <c r="U62" s="105">
        <f>U40+U61</f>
        <v>-251833</v>
      </c>
      <c r="V62" s="105">
        <f>V40+V61</f>
        <v>4556170</v>
      </c>
      <c r="W62" s="105">
        <f>W40+W61</f>
        <v>-14330217</v>
      </c>
      <c r="X62" s="105">
        <f>X40+X61</f>
        <v>8484907</v>
      </c>
      <c r="Y62" s="105">
        <f>Y40+Y61</f>
        <v>-5845310</v>
      </c>
    </row>
    <row r="63" spans="1:25" ht="29.25" customHeight="1" x14ac:dyDescent="0.2">
      <c r="A63" s="375" t="s">
        <v>449</v>
      </c>
      <c r="B63" s="375"/>
      <c r="C63" s="375"/>
      <c r="D63" s="375"/>
      <c r="E63" s="375"/>
      <c r="F63" s="375"/>
      <c r="G63" s="10">
        <v>54</v>
      </c>
      <c r="H63" s="107">
        <f t="shared" ref="H63:T63" si="13">SUM(H50:H58)</f>
        <v>2606299</v>
      </c>
      <c r="I63" s="107">
        <f t="shared" si="13"/>
        <v>45284747</v>
      </c>
      <c r="J63" s="107">
        <f t="shared" si="13"/>
        <v>407873</v>
      </c>
      <c r="K63" s="107">
        <f t="shared" si="13"/>
        <v>0</v>
      </c>
      <c r="L63" s="107">
        <f t="shared" si="13"/>
        <v>0</v>
      </c>
      <c r="M63" s="107">
        <f t="shared" si="13"/>
        <v>0</v>
      </c>
      <c r="N63" s="107">
        <f t="shared" si="13"/>
        <v>0</v>
      </c>
      <c r="O63" s="107">
        <f t="shared" si="13"/>
        <v>0</v>
      </c>
      <c r="P63" s="107">
        <f t="shared" si="13"/>
        <v>0</v>
      </c>
      <c r="Q63" s="107">
        <f t="shared" si="13"/>
        <v>0</v>
      </c>
      <c r="R63" s="107">
        <f t="shared" si="13"/>
        <v>0</v>
      </c>
      <c r="S63" s="107">
        <f t="shared" si="13"/>
        <v>0</v>
      </c>
      <c r="T63" s="107">
        <f t="shared" si="13"/>
        <v>0</v>
      </c>
      <c r="U63" s="107">
        <f>SUM(U50:U58)</f>
        <v>-2666547</v>
      </c>
      <c r="V63" s="107">
        <f>SUM(V50:V58)</f>
        <v>0</v>
      </c>
      <c r="W63" s="107">
        <f>SUM(W50:W58)</f>
        <v>45632372</v>
      </c>
      <c r="X63" s="107">
        <f>SUM(X50:X58)</f>
        <v>57059347</v>
      </c>
      <c r="Y63" s="107">
        <f>SUM(Y50:Y58)</f>
        <v>102691719</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headerFooter>
    <oddHeader>&amp;L&amp;"Calibri"&amp;10&amp;KFF0000 This document / e-mail is for INTERNAL use&amp;1#_x000D_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2.75" x14ac:dyDescent="0.2"/>
  <cols>
    <col min="10" max="10" width="86" customWidth="1"/>
  </cols>
  <sheetData>
    <row r="1" spans="1:10" x14ac:dyDescent="0.2">
      <c r="A1" s="377" t="s">
        <v>370</v>
      </c>
      <c r="B1" s="378"/>
      <c r="C1" s="378"/>
      <c r="D1" s="378"/>
      <c r="E1" s="378"/>
      <c r="F1" s="378"/>
      <c r="G1" s="378"/>
      <c r="H1" s="378"/>
      <c r="I1" s="378"/>
      <c r="J1" s="378"/>
    </row>
    <row r="2" spans="1:10" x14ac:dyDescent="0.2">
      <c r="A2" s="378"/>
      <c r="B2" s="378"/>
      <c r="C2" s="378"/>
      <c r="D2" s="378"/>
      <c r="E2" s="378"/>
      <c r="F2" s="378"/>
      <c r="G2" s="378"/>
      <c r="H2" s="378"/>
      <c r="I2" s="378"/>
      <c r="J2" s="378"/>
    </row>
    <row r="3" spans="1:10" x14ac:dyDescent="0.2">
      <c r="A3" s="378"/>
      <c r="B3" s="378"/>
      <c r="C3" s="378"/>
      <c r="D3" s="378"/>
      <c r="E3" s="378"/>
      <c r="F3" s="378"/>
      <c r="G3" s="378"/>
      <c r="H3" s="378"/>
      <c r="I3" s="378"/>
      <c r="J3" s="378"/>
    </row>
    <row r="4" spans="1:10" x14ac:dyDescent="0.2">
      <c r="A4" s="378"/>
      <c r="B4" s="378"/>
      <c r="C4" s="378"/>
      <c r="D4" s="378"/>
      <c r="E4" s="378"/>
      <c r="F4" s="378"/>
      <c r="G4" s="378"/>
      <c r="H4" s="378"/>
      <c r="I4" s="378"/>
      <c r="J4" s="378"/>
    </row>
    <row r="5" spans="1:10" x14ac:dyDescent="0.2">
      <c r="A5" s="378"/>
      <c r="B5" s="378"/>
      <c r="C5" s="378"/>
      <c r="D5" s="378"/>
      <c r="E5" s="378"/>
      <c r="F5" s="378"/>
      <c r="G5" s="378"/>
      <c r="H5" s="378"/>
      <c r="I5" s="378"/>
      <c r="J5" s="378"/>
    </row>
    <row r="6" spans="1:10" x14ac:dyDescent="0.2">
      <c r="A6" s="378"/>
      <c r="B6" s="378"/>
      <c r="C6" s="378"/>
      <c r="D6" s="378"/>
      <c r="E6" s="378"/>
      <c r="F6" s="378"/>
      <c r="G6" s="378"/>
      <c r="H6" s="378"/>
      <c r="I6" s="378"/>
      <c r="J6" s="378"/>
    </row>
    <row r="7" spans="1:10" x14ac:dyDescent="0.2">
      <c r="A7" s="378"/>
      <c r="B7" s="378"/>
      <c r="C7" s="378"/>
      <c r="D7" s="378"/>
      <c r="E7" s="378"/>
      <c r="F7" s="378"/>
      <c r="G7" s="378"/>
      <c r="H7" s="378"/>
      <c r="I7" s="378"/>
      <c r="J7" s="378"/>
    </row>
    <row r="8" spans="1:10" x14ac:dyDescent="0.2">
      <c r="A8" s="378"/>
      <c r="B8" s="378"/>
      <c r="C8" s="378"/>
      <c r="D8" s="378"/>
      <c r="E8" s="378"/>
      <c r="F8" s="378"/>
      <c r="G8" s="378"/>
      <c r="H8" s="378"/>
      <c r="I8" s="378"/>
      <c r="J8" s="378"/>
    </row>
    <row r="9" spans="1:10" x14ac:dyDescent="0.2">
      <c r="A9" s="378"/>
      <c r="B9" s="378"/>
      <c r="C9" s="378"/>
      <c r="D9" s="378"/>
      <c r="E9" s="378"/>
      <c r="F9" s="378"/>
      <c r="G9" s="378"/>
      <c r="H9" s="378"/>
      <c r="I9" s="378"/>
      <c r="J9" s="378"/>
    </row>
    <row r="10" spans="1:10" x14ac:dyDescent="0.2">
      <c r="A10" s="378"/>
      <c r="B10" s="378"/>
      <c r="C10" s="378"/>
      <c r="D10" s="378"/>
      <c r="E10" s="378"/>
      <c r="F10" s="378"/>
      <c r="G10" s="378"/>
      <c r="H10" s="378"/>
      <c r="I10" s="378"/>
      <c r="J10" s="378"/>
    </row>
    <row r="11" spans="1:10" x14ac:dyDescent="0.2">
      <c r="A11" s="378"/>
      <c r="B11" s="378"/>
      <c r="C11" s="378"/>
      <c r="D11" s="378"/>
      <c r="E11" s="378"/>
      <c r="F11" s="378"/>
      <c r="G11" s="378"/>
      <c r="H11" s="378"/>
      <c r="I11" s="378"/>
      <c r="J11" s="378"/>
    </row>
    <row r="12" spans="1:10" x14ac:dyDescent="0.2">
      <c r="A12" s="378"/>
      <c r="B12" s="378"/>
      <c r="C12" s="378"/>
      <c r="D12" s="378"/>
      <c r="E12" s="378"/>
      <c r="F12" s="378"/>
      <c r="G12" s="378"/>
      <c r="H12" s="378"/>
      <c r="I12" s="378"/>
      <c r="J12" s="378"/>
    </row>
    <row r="13" spans="1:10" x14ac:dyDescent="0.2">
      <c r="A13" s="378"/>
      <c r="B13" s="378"/>
      <c r="C13" s="378"/>
      <c r="D13" s="378"/>
      <c r="E13" s="378"/>
      <c r="F13" s="378"/>
      <c r="G13" s="378"/>
      <c r="H13" s="378"/>
      <c r="I13" s="378"/>
      <c r="J13" s="378"/>
    </row>
    <row r="14" spans="1:10" ht="106.5" customHeight="1" x14ac:dyDescent="0.2">
      <c r="A14" s="378"/>
      <c r="B14" s="378"/>
      <c r="C14" s="378"/>
      <c r="D14" s="378"/>
      <c r="E14" s="378"/>
      <c r="F14" s="378"/>
      <c r="G14" s="378"/>
      <c r="H14" s="378"/>
      <c r="I14" s="378"/>
      <c r="J14" s="378"/>
    </row>
    <row r="15" spans="1:10" x14ac:dyDescent="0.2">
      <c r="A15" s="378"/>
      <c r="B15" s="378"/>
      <c r="C15" s="378"/>
      <c r="D15" s="378"/>
      <c r="E15" s="378"/>
      <c r="F15" s="378"/>
      <c r="G15" s="378"/>
      <c r="H15" s="378"/>
      <c r="I15" s="378"/>
      <c r="J15" s="378"/>
    </row>
    <row r="16" spans="1:10" ht="72.75" customHeight="1" x14ac:dyDescent="0.2">
      <c r="A16" s="378"/>
      <c r="B16" s="378"/>
      <c r="C16" s="378"/>
      <c r="D16" s="378"/>
      <c r="E16" s="378"/>
      <c r="F16" s="378"/>
      <c r="G16" s="378"/>
      <c r="H16" s="378"/>
      <c r="I16" s="378"/>
      <c r="J16" s="378"/>
    </row>
    <row r="17" spans="1:10" x14ac:dyDescent="0.2">
      <c r="A17" s="378"/>
      <c r="B17" s="378"/>
      <c r="C17" s="378"/>
      <c r="D17" s="378"/>
      <c r="E17" s="378"/>
      <c r="F17" s="378"/>
      <c r="G17" s="378"/>
      <c r="H17" s="378"/>
      <c r="I17" s="378"/>
      <c r="J17" s="378"/>
    </row>
    <row r="18" spans="1:10" x14ac:dyDescent="0.2">
      <c r="A18" s="378"/>
      <c r="B18" s="378"/>
      <c r="C18" s="378"/>
      <c r="D18" s="378"/>
      <c r="E18" s="378"/>
      <c r="F18" s="378"/>
      <c r="G18" s="378"/>
      <c r="H18" s="378"/>
      <c r="I18" s="378"/>
      <c r="J18" s="378"/>
    </row>
    <row r="19" spans="1:10" x14ac:dyDescent="0.2">
      <c r="A19" s="378"/>
      <c r="B19" s="378"/>
      <c r="C19" s="378"/>
      <c r="D19" s="378"/>
      <c r="E19" s="378"/>
      <c r="F19" s="378"/>
      <c r="G19" s="378"/>
      <c r="H19" s="378"/>
      <c r="I19" s="378"/>
      <c r="J19" s="378"/>
    </row>
    <row r="20" spans="1:10" ht="58.5" customHeight="1" x14ac:dyDescent="0.2">
      <c r="A20" s="378"/>
      <c r="B20" s="378"/>
      <c r="C20" s="378"/>
      <c r="D20" s="378"/>
      <c r="E20" s="378"/>
      <c r="F20" s="378"/>
      <c r="G20" s="378"/>
      <c r="H20" s="378"/>
      <c r="I20" s="378"/>
      <c r="J20" s="378"/>
    </row>
    <row r="21" spans="1:10" ht="60.75" customHeight="1" x14ac:dyDescent="0.2">
      <c r="A21" s="378"/>
      <c r="B21" s="378"/>
      <c r="C21" s="378"/>
      <c r="D21" s="378"/>
      <c r="E21" s="378"/>
      <c r="F21" s="378"/>
      <c r="G21" s="378"/>
      <c r="H21" s="378"/>
      <c r="I21" s="378"/>
      <c r="J21" s="378"/>
    </row>
    <row r="22" spans="1:10" ht="58.5" customHeight="1" x14ac:dyDescent="0.2">
      <c r="A22" s="378"/>
      <c r="B22" s="378"/>
      <c r="C22" s="378"/>
      <c r="D22" s="378"/>
      <c r="E22" s="378"/>
      <c r="F22" s="378"/>
      <c r="G22" s="378"/>
      <c r="H22" s="378"/>
      <c r="I22" s="378"/>
      <c r="J22" s="378"/>
    </row>
    <row r="23" spans="1:10" ht="52.5" customHeight="1" x14ac:dyDescent="0.2">
      <c r="A23" s="378"/>
      <c r="B23" s="378"/>
      <c r="C23" s="378"/>
      <c r="D23" s="378"/>
      <c r="E23" s="378"/>
      <c r="F23" s="378"/>
      <c r="G23" s="378"/>
      <c r="H23" s="378"/>
      <c r="I23" s="378"/>
      <c r="J23" s="378"/>
    </row>
    <row r="24" spans="1:10" x14ac:dyDescent="0.2">
      <c r="A24" s="378"/>
      <c r="B24" s="378"/>
      <c r="C24" s="378"/>
      <c r="D24" s="378"/>
      <c r="E24" s="378"/>
      <c r="F24" s="378"/>
      <c r="G24" s="378"/>
      <c r="H24" s="378"/>
      <c r="I24" s="378"/>
      <c r="J24" s="378"/>
    </row>
    <row r="25" spans="1:10" x14ac:dyDescent="0.2">
      <c r="A25" s="378"/>
      <c r="B25" s="378"/>
      <c r="C25" s="378"/>
      <c r="D25" s="378"/>
      <c r="E25" s="378"/>
      <c r="F25" s="378"/>
      <c r="G25" s="378"/>
      <c r="H25" s="378"/>
      <c r="I25" s="378"/>
      <c r="J25" s="378"/>
    </row>
    <row r="26" spans="1:10" x14ac:dyDescent="0.2">
      <c r="A26" s="378"/>
      <c r="B26" s="378"/>
      <c r="C26" s="378"/>
      <c r="D26" s="378"/>
      <c r="E26" s="378"/>
      <c r="F26" s="378"/>
      <c r="G26" s="378"/>
      <c r="H26" s="378"/>
      <c r="I26" s="378"/>
      <c r="J26" s="378"/>
    </row>
    <row r="27" spans="1:10" ht="71.25" customHeight="1" x14ac:dyDescent="0.2">
      <c r="A27" s="378"/>
      <c r="B27" s="378"/>
      <c r="C27" s="378"/>
      <c r="D27" s="378"/>
      <c r="E27" s="378"/>
      <c r="F27" s="378"/>
      <c r="G27" s="378"/>
      <c r="H27" s="378"/>
      <c r="I27" s="378"/>
      <c r="J27" s="378"/>
    </row>
    <row r="28" spans="1:10" ht="42.75" customHeight="1" x14ac:dyDescent="0.2">
      <c r="A28" s="378"/>
      <c r="B28" s="378"/>
      <c r="C28" s="378"/>
      <c r="D28" s="378"/>
      <c r="E28" s="378"/>
      <c r="F28" s="378"/>
      <c r="G28" s="378"/>
      <c r="H28" s="378"/>
      <c r="I28" s="378"/>
      <c r="J28" s="378"/>
    </row>
    <row r="29" spans="1:10" ht="43.5" customHeight="1" x14ac:dyDescent="0.2">
      <c r="A29" s="378"/>
      <c r="B29" s="378"/>
      <c r="C29" s="378"/>
      <c r="D29" s="378"/>
      <c r="E29" s="378"/>
      <c r="F29" s="378"/>
      <c r="G29" s="378"/>
      <c r="H29" s="378"/>
      <c r="I29" s="378"/>
      <c r="J29" s="378"/>
    </row>
    <row r="30" spans="1:10" ht="133.5" customHeight="1" x14ac:dyDescent="0.2">
      <c r="A30" s="378"/>
      <c r="B30" s="378"/>
      <c r="C30" s="378"/>
      <c r="D30" s="378"/>
      <c r="E30" s="378"/>
      <c r="F30" s="378"/>
      <c r="G30" s="378"/>
      <c r="H30" s="378"/>
      <c r="I30" s="378"/>
      <c r="J30" s="378"/>
    </row>
  </sheetData>
  <mergeCells count="1">
    <mergeCell ref="A1:J30"/>
  </mergeCells>
  <pageMargins left="0.7" right="0.7" top="0.75" bottom="0.75" header="0.3" footer="0.3"/>
  <pageSetup paperSize="9" orientation="portrait" r:id="rId1"/>
  <headerFooter>
    <oddHeader>&amp;L&amp;"Calibri"&amp;10&amp;KFF0000 This document / e-mail is for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elements/1.1/"/>
    <ds:schemaRef ds:uri="http://schemas.microsoft.com/office/2006/metadata/properties"/>
    <ds:schemaRef ds:uri="4ee641f4-781e-4612-a81a-44ebebf9d04c"/>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1A2DBBC4-3D00-4A65-8954-5DAEEBA66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Filip Ružička</cp:lastModifiedBy>
  <cp:lastPrinted>2018-04-25T06:49:36Z</cp:lastPrinted>
  <dcterms:created xsi:type="dcterms:W3CDTF">2008-10-17T11:51:54Z</dcterms:created>
  <dcterms:modified xsi:type="dcterms:W3CDTF">2025-04-25T10:46:38Z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00032940-77f8-466e-9ec5-1945cb94c535_Enabled">
    <vt:lpwstr>true</vt:lpwstr>
  </property>
  <property fmtid="{D5CDD505-2E9C-101B-9397-08002B2CF9AE}" pid="4" name="MSIP_Label_00032940-77f8-466e-9ec5-1945cb94c535_SetDate">
    <vt:lpwstr>2024-04-30T12:56:29Z</vt:lpwstr>
  </property>
  <property fmtid="{D5CDD505-2E9C-101B-9397-08002B2CF9AE}" pid="5" name="MSIP_Label_00032940-77f8-466e-9ec5-1945cb94c535_Method">
    <vt:lpwstr>Privileged</vt:lpwstr>
  </property>
  <property fmtid="{D5CDD505-2E9C-101B-9397-08002B2CF9AE}" pid="6" name="MSIP_Label_00032940-77f8-466e-9ec5-1945cb94c535_Name">
    <vt:lpwstr>General (internal)</vt:lpwstr>
  </property>
  <property fmtid="{D5CDD505-2E9C-101B-9397-08002B2CF9AE}" pid="7" name="MSIP_Label_00032940-77f8-466e-9ec5-1945cb94c535_SiteId">
    <vt:lpwstr>b0cdfc9d-a2d9-4b68-be09-d34512443700</vt:lpwstr>
  </property>
  <property fmtid="{D5CDD505-2E9C-101B-9397-08002B2CF9AE}" pid="8" name="MSIP_Label_00032940-77f8-466e-9ec5-1945cb94c535_ActionId">
    <vt:lpwstr>89c9252f-f966-44ed-8c44-b84f3dd88e5c</vt:lpwstr>
  </property>
  <property fmtid="{D5CDD505-2E9C-101B-9397-08002B2CF9AE}" pid="9" name="MSIP_Label_00032940-77f8-466e-9ec5-1945cb94c535_ContentBits">
    <vt:lpwstr>1</vt:lpwstr>
  </property>
</Properties>
</file>