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merituspluscc-my.sharepoint.com/personal/ivana_skeljo_mpluscc_com/Documents/Meritus/Izvještavanje/2022/31.03.2022/TFI-POD/za objavu/"/>
    </mc:Choice>
  </mc:AlternateContent>
  <xr:revisionPtr revIDLastSave="291" documentId="11_9297E9A66EA6FB91D8A2AD348F59A2ECF0737C5F" xr6:coauthVersionLast="47" xr6:coauthVersionMax="47" xr10:uidLastSave="{3F10699D-84EC-4406-90BD-40D964C335E9}"/>
  <bookViews>
    <workbookView xWindow="-108" yWindow="-108" windowWidth="21984" windowHeight="131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I14" i="26"/>
  <c r="I61" i="26" s="1"/>
  <c r="J14" i="26"/>
  <c r="J61" i="26" s="1"/>
  <c r="H21" i="21"/>
  <c r="J60" i="26"/>
  <c r="I60" i="26"/>
  <c r="H60" i="26"/>
  <c r="H14" i="26"/>
  <c r="H61" i="26" s="1"/>
  <c r="I21" i="21"/>
  <c r="H36" i="21"/>
  <c r="I36" i="21"/>
  <c r="H49" i="21"/>
  <c r="I49" i="21"/>
  <c r="K64" i="26" l="1"/>
  <c r="K62" i="26"/>
  <c r="K68" i="26" s="1"/>
  <c r="K63" i="26"/>
  <c r="H63" i="26"/>
  <c r="H62" i="26"/>
  <c r="H68" i="26" s="1"/>
  <c r="J64" i="26"/>
  <c r="I62" i="26"/>
  <c r="I67" i="26" s="1"/>
  <c r="J63" i="26"/>
  <c r="I64" i="26"/>
  <c r="I63" i="26"/>
  <c r="J62" i="26"/>
  <c r="J68" i="26" s="1"/>
  <c r="H64" i="26"/>
  <c r="I51" i="21"/>
  <c r="I53" i="21" s="1"/>
  <c r="H51" i="21"/>
  <c r="H53" i="21" s="1"/>
  <c r="K66" i="26" l="1"/>
  <c r="K67" i="26"/>
  <c r="H66" i="26"/>
  <c r="H67" i="26"/>
  <c r="I66" i="26"/>
  <c r="I68"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<sst xmlns="http://schemas.openxmlformats.org/spreadsheetml/2006/main" count="651" uniqueCount="568">
  <si>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</si>
  <si>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</si>
  <si>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</si>
  <si>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</si>
  <si>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</si>
  <si>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</si>
  <si>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</si>
  <si>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</si>
  <si>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</si>
  <si>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</si>
  <si>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</si>
  <si>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</si>
  <si>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</si>
  <si>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</si>
  <si>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</si>
  <si>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</si>
  <si>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</si>
  <si>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</si>
  <si>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</si>
  <si>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</si>
  <si>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</si>
  <si>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</si>
  <si>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</si>
  <si>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</si>
  <si>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</si>
  <si>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</si>
  <si>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</si>
  <si>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</si>
  <si>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</si>
  <si>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</si>
  <si>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</si>
  <si>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</si>
  <si>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</si>
  <si>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</si>
  <si>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</si>
  <si>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</si>
  <si>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</si>
  <si>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</si>
  <si>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</si>
  <si>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</si>
  <si>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</si>
  <si>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</si>
  <si>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</si>
  <si>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</si>
  <si>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</si>
  <si>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</si>
  <si>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</si>
  <si>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</si>
  <si>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</si>
  <si>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</si>
  <si>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</si>
  <si>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</si>
  <si>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</si>
  <si>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</si>
  <si>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</si>
  <si>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</si>
  <si>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</si>
  <si>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</si>
  <si>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</si>
  <si>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</si>
  <si>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</si>
  <si>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</si>
  <si>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</si>
  <si>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</si>
  <si>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</si>
  <si>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</si>
  <si>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</si>
  <si>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</si>
  <si>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</si>
  <si>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</si>
  <si>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</si>
  <si>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</si>
  <si>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</si>
  <si>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</si>
  <si>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</si>
  <si>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</si>
  <si>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</si>
  <si>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</si>
  <si>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</si>
  <si>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</si>
  <si>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</si>
  <si>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</si>
  <si>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</si>
  <si>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</si>
  <si>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</si>
  <si>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</si>
  <si>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</si>
  <si>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</si>
  <si>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</si>
  <si>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</si>
  <si>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</si>
  <si>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</si>
  <si>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</si>
  <si>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</si>
  <si>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</si>
  <si>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</si>
  <si>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</si>
  <si>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</si>
  <si>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</si>
  <si>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</si>
  <si>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</si>
  <si>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</si>
  <si>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</si>
  <si>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</si>
  <si>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</si>
  <si>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</si>
  <si>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</si>
  <si>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</si>
  <si>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</si>
  <si>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</si>
  <si>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</si>
  <si>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</si>
  <si>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</si>
  <si>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</si>
  <si>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</si>
  <si>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</si>
  <si>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</si>
  <si>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</si>
  <si>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</si>
  <si>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</si>
  <si>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</si>
  <si>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</si>
  <si>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</si>
  <si>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</si>
  <si>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</si>
  <si>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</si>
  <si>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</si>
  <si>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</si>
  <si>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</si>
  <si>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</si>
  <si>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</si>
  <si>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</si>
  <si>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</si>
  <si>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</si>
  <si>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</si>
  <si>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</si>
  <si>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</si>
  <si>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</si>
  <si>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</si>
  <si>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</si>
  <si>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</si>
  <si>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</si>
  <si>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</si>
  <si>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</si>
  <si>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</si>
  <si>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</si>
  <si>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</si>
  <si>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</si>
  <si>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</si>
  <si>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</si>
  <si>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</si>
  <si>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</si>
  <si>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</si>
  <si>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</si>
  <si>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</si>
  <si>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</si>
  <si>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</si>
  <si>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</si>
  <si>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</si>
  <si>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</si>
  <si>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</si>
  <si>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</si>
  <si>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</si>
  <si>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</si>
  <si>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</si>
  <si>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</si>
  <si>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</si>
  <si>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</si>
  <si>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</si>
  <si>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</si>
  <si>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</si>
  <si>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</si>
  <si>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</si>
  <si>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</si>
  <si>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</si>
  <si>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</si>
  <si>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</si>
  <si>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</si>
  <si>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</si>
  <si>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</si>
  <si>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</si>
  <si>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</si>
  <si>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</si>
  <si>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</si>
  <si>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</si>
  <si>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</si>
  <si>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</si>
  <si>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</si>
  <si>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</si>
  <si>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</si>
  <si>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</si>
  <si>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</si>
  <si>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</si>
  <si>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</si>
  <si>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</si>
  <si>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</si>
  <si>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</si>
  <si>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</si>
  <si>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</si>
  <si>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</si>
  <si>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</si>
  <si>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</si>
  <si>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</si>
  <si>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</si>
  <si>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</si>
  <si>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</si>
  <si>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</si>
  <si>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</si>
  <si>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</si>
  <si>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</si>
  <si>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</si>
  <si>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</si>
  <si>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</si>
  <si>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</si>
  <si>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</si>
  <si>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</si>
  <si>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</si>
  <si>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</si>
  <si>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</si>
  <si>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</si>
  <si>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</si>
  <si>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</si>
  <si>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</si>
  <si>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</si>
  <si>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</si>
  <si>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</si>
  <si>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</si>
  <si>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</si>
  <si>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</si>
  <si>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</si>
  <si>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</si>
  <si>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</si>
  <si>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</si>
  <si>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</si>
  <si>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</si>
  <si>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</si>
  <si>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</si>
  <si>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</si>
  <si>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</si>
  <si>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</si>
  <si>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</si>
  <si>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</si>
  <si>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</si>
  <si>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</si>
  <si>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</si>
  <si>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</si>
  <si>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</si>
  <si>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</si>
  <si>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</si>
  <si>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</si>
  <si>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</si>
  <si>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</si>
  <si>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</si>
  <si>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</si>
  <si>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</si>
  <si>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</si>
  <si>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</si>
  <si>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</si>
  <si>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</si>
  <si>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</si>
  <si>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</si>
  <si>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</si>
  <si>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</si>
  <si>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</si>
  <si>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</si>
  <si>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</si>
  <si>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</si>
  <si>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</si>
  <si>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</si>
  <si>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</si>
  <si>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</si>
  <si>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</si>
  <si>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</si>
  <si>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</si>
  <si>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</si>
  <si>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</si>
  <si>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</si>
  <si>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</si>
  <si>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</si>
  <si>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</si>
  <si>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</si>
  <si>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</si>
  <si>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</si>
  <si>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</si>
  <si>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</si>
  <si>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</si>
  <si>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</si>
  <si>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</si>
  <si>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</si>
  <si>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</si>
  <si>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</si>
  <si>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</si>
  <si>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</si>
  <si>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</si>
  <si>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</si>
  <si>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</si>
  <si>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</si>
  <si>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</si>
  <si>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</si>
  <si>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</si>
  <si>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</si>
  <si>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</si>
  <si>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</si>
  <si>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</si>
  <si>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</si>
  <si>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</si>
  <si>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</si>
  <si>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</si>
  <si>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</si>
  <si>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</si>
  <si>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</si>
  <si>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</si>
  <si>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</si>
  <si>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</si>
  <si>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</si>
  <si>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</si>
  <si>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</si>
  <si>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</si>
  <si>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</si>
  <si>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</si>
  <si>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</si>
  <si>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</si>
  <si>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</si>
  <si>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</si>
  <si>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</si>
  <si>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</si>
  <si>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</si>
  <si>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</si>
  <si>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</si>
  <si>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</si>
  <si>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</si>
  <si>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</si>
  <si>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</si>
  <si>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</si>
  <si>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</si>
  <si>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</si>
  <si>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</si>
  <si>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</si>
  <si>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</si>
  <si>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</si>
  <si>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</si>
  <si>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</si>
  <si>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</si>
  <si>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</si>
  <si>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</si>
  <si>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</si>
  <si>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</si>
  <si>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</si>
  <si>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</si>
  <si>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</si>
  <si>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</si>
  <si>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</si>
  <si>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</si>
  <si>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</si>
  <si>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</si>
  <si>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</si>
  <si>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</si>
  <si>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</si>
  <si>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</si>
  <si>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</si>
  <si>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</si>
  <si>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</si>
  <si>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</si>
  <si>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</si>
  <si>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</si>
  <si>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</si>
  <si>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</si>
  <si>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</si>
  <si>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</si>
  <si>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</si>
  <si>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</si>
  <si>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</si>
  <si>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</si>
  <si>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</si>
  <si>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</si>
  <si>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</si>
  <si>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</si>
  <si>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</si>
  <si>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</si>
  <si>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</si>
  <si>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</si>
  <si>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</si>
  <si>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</si>
  <si>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</si>
  <si>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</si>
  <si>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</si>
  <si>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</si>
  <si>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</si>
  <si>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</si>
  <si>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</si>
  <si>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</si>
  <si>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</si>
  <si>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</si>
  <si>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</si>
  <si>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</si>
  <si>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</si>
  <si>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</si>
  <si>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</si>
  <si>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</si>
  <si>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</si>
  <si>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</si>
  <si>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</si>
  <si>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</si>
  <si>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</si>
  <si>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</si>
  <si>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</si>
  <si>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</si>
  <si>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</si>
  <si>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</si>
  <si>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</si>
  <si>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</si>
  <si>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</si>
  <si>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</si>
  <si>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</si>
  <si>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</si>
  <si>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</si>
  <si>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</si>
  <si>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</si>
  <si>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</si>
  <si>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</si>
  <si>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</si>
  <si>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</si>
  <si>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</si>
  <si>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</si>
  <si>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</si>
  <si>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</si>
  <si>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</si>
  <si>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</si>
  <si>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</si>
  <si>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</si>
  <si>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</si>
  <si>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</si>
  <si>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</si>
  <si>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</si>
  <si>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</si>
  <si>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</si>
  <si>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</si>
  <si>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</si>
  <si>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</si>
  <si>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</si>
  <si>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</si>
  <si>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</si>
  <si>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</si>
  <si>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</si>
  <si>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</si>
  <si>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</si>
  <si>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</si>
  <si>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</si>
  <si>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</si>
  <si>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stanje na dan 31.03.2022.</t>
  </si>
  <si>
    <t>Obveznik: Meritus ulaganja d.d.</t>
  </si>
  <si>
    <t>u razdoblju 01.01.2022. do 31.03.2022.</t>
  </si>
  <si>
    <t>Obveznik: Meritus ulaganja d.d., Zagreb</t>
  </si>
  <si>
    <t>05012228</t>
  </si>
  <si>
    <t>HR</t>
  </si>
  <si>
    <t>081210030</t>
  </si>
  <si>
    <t>62230095889</t>
  </si>
  <si>
    <t>74780080JD6L45P7YG07</t>
  </si>
  <si>
    <t>97643</t>
  </si>
  <si>
    <t>Meritus ulaganja d.d.</t>
  </si>
  <si>
    <t>Zagreb</t>
  </si>
  <si>
    <t>Heinzelova ulica 62/a</t>
  </si>
  <si>
    <t>investitori@mpluscc.com</t>
  </si>
  <si>
    <t>www.mplusgrupa.com</t>
  </si>
  <si>
    <t>n/a</t>
  </si>
  <si>
    <t>Ivana Škeljo</t>
  </si>
  <si>
    <t xml:space="preserve">00385 (1) 6447 899 </t>
  </si>
  <si>
    <t>ivana.skeljo@mpluscc.com</t>
  </si>
  <si>
    <t>Meritus upravljanje d.o.o.</t>
  </si>
  <si>
    <t>Heinzelova ulica 62/a, 10000 Zagreb, Croatia</t>
  </si>
  <si>
    <t>Brza  produkcija  d.o.o.</t>
  </si>
  <si>
    <t>Sitra management d.o.o.</t>
  </si>
  <si>
    <t>M+ Agent d.o.o.</t>
  </si>
  <si>
    <t>Smartflex d.o.o.</t>
  </si>
  <si>
    <t>Radnička cesta 39/5, 10000 Zagreb, Croatia</t>
  </si>
  <si>
    <t>Smartflex sourcing d.o.o.</t>
  </si>
  <si>
    <t>Linea Directa</t>
  </si>
  <si>
    <t>Podvine 36, 1410 Zagorje ob Savi, Slovenia</t>
  </si>
  <si>
    <t>CDE nove tehnologije d.o.o.</t>
  </si>
  <si>
    <t>Tehnološki park 24, 1000 Ljubljana, Slovenia</t>
  </si>
  <si>
    <t>Trizma d.o.o.</t>
  </si>
  <si>
    <t>272 Tosin Bunar Street, Novi Beograd, Serbia</t>
  </si>
  <si>
    <t>Technologies Services Holding B.V.</t>
  </si>
  <si>
    <t>Naritaweg 165, Telestone 8, Amsterdam, Netherlands</t>
  </si>
  <si>
    <t>Meritus plus d.o.o.</t>
  </si>
  <si>
    <t>Trizma GS d.o.o. Banja Luka</t>
  </si>
  <si>
    <t>117 Mladena Stojanovica Street, 78000 Banja Luka, BiH</t>
  </si>
  <si>
    <t>MPLUS BH d.o.o. Sarajevo</t>
  </si>
  <si>
    <t>Međunarodnog prijateljstva br. 25, Sarajevo,, BiH</t>
  </si>
  <si>
    <t>65-01-0742-16</t>
  </si>
  <si>
    <t>Calyx d.o.o.</t>
  </si>
  <si>
    <t>Ulica Vjekoslava Heinzela 62/A, Zagreb, Croatia</t>
  </si>
  <si>
    <t xml:space="preserve">MERITUS PLUS CENTAR BEOGRAD d.o.o. </t>
  </si>
  <si>
    <t>CMC İletişim ve Çağrı Merkezi Hizmetleri A.Ş.</t>
  </si>
  <si>
    <t>Çağlayan Mah. Okul Cad. No: 8/10 Kağıthane, İstanbul, Turkey</t>
  </si>
  <si>
    <t>RGN İletişim Hizmetleri A.Ş.</t>
  </si>
  <si>
    <t>Çağlayan Mah. Okul Cad. No: 8-1/1, Kağıthane, İstanbul, Turkey</t>
  </si>
  <si>
    <t>Pit İnsan Kaynakları ve Danışmanlık A.Ş.</t>
  </si>
  <si>
    <t>Çağlayan Mah. Okul Cad. No:8 -1/1 Kağıthane Istanbul, Turkey</t>
  </si>
  <si>
    <t>207694-5</t>
  </si>
  <si>
    <t>ISS Sigorta Acentelik Hizmetleri A.Ş.</t>
  </si>
  <si>
    <t>Yahya Kemal Mah. Okul Cad. No: 8 Kağıthane, İstanbul, Turkey</t>
  </si>
  <si>
    <t>Geomant Global d.o.o.</t>
  </si>
  <si>
    <t>Geomant SRL</t>
  </si>
  <si>
    <t>Cluj-Nacopa city, G-Real Eremia Grigorescu street NO. 104A, Apt. 1, Cluj county</t>
  </si>
  <si>
    <t>J12/1990/2010</t>
  </si>
  <si>
    <t>Geomant UK limited</t>
  </si>
  <si>
    <t>Turnpike Gate House, Alcester Heath, Warwickshire, B49 5JG. UK</t>
  </si>
  <si>
    <t>Inova Solutions Inc</t>
  </si>
  <si>
    <t>971 Second street, Charlotteswille, VA 22902. USA</t>
  </si>
  <si>
    <t>N/A</t>
  </si>
  <si>
    <t>Geomant Algotech Zrt.</t>
  </si>
  <si>
    <t>Budapest 1123, Alkotas u. 50. Hunngary</t>
  </si>
  <si>
    <t>01-10-048136</t>
  </si>
  <si>
    <t>Meritus Global Real Estate Management d.o.o.</t>
  </si>
  <si>
    <t>Meritus Global Technology d.o.o.</t>
  </si>
  <si>
    <t>Meritus Global Strategics d.o.o.</t>
  </si>
  <si>
    <t>BULB d.o.o.</t>
  </si>
  <si>
    <t>Ulica Damira Tomljanovića-Gavrana 11, 11000 Zagreb, Croatia</t>
  </si>
  <si>
    <t>Bulb Upravljanje d.o.o.</t>
  </si>
  <si>
    <t>MERITUS GEORGIA LLC</t>
  </si>
  <si>
    <t>Georgia, Tbilisi, Vake district, Ilia Chavchavadze Ave. N60b, Floor 16, apt.N65</t>
  </si>
  <si>
    <t>M+ Deutschland BPTO Gmbh</t>
  </si>
  <si>
    <t>c/o Cormoran GmbH, Am Zirkus 2, 10117 Berlin, Germany</t>
  </si>
  <si>
    <t>HRB 235298 B</t>
  </si>
  <si>
    <t>CDE IT d.o.o</t>
  </si>
  <si>
    <t>Šmartinska cesta 52, Ljubljana, 1000 Ljubljana, Slovenia</t>
  </si>
  <si>
    <t>Trizma plus d.o.o.</t>
  </si>
  <si>
    <t>Tošin bunar 272, Novi Beograd, Beograd, Serbia</t>
  </si>
  <si>
    <t>Invitel GmbH</t>
  </si>
  <si>
    <t>Büddenstedter Weg 138350 Helmstedt, Germany</t>
  </si>
  <si>
    <t>HRB 100754</t>
  </si>
  <si>
    <t>Invitel Helmstedt GmbH</t>
  </si>
  <si>
    <t>Helmstedt, Büddenstedter Weg 1, Germany</t>
  </si>
  <si>
    <t>HRB 202393</t>
  </si>
  <si>
    <t>Invitel Prenzlau GmbH</t>
  </si>
  <si>
    <t>Prenzlau, Neubrandenburger Straβe 14, Germany</t>
  </si>
  <si>
    <t>HRB 5479 NP</t>
  </si>
  <si>
    <t>Invitel Leipzig GmbH</t>
  </si>
  <si>
    <t>Leipzig, Katharinenstraβe 17, Germany</t>
  </si>
  <si>
    <t>HRB 30580</t>
  </si>
  <si>
    <t>Invitel Lüneburg GmbH</t>
  </si>
  <si>
    <t>Lüneburg , Häcklinger Weg 66, Germany</t>
  </si>
  <si>
    <t>HRB 201278</t>
  </si>
  <si>
    <t>Invitel Magdeburg GmbH</t>
  </si>
  <si>
    <t>Magdeburg, Schleinufer 16, Germany</t>
  </si>
  <si>
    <t>HRB 20755</t>
  </si>
  <si>
    <t>Sales Kultur GmbH</t>
  </si>
  <si>
    <t>Braunschweig, Böcklerstraβe 219 B, Germany</t>
  </si>
  <si>
    <t>HRB 205650</t>
  </si>
  <si>
    <t>BusinessLine GmbH</t>
  </si>
  <si>
    <t>HRB 200139</t>
  </si>
  <si>
    <t>Simon &amp; Focken Braunschweig GmbH</t>
  </si>
  <si>
    <t>HRB 3695</t>
  </si>
  <si>
    <t>ISF M icroUnits GmbH</t>
  </si>
  <si>
    <t>HRB 206300</t>
  </si>
  <si>
    <t>Invitel Halle GmbH</t>
  </si>
  <si>
    <t>Halle (Saale), Franckestraβe 1, Germany</t>
  </si>
  <si>
    <t>HRB 20273</t>
  </si>
  <si>
    <t>Simon &amp; Focken Bielefeld GmbH</t>
  </si>
  <si>
    <t>Bielefeld, Am Ellerbrocks Hof 2-6, Germany</t>
  </si>
  <si>
    <t>HRB 41745</t>
  </si>
  <si>
    <t>Simon &amp; Focken Bremen GmbH</t>
  </si>
  <si>
    <t>Bremen, Hutfilterstraβe 24, Germany</t>
  </si>
  <si>
    <t>HRB 30272</t>
  </si>
  <si>
    <t>Simon &amp; Focken S.L.</t>
  </si>
  <si>
    <t>Spain (Gran Canaria)</t>
  </si>
  <si>
    <t xml:space="preserve">BILJEŠKE UZ FINANCIJSKE IZVJEŠTAJE - TFI
(koji se sastavljaju za tromjesečna razdoblja)
Naziv izdavatelja:  Meritus ulaganja d.d.
OIB:   62230095889
Izvještajno razdoblje: 01.01.2022. - 31.03.2022.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n/a
b) informacije gdje je omogućen pristup posljednjim godišnjim financijskim izvještajima, radi razumijevanja informacija objavljenih u bilješkama uz financijske izvještaje sastavljene za izvještajno tromjesečno razdoblje, 
n/a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Nije bilo promjena u računovodstvenim politikama.
d) objašnjenje poslovnih rezultata u slučaju da izdavatelj obavlja djelatnost sezonske prirode (točke 37. i 38. MRS 34- Financijsko izvještavanje za razdoblja tijekom godine) 
n/a
e) ostale objave koje propisuje MRS 34- Financijsko izvještavanje za razdoblja tijekom godine te
n/a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
2. usvojene računovodstvene politike (samo naznaku je li došlo do promjene u odnosu na prethodno razdoblje)
Nije bilo promjena u računovodstvenim politikama.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Nema financijskih obveza, jamstava ili nepredviđenih izdataka koji nisu uključeni u bilancu.
4. iznos i prirodu pojedinih stavki prihoda ili rashoda izuzetne veličine ili pojave
n/a
5. iznose koje poduzetnik duguje i koji dospijevaju nakon više od pet godina, kao i ukupna dugovanja poduzetnika pokrivena vrijednim osiguranjem koje je dao poduzetnik, uz naznaku vrste i oblika osiguranja
Od ukupnih dugovanja, HRK 17.986.949,73 dospijeva nakon više od 5 godina. Ukupna dugovanja bankama i financijskim institucijama pokrivena su zadužnicama, te manjim dijelom kolateralom.
6. prosječan broj zaposlenih tijekom tekućeg razdoblja
11.154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n/a
8. ako su u bilanci priznata rezerviranja za odgođeni porez, stanja odgođenog poreza na kraju poslovne godine i kretanja tih stanja tijekom poslovne godine
Vrijednost priznate odgođene porezne imovine je HRK 2.874.060, a odgođenih poreznih obveza HRK 5.475.695.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n/a
10. broj i nominalnu vrijednost, ili ako ne postoji nominalna vrijednost, knjigovodstvenu vrijednost dionica ili udjela upisanih tijekom poslovne godine u okviru odobrenog kapitala
n/a
11. postojanje bilo kakvih potvrda o sudjelovanju, konvertibilnih zadužnica, jamstava, opcija ili sličnih vrijednosnica ili prava, s naznakom njihovog broja i prava koja daju
n/a
12. naziv, sjedište te pravni oblik svakog poduzetnika u kojemu poduzetnik ima neograničenu odgovornost
n/a
13. naziv i sjedište poduzetnika koji sastavlja tromjesečni konsolidirani financijski izvještaj najveće grupe poduzetnika u kojoj poduzetnik sudjeluje kao kontrolirani član grupe
n/a
14. naziv i sjedište poduzetnika koji sastavlja tromjesečni konsolidirani financijski izvještaj najmanje grupe poduzetnika u kojoj poduzetnik sudjeluje kao kontrolirani član i koji je također uključen u grupu poduzetnika iz točke 13. 
n/a
15. mjesto na kojem je moguće dobiti primjerke tromjesečnih konsolidiranih financijskih izvještaja iz točaka 13. i 14., pod uvjetom da su dostupni
n/a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n/a
17. prirodu i financijski učinak značajnih događaja koji su nastupili nakon datuma bilance i nisu odraženi u računu dobiti i gubitka ili bilanci
Društvo Meritus ulaganja d.d. je preko ovisnog društva Meritus Global Strategics d.o.o. u travnju 2022. godine steklo 51% udjela u društvu Moderna Ventures B.V., Amsterdam, Nizozemska, čija je jedina imovina 100% udjela u društvu Moderna Ventures S.A., Lugano, Švicarska koja upravlja sa vodećom e-commerce platformom u regiji, MEGABON, nudeći korisniku prilagođene ponude smještaja s popustom, organizaciju letova, transfera i pristup atrakcijama kao rješenje na jednom mjestu, od društva Studio Moderna Founders B.V. (SMF). Vrijednost transakcije je jedan milijun eura uz danu pozajmicu SMFu sa osiguranjem nad preostalih 49% udjela nad društvom Moderna Ventures B.V. u iznosu od 500 tisuća eura. Megabon ima 10 godina iskustva na tržištima Hrvatske, Slovenije, Bosne i Hercegovine, Srbije i Crne Gore, sa 500.000 registriranih korisnika, i 2.000 partnera iz turističkog sektora, uključujući vodeće hotelske grupe u regiji. Kako je Grupa već preko ovisnog društva Linea Directa d.o.o. poslovala sa Megabonom, ova strateška suradnja omogućuje Grupi lakši pristup klijentima iz turističkog sektora i prodaju BPO usluga tim klijentima unapređujući im korisničko iskustvo.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</si>
</sst>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1" fillId="0" borderId="0"/>
  </cellStyleXfs>
  <cellXfs count="333">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0" xfId="0" applyNumberFormat="1" applyFont="1" applyFill="1" applyBorder="1" applyAlignment="1" applyProtection="1">
      <alignment horizontal="center" vertical="center"/>
    </xf>
    <xf numFmtId="165" fontId="20" fillId="9" borderId="30" xfId="0" applyNumberFormat="1" applyFont="1" applyFill="1" applyBorder="1" applyAlignment="1" applyProtection="1">
      <alignment horizontal="center" vertical="center"/>
    </xf>
    <xf numFmtId="165"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33" xfId="0" applyFont="1" applyFill="1" applyBorder="1" applyAlignment="1" applyProtection="1">
      <alignment horizontal="center" vertical="center" wrapText="1"/>
    </xf>
    <xf numFmtId="0" fontId="20" fillId="3" borderId="33" xfId="0" applyFont="1" applyFill="1" applyBorder="1" applyAlignment="1" applyProtection="1">
      <alignment horizontal="center" vertical="center"/>
    </xf>
    <xf numFmtId="3" fontId="20" fillId="3" borderId="33"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164"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26" fillId="9" borderId="33"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37" xfId="4" applyFont="1" applyFill="1" applyBorder="1" applyAlignment="1">
      <alignment vertical="center"/>
    </xf>
    <xf numFmtId="0" fontId="33" fillId="0" borderId="0" xfId="4" applyFont="1" applyFill="1"/>
    <xf numFmtId="0" fontId="6" fillId="11" borderId="34"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35" xfId="4" applyFont="1" applyFill="1" applyBorder="1"/>
    <xf numFmtId="0" fontId="7" fillId="11" borderId="0" xfId="4" applyFont="1" applyFill="1" applyBorder="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35"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35" xfId="4" applyFont="1" applyFill="1" applyBorder="1" applyAlignment="1">
      <alignment vertical="center"/>
    </xf>
    <xf numFmtId="0" fontId="6"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31" fillId="11" borderId="0" xfId="4" applyFont="1" applyFill="1" applyBorder="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pplyProtection="1">
      <alignment horizontal="center" vertical="center"/>
    </xf>
    <xf numFmtId="3" fontId="7" fillId="11" borderId="33"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pplyProtection="1">
      <alignment horizontal="right" vertical="center" shrinkToFit="1"/>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4" fontId="6" fillId="9" borderId="13"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4"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3" fontId="5" fillId="0" borderId="30" xfId="0" applyNumberFormat="1" applyFont="1" applyBorder="1" applyAlignment="1" applyProtection="1">
      <alignment vertical="center" shrinkToFit="1"/>
      <protection locked="0"/>
    </xf>
    <xf numFmtId="3" fontId="5" fillId="0" borderId="30" xfId="5" applyNumberFormat="1" applyFont="1" applyBorder="1" applyAlignment="1" applyProtection="1">
      <alignment vertical="center" shrinkToFit="1"/>
      <protection locked="0"/>
    </xf>
    <xf numFmtId="3" fontId="7" fillId="0" borderId="33" xfId="0" applyNumberFormat="1" applyFont="1" applyBorder="1" applyAlignment="1" applyProtection="1">
      <alignment horizontal="right" vertical="center" wrapText="1"/>
      <protection locked="0"/>
    </xf>
    <xf numFmtId="3" fontId="7" fillId="0" borderId="33" xfId="0" applyNumberFormat="1" applyFont="1" applyBorder="1" applyAlignment="1" applyProtection="1">
      <alignment vertical="center" wrapText="1"/>
      <protection locked="0"/>
    </xf>
    <xf numFmtId="0" fontId="31" fillId="11" borderId="34" xfId="4" applyFont="1" applyFill="1" applyBorder="1" applyAlignment="1" applyProtection="1">
      <alignment vertical="top"/>
      <protection locked="0"/>
    </xf>
    <xf numFmtId="0" fontId="31" fillId="11" borderId="35" xfId="4" applyFont="1" applyFill="1" applyBorder="1" applyProtection="1">
      <protection locked="0"/>
    </xf>
    <xf numFmtId="0" fontId="33" fillId="0" borderId="0" xfId="4" applyFont="1" applyProtection="1"/>
    <xf numFmtId="0" fontId="35" fillId="0" borderId="0" xfId="4" applyFont="1" applyProtection="1"/>
    <xf numFmtId="0" fontId="3" fillId="0" borderId="0" xfId="4" applyProtection="1"/>
    <xf numFmtId="0" fontId="6" fillId="12" borderId="36" xfId="4" applyFont="1" applyFill="1" applyBorder="1" applyAlignment="1" applyProtection="1">
      <alignment horizontal="left" vertical="center"/>
      <protection locked="0"/>
    </xf>
    <xf numFmtId="0" fontId="6" fillId="12" borderId="38" xfId="4" applyFont="1" applyFill="1" applyBorder="1" applyAlignment="1" applyProtection="1">
      <alignment horizontal="left" vertical="center"/>
      <protection locked="0"/>
    </xf>
    <xf numFmtId="0" fontId="31" fillId="11" borderId="0" xfId="4" applyFont="1" applyFill="1" applyAlignment="1" applyProtection="1">
      <alignment vertical="top"/>
      <protection locked="0"/>
    </xf>
    <xf numFmtId="0" fontId="31" fillId="11" borderId="0" xfId="4" applyFont="1" applyFill="1" applyProtection="1">
      <protection locked="0"/>
    </xf>
    <xf numFmtId="49" fontId="6" fillId="12" borderId="38" xfId="4" applyNumberFormat="1" applyFont="1" applyFill="1" applyBorder="1" applyAlignment="1" applyProtection="1">
      <alignment horizontal="left" vertical="center"/>
      <protection locked="0"/>
    </xf>
    <xf numFmtId="0" fontId="31" fillId="11" borderId="34" xfId="4" applyFont="1" applyFill="1" applyBorder="1" applyAlignment="1" applyProtection="1">
      <alignment horizontal="left" vertical="top"/>
      <protection locked="0"/>
    </xf>
    <xf numFmtId="0" fontId="31" fillId="11" borderId="0" xfId="4" applyFont="1" applyFill="1" applyAlignment="1" applyProtection="1">
      <alignment horizontal="left" vertical="top"/>
      <protection locked="0"/>
    </xf>
    <xf numFmtId="0" fontId="31" fillId="11" borderId="0" xfId="4" applyFont="1" applyFill="1" applyAlignment="1" applyProtection="1">
      <alignment horizontal="left"/>
      <protection locked="0"/>
    </xf>
    <xf numFmtId="0" fontId="31" fillId="11" borderId="35" xfId="4" applyFont="1" applyFill="1" applyBorder="1" applyAlignment="1" applyProtection="1">
      <alignment horizontal="left"/>
      <protection locked="0"/>
    </xf>
    <xf numFmtId="0" fontId="7" fillId="11" borderId="34"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applyBorder="1"/>
    <xf numFmtId="0" fontId="31" fillId="12" borderId="3" xfId="7" applyFont="1" applyFill="1" applyBorder="1" applyAlignment="1" applyProtection="1">
      <alignment vertical="center"/>
      <protection locked="0"/>
    </xf>
    <xf numFmtId="0" fontId="31" fillId="12" borderId="2" xfId="7" applyFont="1" applyFill="1" applyBorder="1" applyAlignment="1" applyProtection="1">
      <alignment vertical="center"/>
      <protection locked="0"/>
    </xf>
    <xf numFmtId="0" fontId="31" fillId="12" borderId="36" xfId="7" applyFont="1" applyFill="1" applyBorder="1" applyAlignment="1" applyProtection="1">
      <alignment vertical="center"/>
      <protection locked="0"/>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7" applyNumberFormat="1" applyFont="1" applyFill="1" applyBorder="1" applyAlignment="1" applyProtection="1">
      <alignment vertical="center"/>
      <protection locked="0"/>
    </xf>
    <xf numFmtId="49" fontId="6" fillId="12" borderId="2" xfId="7" applyNumberFormat="1" applyFont="1" applyFill="1" applyBorder="1" applyAlignment="1" applyProtection="1">
      <alignment vertical="center"/>
      <protection locked="0"/>
    </xf>
    <xf numFmtId="49" fontId="6" fillId="12" borderId="36" xfId="7"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7" fillId="11" borderId="34" xfId="4" applyFont="1" applyFill="1" applyBorder="1" applyAlignment="1">
      <alignment horizontal="left" vertical="center"/>
    </xf>
    <xf numFmtId="0" fontId="7" fillId="11" borderId="0" xfId="4" applyFont="1" applyFill="1" applyBorder="1" applyAlignment="1">
      <alignment horizontal="left" vertical="center"/>
    </xf>
    <xf numFmtId="0" fontId="31"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left" vertical="center"/>
      <protection locked="0"/>
    </xf>
    <xf numFmtId="0" fontId="6" fillId="12" borderId="2" xfId="4" applyFont="1" applyFill="1" applyBorder="1" applyAlignment="1" applyProtection="1">
      <alignment horizontal="left" vertical="center"/>
      <protection locked="0"/>
    </xf>
    <xf numFmtId="0" fontId="6" fillId="12" borderId="36" xfId="4" applyFont="1" applyFill="1" applyBorder="1" applyAlignment="1" applyProtection="1">
      <alignment horizontal="left" vertical="center"/>
      <protection locked="0"/>
    </xf>
    <xf numFmtId="0" fontId="31" fillId="11" borderId="0" xfId="4" applyFont="1" applyFill="1" applyBorder="1" applyProtection="1">
      <protection locked="0"/>
    </xf>
    <xf numFmtId="0" fontId="31" fillId="11" borderId="0" xfId="4" applyFont="1" applyFill="1" applyProtection="1">
      <protection locked="0"/>
    </xf>
    <xf numFmtId="0" fontId="31" fillId="11" borderId="0" xfId="4" applyFont="1" applyFill="1" applyAlignment="1" applyProtection="1">
      <alignment vertical="top"/>
      <protection locked="0"/>
    </xf>
    <xf numFmtId="0" fontId="31" fillId="11" borderId="0" xfId="4" applyFont="1" applyFill="1" applyBorder="1" applyAlignment="1">
      <alignment vertical="top" wrapText="1"/>
    </xf>
    <xf numFmtId="0" fontId="7" fillId="11" borderId="34" xfId="4" applyFont="1" applyFill="1" applyBorder="1" applyAlignment="1">
      <alignment horizontal="center" vertical="center"/>
    </xf>
    <xf numFmtId="0" fontId="7" fillId="11" borderId="34" xfId="4" applyFont="1" applyFill="1" applyBorder="1" applyAlignment="1">
      <alignment horizontal="right" vertical="center"/>
    </xf>
    <xf numFmtId="0" fontId="7" fillId="11" borderId="0" xfId="4" applyFont="1" applyFill="1" applyBorder="1" applyAlignment="1">
      <alignment horizontal="right" vertical="center"/>
    </xf>
    <xf numFmtId="0" fontId="32" fillId="11" borderId="0" xfId="4" applyFont="1" applyFill="1" applyBorder="1" applyAlignment="1">
      <alignment vertical="center"/>
    </xf>
    <xf numFmtId="0" fontId="31" fillId="12" borderId="3" xfId="7" applyFont="1" applyFill="1" applyBorder="1" applyProtection="1">
      <protection locked="0"/>
    </xf>
    <xf numFmtId="0" fontId="31" fillId="12" borderId="2" xfId="7" applyFont="1" applyFill="1" applyBorder="1" applyProtection="1">
      <protection locked="0"/>
    </xf>
    <xf numFmtId="0" fontId="31" fillId="12" borderId="36" xfId="7" applyFont="1" applyFill="1" applyBorder="1" applyProtection="1">
      <protection locked="0"/>
    </xf>
    <xf numFmtId="0" fontId="6" fillId="12" borderId="3" xfId="7" applyFont="1" applyFill="1" applyBorder="1" applyAlignment="1" applyProtection="1">
      <alignment vertical="center"/>
      <protection locked="0"/>
    </xf>
    <xf numFmtId="0" fontId="6" fillId="12" borderId="2" xfId="7" applyFont="1" applyFill="1" applyBorder="1" applyAlignment="1" applyProtection="1">
      <alignment vertical="center"/>
      <protection locked="0"/>
    </xf>
    <xf numFmtId="0" fontId="6" fillId="12" borderId="36" xfId="7" applyFont="1" applyFill="1" applyBorder="1" applyAlignment="1" applyProtection="1">
      <alignment vertical="center"/>
      <protection locked="0"/>
    </xf>
    <xf numFmtId="49" fontId="6" fillId="12" borderId="3" xfId="7" applyNumberFormat="1" applyFont="1" applyFill="1" applyBorder="1" applyAlignment="1" applyProtection="1">
      <alignment horizontal="center" vertical="center"/>
      <protection locked="0"/>
    </xf>
    <xf numFmtId="49" fontId="6" fillId="12" borderId="36" xfId="7" applyNumberFormat="1"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Border="1" applyAlignment="1">
      <alignment vertical="center" wrapText="1"/>
    </xf>
    <xf numFmtId="0" fontId="7" fillId="11" borderId="35" xfId="4" applyFont="1" applyFill="1" applyBorder="1" applyAlignment="1">
      <alignment horizontal="right" vertical="center" wrapText="1"/>
    </xf>
    <xf numFmtId="0" fontId="32" fillId="11" borderId="34" xfId="4" applyFont="1" applyFill="1" applyBorder="1" applyAlignment="1">
      <alignment vertical="center"/>
    </xf>
    <xf numFmtId="0" fontId="6" fillId="12" borderId="3" xfId="7" applyFont="1" applyFill="1" applyBorder="1" applyAlignment="1" applyProtection="1">
      <alignment horizontal="center" vertical="center"/>
      <protection locked="0"/>
    </xf>
    <xf numFmtId="0" fontId="6" fillId="12" borderId="36" xfId="7" applyFont="1" applyFill="1" applyBorder="1" applyAlignment="1" applyProtection="1">
      <alignment horizontal="center" vertical="center"/>
      <protection locked="0"/>
    </xf>
    <xf numFmtId="0" fontId="29" fillId="11" borderId="34"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35" xfId="4" applyFont="1" applyFill="1" applyBorder="1" applyAlignment="1">
      <alignment horizontal="right" vertical="center"/>
    </xf>
    <xf numFmtId="0" fontId="31" fillId="11" borderId="0" xfId="4" applyFont="1" applyFill="1" applyBorder="1" applyAlignment="1">
      <alignment wrapText="1"/>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31" fillId="11" borderId="34" xfId="4" applyFont="1" applyFill="1" applyBorder="1" applyAlignment="1">
      <alignment wrapText="1"/>
    </xf>
    <xf numFmtId="0" fontId="6" fillId="12" borderId="3" xfId="4" applyFont="1" applyFill="1" applyBorder="1" applyAlignment="1" applyProtection="1">
      <alignment horizontal="left" vertical="center" wrapText="1"/>
      <protection locked="0"/>
    </xf>
    <xf numFmtId="0" fontId="31" fillId="11" borderId="0" xfId="4" applyFont="1" applyFill="1" applyAlignment="1" applyProtection="1">
      <alignment horizontal="left"/>
      <protection locked="0"/>
    </xf>
    <xf numFmtId="0" fontId="31" fillId="11" borderId="0" xfId="4" applyFont="1" applyFill="1" applyAlignment="1" applyProtection="1">
      <alignment horizontal="left" vertical="top"/>
      <protection locked="0"/>
    </xf>
    <xf numFmtId="0" fontId="7" fillId="0" borderId="33"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xf>
    <xf numFmtId="0" fontId="7" fillId="4" borderId="33"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7" fillId="0" borderId="33" xfId="0" applyFont="1" applyFill="1" applyBorder="1" applyAlignment="1" applyProtection="1">
      <alignment horizontal="left" vertical="center" wrapText="1" inden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7" fillId="11" borderId="33" xfId="0" applyFont="1" applyFill="1" applyBorder="1" applyAlignment="1" applyProtection="1">
      <alignment horizontal="left" vertical="center" wrapText="1" indent="1"/>
    </xf>
    <xf numFmtId="0" fontId="17" fillId="9"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6" fillId="10" borderId="33" xfId="0" applyFont="1" applyFill="1" applyBorder="1" applyAlignment="1" applyProtection="1">
      <alignment horizontal="left" vertical="center" wrapText="1"/>
    </xf>
    <xf numFmtId="0" fontId="14" fillId="10" borderId="33" xfId="0" applyFont="1" applyFill="1" applyBorder="1" applyAlignment="1" applyProtection="1">
      <alignment horizontal="left" vertical="center" wrapText="1"/>
    </xf>
    <xf numFmtId="0" fontId="14" fillId="7" borderId="33" xfId="0" applyFont="1" applyFill="1" applyBorder="1" applyAlignment="1" applyProtection="1">
      <alignment horizontal="left" vertical="center" wrapText="1" shrinkToFit="1"/>
    </xf>
    <xf numFmtId="0" fontId="14" fillId="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9" borderId="13"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7" fillId="0" borderId="22" xfId="0" applyFont="1" applyFill="1" applyBorder="1" applyAlignment="1" applyProtection="1">
      <alignment horizontal="left" vertical="center" wrapText="1" inden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22" xfId="0" applyFont="1" applyFill="1" applyBorder="1" applyAlignment="1" applyProtection="1">
      <alignment horizontal="left" vertical="center" wrapText="1"/>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5" fillId="0" borderId="32" xfId="0" applyFont="1" applyBorder="1" applyProtection="1"/>
    <xf numFmtId="0" fontId="20"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8">
    <cellStyle name="Hyperlink 2" xfId="2" xr:uid="{00000000-0005-0000-0000-000000000000}"/>
    <cellStyle name="Normal" xfId="0" builtinId="0"/>
    <cellStyle name="Normal 10" xfId="6" xr:uid="{3C54D04D-17E5-4087-9BA1-F88D421682CB}"/>
    <cellStyle name="Normal 2" xfId="3" xr:uid="{00000000-0005-0000-0000-000002000000}"/>
    <cellStyle name="Normal 2 2" xfId="5" xr:uid="{00000000-0005-0000-0000-000003000000}"/>
    <cellStyle name="Normal 3" xfId="4" xr:uid="{00000000-0005-0000-0000-000004000000}"/>
    <cellStyle name="Normal 3 2" xfId="7" xr:uid="{704A6C57-4D28-4486-8F0A-3E51EC733DBF}"/>
    <cellStyle name="Style 1" xfId="1" xr:uid="{00000000-0005-0000-0000-000005000000}"/>
  </cellStyles>
  <dxfs count="0"/>
  <tableStyles count="1" defaultTableStyle="TableStyleMedium2" defaultPivotStyle="PivotStyleLight16">
    <tableStyle name="Invisible" pivot="0" table="0" count="0" xr9:uid="{1DC65905-672F-4D17-93CE-A9C24CFDEC7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4"/>
  <sheetViews>
    <sheetView tabSelected="1" workbookViewId="0">
      <selection activeCell="M105" sqref="M105"/>
    </sheetView>
  </sheetViews>
  <sheetFormatPr defaultColWidth="9.109375" defaultRowHeight="14.4" x14ac:dyDescent="0.3"/>
  <cols>
    <col min="1" max="8" width="9.109375" style="48"/>
    <col min="9" max="9" width="15.33203125" style="48" customWidth="1"/>
    <col min="10" max="10" width="9.109375" style="48"/>
    <col min="11" max="13" width="9.109375" style="97"/>
    <col min="14" max="14" width="9.109375" style="95"/>
    <col min="15" max="20" width="9.109375" style="97"/>
    <col min="21" max="16384" width="9.109375" style="48"/>
  </cols>
  <sheetData>
    <row r="1" spans="1:20" ht="15.6" x14ac:dyDescent="0.3">
      <c r="A1" s="202" t="s">
        <v>308</v>
      </c>
      <c r="B1" s="203"/>
      <c r="C1" s="203"/>
      <c r="D1" s="46"/>
      <c r="E1" s="46"/>
      <c r="F1" s="46"/>
      <c r="G1" s="46"/>
      <c r="H1" s="46"/>
      <c r="I1" s="46"/>
      <c r="J1" s="47"/>
    </row>
    <row r="2" spans="1:20" ht="14.4" customHeight="1" x14ac:dyDescent="0.3">
      <c r="A2" s="204" t="s">
        <v>324</v>
      </c>
      <c r="B2" s="205"/>
      <c r="C2" s="205"/>
      <c r="D2" s="205"/>
      <c r="E2" s="205"/>
      <c r="F2" s="205"/>
      <c r="G2" s="205"/>
      <c r="H2" s="205"/>
      <c r="I2" s="205"/>
      <c r="J2" s="206"/>
      <c r="N2" s="95">
        <v>1</v>
      </c>
    </row>
    <row r="3" spans="1:20" x14ac:dyDescent="0.3">
      <c r="A3" s="49"/>
      <c r="B3" s="50"/>
      <c r="C3" s="50"/>
      <c r="D3" s="50"/>
      <c r="E3" s="50"/>
      <c r="F3" s="50"/>
      <c r="G3" s="50"/>
      <c r="H3" s="50"/>
      <c r="I3" s="50"/>
      <c r="J3" s="51"/>
      <c r="N3" s="95">
        <v>2</v>
      </c>
    </row>
    <row r="4" spans="1:20" ht="33.6" customHeight="1" x14ac:dyDescent="0.3">
      <c r="A4" s="207" t="s">
        <v>309</v>
      </c>
      <c r="B4" s="208"/>
      <c r="C4" s="208"/>
      <c r="D4" s="208"/>
      <c r="E4" s="209">
        <v>44562</v>
      </c>
      <c r="F4" s="210"/>
      <c r="G4" s="52" t="s">
        <v>0</v>
      </c>
      <c r="H4" s="209">
        <v>44651</v>
      </c>
      <c r="I4" s="210"/>
      <c r="J4" s="53"/>
      <c r="N4" s="95">
        <v>3</v>
      </c>
    </row>
    <row r="5" spans="1:20" s="54" customFormat="1" ht="10.199999999999999" customHeight="1" x14ac:dyDescent="0.3">
      <c r="A5" s="211"/>
      <c r="B5" s="212"/>
      <c r="C5" s="212"/>
      <c r="D5" s="212"/>
      <c r="E5" s="212"/>
      <c r="F5" s="212"/>
      <c r="G5" s="212"/>
      <c r="H5" s="212"/>
      <c r="I5" s="212"/>
      <c r="J5" s="213"/>
      <c r="N5" s="96">
        <v>4</v>
      </c>
    </row>
    <row r="6" spans="1:20" ht="20.399999999999999" customHeight="1" x14ac:dyDescent="0.3">
      <c r="A6" s="55"/>
      <c r="B6" s="56" t="s">
        <v>331</v>
      </c>
      <c r="C6" s="57"/>
      <c r="D6" s="57"/>
      <c r="E6" s="63">
        <v>2022</v>
      </c>
      <c r="F6" s="58"/>
      <c r="G6" s="52"/>
      <c r="H6" s="58"/>
      <c r="I6" s="59"/>
      <c r="J6" s="60"/>
    </row>
    <row r="7" spans="1:20" s="62" customFormat="1" ht="10.95" customHeight="1" x14ac:dyDescent="0.3">
      <c r="A7" s="55"/>
      <c r="B7" s="57"/>
      <c r="C7" s="57"/>
      <c r="D7" s="57"/>
      <c r="E7" s="61"/>
      <c r="F7" s="61"/>
      <c r="G7" s="52"/>
      <c r="H7" s="58"/>
      <c r="I7" s="59"/>
      <c r="J7" s="60"/>
      <c r="K7" s="98"/>
      <c r="L7" s="98"/>
      <c r="M7" s="98"/>
      <c r="N7" s="99"/>
      <c r="O7" s="98"/>
      <c r="P7" s="98"/>
      <c r="Q7" s="98"/>
      <c r="R7" s="98"/>
      <c r="S7" s="98"/>
      <c r="T7" s="98"/>
    </row>
    <row r="8" spans="1:20" ht="20.399999999999999" customHeight="1" x14ac:dyDescent="0.3">
      <c r="A8" s="55"/>
      <c r="B8" s="56" t="s">
        <v>332</v>
      </c>
      <c r="C8" s="57"/>
      <c r="D8" s="57"/>
      <c r="E8" s="63">
        <v>1</v>
      </c>
      <c r="F8" s="58"/>
      <c r="G8" s="52"/>
      <c r="H8" s="58"/>
      <c r="I8" s="59"/>
      <c r="J8" s="60"/>
    </row>
    <row r="9" spans="1:20" s="62" customFormat="1" ht="10.95" customHeight="1" x14ac:dyDescent="0.3">
      <c r="A9" s="55"/>
      <c r="B9" s="57"/>
      <c r="C9" s="57"/>
      <c r="D9" s="57"/>
      <c r="E9" s="61"/>
      <c r="F9" s="61"/>
      <c r="G9" s="52"/>
      <c r="H9" s="61"/>
      <c r="I9" s="64"/>
      <c r="J9" s="60"/>
      <c r="K9" s="98"/>
      <c r="L9" s="98"/>
      <c r="M9" s="98"/>
      <c r="N9" s="99"/>
      <c r="O9" s="98"/>
      <c r="P9" s="98"/>
      <c r="Q9" s="98"/>
      <c r="R9" s="98"/>
      <c r="S9" s="98"/>
      <c r="T9" s="98"/>
    </row>
    <row r="10" spans="1:20" ht="37.950000000000003" customHeight="1" x14ac:dyDescent="0.3">
      <c r="A10" s="198" t="s">
        <v>333</v>
      </c>
      <c r="B10" s="199"/>
      <c r="C10" s="199"/>
      <c r="D10" s="199"/>
      <c r="E10" s="199"/>
      <c r="F10" s="199"/>
      <c r="G10" s="199"/>
      <c r="H10" s="199"/>
      <c r="I10" s="199"/>
      <c r="J10" s="65"/>
    </row>
    <row r="11" spans="1:20" ht="24.6" customHeight="1" x14ac:dyDescent="0.3">
      <c r="A11" s="181" t="s">
        <v>310</v>
      </c>
      <c r="B11" s="200"/>
      <c r="C11" s="190" t="s">
        <v>453</v>
      </c>
      <c r="D11" s="191"/>
      <c r="E11" s="66"/>
      <c r="F11" s="148" t="s">
        <v>334</v>
      </c>
      <c r="G11" s="194"/>
      <c r="H11" s="196" t="s">
        <v>454</v>
      </c>
      <c r="I11" s="197"/>
      <c r="J11" s="67"/>
    </row>
    <row r="12" spans="1:20" ht="14.4" customHeight="1" x14ac:dyDescent="0.3">
      <c r="A12" s="68"/>
      <c r="B12" s="69"/>
      <c r="C12" s="69"/>
      <c r="D12" s="69"/>
      <c r="E12" s="201"/>
      <c r="F12" s="201"/>
      <c r="G12" s="201"/>
      <c r="H12" s="201"/>
      <c r="I12" s="70"/>
      <c r="J12" s="67"/>
    </row>
    <row r="13" spans="1:20" ht="21" customHeight="1" x14ac:dyDescent="0.3">
      <c r="A13" s="147" t="s">
        <v>325</v>
      </c>
      <c r="B13" s="194"/>
      <c r="C13" s="190" t="s">
        <v>455</v>
      </c>
      <c r="D13" s="191"/>
      <c r="E13" s="214"/>
      <c r="F13" s="201"/>
      <c r="G13" s="201"/>
      <c r="H13" s="201"/>
      <c r="I13" s="70"/>
      <c r="J13" s="67"/>
    </row>
    <row r="14" spans="1:20" ht="10.95" customHeight="1" x14ac:dyDescent="0.3">
      <c r="A14" s="66"/>
      <c r="B14" s="70"/>
      <c r="C14" s="69"/>
      <c r="D14" s="69"/>
      <c r="E14" s="154"/>
      <c r="F14" s="154"/>
      <c r="G14" s="154"/>
      <c r="H14" s="154"/>
      <c r="I14" s="69"/>
      <c r="J14" s="71"/>
    </row>
    <row r="15" spans="1:20" ht="22.95" customHeight="1" x14ac:dyDescent="0.3">
      <c r="A15" s="147" t="s">
        <v>311</v>
      </c>
      <c r="B15" s="194"/>
      <c r="C15" s="190" t="s">
        <v>456</v>
      </c>
      <c r="D15" s="191"/>
      <c r="E15" s="195"/>
      <c r="F15" s="183"/>
      <c r="G15" s="72" t="s">
        <v>335</v>
      </c>
      <c r="H15" s="196" t="s">
        <v>457</v>
      </c>
      <c r="I15" s="197"/>
      <c r="J15" s="73"/>
    </row>
    <row r="16" spans="1:20" ht="10.95" customHeight="1" x14ac:dyDescent="0.3">
      <c r="A16" s="66"/>
      <c r="B16" s="70"/>
      <c r="C16" s="69"/>
      <c r="D16" s="69"/>
      <c r="E16" s="154"/>
      <c r="F16" s="154"/>
      <c r="G16" s="154"/>
      <c r="H16" s="154"/>
      <c r="I16" s="69"/>
      <c r="J16" s="71"/>
    </row>
    <row r="17" spans="1:10" ht="22.95" customHeight="1" x14ac:dyDescent="0.3">
      <c r="A17" s="74"/>
      <c r="B17" s="72" t="s">
        <v>336</v>
      </c>
      <c r="C17" s="190" t="s">
        <v>458</v>
      </c>
      <c r="D17" s="191"/>
      <c r="E17" s="75"/>
      <c r="F17" s="75"/>
      <c r="G17" s="75"/>
      <c r="H17" s="75"/>
      <c r="I17" s="75"/>
      <c r="J17" s="73"/>
    </row>
    <row r="18" spans="1:10" x14ac:dyDescent="0.3">
      <c r="A18" s="192"/>
      <c r="B18" s="193"/>
      <c r="C18" s="154"/>
      <c r="D18" s="154"/>
      <c r="E18" s="154"/>
      <c r="F18" s="154"/>
      <c r="G18" s="154"/>
      <c r="H18" s="154"/>
      <c r="I18" s="69"/>
      <c r="J18" s="71"/>
    </row>
    <row r="19" spans="1:10" x14ac:dyDescent="0.3">
      <c r="A19" s="181" t="s">
        <v>312</v>
      </c>
      <c r="B19" s="182"/>
      <c r="C19" s="187" t="s">
        <v>459</v>
      </c>
      <c r="D19" s="188"/>
      <c r="E19" s="188"/>
      <c r="F19" s="188"/>
      <c r="G19" s="188"/>
      <c r="H19" s="188"/>
      <c r="I19" s="188"/>
      <c r="J19" s="189"/>
    </row>
    <row r="20" spans="1:10" x14ac:dyDescent="0.3">
      <c r="A20" s="68"/>
      <c r="B20" s="69"/>
      <c r="C20" s="76"/>
      <c r="D20" s="69"/>
      <c r="E20" s="154"/>
      <c r="F20" s="154"/>
      <c r="G20" s="154"/>
      <c r="H20" s="154"/>
      <c r="I20" s="69"/>
      <c r="J20" s="71"/>
    </row>
    <row r="21" spans="1:10" x14ac:dyDescent="0.3">
      <c r="A21" s="181" t="s">
        <v>313</v>
      </c>
      <c r="B21" s="182"/>
      <c r="C21" s="167">
        <v>10000</v>
      </c>
      <c r="D21" s="168"/>
      <c r="E21" s="154"/>
      <c r="F21" s="154"/>
      <c r="G21" s="158" t="s">
        <v>460</v>
      </c>
      <c r="H21" s="159"/>
      <c r="I21" s="159"/>
      <c r="J21" s="160"/>
    </row>
    <row r="22" spans="1:10" x14ac:dyDescent="0.3">
      <c r="A22" s="68"/>
      <c r="B22" s="69"/>
      <c r="C22" s="69"/>
      <c r="D22" s="69"/>
      <c r="E22" s="154"/>
      <c r="F22" s="154"/>
      <c r="G22" s="154"/>
      <c r="H22" s="154"/>
      <c r="I22" s="69"/>
      <c r="J22" s="71"/>
    </row>
    <row r="23" spans="1:10" x14ac:dyDescent="0.3">
      <c r="A23" s="181" t="s">
        <v>314</v>
      </c>
      <c r="B23" s="182"/>
      <c r="C23" s="187" t="s">
        <v>461</v>
      </c>
      <c r="D23" s="188"/>
      <c r="E23" s="188"/>
      <c r="F23" s="188"/>
      <c r="G23" s="188"/>
      <c r="H23" s="188"/>
      <c r="I23" s="188"/>
      <c r="J23" s="189"/>
    </row>
    <row r="24" spans="1:10" x14ac:dyDescent="0.3">
      <c r="A24" s="68"/>
      <c r="B24" s="69"/>
      <c r="C24" s="69"/>
      <c r="D24" s="69"/>
      <c r="E24" s="154"/>
      <c r="F24" s="154"/>
      <c r="G24" s="154"/>
      <c r="H24" s="154"/>
      <c r="I24" s="69"/>
      <c r="J24" s="71"/>
    </row>
    <row r="25" spans="1:10" x14ac:dyDescent="0.3">
      <c r="A25" s="181" t="s">
        <v>315</v>
      </c>
      <c r="B25" s="182"/>
      <c r="C25" s="184" t="s">
        <v>462</v>
      </c>
      <c r="D25" s="185"/>
      <c r="E25" s="185"/>
      <c r="F25" s="185"/>
      <c r="G25" s="185"/>
      <c r="H25" s="185"/>
      <c r="I25" s="185"/>
      <c r="J25" s="186"/>
    </row>
    <row r="26" spans="1:10" x14ac:dyDescent="0.3">
      <c r="A26" s="68"/>
      <c r="B26" s="69"/>
      <c r="C26" s="76"/>
      <c r="D26" s="69"/>
      <c r="E26" s="154"/>
      <c r="F26" s="154"/>
      <c r="G26" s="154"/>
      <c r="H26" s="154"/>
      <c r="I26" s="69"/>
      <c r="J26" s="71"/>
    </row>
    <row r="27" spans="1:10" x14ac:dyDescent="0.3">
      <c r="A27" s="181" t="s">
        <v>316</v>
      </c>
      <c r="B27" s="182"/>
      <c r="C27" s="184" t="s">
        <v>463</v>
      </c>
      <c r="D27" s="185"/>
      <c r="E27" s="185"/>
      <c r="F27" s="185"/>
      <c r="G27" s="185"/>
      <c r="H27" s="185"/>
      <c r="I27" s="185"/>
      <c r="J27" s="186"/>
    </row>
    <row r="28" spans="1:10" ht="13.95" customHeight="1" x14ac:dyDescent="0.3">
      <c r="A28" s="68"/>
      <c r="B28" s="69"/>
      <c r="C28" s="76"/>
      <c r="D28" s="69"/>
      <c r="E28" s="154"/>
      <c r="F28" s="154"/>
      <c r="G28" s="154"/>
      <c r="H28" s="154"/>
      <c r="I28" s="69"/>
      <c r="J28" s="71"/>
    </row>
    <row r="29" spans="1:10" ht="22.95" customHeight="1" x14ac:dyDescent="0.3">
      <c r="A29" s="147" t="s">
        <v>326</v>
      </c>
      <c r="B29" s="182"/>
      <c r="C29" s="77">
        <v>11154</v>
      </c>
      <c r="D29" s="78"/>
      <c r="E29" s="161"/>
      <c r="F29" s="161"/>
      <c r="G29" s="161"/>
      <c r="H29" s="161"/>
      <c r="I29" s="79"/>
      <c r="J29" s="80"/>
    </row>
    <row r="30" spans="1:10" x14ac:dyDescent="0.3">
      <c r="A30" s="68"/>
      <c r="B30" s="69"/>
      <c r="C30" s="69"/>
      <c r="D30" s="69"/>
      <c r="E30" s="154"/>
      <c r="F30" s="154"/>
      <c r="G30" s="154"/>
      <c r="H30" s="154"/>
      <c r="I30" s="79"/>
      <c r="J30" s="80"/>
    </row>
    <row r="31" spans="1:10" x14ac:dyDescent="0.3">
      <c r="A31" s="181" t="s">
        <v>317</v>
      </c>
      <c r="B31" s="182"/>
      <c r="C31" s="92" t="s">
        <v>339</v>
      </c>
      <c r="D31" s="180" t="s">
        <v>337</v>
      </c>
      <c r="E31" s="165"/>
      <c r="F31" s="165"/>
      <c r="G31" s="165"/>
      <c r="H31" s="81"/>
      <c r="I31" s="82" t="s">
        <v>338</v>
      </c>
      <c r="J31" s="83" t="s">
        <v>339</v>
      </c>
    </row>
    <row r="32" spans="1:10" x14ac:dyDescent="0.3">
      <c r="A32" s="181"/>
      <c r="B32" s="182"/>
      <c r="C32" s="84"/>
      <c r="D32" s="52"/>
      <c r="E32" s="183"/>
      <c r="F32" s="183"/>
      <c r="G32" s="183"/>
      <c r="H32" s="183"/>
      <c r="I32" s="79"/>
      <c r="J32" s="80"/>
    </row>
    <row r="33" spans="1:20" x14ac:dyDescent="0.3">
      <c r="A33" s="181" t="s">
        <v>327</v>
      </c>
      <c r="B33" s="182"/>
      <c r="C33" s="77" t="s">
        <v>341</v>
      </c>
      <c r="D33" s="180" t="s">
        <v>340</v>
      </c>
      <c r="E33" s="165"/>
      <c r="F33" s="165"/>
      <c r="G33" s="165"/>
      <c r="H33" s="75"/>
      <c r="I33" s="82" t="s">
        <v>341</v>
      </c>
      <c r="J33" s="83" t="s">
        <v>342</v>
      </c>
    </row>
    <row r="34" spans="1:20" x14ac:dyDescent="0.3">
      <c r="A34" s="68"/>
      <c r="B34" s="69"/>
      <c r="C34" s="69"/>
      <c r="D34" s="69"/>
      <c r="E34" s="154"/>
      <c r="F34" s="154"/>
      <c r="G34" s="154"/>
      <c r="H34" s="154"/>
      <c r="I34" s="69"/>
      <c r="J34" s="71"/>
    </row>
    <row r="35" spans="1:20" x14ac:dyDescent="0.3">
      <c r="A35" s="180" t="s">
        <v>328</v>
      </c>
      <c r="B35" s="165"/>
      <c r="C35" s="165"/>
      <c r="D35" s="165"/>
      <c r="E35" s="165" t="s">
        <v>318</v>
      </c>
      <c r="F35" s="165"/>
      <c r="G35" s="165"/>
      <c r="H35" s="165"/>
      <c r="I35" s="165"/>
      <c r="J35" s="85" t="s">
        <v>319</v>
      </c>
    </row>
    <row r="36" spans="1:20" x14ac:dyDescent="0.3">
      <c r="A36" s="68"/>
      <c r="B36" s="69"/>
      <c r="C36" s="69"/>
      <c r="D36" s="69"/>
      <c r="E36" s="154"/>
      <c r="F36" s="154"/>
      <c r="G36" s="154"/>
      <c r="H36" s="154"/>
      <c r="I36" s="69"/>
      <c r="J36" s="80"/>
    </row>
    <row r="37" spans="1:20" x14ac:dyDescent="0.3">
      <c r="A37" s="173" t="s">
        <v>468</v>
      </c>
      <c r="B37" s="174"/>
      <c r="C37" s="174"/>
      <c r="D37" s="174"/>
      <c r="E37" s="173" t="s">
        <v>469</v>
      </c>
      <c r="F37" s="174"/>
      <c r="G37" s="174"/>
      <c r="H37" s="174"/>
      <c r="I37" s="175"/>
      <c r="J37" s="138">
        <v>4980310</v>
      </c>
    </row>
    <row r="38" spans="1:20" x14ac:dyDescent="0.3">
      <c r="A38" s="68"/>
      <c r="B38" s="69"/>
      <c r="C38" s="76"/>
      <c r="D38" s="179"/>
      <c r="E38" s="179"/>
      <c r="F38" s="179"/>
      <c r="G38" s="179"/>
      <c r="H38" s="179"/>
      <c r="I38" s="179"/>
      <c r="J38" s="71"/>
    </row>
    <row r="39" spans="1:20" x14ac:dyDescent="0.3">
      <c r="A39" s="173" t="s">
        <v>470</v>
      </c>
      <c r="B39" s="174"/>
      <c r="C39" s="174"/>
      <c r="D39" s="175"/>
      <c r="E39" s="173" t="s">
        <v>469</v>
      </c>
      <c r="F39" s="174"/>
      <c r="G39" s="174"/>
      <c r="H39" s="174"/>
      <c r="I39" s="175"/>
      <c r="J39" s="139">
        <v>2714205</v>
      </c>
    </row>
    <row r="40" spans="1:20" x14ac:dyDescent="0.3">
      <c r="A40" s="68"/>
      <c r="B40" s="69"/>
      <c r="C40" s="76"/>
      <c r="D40" s="86"/>
      <c r="E40" s="179"/>
      <c r="F40" s="179"/>
      <c r="G40" s="179"/>
      <c r="H40" s="179"/>
      <c r="I40" s="70"/>
      <c r="J40" s="71"/>
    </row>
    <row r="41" spans="1:20" x14ac:dyDescent="0.3">
      <c r="A41" s="173" t="s">
        <v>471</v>
      </c>
      <c r="B41" s="174"/>
      <c r="C41" s="174"/>
      <c r="D41" s="175"/>
      <c r="E41" s="173" t="s">
        <v>469</v>
      </c>
      <c r="F41" s="174"/>
      <c r="G41" s="174"/>
      <c r="H41" s="174"/>
      <c r="I41" s="175"/>
      <c r="J41" s="139">
        <v>4794923</v>
      </c>
    </row>
    <row r="42" spans="1:20" x14ac:dyDescent="0.3">
      <c r="A42" s="68"/>
      <c r="B42" s="69"/>
      <c r="C42" s="76"/>
      <c r="D42" s="86"/>
      <c r="E42" s="179"/>
      <c r="F42" s="179"/>
      <c r="G42" s="179"/>
      <c r="H42" s="179"/>
      <c r="I42" s="70"/>
      <c r="J42" s="71"/>
    </row>
    <row r="43" spans="1:20" x14ac:dyDescent="0.3">
      <c r="A43" s="173" t="s">
        <v>472</v>
      </c>
      <c r="B43" s="174"/>
      <c r="C43" s="174"/>
      <c r="D43" s="175"/>
      <c r="E43" s="173" t="s">
        <v>469</v>
      </c>
      <c r="F43" s="174"/>
      <c r="G43" s="174"/>
      <c r="H43" s="174"/>
      <c r="I43" s="175"/>
      <c r="J43" s="139">
        <v>4558499</v>
      </c>
    </row>
    <row r="44" spans="1:20" x14ac:dyDescent="0.3">
      <c r="A44" s="87"/>
      <c r="B44" s="76"/>
      <c r="C44" s="171"/>
      <c r="D44" s="171"/>
      <c r="E44" s="154"/>
      <c r="F44" s="154"/>
      <c r="G44" s="171"/>
      <c r="H44" s="171"/>
      <c r="I44" s="171"/>
      <c r="J44" s="71"/>
    </row>
    <row r="45" spans="1:20" x14ac:dyDescent="0.3">
      <c r="A45" s="173" t="s">
        <v>473</v>
      </c>
      <c r="B45" s="174"/>
      <c r="C45" s="174"/>
      <c r="D45" s="175"/>
      <c r="E45" s="173" t="s">
        <v>474</v>
      </c>
      <c r="F45" s="174"/>
      <c r="G45" s="174"/>
      <c r="H45" s="174"/>
      <c r="I45" s="175"/>
      <c r="J45" s="139">
        <v>1899660</v>
      </c>
    </row>
    <row r="46" spans="1:20" x14ac:dyDescent="0.3">
      <c r="A46" s="87"/>
      <c r="B46" s="76"/>
      <c r="C46" s="76"/>
      <c r="D46" s="69"/>
      <c r="E46" s="176"/>
      <c r="F46" s="176"/>
      <c r="G46" s="171"/>
      <c r="H46" s="171"/>
      <c r="I46" s="69"/>
      <c r="J46" s="71"/>
    </row>
    <row r="47" spans="1:20" x14ac:dyDescent="0.3">
      <c r="A47" s="173" t="s">
        <v>475</v>
      </c>
      <c r="B47" s="174"/>
      <c r="C47" s="174"/>
      <c r="D47" s="175"/>
      <c r="E47" s="173" t="s">
        <v>469</v>
      </c>
      <c r="F47" s="174"/>
      <c r="G47" s="174"/>
      <c r="H47" s="174"/>
      <c r="I47" s="175"/>
      <c r="J47" s="139">
        <v>4509595</v>
      </c>
    </row>
    <row r="48" spans="1:20" s="137" customFormat="1" x14ac:dyDescent="0.3">
      <c r="A48" s="133"/>
      <c r="B48" s="140"/>
      <c r="C48" s="140"/>
      <c r="D48" s="141"/>
      <c r="E48" s="177"/>
      <c r="F48" s="177"/>
      <c r="G48" s="178"/>
      <c r="H48" s="178"/>
      <c r="I48" s="141"/>
      <c r="J48" s="134"/>
      <c r="K48" s="135"/>
      <c r="L48" s="135"/>
      <c r="M48" s="135"/>
      <c r="N48" s="136"/>
      <c r="O48" s="135"/>
      <c r="P48" s="135"/>
      <c r="Q48" s="135"/>
      <c r="R48" s="135"/>
      <c r="S48" s="135"/>
      <c r="T48" s="135"/>
    </row>
    <row r="49" spans="1:20" s="137" customFormat="1" x14ac:dyDescent="0.3">
      <c r="A49" s="173" t="s">
        <v>476</v>
      </c>
      <c r="B49" s="174"/>
      <c r="C49" s="174"/>
      <c r="D49" s="175"/>
      <c r="E49" s="173" t="s">
        <v>477</v>
      </c>
      <c r="F49" s="174"/>
      <c r="G49" s="174"/>
      <c r="H49" s="174"/>
      <c r="I49" s="175"/>
      <c r="J49" s="139">
        <v>2168235</v>
      </c>
      <c r="K49" s="135"/>
      <c r="L49" s="135"/>
      <c r="M49" s="135"/>
      <c r="N49" s="136"/>
      <c r="O49" s="135"/>
      <c r="P49" s="135"/>
      <c r="Q49" s="135"/>
      <c r="R49" s="135"/>
      <c r="S49" s="135"/>
      <c r="T49" s="135"/>
    </row>
    <row r="50" spans="1:20" s="137" customFormat="1" x14ac:dyDescent="0.3">
      <c r="A50" s="133"/>
      <c r="B50" s="140"/>
      <c r="C50" s="140"/>
      <c r="D50" s="141"/>
      <c r="E50" s="177"/>
      <c r="F50" s="177"/>
      <c r="G50" s="178"/>
      <c r="H50" s="178"/>
      <c r="I50" s="141"/>
      <c r="J50" s="134"/>
      <c r="K50" s="135"/>
      <c r="L50" s="135"/>
      <c r="M50" s="135"/>
      <c r="N50" s="136"/>
      <c r="O50" s="135"/>
      <c r="P50" s="135"/>
      <c r="Q50" s="135"/>
      <c r="R50" s="135"/>
      <c r="S50" s="135"/>
      <c r="T50" s="135"/>
    </row>
    <row r="51" spans="1:20" s="137" customFormat="1" x14ac:dyDescent="0.3">
      <c r="A51" s="173" t="s">
        <v>478</v>
      </c>
      <c r="B51" s="174"/>
      <c r="C51" s="174"/>
      <c r="D51" s="175"/>
      <c r="E51" s="173" t="s">
        <v>479</v>
      </c>
      <c r="F51" s="174"/>
      <c r="G51" s="174"/>
      <c r="H51" s="174"/>
      <c r="I51" s="175"/>
      <c r="J51" s="139">
        <v>2186179</v>
      </c>
      <c r="K51" s="135"/>
      <c r="L51" s="135"/>
      <c r="M51" s="135"/>
      <c r="N51" s="136"/>
      <c r="O51" s="135"/>
      <c r="P51" s="135"/>
      <c r="Q51" s="135"/>
      <c r="R51" s="135"/>
      <c r="S51" s="135"/>
      <c r="T51" s="135"/>
    </row>
    <row r="52" spans="1:20" s="137" customFormat="1" x14ac:dyDescent="0.3">
      <c r="A52" s="133"/>
      <c r="B52" s="140"/>
      <c r="C52" s="140"/>
      <c r="D52" s="141"/>
      <c r="E52" s="177"/>
      <c r="F52" s="177"/>
      <c r="G52" s="178"/>
      <c r="H52" s="178"/>
      <c r="I52" s="141"/>
      <c r="J52" s="134"/>
      <c r="K52" s="135"/>
      <c r="L52" s="135"/>
      <c r="M52" s="135"/>
      <c r="N52" s="136"/>
      <c r="O52" s="135"/>
      <c r="P52" s="135"/>
      <c r="Q52" s="135"/>
      <c r="R52" s="135"/>
      <c r="S52" s="135"/>
      <c r="T52" s="135"/>
    </row>
    <row r="53" spans="1:20" s="137" customFormat="1" x14ac:dyDescent="0.3">
      <c r="A53" s="173" t="s">
        <v>480</v>
      </c>
      <c r="B53" s="174"/>
      <c r="C53" s="174"/>
      <c r="D53" s="175"/>
      <c r="E53" s="173" t="s">
        <v>481</v>
      </c>
      <c r="F53" s="174"/>
      <c r="G53" s="174"/>
      <c r="H53" s="174"/>
      <c r="I53" s="175"/>
      <c r="J53" s="139">
        <v>17409042</v>
      </c>
      <c r="K53" s="135"/>
      <c r="L53" s="135"/>
      <c r="M53" s="135"/>
      <c r="N53" s="136"/>
      <c r="O53" s="135"/>
      <c r="P53" s="135"/>
      <c r="Q53" s="135"/>
      <c r="R53" s="135"/>
      <c r="S53" s="135"/>
      <c r="T53" s="135"/>
    </row>
    <row r="54" spans="1:20" s="137" customFormat="1" x14ac:dyDescent="0.3">
      <c r="A54" s="133"/>
      <c r="B54" s="140"/>
      <c r="C54" s="140"/>
      <c r="D54" s="141"/>
      <c r="E54" s="177"/>
      <c r="F54" s="177"/>
      <c r="G54" s="178"/>
      <c r="H54" s="178"/>
      <c r="I54" s="141"/>
      <c r="J54" s="134"/>
      <c r="K54" s="135"/>
      <c r="L54" s="135"/>
      <c r="M54" s="135"/>
      <c r="N54" s="136"/>
      <c r="O54" s="135"/>
      <c r="P54" s="135"/>
      <c r="Q54" s="135"/>
      <c r="R54" s="135"/>
      <c r="S54" s="135"/>
      <c r="T54" s="135"/>
    </row>
    <row r="55" spans="1:20" s="137" customFormat="1" x14ac:dyDescent="0.3">
      <c r="A55" s="173" t="s">
        <v>482</v>
      </c>
      <c r="B55" s="174"/>
      <c r="C55" s="174"/>
      <c r="D55" s="175"/>
      <c r="E55" s="173" t="s">
        <v>483</v>
      </c>
      <c r="F55" s="174"/>
      <c r="G55" s="174"/>
      <c r="H55" s="174"/>
      <c r="I55" s="175"/>
      <c r="J55" s="139">
        <v>34234601</v>
      </c>
      <c r="K55" s="135"/>
      <c r="L55" s="135"/>
      <c r="M55" s="135"/>
      <c r="N55" s="136"/>
      <c r="O55" s="135"/>
      <c r="P55" s="135"/>
      <c r="Q55" s="135"/>
      <c r="R55" s="135"/>
      <c r="S55" s="135"/>
      <c r="T55" s="135"/>
    </row>
    <row r="56" spans="1:20" s="137" customFormat="1" x14ac:dyDescent="0.3">
      <c r="A56" s="133"/>
      <c r="B56" s="140"/>
      <c r="C56" s="140"/>
      <c r="D56" s="141"/>
      <c r="E56" s="177"/>
      <c r="F56" s="177"/>
      <c r="G56" s="178"/>
      <c r="H56" s="178"/>
      <c r="I56" s="141"/>
      <c r="J56" s="134"/>
      <c r="K56" s="135"/>
      <c r="L56" s="135"/>
      <c r="M56" s="135"/>
      <c r="N56" s="136"/>
      <c r="O56" s="135"/>
      <c r="P56" s="135"/>
      <c r="Q56" s="135"/>
      <c r="R56" s="135"/>
      <c r="S56" s="135"/>
      <c r="T56" s="135"/>
    </row>
    <row r="57" spans="1:20" s="137" customFormat="1" x14ac:dyDescent="0.3">
      <c r="A57" s="173" t="s">
        <v>484</v>
      </c>
      <c r="B57" s="174"/>
      <c r="C57" s="174"/>
      <c r="D57" s="175"/>
      <c r="E57" s="173" t="s">
        <v>469</v>
      </c>
      <c r="F57" s="174"/>
      <c r="G57" s="174"/>
      <c r="H57" s="174"/>
      <c r="I57" s="175"/>
      <c r="J57" s="139">
        <v>2203987</v>
      </c>
      <c r="K57" s="135"/>
      <c r="L57" s="135"/>
      <c r="M57" s="135"/>
      <c r="N57" s="136"/>
      <c r="O57" s="135"/>
      <c r="P57" s="135"/>
      <c r="Q57" s="135"/>
      <c r="R57" s="135"/>
      <c r="S57" s="135"/>
      <c r="T57" s="135"/>
    </row>
    <row r="58" spans="1:20" s="137" customFormat="1" x14ac:dyDescent="0.3">
      <c r="A58" s="133"/>
      <c r="B58" s="140"/>
      <c r="C58" s="140"/>
      <c r="D58" s="141"/>
      <c r="E58" s="177"/>
      <c r="F58" s="177"/>
      <c r="G58" s="178"/>
      <c r="H58" s="178"/>
      <c r="I58" s="141"/>
      <c r="J58" s="134"/>
      <c r="K58" s="135"/>
      <c r="L58" s="135"/>
      <c r="M58" s="135"/>
      <c r="N58" s="136"/>
      <c r="O58" s="135"/>
      <c r="P58" s="135"/>
      <c r="Q58" s="135"/>
      <c r="R58" s="135"/>
      <c r="S58" s="135"/>
      <c r="T58" s="135"/>
    </row>
    <row r="59" spans="1:20" s="137" customFormat="1" x14ac:dyDescent="0.3">
      <c r="A59" s="173" t="s">
        <v>485</v>
      </c>
      <c r="B59" s="174"/>
      <c r="C59" s="174"/>
      <c r="D59" s="175"/>
      <c r="E59" s="173" t="s">
        <v>486</v>
      </c>
      <c r="F59" s="174"/>
      <c r="G59" s="174"/>
      <c r="H59" s="174"/>
      <c r="I59" s="175"/>
      <c r="J59" s="142">
        <v>4402813980008</v>
      </c>
      <c r="K59" s="135"/>
      <c r="L59" s="135"/>
      <c r="M59" s="135"/>
      <c r="N59" s="136"/>
      <c r="O59" s="135"/>
      <c r="P59" s="135"/>
      <c r="Q59" s="135"/>
      <c r="R59" s="135"/>
      <c r="S59" s="135"/>
      <c r="T59" s="135"/>
    </row>
    <row r="60" spans="1:20" s="137" customFormat="1" x14ac:dyDescent="0.3">
      <c r="A60" s="133"/>
      <c r="B60" s="140"/>
      <c r="C60" s="140"/>
      <c r="D60" s="141"/>
      <c r="E60" s="177"/>
      <c r="F60" s="177"/>
      <c r="G60" s="178"/>
      <c r="H60" s="178"/>
      <c r="I60" s="141"/>
      <c r="J60" s="134"/>
      <c r="K60" s="135"/>
      <c r="L60" s="135"/>
      <c r="M60" s="135"/>
      <c r="N60" s="136"/>
      <c r="O60" s="135"/>
      <c r="P60" s="135"/>
      <c r="Q60" s="135"/>
      <c r="R60" s="135"/>
      <c r="S60" s="135"/>
      <c r="T60" s="135"/>
    </row>
    <row r="61" spans="1:20" s="137" customFormat="1" x14ac:dyDescent="0.3">
      <c r="A61" s="173" t="s">
        <v>487</v>
      </c>
      <c r="B61" s="174"/>
      <c r="C61" s="174"/>
      <c r="D61" s="175"/>
      <c r="E61" s="173" t="s">
        <v>488</v>
      </c>
      <c r="F61" s="174"/>
      <c r="G61" s="174"/>
      <c r="H61" s="174"/>
      <c r="I61" s="175"/>
      <c r="J61" s="139" t="s">
        <v>489</v>
      </c>
      <c r="K61" s="135"/>
      <c r="L61" s="135"/>
      <c r="M61" s="135"/>
      <c r="N61" s="136"/>
      <c r="O61" s="135"/>
      <c r="P61" s="135"/>
      <c r="Q61" s="135"/>
      <c r="R61" s="135"/>
      <c r="S61" s="135"/>
      <c r="T61" s="135"/>
    </row>
    <row r="62" spans="1:20" s="137" customFormat="1" x14ac:dyDescent="0.3">
      <c r="A62" s="133"/>
      <c r="B62" s="140"/>
      <c r="C62" s="140"/>
      <c r="D62" s="141"/>
      <c r="E62" s="177"/>
      <c r="F62" s="177"/>
      <c r="G62" s="178"/>
      <c r="H62" s="178"/>
      <c r="I62" s="141"/>
      <c r="J62" s="134"/>
      <c r="K62" s="135"/>
      <c r="L62" s="135"/>
      <c r="M62" s="135"/>
      <c r="N62" s="136"/>
      <c r="O62" s="135"/>
      <c r="P62" s="135"/>
      <c r="Q62" s="135"/>
      <c r="R62" s="135"/>
      <c r="S62" s="135"/>
      <c r="T62" s="135"/>
    </row>
    <row r="63" spans="1:20" s="137" customFormat="1" x14ac:dyDescent="0.3">
      <c r="A63" s="173" t="s">
        <v>490</v>
      </c>
      <c r="B63" s="174"/>
      <c r="C63" s="174"/>
      <c r="D63" s="175"/>
      <c r="E63" s="173" t="s">
        <v>491</v>
      </c>
      <c r="F63" s="174"/>
      <c r="G63" s="174"/>
      <c r="H63" s="174"/>
      <c r="I63" s="175"/>
      <c r="J63" s="139">
        <v>2215896</v>
      </c>
      <c r="K63" s="135"/>
      <c r="L63" s="135"/>
      <c r="M63" s="135"/>
      <c r="N63" s="136"/>
      <c r="O63" s="135"/>
      <c r="P63" s="135"/>
      <c r="Q63" s="135"/>
      <c r="R63" s="135"/>
      <c r="S63" s="135"/>
      <c r="T63" s="135"/>
    </row>
    <row r="64" spans="1:20" s="137" customFormat="1" x14ac:dyDescent="0.3">
      <c r="A64" s="133"/>
      <c r="B64" s="140"/>
      <c r="C64" s="140"/>
      <c r="D64" s="141"/>
      <c r="E64" s="177"/>
      <c r="F64" s="177"/>
      <c r="G64" s="178"/>
      <c r="H64" s="178"/>
      <c r="I64" s="141"/>
      <c r="J64" s="134"/>
      <c r="K64" s="135"/>
      <c r="L64" s="135"/>
      <c r="M64" s="135"/>
      <c r="N64" s="136"/>
      <c r="O64" s="135"/>
      <c r="P64" s="135"/>
      <c r="Q64" s="135"/>
      <c r="R64" s="135"/>
      <c r="S64" s="135"/>
      <c r="T64" s="135"/>
    </row>
    <row r="65" spans="1:20" s="137" customFormat="1" x14ac:dyDescent="0.3">
      <c r="A65" s="173" t="s">
        <v>492</v>
      </c>
      <c r="B65" s="174"/>
      <c r="C65" s="174"/>
      <c r="D65" s="175"/>
      <c r="E65" s="173" t="s">
        <v>481</v>
      </c>
      <c r="F65" s="174"/>
      <c r="G65" s="174"/>
      <c r="H65" s="174"/>
      <c r="I65" s="175"/>
      <c r="J65" s="139">
        <v>21096121</v>
      </c>
      <c r="K65" s="135"/>
      <c r="L65" s="135"/>
      <c r="M65" s="135"/>
      <c r="N65" s="136"/>
      <c r="O65" s="135"/>
      <c r="P65" s="135"/>
      <c r="Q65" s="135"/>
      <c r="R65" s="135"/>
      <c r="S65" s="135"/>
      <c r="T65" s="135"/>
    </row>
    <row r="66" spans="1:20" s="137" customFormat="1" x14ac:dyDescent="0.3">
      <c r="A66" s="133"/>
      <c r="B66" s="140"/>
      <c r="C66" s="140"/>
      <c r="D66" s="141"/>
      <c r="E66" s="177"/>
      <c r="F66" s="177"/>
      <c r="G66" s="178"/>
      <c r="H66" s="178"/>
      <c r="I66" s="141"/>
      <c r="J66" s="134"/>
      <c r="K66" s="135"/>
      <c r="L66" s="135"/>
      <c r="M66" s="135"/>
      <c r="N66" s="136"/>
      <c r="O66" s="135"/>
      <c r="P66" s="135"/>
      <c r="Q66" s="135"/>
      <c r="R66" s="135"/>
      <c r="S66" s="135"/>
      <c r="T66" s="135"/>
    </row>
    <row r="67" spans="1:20" s="137" customFormat="1" x14ac:dyDescent="0.3">
      <c r="A67" s="173" t="s">
        <v>493</v>
      </c>
      <c r="B67" s="174"/>
      <c r="C67" s="174"/>
      <c r="D67" s="175"/>
      <c r="E67" s="173" t="s">
        <v>494</v>
      </c>
      <c r="F67" s="174"/>
      <c r="G67" s="174"/>
      <c r="H67" s="174"/>
      <c r="I67" s="175"/>
      <c r="J67" s="139">
        <v>984359</v>
      </c>
      <c r="K67" s="135"/>
      <c r="L67" s="135"/>
      <c r="M67" s="135"/>
      <c r="N67" s="136"/>
      <c r="O67" s="135"/>
      <c r="P67" s="135"/>
      <c r="Q67" s="135"/>
      <c r="R67" s="135"/>
      <c r="S67" s="135"/>
      <c r="T67" s="135"/>
    </row>
    <row r="68" spans="1:20" s="137" customFormat="1" x14ac:dyDescent="0.3">
      <c r="A68" s="133"/>
      <c r="B68" s="140"/>
      <c r="C68" s="140"/>
      <c r="D68" s="141"/>
      <c r="E68" s="177"/>
      <c r="F68" s="177"/>
      <c r="G68" s="178"/>
      <c r="H68" s="178"/>
      <c r="I68" s="141"/>
      <c r="J68" s="134"/>
      <c r="K68" s="135"/>
      <c r="L68" s="135"/>
      <c r="M68" s="135"/>
      <c r="N68" s="136"/>
      <c r="O68" s="135"/>
      <c r="P68" s="135"/>
      <c r="Q68" s="135"/>
      <c r="R68" s="135"/>
      <c r="S68" s="135"/>
      <c r="T68" s="135"/>
    </row>
    <row r="69" spans="1:20" s="137" customFormat="1" x14ac:dyDescent="0.3">
      <c r="A69" s="173" t="s">
        <v>495</v>
      </c>
      <c r="B69" s="174"/>
      <c r="C69" s="174"/>
      <c r="D69" s="175"/>
      <c r="E69" s="173" t="s">
        <v>496</v>
      </c>
      <c r="F69" s="174"/>
      <c r="G69" s="174"/>
      <c r="H69" s="174"/>
      <c r="I69" s="175"/>
      <c r="J69" s="139">
        <v>687716</v>
      </c>
      <c r="K69" s="135"/>
      <c r="L69" s="135"/>
      <c r="M69" s="135"/>
      <c r="N69" s="136"/>
      <c r="O69" s="135"/>
      <c r="P69" s="135"/>
      <c r="Q69" s="135"/>
      <c r="R69" s="135"/>
      <c r="S69" s="135"/>
      <c r="T69" s="135"/>
    </row>
    <row r="70" spans="1:20" s="137" customFormat="1" x14ac:dyDescent="0.3">
      <c r="A70" s="133"/>
      <c r="B70" s="140"/>
      <c r="C70" s="140"/>
      <c r="D70" s="141"/>
      <c r="E70" s="177"/>
      <c r="F70" s="177"/>
      <c r="G70" s="178"/>
      <c r="H70" s="178"/>
      <c r="I70" s="141"/>
      <c r="J70" s="134"/>
      <c r="K70" s="135"/>
      <c r="L70" s="135"/>
      <c r="M70" s="135"/>
      <c r="N70" s="136"/>
      <c r="O70" s="135"/>
      <c r="P70" s="135"/>
      <c r="Q70" s="135"/>
      <c r="R70" s="135"/>
      <c r="S70" s="135"/>
      <c r="T70" s="135"/>
    </row>
    <row r="71" spans="1:20" s="137" customFormat="1" x14ac:dyDescent="0.3">
      <c r="A71" s="173" t="s">
        <v>497</v>
      </c>
      <c r="B71" s="174"/>
      <c r="C71" s="174"/>
      <c r="D71" s="175"/>
      <c r="E71" s="173" t="s">
        <v>498</v>
      </c>
      <c r="F71" s="174"/>
      <c r="G71" s="174"/>
      <c r="H71" s="174"/>
      <c r="I71" s="175"/>
      <c r="J71" s="139" t="s">
        <v>499</v>
      </c>
      <c r="K71" s="135"/>
      <c r="L71" s="135"/>
      <c r="M71" s="135"/>
      <c r="N71" s="136"/>
      <c r="O71" s="135"/>
      <c r="P71" s="135"/>
      <c r="Q71" s="135"/>
      <c r="R71" s="135"/>
      <c r="S71" s="135"/>
      <c r="T71" s="135"/>
    </row>
    <row r="72" spans="1:20" s="137" customFormat="1" x14ac:dyDescent="0.3">
      <c r="A72" s="133"/>
      <c r="B72" s="140"/>
      <c r="C72" s="140"/>
      <c r="D72" s="141"/>
      <c r="E72" s="177"/>
      <c r="F72" s="177"/>
      <c r="G72" s="178"/>
      <c r="H72" s="178"/>
      <c r="I72" s="141"/>
      <c r="J72" s="134"/>
      <c r="K72" s="135"/>
      <c r="L72" s="135"/>
      <c r="M72" s="135"/>
      <c r="N72" s="136"/>
      <c r="O72" s="135"/>
      <c r="P72" s="135"/>
      <c r="Q72" s="135"/>
      <c r="R72" s="135"/>
      <c r="S72" s="135"/>
      <c r="T72" s="135"/>
    </row>
    <row r="73" spans="1:20" s="137" customFormat="1" x14ac:dyDescent="0.3">
      <c r="A73" s="173" t="s">
        <v>500</v>
      </c>
      <c r="B73" s="174"/>
      <c r="C73" s="174"/>
      <c r="D73" s="175"/>
      <c r="E73" s="173" t="s">
        <v>501</v>
      </c>
      <c r="F73" s="174"/>
      <c r="G73" s="174"/>
      <c r="H73" s="174"/>
      <c r="I73" s="175"/>
      <c r="J73" s="139">
        <v>927293</v>
      </c>
      <c r="K73" s="135"/>
      <c r="L73" s="135"/>
      <c r="M73" s="135"/>
      <c r="N73" s="136"/>
      <c r="O73" s="135"/>
      <c r="P73" s="135"/>
      <c r="Q73" s="135"/>
      <c r="R73" s="135"/>
      <c r="S73" s="135"/>
      <c r="T73" s="135"/>
    </row>
    <row r="74" spans="1:20" s="137" customFormat="1" x14ac:dyDescent="0.3">
      <c r="A74" s="133"/>
      <c r="B74" s="140"/>
      <c r="C74" s="140"/>
      <c r="D74" s="141"/>
      <c r="E74" s="177"/>
      <c r="F74" s="177"/>
      <c r="G74" s="178"/>
      <c r="H74" s="178"/>
      <c r="I74" s="141"/>
      <c r="J74" s="134"/>
      <c r="K74" s="135"/>
      <c r="L74" s="135"/>
      <c r="M74" s="135"/>
      <c r="N74" s="136"/>
      <c r="O74" s="135"/>
      <c r="P74" s="135"/>
      <c r="Q74" s="135"/>
      <c r="R74" s="135"/>
      <c r="S74" s="135"/>
      <c r="T74" s="135"/>
    </row>
    <row r="75" spans="1:20" s="137" customFormat="1" x14ac:dyDescent="0.3">
      <c r="A75" s="173" t="s">
        <v>502</v>
      </c>
      <c r="B75" s="174"/>
      <c r="C75" s="174"/>
      <c r="D75" s="175"/>
      <c r="E75" s="173" t="s">
        <v>469</v>
      </c>
      <c r="F75" s="174"/>
      <c r="G75" s="174"/>
      <c r="H75" s="174"/>
      <c r="I75" s="175"/>
      <c r="J75" s="139">
        <v>5288339</v>
      </c>
      <c r="K75" s="135"/>
      <c r="L75" s="135"/>
      <c r="M75" s="135"/>
      <c r="N75" s="136"/>
      <c r="O75" s="135"/>
      <c r="P75" s="135"/>
      <c r="Q75" s="135"/>
      <c r="R75" s="135"/>
      <c r="S75" s="135"/>
      <c r="T75" s="135"/>
    </row>
    <row r="76" spans="1:20" s="137" customFormat="1" x14ac:dyDescent="0.3">
      <c r="A76" s="133"/>
      <c r="B76" s="140"/>
      <c r="C76" s="140"/>
      <c r="D76" s="141"/>
      <c r="E76" s="177"/>
      <c r="F76" s="177"/>
      <c r="G76" s="178"/>
      <c r="H76" s="178"/>
      <c r="I76" s="141"/>
      <c r="J76" s="134"/>
      <c r="K76" s="135"/>
      <c r="L76" s="135"/>
      <c r="M76" s="135"/>
      <c r="N76" s="136"/>
      <c r="O76" s="135"/>
      <c r="P76" s="135"/>
      <c r="Q76" s="135"/>
      <c r="R76" s="135"/>
      <c r="S76" s="135"/>
      <c r="T76" s="135"/>
    </row>
    <row r="77" spans="1:20" s="137" customFormat="1" x14ac:dyDescent="0.3">
      <c r="A77" s="173" t="s">
        <v>503</v>
      </c>
      <c r="B77" s="174"/>
      <c r="C77" s="174"/>
      <c r="D77" s="175"/>
      <c r="E77" s="173" t="s">
        <v>504</v>
      </c>
      <c r="F77" s="174"/>
      <c r="G77" s="174"/>
      <c r="H77" s="174"/>
      <c r="I77" s="175"/>
      <c r="J77" s="139" t="s">
        <v>505</v>
      </c>
      <c r="K77" s="135"/>
      <c r="L77" s="135"/>
      <c r="M77" s="135"/>
      <c r="N77" s="136"/>
      <c r="O77" s="135"/>
      <c r="P77" s="135"/>
      <c r="Q77" s="135"/>
      <c r="R77" s="135"/>
      <c r="S77" s="135"/>
      <c r="T77" s="135"/>
    </row>
    <row r="78" spans="1:20" s="137" customFormat="1" x14ac:dyDescent="0.3">
      <c r="A78" s="133"/>
      <c r="B78" s="140"/>
      <c r="C78" s="140"/>
      <c r="D78" s="141"/>
      <c r="E78" s="177"/>
      <c r="F78" s="177"/>
      <c r="G78" s="178"/>
      <c r="H78" s="178"/>
      <c r="I78" s="141"/>
      <c r="J78" s="134"/>
      <c r="K78" s="135"/>
      <c r="L78" s="135"/>
      <c r="M78" s="135"/>
      <c r="N78" s="136"/>
      <c r="O78" s="135"/>
      <c r="P78" s="135"/>
      <c r="Q78" s="135"/>
      <c r="R78" s="135"/>
      <c r="S78" s="135"/>
      <c r="T78" s="135"/>
    </row>
    <row r="79" spans="1:20" s="137" customFormat="1" x14ac:dyDescent="0.3">
      <c r="A79" s="173" t="s">
        <v>506</v>
      </c>
      <c r="B79" s="174"/>
      <c r="C79" s="174"/>
      <c r="D79" s="175"/>
      <c r="E79" s="173" t="s">
        <v>507</v>
      </c>
      <c r="F79" s="174"/>
      <c r="G79" s="174"/>
      <c r="H79" s="174"/>
      <c r="I79" s="175"/>
      <c r="J79" s="139">
        <v>5323859</v>
      </c>
      <c r="K79" s="135"/>
      <c r="L79" s="135"/>
      <c r="M79" s="135"/>
      <c r="N79" s="136"/>
      <c r="O79" s="135"/>
      <c r="P79" s="135"/>
      <c r="Q79" s="135"/>
      <c r="R79" s="135"/>
      <c r="S79" s="135"/>
      <c r="T79" s="135"/>
    </row>
    <row r="80" spans="1:20" s="137" customFormat="1" x14ac:dyDescent="0.3">
      <c r="A80" s="133"/>
      <c r="B80" s="140"/>
      <c r="C80" s="140"/>
      <c r="D80" s="141"/>
      <c r="E80" s="177"/>
      <c r="F80" s="177"/>
      <c r="G80" s="178"/>
      <c r="H80" s="178"/>
      <c r="I80" s="141"/>
      <c r="J80" s="134"/>
      <c r="K80" s="135"/>
      <c r="L80" s="135"/>
      <c r="M80" s="135"/>
      <c r="N80" s="136"/>
      <c r="O80" s="135"/>
      <c r="P80" s="135"/>
      <c r="Q80" s="135"/>
      <c r="R80" s="135"/>
      <c r="S80" s="135"/>
      <c r="T80" s="135"/>
    </row>
    <row r="81" spans="1:20" s="137" customFormat="1" x14ac:dyDescent="0.3">
      <c r="A81" s="173" t="s">
        <v>508</v>
      </c>
      <c r="B81" s="174"/>
      <c r="C81" s="174"/>
      <c r="D81" s="175"/>
      <c r="E81" s="173" t="s">
        <v>509</v>
      </c>
      <c r="F81" s="174"/>
      <c r="G81" s="174"/>
      <c r="H81" s="174"/>
      <c r="I81" s="175"/>
      <c r="J81" s="139" t="s">
        <v>510</v>
      </c>
      <c r="K81" s="135"/>
      <c r="L81" s="135"/>
      <c r="M81" s="135"/>
      <c r="N81" s="136"/>
      <c r="O81" s="135"/>
      <c r="P81" s="135"/>
      <c r="Q81" s="135"/>
      <c r="R81" s="135"/>
      <c r="S81" s="135"/>
      <c r="T81" s="135"/>
    </row>
    <row r="82" spans="1:20" s="137" customFormat="1" x14ac:dyDescent="0.3">
      <c r="A82" s="133"/>
      <c r="B82" s="140"/>
      <c r="C82" s="140"/>
      <c r="D82" s="141"/>
      <c r="E82" s="177"/>
      <c r="F82" s="177"/>
      <c r="G82" s="178"/>
      <c r="H82" s="178"/>
      <c r="I82" s="141"/>
      <c r="J82" s="134"/>
      <c r="K82" s="135"/>
      <c r="L82" s="135"/>
      <c r="M82" s="135"/>
      <c r="N82" s="136"/>
      <c r="O82" s="135"/>
      <c r="P82" s="135"/>
      <c r="Q82" s="135"/>
      <c r="R82" s="135"/>
      <c r="S82" s="135"/>
      <c r="T82" s="135"/>
    </row>
    <row r="83" spans="1:20" s="137" customFormat="1" x14ac:dyDescent="0.3">
      <c r="A83" s="173" t="s">
        <v>511</v>
      </c>
      <c r="B83" s="174"/>
      <c r="C83" s="174"/>
      <c r="D83" s="175"/>
      <c r="E83" s="173" t="s">
        <v>512</v>
      </c>
      <c r="F83" s="174"/>
      <c r="G83" s="174"/>
      <c r="H83" s="174"/>
      <c r="I83" s="175"/>
      <c r="J83" s="139" t="s">
        <v>513</v>
      </c>
      <c r="K83" s="135"/>
      <c r="L83" s="135"/>
      <c r="M83" s="135"/>
      <c r="N83" s="136"/>
      <c r="O83" s="135"/>
      <c r="P83" s="135"/>
      <c r="Q83" s="135"/>
      <c r="R83" s="135"/>
      <c r="S83" s="135"/>
      <c r="T83" s="135"/>
    </row>
    <row r="84" spans="1:20" s="137" customFormat="1" x14ac:dyDescent="0.3">
      <c r="A84" s="133"/>
      <c r="B84" s="140"/>
      <c r="C84" s="140"/>
      <c r="D84" s="141"/>
      <c r="E84" s="177"/>
      <c r="F84" s="177"/>
      <c r="G84" s="178"/>
      <c r="H84" s="178"/>
      <c r="I84" s="141"/>
      <c r="J84" s="134"/>
      <c r="K84" s="135"/>
      <c r="L84" s="135"/>
      <c r="M84" s="135"/>
      <c r="N84" s="136"/>
      <c r="O84" s="135"/>
      <c r="P84" s="135"/>
      <c r="Q84" s="135"/>
      <c r="R84" s="135"/>
      <c r="S84" s="135"/>
      <c r="T84" s="135"/>
    </row>
    <row r="85" spans="1:20" s="137" customFormat="1" x14ac:dyDescent="0.3">
      <c r="A85" s="173" t="s">
        <v>514</v>
      </c>
      <c r="B85" s="174"/>
      <c r="C85" s="174"/>
      <c r="D85" s="175"/>
      <c r="E85" s="173" t="s">
        <v>469</v>
      </c>
      <c r="F85" s="174"/>
      <c r="G85" s="174"/>
      <c r="H85" s="174"/>
      <c r="I85" s="175"/>
      <c r="J85" s="139">
        <v>81343542</v>
      </c>
      <c r="K85" s="135"/>
      <c r="L85" s="135"/>
      <c r="M85" s="135"/>
      <c r="N85" s="136"/>
      <c r="O85" s="135"/>
      <c r="P85" s="135"/>
      <c r="Q85" s="135"/>
      <c r="R85" s="135"/>
      <c r="S85" s="135"/>
      <c r="T85" s="135"/>
    </row>
    <row r="86" spans="1:20" s="137" customFormat="1" x14ac:dyDescent="0.3">
      <c r="A86" s="133"/>
      <c r="B86" s="140"/>
      <c r="C86" s="140"/>
      <c r="D86" s="141"/>
      <c r="E86" s="177"/>
      <c r="F86" s="177"/>
      <c r="G86" s="178"/>
      <c r="H86" s="178"/>
      <c r="I86" s="141"/>
      <c r="J86" s="134"/>
      <c r="K86" s="135"/>
      <c r="L86" s="135"/>
      <c r="M86" s="135"/>
      <c r="N86" s="136"/>
      <c r="O86" s="135"/>
      <c r="P86" s="135"/>
      <c r="Q86" s="135"/>
      <c r="R86" s="135"/>
      <c r="S86" s="135"/>
      <c r="T86" s="135"/>
    </row>
    <row r="87" spans="1:20" s="137" customFormat="1" x14ac:dyDescent="0.3">
      <c r="A87" s="173" t="s">
        <v>515</v>
      </c>
      <c r="B87" s="174"/>
      <c r="C87" s="174"/>
      <c r="D87" s="175"/>
      <c r="E87" s="173" t="s">
        <v>469</v>
      </c>
      <c r="F87" s="174"/>
      <c r="G87" s="174"/>
      <c r="H87" s="174"/>
      <c r="I87" s="175"/>
      <c r="J87" s="139">
        <v>81343559</v>
      </c>
      <c r="K87" s="135"/>
      <c r="L87" s="135"/>
      <c r="M87" s="135"/>
      <c r="N87" s="136"/>
      <c r="O87" s="135"/>
      <c r="P87" s="135"/>
      <c r="Q87" s="135"/>
      <c r="R87" s="135"/>
      <c r="S87" s="135"/>
      <c r="T87" s="135"/>
    </row>
    <row r="88" spans="1:20" s="137" customFormat="1" x14ac:dyDescent="0.3">
      <c r="A88" s="133"/>
      <c r="B88" s="140"/>
      <c r="C88" s="140"/>
      <c r="D88" s="141"/>
      <c r="E88" s="177"/>
      <c r="F88" s="177"/>
      <c r="G88" s="178"/>
      <c r="H88" s="178"/>
      <c r="I88" s="141"/>
      <c r="J88" s="134"/>
      <c r="K88" s="135"/>
      <c r="L88" s="135"/>
      <c r="M88" s="135"/>
      <c r="N88" s="136"/>
      <c r="O88" s="135"/>
      <c r="P88" s="135"/>
      <c r="Q88" s="135"/>
      <c r="R88" s="135"/>
      <c r="S88" s="135"/>
      <c r="T88" s="135"/>
    </row>
    <row r="89" spans="1:20" s="137" customFormat="1" x14ac:dyDescent="0.3">
      <c r="A89" s="173" t="s">
        <v>516</v>
      </c>
      <c r="B89" s="174"/>
      <c r="C89" s="174"/>
      <c r="D89" s="175"/>
      <c r="E89" s="173" t="s">
        <v>469</v>
      </c>
      <c r="F89" s="174"/>
      <c r="G89" s="174"/>
      <c r="H89" s="174"/>
      <c r="I89" s="175"/>
      <c r="J89" s="139">
        <v>81343567</v>
      </c>
      <c r="K89" s="135"/>
      <c r="L89" s="135"/>
      <c r="M89" s="135"/>
      <c r="N89" s="136"/>
      <c r="O89" s="135"/>
      <c r="P89" s="135"/>
      <c r="Q89" s="135"/>
      <c r="R89" s="135"/>
      <c r="S89" s="135"/>
      <c r="T89" s="135"/>
    </row>
    <row r="90" spans="1:20" s="137" customFormat="1" x14ac:dyDescent="0.3">
      <c r="A90" s="133"/>
      <c r="B90" s="140"/>
      <c r="C90" s="140"/>
      <c r="D90" s="141"/>
      <c r="E90" s="177"/>
      <c r="F90" s="177"/>
      <c r="G90" s="178"/>
      <c r="H90" s="178"/>
      <c r="I90" s="141"/>
      <c r="J90" s="134"/>
      <c r="K90" s="135"/>
      <c r="L90" s="135"/>
      <c r="M90" s="135"/>
      <c r="N90" s="136"/>
      <c r="O90" s="135"/>
      <c r="P90" s="135"/>
      <c r="Q90" s="135"/>
      <c r="R90" s="135"/>
      <c r="S90" s="135"/>
      <c r="T90" s="135"/>
    </row>
    <row r="91" spans="1:20" s="137" customFormat="1" x14ac:dyDescent="0.3">
      <c r="A91" s="173" t="s">
        <v>517</v>
      </c>
      <c r="B91" s="174"/>
      <c r="C91" s="174"/>
      <c r="D91" s="175"/>
      <c r="E91" s="173" t="s">
        <v>518</v>
      </c>
      <c r="F91" s="174"/>
      <c r="G91" s="174"/>
      <c r="H91" s="174"/>
      <c r="I91" s="175"/>
      <c r="J91" s="139">
        <v>80568105</v>
      </c>
      <c r="K91" s="135"/>
      <c r="L91" s="135"/>
      <c r="M91" s="135"/>
      <c r="N91" s="136"/>
      <c r="O91" s="135"/>
      <c r="P91" s="135"/>
      <c r="Q91" s="135"/>
      <c r="R91" s="135"/>
      <c r="S91" s="135"/>
      <c r="T91" s="135"/>
    </row>
    <row r="92" spans="1:20" s="137" customFormat="1" x14ac:dyDescent="0.3">
      <c r="A92" s="133"/>
      <c r="B92" s="140"/>
      <c r="C92" s="140"/>
      <c r="D92" s="141"/>
      <c r="E92" s="177"/>
      <c r="F92" s="177"/>
      <c r="G92" s="178"/>
      <c r="H92" s="178"/>
      <c r="I92" s="141"/>
      <c r="J92" s="134"/>
      <c r="K92" s="135"/>
      <c r="L92" s="135"/>
      <c r="M92" s="135"/>
      <c r="N92" s="136"/>
      <c r="O92" s="135"/>
      <c r="P92" s="135"/>
      <c r="Q92" s="135"/>
      <c r="R92" s="135"/>
      <c r="S92" s="135"/>
      <c r="T92" s="135"/>
    </row>
    <row r="93" spans="1:20" s="137" customFormat="1" x14ac:dyDescent="0.3">
      <c r="A93" s="173" t="s">
        <v>519</v>
      </c>
      <c r="B93" s="174"/>
      <c r="C93" s="174"/>
      <c r="D93" s="175"/>
      <c r="E93" s="173" t="s">
        <v>469</v>
      </c>
      <c r="F93" s="174"/>
      <c r="G93" s="174"/>
      <c r="H93" s="174"/>
      <c r="I93" s="175"/>
      <c r="J93" s="139">
        <v>81348048</v>
      </c>
      <c r="K93" s="135"/>
      <c r="L93" s="135"/>
      <c r="M93" s="135"/>
      <c r="N93" s="136"/>
      <c r="O93" s="135"/>
      <c r="P93" s="135"/>
      <c r="Q93" s="135"/>
      <c r="R93" s="135"/>
      <c r="S93" s="135"/>
      <c r="T93" s="135"/>
    </row>
    <row r="94" spans="1:20" s="137" customFormat="1" x14ac:dyDescent="0.3">
      <c r="A94" s="133"/>
      <c r="B94" s="140"/>
      <c r="C94" s="140"/>
      <c r="D94" s="141"/>
      <c r="E94" s="177"/>
      <c r="F94" s="177"/>
      <c r="G94" s="178"/>
      <c r="H94" s="178"/>
      <c r="I94" s="141"/>
      <c r="J94" s="134"/>
      <c r="K94" s="135"/>
      <c r="L94" s="135"/>
      <c r="M94" s="135"/>
      <c r="N94" s="136"/>
      <c r="O94" s="135"/>
      <c r="P94" s="135"/>
      <c r="Q94" s="135"/>
      <c r="R94" s="135"/>
      <c r="S94" s="135"/>
      <c r="T94" s="135"/>
    </row>
    <row r="95" spans="1:20" s="137" customFormat="1" x14ac:dyDescent="0.3">
      <c r="A95" s="173" t="s">
        <v>520</v>
      </c>
      <c r="B95" s="174"/>
      <c r="C95" s="174"/>
      <c r="D95" s="175"/>
      <c r="E95" s="173" t="s">
        <v>521</v>
      </c>
      <c r="F95" s="174"/>
      <c r="G95" s="174"/>
      <c r="H95" s="174"/>
      <c r="I95" s="175"/>
      <c r="J95" s="139">
        <v>405483007</v>
      </c>
      <c r="K95" s="135"/>
      <c r="L95" s="135"/>
      <c r="M95" s="135"/>
      <c r="N95" s="136"/>
      <c r="O95" s="135"/>
      <c r="P95" s="135"/>
      <c r="Q95" s="135"/>
      <c r="R95" s="135"/>
      <c r="S95" s="135"/>
      <c r="T95" s="135"/>
    </row>
    <row r="96" spans="1:20" s="137" customFormat="1" x14ac:dyDescent="0.3">
      <c r="A96" s="133"/>
      <c r="B96" s="140"/>
      <c r="C96" s="140"/>
      <c r="D96" s="141"/>
      <c r="E96" s="177"/>
      <c r="F96" s="177"/>
      <c r="G96" s="178"/>
      <c r="H96" s="178"/>
      <c r="I96" s="141"/>
      <c r="J96" s="134"/>
      <c r="K96" s="135"/>
      <c r="L96" s="135"/>
      <c r="M96" s="135"/>
      <c r="N96" s="136"/>
      <c r="O96" s="135"/>
      <c r="P96" s="135"/>
      <c r="Q96" s="135"/>
      <c r="R96" s="135"/>
      <c r="S96" s="135"/>
      <c r="T96" s="135"/>
    </row>
    <row r="97" spans="1:20" s="137" customFormat="1" x14ac:dyDescent="0.3">
      <c r="A97" s="173" t="s">
        <v>522</v>
      </c>
      <c r="B97" s="174"/>
      <c r="C97" s="174"/>
      <c r="D97" s="175"/>
      <c r="E97" s="215" t="s">
        <v>523</v>
      </c>
      <c r="F97" s="174"/>
      <c r="G97" s="174"/>
      <c r="H97" s="174"/>
      <c r="I97" s="175"/>
      <c r="J97" s="139" t="s">
        <v>524</v>
      </c>
      <c r="K97" s="135"/>
      <c r="L97" s="135"/>
      <c r="M97" s="135"/>
      <c r="N97" s="136"/>
      <c r="O97" s="135"/>
      <c r="P97" s="135"/>
      <c r="Q97" s="135"/>
      <c r="R97" s="135"/>
      <c r="S97" s="135"/>
      <c r="T97" s="135"/>
    </row>
    <row r="98" spans="1:20" s="137" customFormat="1" x14ac:dyDescent="0.3">
      <c r="A98" s="133"/>
      <c r="B98" s="140"/>
      <c r="C98" s="140"/>
      <c r="D98" s="141"/>
      <c r="E98" s="177"/>
      <c r="F98" s="177"/>
      <c r="G98" s="178"/>
      <c r="H98" s="178"/>
      <c r="I98" s="141"/>
      <c r="J98" s="134"/>
      <c r="K98" s="135"/>
      <c r="L98" s="135"/>
      <c r="M98" s="135"/>
      <c r="N98" s="136"/>
      <c r="O98" s="135"/>
      <c r="P98" s="135"/>
      <c r="Q98" s="135"/>
      <c r="R98" s="135"/>
      <c r="S98" s="135"/>
      <c r="T98" s="135"/>
    </row>
    <row r="99" spans="1:20" s="137" customFormat="1" x14ac:dyDescent="0.3">
      <c r="A99" s="173" t="s">
        <v>525</v>
      </c>
      <c r="B99" s="174"/>
      <c r="C99" s="174"/>
      <c r="D99" s="175"/>
      <c r="E99" s="215" t="s">
        <v>526</v>
      </c>
      <c r="F99" s="174"/>
      <c r="G99" s="174"/>
      <c r="H99" s="174"/>
      <c r="I99" s="175"/>
      <c r="J99" s="139">
        <v>21737330</v>
      </c>
      <c r="K99" s="135"/>
      <c r="L99" s="135"/>
      <c r="M99" s="135"/>
      <c r="N99" s="136"/>
      <c r="O99" s="135"/>
      <c r="P99" s="135"/>
      <c r="Q99" s="135"/>
      <c r="R99" s="135"/>
      <c r="S99" s="135"/>
      <c r="T99" s="135"/>
    </row>
    <row r="100" spans="1:20" s="137" customFormat="1" x14ac:dyDescent="0.3">
      <c r="A100" s="133"/>
      <c r="B100" s="140"/>
      <c r="C100" s="140"/>
      <c r="D100" s="141"/>
      <c r="E100" s="177"/>
      <c r="F100" s="177"/>
      <c r="G100" s="178"/>
      <c r="H100" s="178"/>
      <c r="I100" s="141"/>
      <c r="J100" s="134"/>
      <c r="K100" s="135"/>
      <c r="L100" s="135"/>
      <c r="M100" s="135"/>
      <c r="N100" s="136"/>
      <c r="O100" s="135"/>
      <c r="P100" s="135"/>
      <c r="Q100" s="135"/>
      <c r="R100" s="135"/>
      <c r="S100" s="135"/>
      <c r="T100" s="135"/>
    </row>
    <row r="101" spans="1:20" s="137" customFormat="1" x14ac:dyDescent="0.3">
      <c r="A101" s="173" t="s">
        <v>527</v>
      </c>
      <c r="B101" s="174"/>
      <c r="C101" s="174"/>
      <c r="D101" s="175"/>
      <c r="E101" s="215" t="s">
        <v>528</v>
      </c>
      <c r="F101" s="174"/>
      <c r="G101" s="174"/>
      <c r="H101" s="174"/>
      <c r="I101" s="175"/>
      <c r="J101" s="139">
        <v>21737330</v>
      </c>
      <c r="K101" s="135"/>
      <c r="L101" s="135"/>
      <c r="M101" s="135"/>
      <c r="N101" s="136"/>
      <c r="O101" s="135"/>
      <c r="P101" s="135"/>
      <c r="Q101" s="135"/>
      <c r="R101" s="135"/>
      <c r="S101" s="135"/>
      <c r="T101" s="135"/>
    </row>
    <row r="102" spans="1:20" s="137" customFormat="1" x14ac:dyDescent="0.3">
      <c r="A102" s="133"/>
      <c r="B102" s="140"/>
      <c r="C102" s="140"/>
      <c r="D102" s="141"/>
      <c r="E102" s="177"/>
      <c r="F102" s="177"/>
      <c r="G102" s="178"/>
      <c r="H102" s="178"/>
      <c r="I102" s="141"/>
      <c r="J102" s="134"/>
      <c r="K102" s="135"/>
      <c r="L102" s="135"/>
      <c r="M102" s="135"/>
      <c r="N102" s="136"/>
      <c r="O102" s="135"/>
      <c r="P102" s="135"/>
      <c r="Q102" s="135"/>
      <c r="R102" s="135"/>
      <c r="S102" s="135"/>
      <c r="T102" s="135"/>
    </row>
    <row r="103" spans="1:20" s="137" customFormat="1" x14ac:dyDescent="0.3">
      <c r="A103" s="173" t="s">
        <v>529</v>
      </c>
      <c r="B103" s="174"/>
      <c r="C103" s="174"/>
      <c r="D103" s="175"/>
      <c r="E103" s="173" t="s">
        <v>530</v>
      </c>
      <c r="F103" s="174"/>
      <c r="G103" s="174"/>
      <c r="H103" s="174"/>
      <c r="I103" s="175"/>
      <c r="J103" s="77" t="s">
        <v>531</v>
      </c>
      <c r="K103" s="135"/>
      <c r="L103" s="135"/>
      <c r="M103" s="135"/>
      <c r="N103" s="136"/>
      <c r="O103" s="135"/>
      <c r="P103" s="135"/>
      <c r="Q103" s="135"/>
      <c r="R103" s="135"/>
      <c r="S103" s="135"/>
      <c r="T103" s="135"/>
    </row>
    <row r="104" spans="1:20" s="137" customFormat="1" x14ac:dyDescent="0.3">
      <c r="A104" s="133"/>
      <c r="B104" s="140"/>
      <c r="C104" s="140"/>
      <c r="D104" s="141"/>
      <c r="E104" s="177"/>
      <c r="F104" s="177"/>
      <c r="G104" s="178"/>
      <c r="H104" s="178"/>
      <c r="I104" s="141"/>
      <c r="J104" s="134"/>
      <c r="K104" s="135"/>
      <c r="L104" s="135"/>
      <c r="M104" s="135"/>
      <c r="N104" s="136"/>
      <c r="O104" s="135"/>
      <c r="P104" s="135"/>
      <c r="Q104" s="135"/>
      <c r="R104" s="135"/>
      <c r="S104" s="135"/>
      <c r="T104" s="135"/>
    </row>
    <row r="105" spans="1:20" s="137" customFormat="1" x14ac:dyDescent="0.3">
      <c r="A105" s="173" t="s">
        <v>532</v>
      </c>
      <c r="B105" s="174"/>
      <c r="C105" s="174"/>
      <c r="D105" s="175"/>
      <c r="E105" s="173" t="s">
        <v>533</v>
      </c>
      <c r="F105" s="174"/>
      <c r="G105" s="174"/>
      <c r="H105" s="174"/>
      <c r="I105" s="175"/>
      <c r="J105" s="139" t="s">
        <v>534</v>
      </c>
      <c r="K105" s="135"/>
      <c r="L105" s="135"/>
      <c r="M105" s="135"/>
      <c r="N105" s="136"/>
      <c r="O105" s="135"/>
      <c r="P105" s="135"/>
      <c r="Q105" s="135"/>
      <c r="R105" s="135"/>
      <c r="S105" s="135"/>
      <c r="T105" s="135"/>
    </row>
    <row r="106" spans="1:20" s="137" customFormat="1" x14ac:dyDescent="0.3">
      <c r="A106" s="143"/>
      <c r="B106" s="144"/>
      <c r="C106" s="144"/>
      <c r="D106" s="145"/>
      <c r="E106" s="216"/>
      <c r="F106" s="216"/>
      <c r="G106" s="217"/>
      <c r="H106" s="217"/>
      <c r="I106" s="145"/>
      <c r="J106" s="146"/>
      <c r="K106" s="135"/>
      <c r="L106" s="135"/>
      <c r="M106" s="135"/>
      <c r="N106" s="136"/>
      <c r="O106" s="135"/>
      <c r="P106" s="135"/>
      <c r="Q106" s="135"/>
      <c r="R106" s="135"/>
      <c r="S106" s="135"/>
      <c r="T106" s="135"/>
    </row>
    <row r="107" spans="1:20" s="137" customFormat="1" x14ac:dyDescent="0.3">
      <c r="A107" s="173" t="s">
        <v>535</v>
      </c>
      <c r="B107" s="174"/>
      <c r="C107" s="174"/>
      <c r="D107" s="175"/>
      <c r="E107" s="173" t="s">
        <v>536</v>
      </c>
      <c r="F107" s="174"/>
      <c r="G107" s="174"/>
      <c r="H107" s="174"/>
      <c r="I107" s="175"/>
      <c r="J107" s="139" t="s">
        <v>537</v>
      </c>
      <c r="K107" s="135"/>
      <c r="L107" s="135"/>
      <c r="M107" s="135"/>
      <c r="N107" s="136"/>
      <c r="O107" s="135"/>
      <c r="P107" s="135"/>
      <c r="Q107" s="135"/>
      <c r="R107" s="135"/>
      <c r="S107" s="135"/>
      <c r="T107" s="135"/>
    </row>
    <row r="108" spans="1:20" s="137" customFormat="1" x14ac:dyDescent="0.3">
      <c r="A108" s="143"/>
      <c r="B108" s="144"/>
      <c r="C108" s="144"/>
      <c r="D108" s="145"/>
      <c r="E108" s="216"/>
      <c r="F108" s="216"/>
      <c r="G108" s="217"/>
      <c r="H108" s="217"/>
      <c r="I108" s="145"/>
      <c r="J108" s="146"/>
      <c r="K108" s="135"/>
      <c r="L108" s="135"/>
      <c r="M108" s="135"/>
      <c r="N108" s="136"/>
      <c r="O108" s="135"/>
      <c r="P108" s="135"/>
      <c r="Q108" s="135"/>
      <c r="R108" s="135"/>
      <c r="S108" s="135"/>
      <c r="T108" s="135"/>
    </row>
    <row r="109" spans="1:20" s="137" customFormat="1" x14ac:dyDescent="0.3">
      <c r="A109" s="173" t="s">
        <v>538</v>
      </c>
      <c r="B109" s="174"/>
      <c r="C109" s="174"/>
      <c r="D109" s="175"/>
      <c r="E109" s="173" t="s">
        <v>539</v>
      </c>
      <c r="F109" s="174"/>
      <c r="G109" s="174"/>
      <c r="H109" s="174"/>
      <c r="I109" s="175"/>
      <c r="J109" s="139" t="s">
        <v>540</v>
      </c>
      <c r="K109" s="135"/>
      <c r="L109" s="135"/>
      <c r="M109" s="135"/>
      <c r="N109" s="136"/>
      <c r="O109" s="135"/>
      <c r="P109" s="135"/>
      <c r="Q109" s="135"/>
      <c r="R109" s="135"/>
      <c r="S109" s="135"/>
      <c r="T109" s="135"/>
    </row>
    <row r="110" spans="1:20" s="137" customFormat="1" x14ac:dyDescent="0.3">
      <c r="A110" s="143"/>
      <c r="B110" s="144"/>
      <c r="C110" s="144"/>
      <c r="D110" s="145"/>
      <c r="E110" s="216"/>
      <c r="F110" s="216"/>
      <c r="G110" s="217"/>
      <c r="H110" s="217"/>
      <c r="I110" s="145"/>
      <c r="J110" s="146"/>
      <c r="K110" s="135"/>
      <c r="L110" s="135"/>
      <c r="M110" s="135"/>
      <c r="N110" s="136"/>
      <c r="O110" s="135"/>
      <c r="P110" s="135"/>
      <c r="Q110" s="135"/>
      <c r="R110" s="135"/>
      <c r="S110" s="135"/>
      <c r="T110" s="135"/>
    </row>
    <row r="111" spans="1:20" s="137" customFormat="1" x14ac:dyDescent="0.3">
      <c r="A111" s="173" t="s">
        <v>541</v>
      </c>
      <c r="B111" s="174"/>
      <c r="C111" s="174"/>
      <c r="D111" s="175"/>
      <c r="E111" s="173" t="s">
        <v>542</v>
      </c>
      <c r="F111" s="174"/>
      <c r="G111" s="174"/>
      <c r="H111" s="174"/>
      <c r="I111" s="175"/>
      <c r="J111" s="139" t="s">
        <v>543</v>
      </c>
      <c r="K111" s="135"/>
      <c r="L111" s="135"/>
      <c r="M111" s="135"/>
      <c r="N111" s="136"/>
      <c r="O111" s="135"/>
      <c r="P111" s="135"/>
      <c r="Q111" s="135"/>
      <c r="R111" s="135"/>
      <c r="S111" s="135"/>
      <c r="T111" s="135"/>
    </row>
    <row r="112" spans="1:20" s="137" customFormat="1" x14ac:dyDescent="0.3">
      <c r="A112" s="143"/>
      <c r="B112" s="144"/>
      <c r="C112" s="144"/>
      <c r="D112" s="145"/>
      <c r="E112" s="216"/>
      <c r="F112" s="216"/>
      <c r="G112" s="217"/>
      <c r="H112" s="217"/>
      <c r="I112" s="145"/>
      <c r="J112" s="146"/>
      <c r="K112" s="135"/>
      <c r="L112" s="135"/>
      <c r="M112" s="135"/>
      <c r="N112" s="136"/>
      <c r="O112" s="135"/>
      <c r="P112" s="135"/>
      <c r="Q112" s="135"/>
      <c r="R112" s="135"/>
      <c r="S112" s="135"/>
      <c r="T112" s="135"/>
    </row>
    <row r="113" spans="1:20" s="137" customFormat="1" x14ac:dyDescent="0.3">
      <c r="A113" s="173" t="s">
        <v>544</v>
      </c>
      <c r="B113" s="174"/>
      <c r="C113" s="174"/>
      <c r="D113" s="175"/>
      <c r="E113" s="173" t="s">
        <v>545</v>
      </c>
      <c r="F113" s="174"/>
      <c r="G113" s="174"/>
      <c r="H113" s="174"/>
      <c r="I113" s="175"/>
      <c r="J113" s="139" t="s">
        <v>546</v>
      </c>
      <c r="K113" s="135"/>
      <c r="L113" s="135"/>
      <c r="M113" s="135"/>
      <c r="N113" s="136"/>
      <c r="O113" s="135"/>
      <c r="P113" s="135"/>
      <c r="Q113" s="135"/>
      <c r="R113" s="135"/>
      <c r="S113" s="135"/>
      <c r="T113" s="135"/>
    </row>
    <row r="114" spans="1:20" s="137" customFormat="1" x14ac:dyDescent="0.3">
      <c r="A114" s="143"/>
      <c r="B114" s="144"/>
      <c r="C114" s="144"/>
      <c r="D114" s="145"/>
      <c r="E114" s="216"/>
      <c r="F114" s="216"/>
      <c r="G114" s="217"/>
      <c r="H114" s="217"/>
      <c r="I114" s="145"/>
      <c r="J114" s="146"/>
      <c r="K114" s="135"/>
      <c r="L114" s="135"/>
      <c r="M114" s="135"/>
      <c r="N114" s="136"/>
      <c r="O114" s="135"/>
      <c r="P114" s="135"/>
      <c r="Q114" s="135"/>
      <c r="R114" s="135"/>
      <c r="S114" s="135"/>
      <c r="T114" s="135"/>
    </row>
    <row r="115" spans="1:20" s="137" customFormat="1" x14ac:dyDescent="0.3">
      <c r="A115" s="173" t="s">
        <v>547</v>
      </c>
      <c r="B115" s="174"/>
      <c r="C115" s="174"/>
      <c r="D115" s="175"/>
      <c r="E115" s="173" t="s">
        <v>548</v>
      </c>
      <c r="F115" s="174"/>
      <c r="G115" s="174"/>
      <c r="H115" s="174"/>
      <c r="I115" s="175"/>
      <c r="J115" s="139" t="s">
        <v>549</v>
      </c>
      <c r="K115" s="135"/>
      <c r="L115" s="135"/>
      <c r="M115" s="135"/>
      <c r="N115" s="136"/>
      <c r="O115" s="135"/>
      <c r="P115" s="135"/>
      <c r="Q115" s="135"/>
      <c r="R115" s="135"/>
      <c r="S115" s="135"/>
      <c r="T115" s="135"/>
    </row>
    <row r="116" spans="1:20" s="137" customFormat="1" x14ac:dyDescent="0.3">
      <c r="A116" s="143"/>
      <c r="B116" s="144"/>
      <c r="C116" s="144"/>
      <c r="D116" s="145"/>
      <c r="E116" s="216"/>
      <c r="F116" s="216"/>
      <c r="G116" s="217"/>
      <c r="H116" s="217"/>
      <c r="I116" s="145"/>
      <c r="J116" s="146"/>
      <c r="K116" s="135"/>
      <c r="L116" s="135"/>
      <c r="M116" s="135"/>
      <c r="N116" s="136"/>
      <c r="O116" s="135"/>
      <c r="P116" s="135"/>
      <c r="Q116" s="135"/>
      <c r="R116" s="135"/>
      <c r="S116" s="135"/>
      <c r="T116" s="135"/>
    </row>
    <row r="117" spans="1:20" s="137" customFormat="1" x14ac:dyDescent="0.3">
      <c r="A117" s="173" t="s">
        <v>550</v>
      </c>
      <c r="B117" s="174"/>
      <c r="C117" s="174"/>
      <c r="D117" s="175"/>
      <c r="E117" s="173" t="s">
        <v>548</v>
      </c>
      <c r="F117" s="174"/>
      <c r="G117" s="174"/>
      <c r="H117" s="174"/>
      <c r="I117" s="175"/>
      <c r="J117" s="139" t="s">
        <v>551</v>
      </c>
      <c r="K117" s="135"/>
      <c r="L117" s="135"/>
      <c r="M117" s="135"/>
      <c r="N117" s="136"/>
      <c r="O117" s="135"/>
      <c r="P117" s="135"/>
      <c r="Q117" s="135"/>
      <c r="R117" s="135"/>
      <c r="S117" s="135"/>
      <c r="T117" s="135"/>
    </row>
    <row r="118" spans="1:20" s="137" customFormat="1" x14ac:dyDescent="0.3">
      <c r="A118" s="143"/>
      <c r="B118" s="144"/>
      <c r="C118" s="144"/>
      <c r="D118" s="145"/>
      <c r="E118" s="216"/>
      <c r="F118" s="216"/>
      <c r="G118" s="217"/>
      <c r="H118" s="217"/>
      <c r="I118" s="145"/>
      <c r="J118" s="146"/>
      <c r="K118" s="135"/>
      <c r="L118" s="135"/>
      <c r="M118" s="135"/>
      <c r="N118" s="136"/>
      <c r="O118" s="135"/>
      <c r="P118" s="135"/>
      <c r="Q118" s="135"/>
      <c r="R118" s="135"/>
      <c r="S118" s="135"/>
      <c r="T118" s="135"/>
    </row>
    <row r="119" spans="1:20" s="137" customFormat="1" x14ac:dyDescent="0.3">
      <c r="A119" s="173" t="s">
        <v>552</v>
      </c>
      <c r="B119" s="174"/>
      <c r="C119" s="174"/>
      <c r="D119" s="175"/>
      <c r="E119" s="173" t="s">
        <v>548</v>
      </c>
      <c r="F119" s="174"/>
      <c r="G119" s="174"/>
      <c r="H119" s="174"/>
      <c r="I119" s="175"/>
      <c r="J119" s="139" t="s">
        <v>553</v>
      </c>
      <c r="K119" s="135"/>
      <c r="L119" s="135"/>
      <c r="M119" s="135"/>
      <c r="N119" s="136"/>
      <c r="O119" s="135"/>
      <c r="P119" s="135"/>
      <c r="Q119" s="135"/>
      <c r="R119" s="135"/>
      <c r="S119" s="135"/>
      <c r="T119" s="135"/>
    </row>
    <row r="120" spans="1:20" s="137" customFormat="1" x14ac:dyDescent="0.3">
      <c r="A120" s="143"/>
      <c r="B120" s="144"/>
      <c r="C120" s="144"/>
      <c r="D120" s="145"/>
      <c r="E120" s="216"/>
      <c r="F120" s="216"/>
      <c r="G120" s="217"/>
      <c r="H120" s="217"/>
      <c r="I120" s="145"/>
      <c r="J120" s="146"/>
      <c r="K120" s="135"/>
      <c r="L120" s="135"/>
      <c r="M120" s="135"/>
      <c r="N120" s="136"/>
      <c r="O120" s="135"/>
      <c r="P120" s="135"/>
      <c r="Q120" s="135"/>
      <c r="R120" s="135"/>
      <c r="S120" s="135"/>
      <c r="T120" s="135"/>
    </row>
    <row r="121" spans="1:20" s="137" customFormat="1" x14ac:dyDescent="0.3">
      <c r="A121" s="173" t="s">
        <v>554</v>
      </c>
      <c r="B121" s="174"/>
      <c r="C121" s="174"/>
      <c r="D121" s="175"/>
      <c r="E121" s="173" t="s">
        <v>548</v>
      </c>
      <c r="F121" s="174"/>
      <c r="G121" s="174"/>
      <c r="H121" s="174"/>
      <c r="I121" s="175"/>
      <c r="J121" s="139" t="s">
        <v>555</v>
      </c>
      <c r="K121" s="135"/>
      <c r="L121" s="135"/>
      <c r="M121" s="135"/>
      <c r="N121" s="136"/>
      <c r="O121" s="135"/>
      <c r="P121" s="135"/>
      <c r="Q121" s="135"/>
      <c r="R121" s="135"/>
      <c r="S121" s="135"/>
      <c r="T121" s="135"/>
    </row>
    <row r="122" spans="1:20" s="137" customFormat="1" x14ac:dyDescent="0.3">
      <c r="A122" s="143"/>
      <c r="B122" s="144"/>
      <c r="C122" s="144"/>
      <c r="D122" s="145"/>
      <c r="E122" s="216"/>
      <c r="F122" s="216"/>
      <c r="G122" s="217"/>
      <c r="H122" s="217"/>
      <c r="I122" s="145"/>
      <c r="J122" s="146"/>
      <c r="K122" s="135"/>
      <c r="L122" s="135"/>
      <c r="M122" s="135"/>
      <c r="N122" s="136"/>
      <c r="O122" s="135"/>
      <c r="P122" s="135"/>
      <c r="Q122" s="135"/>
      <c r="R122" s="135"/>
      <c r="S122" s="135"/>
      <c r="T122" s="135"/>
    </row>
    <row r="123" spans="1:20" s="137" customFormat="1" x14ac:dyDescent="0.3">
      <c r="A123" s="173" t="s">
        <v>556</v>
      </c>
      <c r="B123" s="174"/>
      <c r="C123" s="174"/>
      <c r="D123" s="175"/>
      <c r="E123" s="173" t="s">
        <v>557</v>
      </c>
      <c r="F123" s="174"/>
      <c r="G123" s="174"/>
      <c r="H123" s="174"/>
      <c r="I123" s="175"/>
      <c r="J123" s="139" t="s">
        <v>558</v>
      </c>
      <c r="K123" s="135"/>
      <c r="L123" s="135"/>
      <c r="M123" s="135"/>
      <c r="N123" s="136"/>
      <c r="O123" s="135"/>
      <c r="P123" s="135"/>
      <c r="Q123" s="135"/>
      <c r="R123" s="135"/>
      <c r="S123" s="135"/>
      <c r="T123" s="135"/>
    </row>
    <row r="124" spans="1:20" s="137" customFormat="1" x14ac:dyDescent="0.3">
      <c r="A124" s="143"/>
      <c r="B124" s="144"/>
      <c r="C124" s="144"/>
      <c r="D124" s="145"/>
      <c r="E124" s="216"/>
      <c r="F124" s="216"/>
      <c r="G124" s="217"/>
      <c r="H124" s="217"/>
      <c r="I124" s="145"/>
      <c r="J124" s="146"/>
      <c r="K124" s="135"/>
      <c r="L124" s="135"/>
      <c r="M124" s="135"/>
      <c r="N124" s="136"/>
      <c r="O124" s="135"/>
      <c r="P124" s="135"/>
      <c r="Q124" s="135"/>
      <c r="R124" s="135"/>
      <c r="S124" s="135"/>
      <c r="T124" s="135"/>
    </row>
    <row r="125" spans="1:20" s="137" customFormat="1" x14ac:dyDescent="0.3">
      <c r="A125" s="173" t="s">
        <v>559</v>
      </c>
      <c r="B125" s="174"/>
      <c r="C125" s="174"/>
      <c r="D125" s="175"/>
      <c r="E125" s="173" t="s">
        <v>560</v>
      </c>
      <c r="F125" s="174"/>
      <c r="G125" s="174"/>
      <c r="H125" s="174"/>
      <c r="I125" s="175"/>
      <c r="J125" s="139" t="s">
        <v>561</v>
      </c>
      <c r="K125" s="135"/>
      <c r="L125" s="135"/>
      <c r="M125" s="135"/>
      <c r="N125" s="136"/>
      <c r="O125" s="135"/>
      <c r="P125" s="135"/>
      <c r="Q125" s="135"/>
      <c r="R125" s="135"/>
      <c r="S125" s="135"/>
      <c r="T125" s="135"/>
    </row>
    <row r="126" spans="1:20" s="137" customFormat="1" x14ac:dyDescent="0.3">
      <c r="A126" s="143"/>
      <c r="B126" s="144"/>
      <c r="C126" s="144"/>
      <c r="D126" s="145"/>
      <c r="E126" s="216"/>
      <c r="F126" s="216"/>
      <c r="G126" s="217"/>
      <c r="H126" s="217"/>
      <c r="I126" s="145"/>
      <c r="J126" s="146"/>
      <c r="K126" s="135"/>
      <c r="L126" s="135"/>
      <c r="M126" s="135"/>
      <c r="N126" s="136"/>
      <c r="O126" s="135"/>
      <c r="P126" s="135"/>
      <c r="Q126" s="135"/>
      <c r="R126" s="135"/>
      <c r="S126" s="135"/>
      <c r="T126" s="135"/>
    </row>
    <row r="127" spans="1:20" s="137" customFormat="1" x14ac:dyDescent="0.3">
      <c r="A127" s="173" t="s">
        <v>562</v>
      </c>
      <c r="B127" s="174"/>
      <c r="C127" s="174"/>
      <c r="D127" s="175"/>
      <c r="E127" s="173" t="s">
        <v>563</v>
      </c>
      <c r="F127" s="174"/>
      <c r="G127" s="174"/>
      <c r="H127" s="174"/>
      <c r="I127" s="175"/>
      <c r="J127" s="139" t="s">
        <v>564</v>
      </c>
      <c r="K127" s="135"/>
      <c r="L127" s="135"/>
      <c r="M127" s="135"/>
      <c r="N127" s="136"/>
      <c r="O127" s="135"/>
      <c r="P127" s="135"/>
      <c r="Q127" s="135"/>
      <c r="R127" s="135"/>
      <c r="S127" s="135"/>
      <c r="T127" s="135"/>
    </row>
    <row r="128" spans="1:20" s="137" customFormat="1" x14ac:dyDescent="0.3">
      <c r="A128" s="143"/>
      <c r="B128" s="144"/>
      <c r="C128" s="144"/>
      <c r="D128" s="145"/>
      <c r="E128" s="216"/>
      <c r="F128" s="216"/>
      <c r="G128" s="217"/>
      <c r="H128" s="217"/>
      <c r="I128" s="145"/>
      <c r="J128" s="146"/>
      <c r="K128" s="135"/>
      <c r="L128" s="135"/>
      <c r="M128" s="135"/>
      <c r="N128" s="136"/>
      <c r="O128" s="135"/>
      <c r="P128" s="135"/>
      <c r="Q128" s="135"/>
      <c r="R128" s="135"/>
      <c r="S128" s="135"/>
      <c r="T128" s="135"/>
    </row>
    <row r="129" spans="1:20" s="137" customFormat="1" x14ac:dyDescent="0.3">
      <c r="A129" s="173" t="s">
        <v>565</v>
      </c>
      <c r="B129" s="174"/>
      <c r="C129" s="174"/>
      <c r="D129" s="175"/>
      <c r="E129" s="173" t="s">
        <v>566</v>
      </c>
      <c r="F129" s="174"/>
      <c r="G129" s="174"/>
      <c r="H129" s="174"/>
      <c r="I129" s="175"/>
      <c r="J129" s="139" t="s">
        <v>464</v>
      </c>
      <c r="K129" s="135"/>
      <c r="L129" s="135"/>
      <c r="M129" s="135"/>
      <c r="N129" s="136"/>
      <c r="O129" s="135"/>
      <c r="P129" s="135"/>
      <c r="Q129" s="135"/>
      <c r="R129" s="135"/>
      <c r="S129" s="135"/>
      <c r="T129" s="135"/>
    </row>
    <row r="130" spans="1:20" x14ac:dyDescent="0.3">
      <c r="A130" s="87"/>
      <c r="B130" s="76"/>
      <c r="C130" s="76"/>
      <c r="D130" s="69"/>
      <c r="E130" s="154"/>
      <c r="F130" s="154"/>
      <c r="G130" s="171"/>
      <c r="H130" s="171"/>
      <c r="I130" s="69"/>
      <c r="J130" s="88" t="s">
        <v>343</v>
      </c>
    </row>
    <row r="131" spans="1:20" x14ac:dyDescent="0.3">
      <c r="A131" s="87"/>
      <c r="B131" s="76"/>
      <c r="C131" s="76"/>
      <c r="D131" s="69"/>
      <c r="E131" s="154"/>
      <c r="F131" s="154"/>
      <c r="G131" s="171"/>
      <c r="H131" s="171"/>
      <c r="I131" s="69"/>
      <c r="J131" s="88" t="s">
        <v>344</v>
      </c>
    </row>
    <row r="132" spans="1:20" ht="14.4" customHeight="1" x14ac:dyDescent="0.3">
      <c r="A132" s="147" t="s">
        <v>320</v>
      </c>
      <c r="B132" s="148"/>
      <c r="C132" s="167" t="s">
        <v>344</v>
      </c>
      <c r="D132" s="168"/>
      <c r="E132" s="169" t="s">
        <v>345</v>
      </c>
      <c r="F132" s="170"/>
      <c r="G132" s="158" t="s">
        <v>464</v>
      </c>
      <c r="H132" s="159"/>
      <c r="I132" s="159"/>
      <c r="J132" s="160"/>
    </row>
    <row r="133" spans="1:20" x14ac:dyDescent="0.3">
      <c r="A133" s="87"/>
      <c r="B133" s="76"/>
      <c r="C133" s="171"/>
      <c r="D133" s="171"/>
      <c r="E133" s="154"/>
      <c r="F133" s="154"/>
      <c r="G133" s="172" t="s">
        <v>346</v>
      </c>
      <c r="H133" s="172"/>
      <c r="I133" s="172"/>
      <c r="J133" s="60"/>
    </row>
    <row r="134" spans="1:20" ht="13.95" customHeight="1" x14ac:dyDescent="0.3">
      <c r="A134" s="147" t="s">
        <v>321</v>
      </c>
      <c r="B134" s="148"/>
      <c r="C134" s="158" t="s">
        <v>465</v>
      </c>
      <c r="D134" s="159"/>
      <c r="E134" s="159"/>
      <c r="F134" s="159"/>
      <c r="G134" s="159"/>
      <c r="H134" s="159"/>
      <c r="I134" s="159"/>
      <c r="J134" s="160"/>
    </row>
    <row r="135" spans="1:20" x14ac:dyDescent="0.3">
      <c r="A135" s="68"/>
      <c r="B135" s="69"/>
      <c r="C135" s="161" t="s">
        <v>322</v>
      </c>
      <c r="D135" s="161"/>
      <c r="E135" s="161"/>
      <c r="F135" s="161"/>
      <c r="G135" s="161"/>
      <c r="H135" s="161"/>
      <c r="I135" s="161"/>
      <c r="J135" s="71"/>
    </row>
    <row r="136" spans="1:20" x14ac:dyDescent="0.3">
      <c r="A136" s="147" t="s">
        <v>323</v>
      </c>
      <c r="B136" s="148"/>
      <c r="C136" s="162" t="s">
        <v>466</v>
      </c>
      <c r="D136" s="163"/>
      <c r="E136" s="164"/>
      <c r="F136" s="154"/>
      <c r="G136" s="154"/>
      <c r="H136" s="165"/>
      <c r="I136" s="165"/>
      <c r="J136" s="166"/>
    </row>
    <row r="137" spans="1:20" x14ac:dyDescent="0.3">
      <c r="A137" s="68"/>
      <c r="B137" s="69"/>
      <c r="C137" s="76"/>
      <c r="D137" s="69"/>
      <c r="E137" s="154"/>
      <c r="F137" s="154"/>
      <c r="G137" s="154"/>
      <c r="H137" s="154"/>
      <c r="I137" s="69"/>
      <c r="J137" s="71"/>
    </row>
    <row r="138" spans="1:20" ht="14.4" customHeight="1" x14ac:dyDescent="0.3">
      <c r="A138" s="147" t="s">
        <v>315</v>
      </c>
      <c r="B138" s="148"/>
      <c r="C138" s="155" t="s">
        <v>467</v>
      </c>
      <c r="D138" s="156"/>
      <c r="E138" s="156"/>
      <c r="F138" s="156"/>
      <c r="G138" s="156"/>
      <c r="H138" s="156"/>
      <c r="I138" s="156"/>
      <c r="J138" s="157"/>
    </row>
    <row r="139" spans="1:20" x14ac:dyDescent="0.3">
      <c r="A139" s="68"/>
      <c r="B139" s="69"/>
      <c r="C139" s="69"/>
      <c r="D139" s="69"/>
      <c r="E139" s="154"/>
      <c r="F139" s="154"/>
      <c r="G139" s="154"/>
      <c r="H139" s="154"/>
      <c r="I139" s="69"/>
      <c r="J139" s="71"/>
    </row>
    <row r="140" spans="1:20" x14ac:dyDescent="0.3">
      <c r="A140" s="147" t="s">
        <v>347</v>
      </c>
      <c r="B140" s="148"/>
      <c r="C140" s="149" t="s">
        <v>464</v>
      </c>
      <c r="D140" s="150"/>
      <c r="E140" s="150"/>
      <c r="F140" s="150"/>
      <c r="G140" s="150"/>
      <c r="H140" s="150"/>
      <c r="I140" s="150"/>
      <c r="J140" s="151"/>
    </row>
    <row r="141" spans="1:20" ht="14.4" customHeight="1" x14ac:dyDescent="0.3">
      <c r="A141" s="68"/>
      <c r="B141" s="69"/>
      <c r="C141" s="152" t="s">
        <v>348</v>
      </c>
      <c r="D141" s="152"/>
      <c r="E141" s="152"/>
      <c r="F141" s="152"/>
      <c r="G141" s="69"/>
      <c r="H141" s="69"/>
      <c r="I141" s="69"/>
      <c r="J141" s="71"/>
    </row>
    <row r="142" spans="1:20" x14ac:dyDescent="0.3">
      <c r="A142" s="147" t="s">
        <v>349</v>
      </c>
      <c r="B142" s="148"/>
      <c r="C142" s="149" t="s">
        <v>464</v>
      </c>
      <c r="D142" s="150"/>
      <c r="E142" s="150"/>
      <c r="F142" s="150"/>
      <c r="G142" s="150"/>
      <c r="H142" s="150"/>
      <c r="I142" s="150"/>
      <c r="J142" s="151"/>
    </row>
    <row r="143" spans="1:20" ht="14.4" customHeight="1" x14ac:dyDescent="0.3">
      <c r="A143" s="89"/>
      <c r="B143" s="90"/>
      <c r="C143" s="153" t="s">
        <v>350</v>
      </c>
      <c r="D143" s="153"/>
      <c r="E143" s="153"/>
      <c r="F143" s="153"/>
      <c r="G143" s="153"/>
      <c r="H143" s="90"/>
      <c r="I143" s="90"/>
      <c r="J143" s="91"/>
    </row>
    <row r="150" ht="27" customHeight="1" x14ac:dyDescent="0.3"/>
    <row r="154" ht="38.4" customHeight="1" x14ac:dyDescent="0.3"/>
  </sheetData>
  <sheetProtection algorithmName="SHA-512" hashValue="17tCje7iIo2h9H9AiXTdyl064YN2QjB+iDqXCujvceTlInyCluY1sL5J+OagHC3QqzuEL1D/ZJn+BMCme3/OFA==" saltValue="iL5d8kArUHukJrROwckG7w==" spinCount="100000" sheet="1" formatCells="0" insertRows="0"/>
  <mergeCells count="286">
    <mergeCell ref="E128:F128"/>
    <mergeCell ref="G128:H128"/>
    <mergeCell ref="A129:D129"/>
    <mergeCell ref="E129:I129"/>
    <mergeCell ref="A123:D123"/>
    <mergeCell ref="E123:I123"/>
    <mergeCell ref="E124:F124"/>
    <mergeCell ref="G124:H124"/>
    <mergeCell ref="A125:D125"/>
    <mergeCell ref="E125:I125"/>
    <mergeCell ref="E126:F126"/>
    <mergeCell ref="G126:H126"/>
    <mergeCell ref="A127:D127"/>
    <mergeCell ref="E127:I127"/>
    <mergeCell ref="E118:F118"/>
    <mergeCell ref="G118:H118"/>
    <mergeCell ref="A119:D119"/>
    <mergeCell ref="E119:I119"/>
    <mergeCell ref="E120:F120"/>
    <mergeCell ref="G120:H120"/>
    <mergeCell ref="A121:D121"/>
    <mergeCell ref="E121:I121"/>
    <mergeCell ref="E122:F122"/>
    <mergeCell ref="G122:H122"/>
    <mergeCell ref="A113:D113"/>
    <mergeCell ref="E113:I113"/>
    <mergeCell ref="E114:F114"/>
    <mergeCell ref="G114:H114"/>
    <mergeCell ref="A115:D115"/>
    <mergeCell ref="E115:I115"/>
    <mergeCell ref="E116:F116"/>
    <mergeCell ref="G116:H116"/>
    <mergeCell ref="A117:D117"/>
    <mergeCell ref="E117:I117"/>
    <mergeCell ref="E108:F108"/>
    <mergeCell ref="G108:H108"/>
    <mergeCell ref="A109:D109"/>
    <mergeCell ref="E109:I109"/>
    <mergeCell ref="E110:F110"/>
    <mergeCell ref="G110:H110"/>
    <mergeCell ref="A111:D111"/>
    <mergeCell ref="E111:I111"/>
    <mergeCell ref="E112:F112"/>
    <mergeCell ref="G112:H112"/>
    <mergeCell ref="A103:D103"/>
    <mergeCell ref="E103:I103"/>
    <mergeCell ref="E104:F104"/>
    <mergeCell ref="G104:H104"/>
    <mergeCell ref="A105:D105"/>
    <mergeCell ref="E105:I105"/>
    <mergeCell ref="E106:F106"/>
    <mergeCell ref="G106:H106"/>
    <mergeCell ref="A107:D107"/>
    <mergeCell ref="E107:I107"/>
    <mergeCell ref="E98:F98"/>
    <mergeCell ref="G98:H98"/>
    <mergeCell ref="A99:D99"/>
    <mergeCell ref="E99:I99"/>
    <mergeCell ref="E100:F100"/>
    <mergeCell ref="G100:H100"/>
    <mergeCell ref="A101:D101"/>
    <mergeCell ref="E101:I101"/>
    <mergeCell ref="E102:F102"/>
    <mergeCell ref="G102:H102"/>
    <mergeCell ref="A93:D93"/>
    <mergeCell ref="E93:I93"/>
    <mergeCell ref="E94:F94"/>
    <mergeCell ref="G94:H94"/>
    <mergeCell ref="A95:D95"/>
    <mergeCell ref="E95:I95"/>
    <mergeCell ref="E96:F96"/>
    <mergeCell ref="G96:H96"/>
    <mergeCell ref="A97:D97"/>
    <mergeCell ref="E97:I97"/>
    <mergeCell ref="E88:F88"/>
    <mergeCell ref="G88:H88"/>
    <mergeCell ref="A89:D89"/>
    <mergeCell ref="E89:I89"/>
    <mergeCell ref="E90:F90"/>
    <mergeCell ref="G90:H90"/>
    <mergeCell ref="A91:D91"/>
    <mergeCell ref="E91:I91"/>
    <mergeCell ref="E92:F92"/>
    <mergeCell ref="G92:H92"/>
    <mergeCell ref="A83:D83"/>
    <mergeCell ref="E83:I83"/>
    <mergeCell ref="E84:F84"/>
    <mergeCell ref="G84:H84"/>
    <mergeCell ref="A85:D85"/>
    <mergeCell ref="E85:I85"/>
    <mergeCell ref="E86:F86"/>
    <mergeCell ref="G86:H86"/>
    <mergeCell ref="A87:D87"/>
    <mergeCell ref="E87:I87"/>
    <mergeCell ref="E78:F78"/>
    <mergeCell ref="G78:H78"/>
    <mergeCell ref="A79:D79"/>
    <mergeCell ref="E79:I79"/>
    <mergeCell ref="E80:F80"/>
    <mergeCell ref="G80:H80"/>
    <mergeCell ref="A81:D81"/>
    <mergeCell ref="E81:I81"/>
    <mergeCell ref="E82:F82"/>
    <mergeCell ref="G82:H82"/>
    <mergeCell ref="A73:D73"/>
    <mergeCell ref="E73:I73"/>
    <mergeCell ref="E74:F74"/>
    <mergeCell ref="G74:H74"/>
    <mergeCell ref="A75:D75"/>
    <mergeCell ref="E75:I75"/>
    <mergeCell ref="E76:F76"/>
    <mergeCell ref="G76:H76"/>
    <mergeCell ref="A77:D77"/>
    <mergeCell ref="E77:I77"/>
    <mergeCell ref="E68:F68"/>
    <mergeCell ref="G68:H68"/>
    <mergeCell ref="A69:D69"/>
    <mergeCell ref="E69:I69"/>
    <mergeCell ref="E70:F70"/>
    <mergeCell ref="G70:H70"/>
    <mergeCell ref="A71:D71"/>
    <mergeCell ref="E71:I71"/>
    <mergeCell ref="E72:F72"/>
    <mergeCell ref="G72:H72"/>
    <mergeCell ref="A63:D63"/>
    <mergeCell ref="E63:I63"/>
    <mergeCell ref="E64:F64"/>
    <mergeCell ref="G64:H64"/>
    <mergeCell ref="A65:D65"/>
    <mergeCell ref="E65:I65"/>
    <mergeCell ref="E66:F66"/>
    <mergeCell ref="G66:H66"/>
    <mergeCell ref="A67:D67"/>
    <mergeCell ref="E67:I67"/>
    <mergeCell ref="E58:F58"/>
    <mergeCell ref="G58:H58"/>
    <mergeCell ref="A59:D59"/>
    <mergeCell ref="E59:I59"/>
    <mergeCell ref="E60:F60"/>
    <mergeCell ref="G60:H60"/>
    <mergeCell ref="A61:D61"/>
    <mergeCell ref="E61:I61"/>
    <mergeCell ref="E62:F62"/>
    <mergeCell ref="G62:H62"/>
    <mergeCell ref="E53:I53"/>
    <mergeCell ref="E54:F54"/>
    <mergeCell ref="G54:H54"/>
    <mergeCell ref="A55:D55"/>
    <mergeCell ref="E55:I55"/>
    <mergeCell ref="E56:F56"/>
    <mergeCell ref="G56:H56"/>
    <mergeCell ref="A57:D57"/>
    <mergeCell ref="E57:I5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130:F130"/>
    <mergeCell ref="G130:H130"/>
    <mergeCell ref="E131:F131"/>
    <mergeCell ref="G131:H131"/>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134:B134"/>
    <mergeCell ref="C134:J134"/>
    <mergeCell ref="C135:I135"/>
    <mergeCell ref="A136:B136"/>
    <mergeCell ref="C136:E136"/>
    <mergeCell ref="F136:G136"/>
    <mergeCell ref="H136:J136"/>
    <mergeCell ref="A132:B132"/>
    <mergeCell ref="C132:D132"/>
    <mergeCell ref="E132:F132"/>
    <mergeCell ref="G132:J132"/>
    <mergeCell ref="C133:D133"/>
    <mergeCell ref="E133:F133"/>
    <mergeCell ref="G133:I133"/>
    <mergeCell ref="A140:B140"/>
    <mergeCell ref="C140:J140"/>
    <mergeCell ref="C141:F141"/>
    <mergeCell ref="A142:B142"/>
    <mergeCell ref="C142:J142"/>
    <mergeCell ref="C143:G143"/>
    <mergeCell ref="E137:F137"/>
    <mergeCell ref="G137:H137"/>
    <mergeCell ref="A138:B138"/>
    <mergeCell ref="C138:J138"/>
    <mergeCell ref="E139:F139"/>
    <mergeCell ref="G139:H139"/>
  </mergeCells>
  <dataValidations count="4">
    <dataValidation type="list" allowBlank="1" showInputMessage="1" showErrorMessage="1" sqref="C132:D132" xr:uid="{00000000-0002-0000-0000-000000000000}">
      <formula1>$J$130:$J$131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27" zoomScale="110" zoomScaleNormal="100" zoomScaleSheetLayoutView="110" workbookViewId="0">
      <selection activeCell="L140" sqref="L140"/>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25" t="s">
        <v>1</v>
      </c>
      <c r="B1" s="226"/>
      <c r="C1" s="226"/>
      <c r="D1" s="226"/>
      <c r="E1" s="226"/>
      <c r="F1" s="226"/>
      <c r="G1" s="226"/>
      <c r="H1" s="226"/>
      <c r="I1" s="226"/>
    </row>
    <row r="2" spans="1:9" x14ac:dyDescent="0.25">
      <c r="A2" s="227" t="s">
        <v>449</v>
      </c>
      <c r="B2" s="228"/>
      <c r="C2" s="228"/>
      <c r="D2" s="228"/>
      <c r="E2" s="228"/>
      <c r="F2" s="228"/>
      <c r="G2" s="228"/>
      <c r="H2" s="228"/>
      <c r="I2" s="228"/>
    </row>
    <row r="3" spans="1:9" x14ac:dyDescent="0.25">
      <c r="A3" s="229" t="s">
        <v>282</v>
      </c>
      <c r="B3" s="230"/>
      <c r="C3" s="230"/>
      <c r="D3" s="230"/>
      <c r="E3" s="230"/>
      <c r="F3" s="230"/>
      <c r="G3" s="230"/>
      <c r="H3" s="230"/>
      <c r="I3" s="230"/>
    </row>
    <row r="4" spans="1:9" x14ac:dyDescent="0.25">
      <c r="A4" s="231" t="s">
        <v>450</v>
      </c>
      <c r="B4" s="232"/>
      <c r="C4" s="232"/>
      <c r="D4" s="232"/>
      <c r="E4" s="232"/>
      <c r="F4" s="232"/>
      <c r="G4" s="232"/>
      <c r="H4" s="232"/>
      <c r="I4" s="233"/>
    </row>
    <row r="5" spans="1:9" ht="30.6" x14ac:dyDescent="0.25">
      <c r="A5" s="236" t="s">
        <v>2</v>
      </c>
      <c r="B5" s="237"/>
      <c r="C5" s="237"/>
      <c r="D5" s="237"/>
      <c r="E5" s="237"/>
      <c r="F5" s="237"/>
      <c r="G5" s="11" t="s">
        <v>101</v>
      </c>
      <c r="H5" s="13" t="s">
        <v>297</v>
      </c>
      <c r="I5" s="13" t="s">
        <v>298</v>
      </c>
    </row>
    <row r="6" spans="1:9" x14ac:dyDescent="0.25">
      <c r="A6" s="234">
        <v>1</v>
      </c>
      <c r="B6" s="235"/>
      <c r="C6" s="235"/>
      <c r="D6" s="235"/>
      <c r="E6" s="235"/>
      <c r="F6" s="235"/>
      <c r="G6" s="12">
        <v>2</v>
      </c>
      <c r="H6" s="13">
        <v>3</v>
      </c>
      <c r="I6" s="13">
        <v>4</v>
      </c>
    </row>
    <row r="7" spans="1:9" x14ac:dyDescent="0.25">
      <c r="A7" s="238"/>
      <c r="B7" s="238"/>
      <c r="C7" s="238"/>
      <c r="D7" s="238"/>
      <c r="E7" s="238"/>
      <c r="F7" s="238"/>
      <c r="G7" s="238"/>
      <c r="H7" s="238"/>
      <c r="I7" s="238"/>
    </row>
    <row r="8" spans="1:9" ht="12.75" customHeight="1" x14ac:dyDescent="0.25">
      <c r="A8" s="219" t="s">
        <v>4</v>
      </c>
      <c r="B8" s="219"/>
      <c r="C8" s="219"/>
      <c r="D8" s="219"/>
      <c r="E8" s="219"/>
      <c r="F8" s="219"/>
      <c r="G8" s="14">
        <v>1</v>
      </c>
      <c r="H8" s="22">
        <v>0</v>
      </c>
      <c r="I8" s="22">
        <v>0</v>
      </c>
    </row>
    <row r="9" spans="1:9" ht="12.75" customHeight="1" x14ac:dyDescent="0.25">
      <c r="A9" s="220" t="s">
        <v>303</v>
      </c>
      <c r="B9" s="220"/>
      <c r="C9" s="220"/>
      <c r="D9" s="220"/>
      <c r="E9" s="220"/>
      <c r="F9" s="220"/>
      <c r="G9" s="15">
        <v>2</v>
      </c>
      <c r="H9" s="23">
        <f>H10+H17+H27+H38+H43</f>
        <v>358670064</v>
      </c>
      <c r="I9" s="23">
        <f>I10+I17+I27+I38+I43</f>
        <v>453589795</v>
      </c>
    </row>
    <row r="10" spans="1:9" ht="12.75" customHeight="1" x14ac:dyDescent="0.25">
      <c r="A10" s="222" t="s">
        <v>5</v>
      </c>
      <c r="B10" s="222"/>
      <c r="C10" s="222"/>
      <c r="D10" s="222"/>
      <c r="E10" s="222"/>
      <c r="F10" s="222"/>
      <c r="G10" s="15">
        <v>3</v>
      </c>
      <c r="H10" s="23">
        <f>H11+H12+H13+H14+H15+H16</f>
        <v>315448484</v>
      </c>
      <c r="I10" s="23">
        <f>I11+I12+I13+I14+I15+I16</f>
        <v>405354365</v>
      </c>
    </row>
    <row r="11" spans="1:9" ht="12.75" customHeight="1" x14ac:dyDescent="0.25">
      <c r="A11" s="218" t="s">
        <v>6</v>
      </c>
      <c r="B11" s="218"/>
      <c r="C11" s="218"/>
      <c r="D11" s="218"/>
      <c r="E11" s="218"/>
      <c r="F11" s="218"/>
      <c r="G11" s="14">
        <v>4</v>
      </c>
      <c r="H11" s="22">
        <v>22113771</v>
      </c>
      <c r="I11" s="22">
        <v>23239196</v>
      </c>
    </row>
    <row r="12" spans="1:9" ht="22.95" customHeight="1" x14ac:dyDescent="0.25">
      <c r="A12" s="218" t="s">
        <v>7</v>
      </c>
      <c r="B12" s="218"/>
      <c r="C12" s="218"/>
      <c r="D12" s="218"/>
      <c r="E12" s="218"/>
      <c r="F12" s="218"/>
      <c r="G12" s="14">
        <v>5</v>
      </c>
      <c r="H12" s="22">
        <v>82269232</v>
      </c>
      <c r="I12" s="22">
        <v>130161059</v>
      </c>
    </row>
    <row r="13" spans="1:9" ht="12.75" customHeight="1" x14ac:dyDescent="0.25">
      <c r="A13" s="218" t="s">
        <v>8</v>
      </c>
      <c r="B13" s="218"/>
      <c r="C13" s="218"/>
      <c r="D13" s="218"/>
      <c r="E13" s="218"/>
      <c r="F13" s="218"/>
      <c r="G13" s="14">
        <v>6</v>
      </c>
      <c r="H13" s="22">
        <v>83469760</v>
      </c>
      <c r="I13" s="22">
        <v>123263151</v>
      </c>
    </row>
    <row r="14" spans="1:9" ht="12.75" customHeight="1" x14ac:dyDescent="0.25">
      <c r="A14" s="218" t="s">
        <v>9</v>
      </c>
      <c r="B14" s="218"/>
      <c r="C14" s="218"/>
      <c r="D14" s="218"/>
      <c r="E14" s="218"/>
      <c r="F14" s="218"/>
      <c r="G14" s="14">
        <v>7</v>
      </c>
      <c r="H14" s="22">
        <v>0</v>
      </c>
      <c r="I14" s="22">
        <v>0</v>
      </c>
    </row>
    <row r="15" spans="1:9" ht="12.75" customHeight="1" x14ac:dyDescent="0.25">
      <c r="A15" s="218" t="s">
        <v>10</v>
      </c>
      <c r="B15" s="218"/>
      <c r="C15" s="218"/>
      <c r="D15" s="218"/>
      <c r="E15" s="218"/>
      <c r="F15" s="218"/>
      <c r="G15" s="14">
        <v>8</v>
      </c>
      <c r="H15" s="22">
        <v>2009124</v>
      </c>
      <c r="I15" s="22">
        <v>386117</v>
      </c>
    </row>
    <row r="16" spans="1:9" ht="12.75" customHeight="1" x14ac:dyDescent="0.25">
      <c r="A16" s="218" t="s">
        <v>11</v>
      </c>
      <c r="B16" s="218"/>
      <c r="C16" s="218"/>
      <c r="D16" s="218"/>
      <c r="E16" s="218"/>
      <c r="F16" s="218"/>
      <c r="G16" s="14">
        <v>9</v>
      </c>
      <c r="H16" s="22">
        <v>125586597</v>
      </c>
      <c r="I16" s="22">
        <v>128304842</v>
      </c>
    </row>
    <row r="17" spans="1:9" ht="12.75" customHeight="1" x14ac:dyDescent="0.25">
      <c r="A17" s="222" t="s">
        <v>12</v>
      </c>
      <c r="B17" s="222"/>
      <c r="C17" s="222"/>
      <c r="D17" s="222"/>
      <c r="E17" s="222"/>
      <c r="F17" s="222"/>
      <c r="G17" s="15">
        <v>10</v>
      </c>
      <c r="H17" s="23">
        <f>H18+H19+H20+H21+H22+H23+H24+H25+H26</f>
        <v>32514819</v>
      </c>
      <c r="I17" s="23">
        <f>I18+I19+I20+I21+I22+I23+I24+I25+I26</f>
        <v>38456146</v>
      </c>
    </row>
    <row r="18" spans="1:9" ht="12.75" customHeight="1" x14ac:dyDescent="0.25">
      <c r="A18" s="218" t="s">
        <v>13</v>
      </c>
      <c r="B18" s="218"/>
      <c r="C18" s="218"/>
      <c r="D18" s="218"/>
      <c r="E18" s="218"/>
      <c r="F18" s="218"/>
      <c r="G18" s="14">
        <v>11</v>
      </c>
      <c r="H18" s="22">
        <v>0</v>
      </c>
      <c r="I18" s="22">
        <v>0</v>
      </c>
    </row>
    <row r="19" spans="1:9" ht="12.75" customHeight="1" x14ac:dyDescent="0.25">
      <c r="A19" s="218" t="s">
        <v>14</v>
      </c>
      <c r="B19" s="218"/>
      <c r="C19" s="218"/>
      <c r="D19" s="218"/>
      <c r="E19" s="218"/>
      <c r="F19" s="218"/>
      <c r="G19" s="14">
        <v>12</v>
      </c>
      <c r="H19" s="22">
        <v>13445641</v>
      </c>
      <c r="I19" s="22">
        <v>13923983</v>
      </c>
    </row>
    <row r="20" spans="1:9" ht="12.75" customHeight="1" x14ac:dyDescent="0.25">
      <c r="A20" s="218" t="s">
        <v>15</v>
      </c>
      <c r="B20" s="218"/>
      <c r="C20" s="218"/>
      <c r="D20" s="218"/>
      <c r="E20" s="218"/>
      <c r="F20" s="218"/>
      <c r="G20" s="14">
        <v>13</v>
      </c>
      <c r="H20" s="22">
        <v>19068357</v>
      </c>
      <c r="I20" s="22">
        <v>23757538</v>
      </c>
    </row>
    <row r="21" spans="1:9" ht="12.75" customHeight="1" x14ac:dyDescent="0.25">
      <c r="A21" s="218" t="s">
        <v>16</v>
      </c>
      <c r="B21" s="218"/>
      <c r="C21" s="218"/>
      <c r="D21" s="218"/>
      <c r="E21" s="218"/>
      <c r="F21" s="218"/>
      <c r="G21" s="14">
        <v>14</v>
      </c>
      <c r="H21" s="22">
        <v>0</v>
      </c>
      <c r="I21" s="22">
        <v>772378</v>
      </c>
    </row>
    <row r="22" spans="1:9" ht="12.75" customHeight="1" x14ac:dyDescent="0.25">
      <c r="A22" s="218" t="s">
        <v>17</v>
      </c>
      <c r="B22" s="218"/>
      <c r="C22" s="218"/>
      <c r="D22" s="218"/>
      <c r="E22" s="218"/>
      <c r="F22" s="218"/>
      <c r="G22" s="14">
        <v>15</v>
      </c>
      <c r="H22" s="22">
        <v>0</v>
      </c>
      <c r="I22" s="22">
        <v>0</v>
      </c>
    </row>
    <row r="23" spans="1:9" ht="12.75" customHeight="1" x14ac:dyDescent="0.25">
      <c r="A23" s="218" t="s">
        <v>18</v>
      </c>
      <c r="B23" s="218"/>
      <c r="C23" s="218"/>
      <c r="D23" s="218"/>
      <c r="E23" s="218"/>
      <c r="F23" s="218"/>
      <c r="G23" s="14">
        <v>16</v>
      </c>
      <c r="H23" s="22">
        <v>0</v>
      </c>
      <c r="I23" s="22">
        <v>1426</v>
      </c>
    </row>
    <row r="24" spans="1:9" ht="12.75" customHeight="1" x14ac:dyDescent="0.25">
      <c r="A24" s="218" t="s">
        <v>19</v>
      </c>
      <c r="B24" s="218"/>
      <c r="C24" s="218"/>
      <c r="D24" s="218"/>
      <c r="E24" s="218"/>
      <c r="F24" s="218"/>
      <c r="G24" s="14">
        <v>17</v>
      </c>
      <c r="H24" s="22">
        <v>821</v>
      </c>
      <c r="I24" s="22">
        <v>821</v>
      </c>
    </row>
    <row r="25" spans="1:9" ht="12.75" customHeight="1" x14ac:dyDescent="0.25">
      <c r="A25" s="218" t="s">
        <v>20</v>
      </c>
      <c r="B25" s="218"/>
      <c r="C25" s="218"/>
      <c r="D25" s="218"/>
      <c r="E25" s="218"/>
      <c r="F25" s="218"/>
      <c r="G25" s="14">
        <v>18</v>
      </c>
      <c r="H25" s="22">
        <v>0</v>
      </c>
      <c r="I25" s="22">
        <v>0</v>
      </c>
    </row>
    <row r="26" spans="1:9" ht="12.75" customHeight="1" x14ac:dyDescent="0.25">
      <c r="A26" s="218" t="s">
        <v>21</v>
      </c>
      <c r="B26" s="218"/>
      <c r="C26" s="218"/>
      <c r="D26" s="218"/>
      <c r="E26" s="218"/>
      <c r="F26" s="218"/>
      <c r="G26" s="14">
        <v>19</v>
      </c>
      <c r="H26" s="22">
        <v>0</v>
      </c>
      <c r="I26" s="22">
        <v>0</v>
      </c>
    </row>
    <row r="27" spans="1:9" ht="12.75" customHeight="1" x14ac:dyDescent="0.25">
      <c r="A27" s="222" t="s">
        <v>22</v>
      </c>
      <c r="B27" s="222"/>
      <c r="C27" s="222"/>
      <c r="D27" s="222"/>
      <c r="E27" s="222"/>
      <c r="F27" s="222"/>
      <c r="G27" s="15">
        <v>20</v>
      </c>
      <c r="H27" s="23">
        <f>SUM(H28:H37)</f>
        <v>7709846</v>
      </c>
      <c r="I27" s="23">
        <f>SUM(I28:I37)</f>
        <v>6884192</v>
      </c>
    </row>
    <row r="28" spans="1:9" ht="12.75" customHeight="1" x14ac:dyDescent="0.25">
      <c r="A28" s="218" t="s">
        <v>23</v>
      </c>
      <c r="B28" s="218"/>
      <c r="C28" s="218"/>
      <c r="D28" s="218"/>
      <c r="E28" s="218"/>
      <c r="F28" s="218"/>
      <c r="G28" s="14">
        <v>21</v>
      </c>
      <c r="H28" s="22">
        <v>0</v>
      </c>
      <c r="I28" s="22">
        <v>0</v>
      </c>
    </row>
    <row r="29" spans="1:9" ht="12.75" customHeight="1" x14ac:dyDescent="0.25">
      <c r="A29" s="218" t="s">
        <v>24</v>
      </c>
      <c r="B29" s="218"/>
      <c r="C29" s="218"/>
      <c r="D29" s="218"/>
      <c r="E29" s="218"/>
      <c r="F29" s="218"/>
      <c r="G29" s="14">
        <v>22</v>
      </c>
      <c r="H29" s="22">
        <v>0</v>
      </c>
      <c r="I29" s="22">
        <v>0</v>
      </c>
    </row>
    <row r="30" spans="1:9" ht="12.75" customHeight="1" x14ac:dyDescent="0.25">
      <c r="A30" s="218" t="s">
        <v>25</v>
      </c>
      <c r="B30" s="218"/>
      <c r="C30" s="218"/>
      <c r="D30" s="218"/>
      <c r="E30" s="218"/>
      <c r="F30" s="218"/>
      <c r="G30" s="14">
        <v>23</v>
      </c>
      <c r="H30" s="22">
        <v>0</v>
      </c>
      <c r="I30" s="22">
        <v>0</v>
      </c>
    </row>
    <row r="31" spans="1:9" ht="24" customHeight="1" x14ac:dyDescent="0.25">
      <c r="A31" s="218" t="s">
        <v>26</v>
      </c>
      <c r="B31" s="218"/>
      <c r="C31" s="218"/>
      <c r="D31" s="218"/>
      <c r="E31" s="218"/>
      <c r="F31" s="218"/>
      <c r="G31" s="14">
        <v>24</v>
      </c>
      <c r="H31" s="22">
        <v>0</v>
      </c>
      <c r="I31" s="22">
        <v>0</v>
      </c>
    </row>
    <row r="32" spans="1:9" ht="23.4" customHeight="1" x14ac:dyDescent="0.25">
      <c r="A32" s="218" t="s">
        <v>27</v>
      </c>
      <c r="B32" s="218"/>
      <c r="C32" s="218"/>
      <c r="D32" s="218"/>
      <c r="E32" s="218"/>
      <c r="F32" s="218"/>
      <c r="G32" s="14">
        <v>25</v>
      </c>
      <c r="H32" s="22">
        <v>0</v>
      </c>
      <c r="I32" s="22">
        <v>0</v>
      </c>
    </row>
    <row r="33" spans="1:9" ht="21.6" customHeight="1" x14ac:dyDescent="0.25">
      <c r="A33" s="218" t="s">
        <v>28</v>
      </c>
      <c r="B33" s="218"/>
      <c r="C33" s="218"/>
      <c r="D33" s="218"/>
      <c r="E33" s="218"/>
      <c r="F33" s="218"/>
      <c r="G33" s="14">
        <v>26</v>
      </c>
      <c r="H33" s="22">
        <v>0</v>
      </c>
      <c r="I33" s="22">
        <v>0</v>
      </c>
    </row>
    <row r="34" spans="1:9" ht="12.75" customHeight="1" x14ac:dyDescent="0.25">
      <c r="A34" s="218" t="s">
        <v>29</v>
      </c>
      <c r="B34" s="218"/>
      <c r="C34" s="218"/>
      <c r="D34" s="218"/>
      <c r="E34" s="218"/>
      <c r="F34" s="218"/>
      <c r="G34" s="14">
        <v>27</v>
      </c>
      <c r="H34" s="22">
        <v>0</v>
      </c>
      <c r="I34" s="22">
        <v>59325</v>
      </c>
    </row>
    <row r="35" spans="1:9" ht="12.75" customHeight="1" x14ac:dyDescent="0.25">
      <c r="A35" s="218" t="s">
        <v>30</v>
      </c>
      <c r="B35" s="218"/>
      <c r="C35" s="218"/>
      <c r="D35" s="218"/>
      <c r="E35" s="218"/>
      <c r="F35" s="218"/>
      <c r="G35" s="14">
        <v>28</v>
      </c>
      <c r="H35" s="22">
        <v>7709846</v>
      </c>
      <c r="I35" s="22">
        <v>6786441</v>
      </c>
    </row>
    <row r="36" spans="1:9" ht="12.75" customHeight="1" x14ac:dyDescent="0.25">
      <c r="A36" s="218" t="s">
        <v>31</v>
      </c>
      <c r="B36" s="218"/>
      <c r="C36" s="218"/>
      <c r="D36" s="218"/>
      <c r="E36" s="218"/>
      <c r="F36" s="218"/>
      <c r="G36" s="14">
        <v>29</v>
      </c>
      <c r="H36" s="22">
        <v>0</v>
      </c>
      <c r="I36" s="22">
        <v>0</v>
      </c>
    </row>
    <row r="37" spans="1:9" ht="12.75" customHeight="1" x14ac:dyDescent="0.25">
      <c r="A37" s="218" t="s">
        <v>32</v>
      </c>
      <c r="B37" s="218"/>
      <c r="C37" s="218"/>
      <c r="D37" s="218"/>
      <c r="E37" s="218"/>
      <c r="F37" s="218"/>
      <c r="G37" s="14">
        <v>30</v>
      </c>
      <c r="H37" s="22">
        <v>0</v>
      </c>
      <c r="I37" s="22">
        <v>38426</v>
      </c>
    </row>
    <row r="38" spans="1:9" ht="12.75" customHeight="1" x14ac:dyDescent="0.25">
      <c r="A38" s="222" t="s">
        <v>33</v>
      </c>
      <c r="B38" s="222"/>
      <c r="C38" s="222"/>
      <c r="D38" s="222"/>
      <c r="E38" s="222"/>
      <c r="F38" s="222"/>
      <c r="G38" s="15">
        <v>31</v>
      </c>
      <c r="H38" s="23">
        <f>H39+H40+H41+H42</f>
        <v>0</v>
      </c>
      <c r="I38" s="23">
        <f>I39+I40+I41+I42</f>
        <v>21032</v>
      </c>
    </row>
    <row r="39" spans="1:9" ht="12.75" customHeight="1" x14ac:dyDescent="0.25">
      <c r="A39" s="218" t="s">
        <v>34</v>
      </c>
      <c r="B39" s="218"/>
      <c r="C39" s="218"/>
      <c r="D39" s="218"/>
      <c r="E39" s="218"/>
      <c r="F39" s="218"/>
      <c r="G39" s="14">
        <v>32</v>
      </c>
      <c r="H39" s="22">
        <v>0</v>
      </c>
      <c r="I39" s="22">
        <v>0</v>
      </c>
    </row>
    <row r="40" spans="1:9" ht="12.75" customHeight="1" x14ac:dyDescent="0.25">
      <c r="A40" s="218" t="s">
        <v>35</v>
      </c>
      <c r="B40" s="218"/>
      <c r="C40" s="218"/>
      <c r="D40" s="218"/>
      <c r="E40" s="218"/>
      <c r="F40" s="218"/>
      <c r="G40" s="14">
        <v>33</v>
      </c>
      <c r="H40" s="22">
        <v>0</v>
      </c>
      <c r="I40" s="22">
        <v>0</v>
      </c>
    </row>
    <row r="41" spans="1:9" ht="12.75" customHeight="1" x14ac:dyDescent="0.25">
      <c r="A41" s="218" t="s">
        <v>36</v>
      </c>
      <c r="B41" s="218"/>
      <c r="C41" s="218"/>
      <c r="D41" s="218"/>
      <c r="E41" s="218"/>
      <c r="F41" s="218"/>
      <c r="G41" s="14">
        <v>34</v>
      </c>
      <c r="H41" s="22">
        <v>0</v>
      </c>
      <c r="I41" s="22">
        <v>0</v>
      </c>
    </row>
    <row r="42" spans="1:9" ht="12.75" customHeight="1" x14ac:dyDescent="0.25">
      <c r="A42" s="218" t="s">
        <v>37</v>
      </c>
      <c r="B42" s="218"/>
      <c r="C42" s="218"/>
      <c r="D42" s="218"/>
      <c r="E42" s="218"/>
      <c r="F42" s="218"/>
      <c r="G42" s="14">
        <v>35</v>
      </c>
      <c r="H42" s="22">
        <v>0</v>
      </c>
      <c r="I42" s="22">
        <v>21032</v>
      </c>
    </row>
    <row r="43" spans="1:9" ht="12.75" customHeight="1" x14ac:dyDescent="0.25">
      <c r="A43" s="218" t="s">
        <v>38</v>
      </c>
      <c r="B43" s="218"/>
      <c r="C43" s="218"/>
      <c r="D43" s="218"/>
      <c r="E43" s="218"/>
      <c r="F43" s="218"/>
      <c r="G43" s="14">
        <v>36</v>
      </c>
      <c r="H43" s="22">
        <v>2996915</v>
      </c>
      <c r="I43" s="22">
        <v>2874060</v>
      </c>
    </row>
    <row r="44" spans="1:9" ht="12.75" customHeight="1" x14ac:dyDescent="0.25">
      <c r="A44" s="220" t="s">
        <v>304</v>
      </c>
      <c r="B44" s="220"/>
      <c r="C44" s="220"/>
      <c r="D44" s="220"/>
      <c r="E44" s="220"/>
      <c r="F44" s="220"/>
      <c r="G44" s="15">
        <v>37</v>
      </c>
      <c r="H44" s="23">
        <f>H45+H53+H60+H70</f>
        <v>515573054</v>
      </c>
      <c r="I44" s="23">
        <f>I45+I53+I60+I70</f>
        <v>553083337</v>
      </c>
    </row>
    <row r="45" spans="1:9" ht="12.75" customHeight="1" x14ac:dyDescent="0.25">
      <c r="A45" s="222" t="s">
        <v>39</v>
      </c>
      <c r="B45" s="222"/>
      <c r="C45" s="222"/>
      <c r="D45" s="222"/>
      <c r="E45" s="222"/>
      <c r="F45" s="222"/>
      <c r="G45" s="15">
        <v>38</v>
      </c>
      <c r="H45" s="23">
        <f>SUM(H46:H52)</f>
        <v>669774</v>
      </c>
      <c r="I45" s="23">
        <f>SUM(I46:I52)</f>
        <v>1218328</v>
      </c>
    </row>
    <row r="46" spans="1:9" ht="12.75" customHeight="1" x14ac:dyDescent="0.25">
      <c r="A46" s="218" t="s">
        <v>40</v>
      </c>
      <c r="B46" s="218"/>
      <c r="C46" s="218"/>
      <c r="D46" s="218"/>
      <c r="E46" s="218"/>
      <c r="F46" s="218"/>
      <c r="G46" s="14">
        <v>39</v>
      </c>
      <c r="H46" s="22">
        <v>669774</v>
      </c>
      <c r="I46" s="22">
        <v>346399</v>
      </c>
    </row>
    <row r="47" spans="1:9" ht="12.75" customHeight="1" x14ac:dyDescent="0.25">
      <c r="A47" s="218" t="s">
        <v>41</v>
      </c>
      <c r="B47" s="218"/>
      <c r="C47" s="218"/>
      <c r="D47" s="218"/>
      <c r="E47" s="218"/>
      <c r="F47" s="218"/>
      <c r="G47" s="14">
        <v>40</v>
      </c>
      <c r="H47" s="22">
        <v>0</v>
      </c>
      <c r="I47" s="22">
        <v>0</v>
      </c>
    </row>
    <row r="48" spans="1:9" ht="12.75" customHeight="1" x14ac:dyDescent="0.25">
      <c r="A48" s="218" t="s">
        <v>42</v>
      </c>
      <c r="B48" s="218"/>
      <c r="C48" s="218"/>
      <c r="D48" s="218"/>
      <c r="E48" s="218"/>
      <c r="F48" s="218"/>
      <c r="G48" s="14">
        <v>41</v>
      </c>
      <c r="H48" s="22">
        <v>0</v>
      </c>
      <c r="I48" s="22">
        <v>1898</v>
      </c>
    </row>
    <row r="49" spans="1:9" ht="12.75" customHeight="1" x14ac:dyDescent="0.25">
      <c r="A49" s="218" t="s">
        <v>43</v>
      </c>
      <c r="B49" s="218"/>
      <c r="C49" s="218"/>
      <c r="D49" s="218"/>
      <c r="E49" s="218"/>
      <c r="F49" s="218"/>
      <c r="G49" s="14">
        <v>42</v>
      </c>
      <c r="H49" s="22">
        <v>0</v>
      </c>
      <c r="I49" s="22">
        <v>143636</v>
      </c>
    </row>
    <row r="50" spans="1:9" ht="12.75" customHeight="1" x14ac:dyDescent="0.25">
      <c r="A50" s="218" t="s">
        <v>44</v>
      </c>
      <c r="B50" s="218"/>
      <c r="C50" s="218"/>
      <c r="D50" s="218"/>
      <c r="E50" s="218"/>
      <c r="F50" s="218"/>
      <c r="G50" s="14">
        <v>43</v>
      </c>
      <c r="H50" s="22">
        <v>0</v>
      </c>
      <c r="I50" s="22">
        <v>726395</v>
      </c>
    </row>
    <row r="51" spans="1:9" ht="12.75" customHeight="1" x14ac:dyDescent="0.25">
      <c r="A51" s="218" t="s">
        <v>45</v>
      </c>
      <c r="B51" s="218"/>
      <c r="C51" s="218"/>
      <c r="D51" s="218"/>
      <c r="E51" s="218"/>
      <c r="F51" s="218"/>
      <c r="G51" s="14">
        <v>44</v>
      </c>
      <c r="H51" s="22">
        <v>0</v>
      </c>
      <c r="I51" s="22">
        <v>0</v>
      </c>
    </row>
    <row r="52" spans="1:9" ht="12.75" customHeight="1" x14ac:dyDescent="0.25">
      <c r="A52" s="218" t="s">
        <v>46</v>
      </c>
      <c r="B52" s="218"/>
      <c r="C52" s="218"/>
      <c r="D52" s="218"/>
      <c r="E52" s="218"/>
      <c r="F52" s="218"/>
      <c r="G52" s="14">
        <v>45</v>
      </c>
      <c r="H52" s="22">
        <v>0</v>
      </c>
      <c r="I52" s="22">
        <v>0</v>
      </c>
    </row>
    <row r="53" spans="1:9" ht="12.75" customHeight="1" x14ac:dyDescent="0.25">
      <c r="A53" s="222" t="s">
        <v>47</v>
      </c>
      <c r="B53" s="222"/>
      <c r="C53" s="222"/>
      <c r="D53" s="222"/>
      <c r="E53" s="222"/>
      <c r="F53" s="222"/>
      <c r="G53" s="15">
        <v>46</v>
      </c>
      <c r="H53" s="23">
        <f>SUM(H54:H59)</f>
        <v>166601569</v>
      </c>
      <c r="I53" s="23">
        <f>SUM(I54:I59)</f>
        <v>236035744</v>
      </c>
    </row>
    <row r="54" spans="1:9" ht="12.75" customHeight="1" x14ac:dyDescent="0.25">
      <c r="A54" s="218" t="s">
        <v>48</v>
      </c>
      <c r="B54" s="218"/>
      <c r="C54" s="218"/>
      <c r="D54" s="218"/>
      <c r="E54" s="218"/>
      <c r="F54" s="218"/>
      <c r="G54" s="14">
        <v>47</v>
      </c>
      <c r="H54" s="22">
        <v>0</v>
      </c>
      <c r="I54" s="22">
        <v>0</v>
      </c>
    </row>
    <row r="55" spans="1:9" ht="12.75" customHeight="1" x14ac:dyDescent="0.25">
      <c r="A55" s="218" t="s">
        <v>49</v>
      </c>
      <c r="B55" s="218"/>
      <c r="C55" s="218"/>
      <c r="D55" s="218"/>
      <c r="E55" s="218"/>
      <c r="F55" s="218"/>
      <c r="G55" s="14">
        <v>48</v>
      </c>
      <c r="H55" s="22">
        <v>0</v>
      </c>
      <c r="I55" s="22">
        <v>0</v>
      </c>
    </row>
    <row r="56" spans="1:9" ht="12.75" customHeight="1" x14ac:dyDescent="0.25">
      <c r="A56" s="218" t="s">
        <v>50</v>
      </c>
      <c r="B56" s="218"/>
      <c r="C56" s="218"/>
      <c r="D56" s="218"/>
      <c r="E56" s="218"/>
      <c r="F56" s="218"/>
      <c r="G56" s="14">
        <v>49</v>
      </c>
      <c r="H56" s="22">
        <v>130775415</v>
      </c>
      <c r="I56" s="22">
        <v>192601351</v>
      </c>
    </row>
    <row r="57" spans="1:9" ht="12.75" customHeight="1" x14ac:dyDescent="0.25">
      <c r="A57" s="218" t="s">
        <v>51</v>
      </c>
      <c r="B57" s="218"/>
      <c r="C57" s="218"/>
      <c r="D57" s="218"/>
      <c r="E57" s="218"/>
      <c r="F57" s="218"/>
      <c r="G57" s="14">
        <v>50</v>
      </c>
      <c r="H57" s="22">
        <v>40732</v>
      </c>
      <c r="I57" s="22">
        <v>1720719</v>
      </c>
    </row>
    <row r="58" spans="1:9" ht="12.75" customHeight="1" x14ac:dyDescent="0.25">
      <c r="A58" s="218" t="s">
        <v>52</v>
      </c>
      <c r="B58" s="218"/>
      <c r="C58" s="218"/>
      <c r="D58" s="218"/>
      <c r="E58" s="218"/>
      <c r="F58" s="218"/>
      <c r="G58" s="14">
        <v>51</v>
      </c>
      <c r="H58" s="22">
        <v>18883875</v>
      </c>
      <c r="I58" s="22">
        <v>16571411</v>
      </c>
    </row>
    <row r="59" spans="1:9" ht="12.75" customHeight="1" x14ac:dyDescent="0.25">
      <c r="A59" s="218" t="s">
        <v>53</v>
      </c>
      <c r="B59" s="218"/>
      <c r="C59" s="218"/>
      <c r="D59" s="218"/>
      <c r="E59" s="218"/>
      <c r="F59" s="218"/>
      <c r="G59" s="14">
        <v>52</v>
      </c>
      <c r="H59" s="22">
        <v>16901547</v>
      </c>
      <c r="I59" s="22">
        <v>25142263</v>
      </c>
    </row>
    <row r="60" spans="1:9" ht="12.75" customHeight="1" x14ac:dyDescent="0.25">
      <c r="A60" s="222" t="s">
        <v>54</v>
      </c>
      <c r="B60" s="222"/>
      <c r="C60" s="222"/>
      <c r="D60" s="222"/>
      <c r="E60" s="222"/>
      <c r="F60" s="222"/>
      <c r="G60" s="15">
        <v>53</v>
      </c>
      <c r="H60" s="23">
        <f>SUM(H61:H69)</f>
        <v>85121</v>
      </c>
      <c r="I60" s="23">
        <f>SUM(I61:I69)</f>
        <v>6589966</v>
      </c>
    </row>
    <row r="61" spans="1:9" ht="12.75" customHeight="1" x14ac:dyDescent="0.25">
      <c r="A61" s="218" t="s">
        <v>23</v>
      </c>
      <c r="B61" s="218"/>
      <c r="C61" s="218"/>
      <c r="D61" s="218"/>
      <c r="E61" s="218"/>
      <c r="F61" s="218"/>
      <c r="G61" s="14">
        <v>54</v>
      </c>
      <c r="H61" s="22">
        <v>0</v>
      </c>
      <c r="I61" s="22">
        <v>0</v>
      </c>
    </row>
    <row r="62" spans="1:9" ht="27.6" customHeight="1" x14ac:dyDescent="0.25">
      <c r="A62" s="218" t="s">
        <v>24</v>
      </c>
      <c r="B62" s="218"/>
      <c r="C62" s="218"/>
      <c r="D62" s="218"/>
      <c r="E62" s="218"/>
      <c r="F62" s="218"/>
      <c r="G62" s="14">
        <v>55</v>
      </c>
      <c r="H62" s="22">
        <v>0</v>
      </c>
      <c r="I62" s="22">
        <v>0</v>
      </c>
    </row>
    <row r="63" spans="1:9" ht="12.75" customHeight="1" x14ac:dyDescent="0.25">
      <c r="A63" s="218" t="s">
        <v>25</v>
      </c>
      <c r="B63" s="218"/>
      <c r="C63" s="218"/>
      <c r="D63" s="218"/>
      <c r="E63" s="218"/>
      <c r="F63" s="218"/>
      <c r="G63" s="14">
        <v>56</v>
      </c>
      <c r="H63" s="22">
        <v>0</v>
      </c>
      <c r="I63" s="22">
        <v>0</v>
      </c>
    </row>
    <row r="64" spans="1:9" ht="25.95" customHeight="1" x14ac:dyDescent="0.25">
      <c r="A64" s="218" t="s">
        <v>55</v>
      </c>
      <c r="B64" s="218"/>
      <c r="C64" s="218"/>
      <c r="D64" s="218"/>
      <c r="E64" s="218"/>
      <c r="F64" s="218"/>
      <c r="G64" s="14">
        <v>57</v>
      </c>
      <c r="H64" s="22">
        <v>0</v>
      </c>
      <c r="I64" s="22">
        <v>0</v>
      </c>
    </row>
    <row r="65" spans="1:9" ht="21.6" customHeight="1" x14ac:dyDescent="0.25">
      <c r="A65" s="218" t="s">
        <v>27</v>
      </c>
      <c r="B65" s="218"/>
      <c r="C65" s="218"/>
      <c r="D65" s="218"/>
      <c r="E65" s="218"/>
      <c r="F65" s="218"/>
      <c r="G65" s="14">
        <v>58</v>
      </c>
      <c r="H65" s="22">
        <v>0</v>
      </c>
      <c r="I65" s="22">
        <v>0</v>
      </c>
    </row>
    <row r="66" spans="1:9" ht="21.6" customHeight="1" x14ac:dyDescent="0.25">
      <c r="A66" s="218" t="s">
        <v>28</v>
      </c>
      <c r="B66" s="218"/>
      <c r="C66" s="218"/>
      <c r="D66" s="218"/>
      <c r="E66" s="218"/>
      <c r="F66" s="218"/>
      <c r="G66" s="14">
        <v>59</v>
      </c>
      <c r="H66" s="22">
        <v>0</v>
      </c>
      <c r="I66" s="22">
        <v>0</v>
      </c>
    </row>
    <row r="67" spans="1:9" ht="12.75" customHeight="1" x14ac:dyDescent="0.25">
      <c r="A67" s="218" t="s">
        <v>29</v>
      </c>
      <c r="B67" s="218"/>
      <c r="C67" s="218"/>
      <c r="D67" s="218"/>
      <c r="E67" s="218"/>
      <c r="F67" s="218"/>
      <c r="G67" s="14">
        <v>60</v>
      </c>
      <c r="H67" s="22">
        <v>0</v>
      </c>
      <c r="I67" s="22">
        <v>0</v>
      </c>
    </row>
    <row r="68" spans="1:9" ht="12.75" customHeight="1" x14ac:dyDescent="0.25">
      <c r="A68" s="218" t="s">
        <v>30</v>
      </c>
      <c r="B68" s="218"/>
      <c r="C68" s="218"/>
      <c r="D68" s="218"/>
      <c r="E68" s="218"/>
      <c r="F68" s="218"/>
      <c r="G68" s="14">
        <v>61</v>
      </c>
      <c r="H68" s="22">
        <v>85121</v>
      </c>
      <c r="I68" s="22">
        <v>6308043</v>
      </c>
    </row>
    <row r="69" spans="1:9" ht="12.75" customHeight="1" x14ac:dyDescent="0.25">
      <c r="A69" s="218" t="s">
        <v>56</v>
      </c>
      <c r="B69" s="218"/>
      <c r="C69" s="218"/>
      <c r="D69" s="218"/>
      <c r="E69" s="218"/>
      <c r="F69" s="218"/>
      <c r="G69" s="14">
        <v>62</v>
      </c>
      <c r="H69" s="22">
        <v>0</v>
      </c>
      <c r="I69" s="22">
        <v>281923</v>
      </c>
    </row>
    <row r="70" spans="1:9" ht="12.75" customHeight="1" x14ac:dyDescent="0.25">
      <c r="A70" s="218" t="s">
        <v>57</v>
      </c>
      <c r="B70" s="218"/>
      <c r="C70" s="218"/>
      <c r="D70" s="218"/>
      <c r="E70" s="218"/>
      <c r="F70" s="218"/>
      <c r="G70" s="14">
        <v>63</v>
      </c>
      <c r="H70" s="22">
        <v>348216590</v>
      </c>
      <c r="I70" s="22">
        <v>309239299</v>
      </c>
    </row>
    <row r="71" spans="1:9" ht="12.75" customHeight="1" x14ac:dyDescent="0.25">
      <c r="A71" s="219" t="s">
        <v>58</v>
      </c>
      <c r="B71" s="219"/>
      <c r="C71" s="219"/>
      <c r="D71" s="219"/>
      <c r="E71" s="219"/>
      <c r="F71" s="219"/>
      <c r="G71" s="14">
        <v>64</v>
      </c>
      <c r="H71" s="22">
        <v>37410587</v>
      </c>
      <c r="I71" s="22">
        <v>30060889</v>
      </c>
    </row>
    <row r="72" spans="1:9" ht="12.75" customHeight="1" x14ac:dyDescent="0.25">
      <c r="A72" s="220" t="s">
        <v>305</v>
      </c>
      <c r="B72" s="220"/>
      <c r="C72" s="220"/>
      <c r="D72" s="220"/>
      <c r="E72" s="220"/>
      <c r="F72" s="220"/>
      <c r="G72" s="15">
        <v>65</v>
      </c>
      <c r="H72" s="23">
        <f>H8+H9+H44+H71</f>
        <v>911653705</v>
      </c>
      <c r="I72" s="23">
        <f>I8+I9+I44+I71</f>
        <v>1036734021</v>
      </c>
    </row>
    <row r="73" spans="1:9" ht="12.75" customHeight="1" x14ac:dyDescent="0.25">
      <c r="A73" s="219" t="s">
        <v>59</v>
      </c>
      <c r="B73" s="219"/>
      <c r="C73" s="219"/>
      <c r="D73" s="219"/>
      <c r="E73" s="219"/>
      <c r="F73" s="219"/>
      <c r="G73" s="14">
        <v>66</v>
      </c>
      <c r="H73" s="22">
        <v>0</v>
      </c>
      <c r="I73" s="22">
        <v>0</v>
      </c>
    </row>
    <row r="74" spans="1:9" x14ac:dyDescent="0.25">
      <c r="A74" s="223" t="s">
        <v>60</v>
      </c>
      <c r="B74" s="224"/>
      <c r="C74" s="224"/>
      <c r="D74" s="224"/>
      <c r="E74" s="224"/>
      <c r="F74" s="224"/>
      <c r="G74" s="224"/>
      <c r="H74" s="224"/>
      <c r="I74" s="224"/>
    </row>
    <row r="75" spans="1:9" ht="12.75" customHeight="1" x14ac:dyDescent="0.25">
      <c r="A75" s="220" t="s">
        <v>355</v>
      </c>
      <c r="B75" s="220"/>
      <c r="C75" s="220"/>
      <c r="D75" s="220"/>
      <c r="E75" s="220"/>
      <c r="F75" s="220"/>
      <c r="G75" s="15">
        <v>67</v>
      </c>
      <c r="H75" s="100">
        <f>H76+H77+H78+H84+H85+H91+H94+H97</f>
        <v>409050726</v>
      </c>
      <c r="I75" s="100">
        <f>I76+I77+I78+I84+I85+I91+I94+I97</f>
        <v>357829344</v>
      </c>
    </row>
    <row r="76" spans="1:9" ht="12.75" customHeight="1" x14ac:dyDescent="0.25">
      <c r="A76" s="218" t="s">
        <v>61</v>
      </c>
      <c r="B76" s="218"/>
      <c r="C76" s="218"/>
      <c r="D76" s="218"/>
      <c r="E76" s="218"/>
      <c r="F76" s="218"/>
      <c r="G76" s="14">
        <v>68</v>
      </c>
      <c r="H76" s="22">
        <v>98203200</v>
      </c>
      <c r="I76" s="22">
        <v>98203200</v>
      </c>
    </row>
    <row r="77" spans="1:9" ht="12.75" customHeight="1" x14ac:dyDescent="0.25">
      <c r="A77" s="218" t="s">
        <v>62</v>
      </c>
      <c r="B77" s="218"/>
      <c r="C77" s="218"/>
      <c r="D77" s="218"/>
      <c r="E77" s="218"/>
      <c r="F77" s="218"/>
      <c r="G77" s="14">
        <v>69</v>
      </c>
      <c r="H77" s="22">
        <v>149060324</v>
      </c>
      <c r="I77" s="22">
        <v>149060324</v>
      </c>
    </row>
    <row r="78" spans="1:9" ht="12.75" customHeight="1" x14ac:dyDescent="0.25">
      <c r="A78" s="222" t="s">
        <v>63</v>
      </c>
      <c r="B78" s="222"/>
      <c r="C78" s="222"/>
      <c r="D78" s="222"/>
      <c r="E78" s="222"/>
      <c r="F78" s="222"/>
      <c r="G78" s="15">
        <v>70</v>
      </c>
      <c r="H78" s="100">
        <f>SUM(H79:H83)</f>
        <v>-103809792</v>
      </c>
      <c r="I78" s="100">
        <f>SUM(I79:I83)</f>
        <v>-146941754</v>
      </c>
    </row>
    <row r="79" spans="1:9" ht="12.75" customHeight="1" x14ac:dyDescent="0.25">
      <c r="A79" s="218" t="s">
        <v>64</v>
      </c>
      <c r="B79" s="218"/>
      <c r="C79" s="218"/>
      <c r="D79" s="218"/>
      <c r="E79" s="218"/>
      <c r="F79" s="218"/>
      <c r="G79" s="14">
        <v>71</v>
      </c>
      <c r="H79" s="22">
        <v>5550041</v>
      </c>
      <c r="I79" s="22">
        <v>5550041</v>
      </c>
    </row>
    <row r="80" spans="1:9" ht="12.75" customHeight="1" x14ac:dyDescent="0.25">
      <c r="A80" s="218" t="s">
        <v>65</v>
      </c>
      <c r="B80" s="218"/>
      <c r="C80" s="218"/>
      <c r="D80" s="218"/>
      <c r="E80" s="218"/>
      <c r="F80" s="218"/>
      <c r="G80" s="14">
        <v>72</v>
      </c>
      <c r="H80" s="22">
        <v>0</v>
      </c>
      <c r="I80" s="22">
        <v>0</v>
      </c>
    </row>
    <row r="81" spans="1:9" ht="12.75" customHeight="1" x14ac:dyDescent="0.25">
      <c r="A81" s="218" t="s">
        <v>66</v>
      </c>
      <c r="B81" s="218"/>
      <c r="C81" s="218"/>
      <c r="D81" s="218"/>
      <c r="E81" s="218"/>
      <c r="F81" s="218"/>
      <c r="G81" s="14">
        <v>73</v>
      </c>
      <c r="H81" s="22">
        <v>0</v>
      </c>
      <c r="I81" s="22">
        <v>0</v>
      </c>
    </row>
    <row r="82" spans="1:9" ht="12.75" customHeight="1" x14ac:dyDescent="0.25">
      <c r="A82" s="218" t="s">
        <v>67</v>
      </c>
      <c r="B82" s="218"/>
      <c r="C82" s="218"/>
      <c r="D82" s="218"/>
      <c r="E82" s="218"/>
      <c r="F82" s="218"/>
      <c r="G82" s="14">
        <v>74</v>
      </c>
      <c r="H82" s="22">
        <v>0</v>
      </c>
      <c r="I82" s="22">
        <v>0</v>
      </c>
    </row>
    <row r="83" spans="1:9" ht="12.75" customHeight="1" x14ac:dyDescent="0.25">
      <c r="A83" s="218" t="s">
        <v>68</v>
      </c>
      <c r="B83" s="218"/>
      <c r="C83" s="218"/>
      <c r="D83" s="218"/>
      <c r="E83" s="218"/>
      <c r="F83" s="218"/>
      <c r="G83" s="14">
        <v>75</v>
      </c>
      <c r="H83" s="22">
        <v>-109359833</v>
      </c>
      <c r="I83" s="22">
        <v>-152491795</v>
      </c>
    </row>
    <row r="84" spans="1:9" ht="12.75" customHeight="1" x14ac:dyDescent="0.25">
      <c r="A84" s="221" t="s">
        <v>69</v>
      </c>
      <c r="B84" s="221"/>
      <c r="C84" s="221"/>
      <c r="D84" s="221"/>
      <c r="E84" s="221"/>
      <c r="F84" s="221"/>
      <c r="G84" s="93">
        <v>76</v>
      </c>
      <c r="H84" s="94">
        <v>0</v>
      </c>
      <c r="I84" s="94">
        <v>0</v>
      </c>
    </row>
    <row r="85" spans="1:9" ht="12.75" customHeight="1" x14ac:dyDescent="0.25">
      <c r="A85" s="222" t="s">
        <v>447</v>
      </c>
      <c r="B85" s="222"/>
      <c r="C85" s="222"/>
      <c r="D85" s="222"/>
      <c r="E85" s="222"/>
      <c r="F85" s="222"/>
      <c r="G85" s="15">
        <v>77</v>
      </c>
      <c r="H85" s="23">
        <f>H86+H87+H88+H89+H90</f>
        <v>0</v>
      </c>
      <c r="I85" s="23">
        <f>I86+I87+I88+I89+I90</f>
        <v>0</v>
      </c>
    </row>
    <row r="86" spans="1:9" ht="25.5" customHeight="1" x14ac:dyDescent="0.25">
      <c r="A86" s="218" t="s">
        <v>448</v>
      </c>
      <c r="B86" s="218"/>
      <c r="C86" s="218"/>
      <c r="D86" s="218"/>
      <c r="E86" s="218"/>
      <c r="F86" s="218"/>
      <c r="G86" s="14">
        <v>78</v>
      </c>
      <c r="H86" s="22">
        <v>0</v>
      </c>
      <c r="I86" s="22">
        <v>0</v>
      </c>
    </row>
    <row r="87" spans="1:9" ht="12.75" customHeight="1" x14ac:dyDescent="0.25">
      <c r="A87" s="218" t="s">
        <v>70</v>
      </c>
      <c r="B87" s="218"/>
      <c r="C87" s="218"/>
      <c r="D87" s="218"/>
      <c r="E87" s="218"/>
      <c r="F87" s="218"/>
      <c r="G87" s="14">
        <v>79</v>
      </c>
      <c r="H87" s="22">
        <v>0</v>
      </c>
      <c r="I87" s="22">
        <v>0</v>
      </c>
    </row>
    <row r="88" spans="1:9" ht="12.75" customHeight="1" x14ac:dyDescent="0.25">
      <c r="A88" s="218" t="s">
        <v>71</v>
      </c>
      <c r="B88" s="218"/>
      <c r="C88" s="218"/>
      <c r="D88" s="218"/>
      <c r="E88" s="218"/>
      <c r="F88" s="218"/>
      <c r="G88" s="14">
        <v>80</v>
      </c>
      <c r="H88" s="22">
        <v>0</v>
      </c>
      <c r="I88" s="22">
        <v>0</v>
      </c>
    </row>
    <row r="89" spans="1:9" ht="12.75" customHeight="1" x14ac:dyDescent="0.25">
      <c r="A89" s="218" t="s">
        <v>351</v>
      </c>
      <c r="B89" s="218"/>
      <c r="C89" s="218"/>
      <c r="D89" s="218"/>
      <c r="E89" s="218"/>
      <c r="F89" s="218"/>
      <c r="G89" s="14">
        <v>81</v>
      </c>
      <c r="H89" s="22">
        <v>0</v>
      </c>
      <c r="I89" s="22">
        <v>0</v>
      </c>
    </row>
    <row r="90" spans="1:9" ht="12.75" customHeight="1" x14ac:dyDescent="0.25">
      <c r="A90" s="218" t="s">
        <v>352</v>
      </c>
      <c r="B90" s="218"/>
      <c r="C90" s="218"/>
      <c r="D90" s="218"/>
      <c r="E90" s="218"/>
      <c r="F90" s="218"/>
      <c r="G90" s="14">
        <v>82</v>
      </c>
      <c r="H90" s="22">
        <v>0</v>
      </c>
      <c r="I90" s="22">
        <v>0</v>
      </c>
    </row>
    <row r="91" spans="1:9" ht="12.75" customHeight="1" x14ac:dyDescent="0.25">
      <c r="A91" s="222" t="s">
        <v>353</v>
      </c>
      <c r="B91" s="222"/>
      <c r="C91" s="222"/>
      <c r="D91" s="222"/>
      <c r="E91" s="222"/>
      <c r="F91" s="222"/>
      <c r="G91" s="15">
        <v>83</v>
      </c>
      <c r="H91" s="23">
        <f>H92-H93</f>
        <v>27522944</v>
      </c>
      <c r="I91" s="23">
        <f>I92-I93</f>
        <v>114105051</v>
      </c>
    </row>
    <row r="92" spans="1:9" ht="12.75" customHeight="1" x14ac:dyDescent="0.25">
      <c r="A92" s="218" t="s">
        <v>72</v>
      </c>
      <c r="B92" s="218"/>
      <c r="C92" s="218"/>
      <c r="D92" s="218"/>
      <c r="E92" s="218"/>
      <c r="F92" s="218"/>
      <c r="G92" s="14">
        <v>84</v>
      </c>
      <c r="H92" s="22">
        <v>27522944</v>
      </c>
      <c r="I92" s="22">
        <v>114105051</v>
      </c>
    </row>
    <row r="93" spans="1:9" ht="12.75" customHeight="1" x14ac:dyDescent="0.25">
      <c r="A93" s="218" t="s">
        <v>73</v>
      </c>
      <c r="B93" s="218"/>
      <c r="C93" s="218"/>
      <c r="D93" s="218"/>
      <c r="E93" s="218"/>
      <c r="F93" s="218"/>
      <c r="G93" s="14">
        <v>85</v>
      </c>
      <c r="H93" s="22">
        <v>0</v>
      </c>
      <c r="I93" s="22">
        <v>0</v>
      </c>
    </row>
    <row r="94" spans="1:9" ht="12.75" customHeight="1" x14ac:dyDescent="0.25">
      <c r="A94" s="222" t="s">
        <v>354</v>
      </c>
      <c r="B94" s="222"/>
      <c r="C94" s="222"/>
      <c r="D94" s="222"/>
      <c r="E94" s="222"/>
      <c r="F94" s="222"/>
      <c r="G94" s="15">
        <v>86</v>
      </c>
      <c r="H94" s="23">
        <f>H95-H96</f>
        <v>64978844</v>
      </c>
      <c r="I94" s="23">
        <f>I95-I96</f>
        <v>20301589</v>
      </c>
    </row>
    <row r="95" spans="1:9" ht="12.75" customHeight="1" x14ac:dyDescent="0.25">
      <c r="A95" s="218" t="s">
        <v>74</v>
      </c>
      <c r="B95" s="218"/>
      <c r="C95" s="218"/>
      <c r="D95" s="218"/>
      <c r="E95" s="218"/>
      <c r="F95" s="218"/>
      <c r="G95" s="14">
        <v>87</v>
      </c>
      <c r="H95" s="22">
        <v>64978844</v>
      </c>
      <c r="I95" s="22">
        <v>20301589</v>
      </c>
    </row>
    <row r="96" spans="1:9" ht="12.75" customHeight="1" x14ac:dyDescent="0.25">
      <c r="A96" s="218" t="s">
        <v>75</v>
      </c>
      <c r="B96" s="218"/>
      <c r="C96" s="218"/>
      <c r="D96" s="218"/>
      <c r="E96" s="218"/>
      <c r="F96" s="218"/>
      <c r="G96" s="14">
        <v>88</v>
      </c>
      <c r="H96" s="22">
        <v>0</v>
      </c>
      <c r="I96" s="22">
        <v>0</v>
      </c>
    </row>
    <row r="97" spans="1:9" ht="12.75" customHeight="1" x14ac:dyDescent="0.25">
      <c r="A97" s="218" t="s">
        <v>76</v>
      </c>
      <c r="B97" s="218"/>
      <c r="C97" s="218"/>
      <c r="D97" s="218"/>
      <c r="E97" s="218"/>
      <c r="F97" s="218"/>
      <c r="G97" s="14">
        <v>89</v>
      </c>
      <c r="H97" s="22">
        <v>173095206</v>
      </c>
      <c r="I97" s="22">
        <v>123100934</v>
      </c>
    </row>
    <row r="98" spans="1:9" ht="12.75" customHeight="1" x14ac:dyDescent="0.25">
      <c r="A98" s="220" t="s">
        <v>356</v>
      </c>
      <c r="B98" s="220"/>
      <c r="C98" s="220"/>
      <c r="D98" s="220"/>
      <c r="E98" s="220"/>
      <c r="F98" s="220"/>
      <c r="G98" s="15">
        <v>90</v>
      </c>
      <c r="H98" s="23">
        <f>SUM(H99:H104)</f>
        <v>3790365</v>
      </c>
      <c r="I98" s="23">
        <f>SUM(I99:I104)</f>
        <v>10963923</v>
      </c>
    </row>
    <row r="99" spans="1:9" ht="12.75" customHeight="1" x14ac:dyDescent="0.25">
      <c r="A99" s="218" t="s">
        <v>77</v>
      </c>
      <c r="B99" s="218"/>
      <c r="C99" s="218"/>
      <c r="D99" s="218"/>
      <c r="E99" s="218"/>
      <c r="F99" s="218"/>
      <c r="G99" s="14">
        <v>91</v>
      </c>
      <c r="H99" s="22">
        <v>2152535</v>
      </c>
      <c r="I99" s="22">
        <v>3348345</v>
      </c>
    </row>
    <row r="100" spans="1:9" ht="12.75" customHeight="1" x14ac:dyDescent="0.25">
      <c r="A100" s="218" t="s">
        <v>78</v>
      </c>
      <c r="B100" s="218"/>
      <c r="C100" s="218"/>
      <c r="D100" s="218"/>
      <c r="E100" s="218"/>
      <c r="F100" s="218"/>
      <c r="G100" s="14">
        <v>92</v>
      </c>
      <c r="H100" s="22">
        <v>0</v>
      </c>
      <c r="I100" s="22">
        <v>0</v>
      </c>
    </row>
    <row r="101" spans="1:9" ht="12.75" customHeight="1" x14ac:dyDescent="0.25">
      <c r="A101" s="218" t="s">
        <v>79</v>
      </c>
      <c r="B101" s="218"/>
      <c r="C101" s="218"/>
      <c r="D101" s="218"/>
      <c r="E101" s="218"/>
      <c r="F101" s="218"/>
      <c r="G101" s="14">
        <v>93</v>
      </c>
      <c r="H101" s="22">
        <v>1637830</v>
      </c>
      <c r="I101" s="22">
        <v>4891579</v>
      </c>
    </row>
    <row r="102" spans="1:9" ht="12.75" customHeight="1" x14ac:dyDescent="0.25">
      <c r="A102" s="218" t="s">
        <v>80</v>
      </c>
      <c r="B102" s="218"/>
      <c r="C102" s="218"/>
      <c r="D102" s="218"/>
      <c r="E102" s="218"/>
      <c r="F102" s="218"/>
      <c r="G102" s="14">
        <v>94</v>
      </c>
      <c r="H102" s="22">
        <v>0</v>
      </c>
      <c r="I102" s="22">
        <v>0</v>
      </c>
    </row>
    <row r="103" spans="1:9" ht="12.75" customHeight="1" x14ac:dyDescent="0.25">
      <c r="A103" s="218" t="s">
        <v>81</v>
      </c>
      <c r="B103" s="218"/>
      <c r="C103" s="218"/>
      <c r="D103" s="218"/>
      <c r="E103" s="218"/>
      <c r="F103" s="218"/>
      <c r="G103" s="14">
        <v>95</v>
      </c>
      <c r="H103" s="22">
        <v>0</v>
      </c>
      <c r="I103" s="22">
        <v>0</v>
      </c>
    </row>
    <row r="104" spans="1:9" ht="12.75" customHeight="1" x14ac:dyDescent="0.25">
      <c r="A104" s="218" t="s">
        <v>82</v>
      </c>
      <c r="B104" s="218"/>
      <c r="C104" s="218"/>
      <c r="D104" s="218"/>
      <c r="E104" s="218"/>
      <c r="F104" s="218"/>
      <c r="G104" s="14">
        <v>96</v>
      </c>
      <c r="H104" s="22">
        <v>0</v>
      </c>
      <c r="I104" s="22">
        <v>2723999</v>
      </c>
    </row>
    <row r="105" spans="1:9" ht="12.75" customHeight="1" x14ac:dyDescent="0.25">
      <c r="A105" s="220" t="s">
        <v>357</v>
      </c>
      <c r="B105" s="220"/>
      <c r="C105" s="220"/>
      <c r="D105" s="220"/>
      <c r="E105" s="220"/>
      <c r="F105" s="220"/>
      <c r="G105" s="15">
        <v>97</v>
      </c>
      <c r="H105" s="23">
        <f>SUM(H106:H116)</f>
        <v>228717319</v>
      </c>
      <c r="I105" s="23">
        <f>SUM(I106:I116)</f>
        <v>308404136</v>
      </c>
    </row>
    <row r="106" spans="1:9" ht="12.75" customHeight="1" x14ac:dyDescent="0.25">
      <c r="A106" s="218" t="s">
        <v>83</v>
      </c>
      <c r="B106" s="218"/>
      <c r="C106" s="218"/>
      <c r="D106" s="218"/>
      <c r="E106" s="218"/>
      <c r="F106" s="218"/>
      <c r="G106" s="14">
        <v>98</v>
      </c>
      <c r="H106" s="22">
        <v>0</v>
      </c>
      <c r="I106" s="22">
        <v>0</v>
      </c>
    </row>
    <row r="107" spans="1:9" ht="24.6" customHeight="1" x14ac:dyDescent="0.25">
      <c r="A107" s="218" t="s">
        <v>84</v>
      </c>
      <c r="B107" s="218"/>
      <c r="C107" s="218"/>
      <c r="D107" s="218"/>
      <c r="E107" s="218"/>
      <c r="F107" s="218"/>
      <c r="G107" s="14">
        <v>99</v>
      </c>
      <c r="H107" s="22">
        <v>0</v>
      </c>
      <c r="I107" s="22">
        <v>0</v>
      </c>
    </row>
    <row r="108" spans="1:9" ht="12.75" customHeight="1" x14ac:dyDescent="0.25">
      <c r="A108" s="218" t="s">
        <v>85</v>
      </c>
      <c r="B108" s="218"/>
      <c r="C108" s="218"/>
      <c r="D108" s="218"/>
      <c r="E108" s="218"/>
      <c r="F108" s="218"/>
      <c r="G108" s="14">
        <v>100</v>
      </c>
      <c r="H108" s="22">
        <v>0</v>
      </c>
      <c r="I108" s="22">
        <v>0</v>
      </c>
    </row>
    <row r="109" spans="1:9" ht="21.6" customHeight="1" x14ac:dyDescent="0.25">
      <c r="A109" s="218" t="s">
        <v>86</v>
      </c>
      <c r="B109" s="218"/>
      <c r="C109" s="218"/>
      <c r="D109" s="218"/>
      <c r="E109" s="218"/>
      <c r="F109" s="218"/>
      <c r="G109" s="14">
        <v>101</v>
      </c>
      <c r="H109" s="22">
        <v>0</v>
      </c>
      <c r="I109" s="22">
        <v>0</v>
      </c>
    </row>
    <row r="110" spans="1:9" ht="12.75" customHeight="1" x14ac:dyDescent="0.25">
      <c r="A110" s="218" t="s">
        <v>87</v>
      </c>
      <c r="B110" s="218"/>
      <c r="C110" s="218"/>
      <c r="D110" s="218"/>
      <c r="E110" s="218"/>
      <c r="F110" s="218"/>
      <c r="G110" s="14">
        <v>102</v>
      </c>
      <c r="H110" s="22">
        <v>41334914</v>
      </c>
      <c r="I110" s="22">
        <v>104676284</v>
      </c>
    </row>
    <row r="111" spans="1:9" ht="12.75" customHeight="1" x14ac:dyDescent="0.25">
      <c r="A111" s="218" t="s">
        <v>88</v>
      </c>
      <c r="B111" s="218"/>
      <c r="C111" s="218"/>
      <c r="D111" s="218"/>
      <c r="E111" s="218"/>
      <c r="F111" s="218"/>
      <c r="G111" s="14">
        <v>103</v>
      </c>
      <c r="H111" s="22">
        <v>158588028</v>
      </c>
      <c r="I111" s="22">
        <v>140854572</v>
      </c>
    </row>
    <row r="112" spans="1:9" ht="12.75" customHeight="1" x14ac:dyDescent="0.25">
      <c r="A112" s="218" t="s">
        <v>89</v>
      </c>
      <c r="B112" s="218"/>
      <c r="C112" s="218"/>
      <c r="D112" s="218"/>
      <c r="E112" s="218"/>
      <c r="F112" s="218"/>
      <c r="G112" s="14">
        <v>104</v>
      </c>
      <c r="H112" s="22">
        <v>0</v>
      </c>
      <c r="I112" s="22">
        <v>3326</v>
      </c>
    </row>
    <row r="113" spans="1:9" ht="12.75" customHeight="1" x14ac:dyDescent="0.25">
      <c r="A113" s="218" t="s">
        <v>90</v>
      </c>
      <c r="B113" s="218"/>
      <c r="C113" s="218"/>
      <c r="D113" s="218"/>
      <c r="E113" s="218"/>
      <c r="F113" s="218"/>
      <c r="G113" s="14">
        <v>105</v>
      </c>
      <c r="H113" s="22">
        <v>0</v>
      </c>
      <c r="I113" s="22">
        <v>0</v>
      </c>
    </row>
    <row r="114" spans="1:9" ht="12.75" customHeight="1" x14ac:dyDescent="0.25">
      <c r="A114" s="218" t="s">
        <v>91</v>
      </c>
      <c r="B114" s="218"/>
      <c r="C114" s="218"/>
      <c r="D114" s="218"/>
      <c r="E114" s="218"/>
      <c r="F114" s="218"/>
      <c r="G114" s="14">
        <v>106</v>
      </c>
      <c r="H114" s="22">
        <v>0</v>
      </c>
      <c r="I114" s="22">
        <v>0</v>
      </c>
    </row>
    <row r="115" spans="1:9" ht="12.75" customHeight="1" x14ac:dyDescent="0.25">
      <c r="A115" s="218" t="s">
        <v>92</v>
      </c>
      <c r="B115" s="218"/>
      <c r="C115" s="218"/>
      <c r="D115" s="218"/>
      <c r="E115" s="218"/>
      <c r="F115" s="218"/>
      <c r="G115" s="14">
        <v>107</v>
      </c>
      <c r="H115" s="22">
        <v>22507275</v>
      </c>
      <c r="I115" s="22">
        <v>57393259</v>
      </c>
    </row>
    <row r="116" spans="1:9" ht="12.75" customHeight="1" x14ac:dyDescent="0.25">
      <c r="A116" s="218" t="s">
        <v>93</v>
      </c>
      <c r="B116" s="218"/>
      <c r="C116" s="218"/>
      <c r="D116" s="218"/>
      <c r="E116" s="218"/>
      <c r="F116" s="218"/>
      <c r="G116" s="14">
        <v>108</v>
      </c>
      <c r="H116" s="22">
        <v>6287102</v>
      </c>
      <c r="I116" s="22">
        <v>5476695</v>
      </c>
    </row>
    <row r="117" spans="1:9" ht="12.75" customHeight="1" x14ac:dyDescent="0.25">
      <c r="A117" s="220" t="s">
        <v>358</v>
      </c>
      <c r="B117" s="220"/>
      <c r="C117" s="220"/>
      <c r="D117" s="220"/>
      <c r="E117" s="220"/>
      <c r="F117" s="220"/>
      <c r="G117" s="15">
        <v>109</v>
      </c>
      <c r="H117" s="23">
        <f>SUM(H118:H131)</f>
        <v>230875622</v>
      </c>
      <c r="I117" s="23">
        <f>SUM(I118:I131)</f>
        <v>313727067</v>
      </c>
    </row>
    <row r="118" spans="1:9" ht="12.75" customHeight="1" x14ac:dyDescent="0.25">
      <c r="A118" s="218" t="s">
        <v>83</v>
      </c>
      <c r="B118" s="218"/>
      <c r="C118" s="218"/>
      <c r="D118" s="218"/>
      <c r="E118" s="218"/>
      <c r="F118" s="218"/>
      <c r="G118" s="14">
        <v>110</v>
      </c>
      <c r="H118" s="22">
        <v>0</v>
      </c>
      <c r="I118" s="22">
        <v>0</v>
      </c>
    </row>
    <row r="119" spans="1:9" ht="22.2" customHeight="1" x14ac:dyDescent="0.25">
      <c r="A119" s="218" t="s">
        <v>84</v>
      </c>
      <c r="B119" s="218"/>
      <c r="C119" s="218"/>
      <c r="D119" s="218"/>
      <c r="E119" s="218"/>
      <c r="F119" s="218"/>
      <c r="G119" s="14">
        <v>111</v>
      </c>
      <c r="H119" s="22">
        <v>0</v>
      </c>
      <c r="I119" s="22">
        <v>0</v>
      </c>
    </row>
    <row r="120" spans="1:9" ht="12.75" customHeight="1" x14ac:dyDescent="0.25">
      <c r="A120" s="218" t="s">
        <v>85</v>
      </c>
      <c r="B120" s="218"/>
      <c r="C120" s="218"/>
      <c r="D120" s="218"/>
      <c r="E120" s="218"/>
      <c r="F120" s="218"/>
      <c r="G120" s="14">
        <v>112</v>
      </c>
      <c r="H120" s="22">
        <v>0</v>
      </c>
      <c r="I120" s="22">
        <v>0</v>
      </c>
    </row>
    <row r="121" spans="1:9" ht="23.4" customHeight="1" x14ac:dyDescent="0.25">
      <c r="A121" s="218" t="s">
        <v>86</v>
      </c>
      <c r="B121" s="218"/>
      <c r="C121" s="218"/>
      <c r="D121" s="218"/>
      <c r="E121" s="218"/>
      <c r="F121" s="218"/>
      <c r="G121" s="14">
        <v>113</v>
      </c>
      <c r="H121" s="22">
        <v>0</v>
      </c>
      <c r="I121" s="22">
        <v>0</v>
      </c>
    </row>
    <row r="122" spans="1:9" ht="12.75" customHeight="1" x14ac:dyDescent="0.25">
      <c r="A122" s="218" t="s">
        <v>87</v>
      </c>
      <c r="B122" s="218"/>
      <c r="C122" s="218"/>
      <c r="D122" s="218"/>
      <c r="E122" s="218"/>
      <c r="F122" s="218"/>
      <c r="G122" s="14">
        <v>114</v>
      </c>
      <c r="H122" s="22">
        <v>0</v>
      </c>
      <c r="I122" s="22">
        <v>388084</v>
      </c>
    </row>
    <row r="123" spans="1:9" ht="12.75" customHeight="1" x14ac:dyDescent="0.25">
      <c r="A123" s="218" t="s">
        <v>88</v>
      </c>
      <c r="B123" s="218"/>
      <c r="C123" s="218"/>
      <c r="D123" s="218"/>
      <c r="E123" s="218"/>
      <c r="F123" s="218"/>
      <c r="G123" s="14">
        <v>115</v>
      </c>
      <c r="H123" s="22">
        <v>114873190</v>
      </c>
      <c r="I123" s="22">
        <v>145966851</v>
      </c>
    </row>
    <row r="124" spans="1:9" ht="12.75" customHeight="1" x14ac:dyDescent="0.25">
      <c r="A124" s="218" t="s">
        <v>89</v>
      </c>
      <c r="B124" s="218"/>
      <c r="C124" s="218"/>
      <c r="D124" s="218"/>
      <c r="E124" s="218"/>
      <c r="F124" s="218"/>
      <c r="G124" s="14">
        <v>116</v>
      </c>
      <c r="H124" s="22">
        <v>7649021</v>
      </c>
      <c r="I124" s="22">
        <v>5785770</v>
      </c>
    </row>
    <row r="125" spans="1:9" ht="12.75" customHeight="1" x14ac:dyDescent="0.25">
      <c r="A125" s="218" t="s">
        <v>90</v>
      </c>
      <c r="B125" s="218"/>
      <c r="C125" s="218"/>
      <c r="D125" s="218"/>
      <c r="E125" s="218"/>
      <c r="F125" s="218"/>
      <c r="G125" s="14">
        <v>117</v>
      </c>
      <c r="H125" s="22">
        <v>31793789</v>
      </c>
      <c r="I125" s="22">
        <v>42177741</v>
      </c>
    </row>
    <row r="126" spans="1:9" x14ac:dyDescent="0.25">
      <c r="A126" s="218" t="s">
        <v>91</v>
      </c>
      <c r="B126" s="218"/>
      <c r="C126" s="218"/>
      <c r="D126" s="218"/>
      <c r="E126" s="218"/>
      <c r="F126" s="218"/>
      <c r="G126" s="14">
        <v>118</v>
      </c>
      <c r="H126" s="22">
        <v>0</v>
      </c>
      <c r="I126" s="22">
        <v>0</v>
      </c>
    </row>
    <row r="127" spans="1:9" x14ac:dyDescent="0.25">
      <c r="A127" s="218" t="s">
        <v>94</v>
      </c>
      <c r="B127" s="218"/>
      <c r="C127" s="218"/>
      <c r="D127" s="218"/>
      <c r="E127" s="218"/>
      <c r="F127" s="218"/>
      <c r="G127" s="14">
        <v>119</v>
      </c>
      <c r="H127" s="22">
        <v>25087089</v>
      </c>
      <c r="I127" s="22">
        <v>37010886</v>
      </c>
    </row>
    <row r="128" spans="1:9" x14ac:dyDescent="0.25">
      <c r="A128" s="218" t="s">
        <v>95</v>
      </c>
      <c r="B128" s="218"/>
      <c r="C128" s="218"/>
      <c r="D128" s="218"/>
      <c r="E128" s="218"/>
      <c r="F128" s="218"/>
      <c r="G128" s="14">
        <v>120</v>
      </c>
      <c r="H128" s="22">
        <v>30623413</v>
      </c>
      <c r="I128" s="22">
        <v>51522989</v>
      </c>
    </row>
    <row r="129" spans="1:9" x14ac:dyDescent="0.25">
      <c r="A129" s="218" t="s">
        <v>96</v>
      </c>
      <c r="B129" s="218"/>
      <c r="C129" s="218"/>
      <c r="D129" s="218"/>
      <c r="E129" s="218"/>
      <c r="F129" s="218"/>
      <c r="G129" s="14">
        <v>121</v>
      </c>
      <c r="H129" s="22">
        <v>0</v>
      </c>
      <c r="I129" s="22">
        <v>0</v>
      </c>
    </row>
    <row r="130" spans="1:9" x14ac:dyDescent="0.25">
      <c r="A130" s="218" t="s">
        <v>97</v>
      </c>
      <c r="B130" s="218"/>
      <c r="C130" s="218"/>
      <c r="D130" s="218"/>
      <c r="E130" s="218"/>
      <c r="F130" s="218"/>
      <c r="G130" s="14">
        <v>122</v>
      </c>
      <c r="H130" s="22">
        <v>0</v>
      </c>
      <c r="I130" s="22">
        <v>0</v>
      </c>
    </row>
    <row r="131" spans="1:9" x14ac:dyDescent="0.25">
      <c r="A131" s="218" t="s">
        <v>98</v>
      </c>
      <c r="B131" s="218"/>
      <c r="C131" s="218"/>
      <c r="D131" s="218"/>
      <c r="E131" s="218"/>
      <c r="F131" s="218"/>
      <c r="G131" s="14">
        <v>123</v>
      </c>
      <c r="H131" s="22">
        <v>20849120</v>
      </c>
      <c r="I131" s="22">
        <v>30874746</v>
      </c>
    </row>
    <row r="132" spans="1:9" ht="22.2" customHeight="1" x14ac:dyDescent="0.25">
      <c r="A132" s="219" t="s">
        <v>99</v>
      </c>
      <c r="B132" s="219"/>
      <c r="C132" s="219"/>
      <c r="D132" s="219"/>
      <c r="E132" s="219"/>
      <c r="F132" s="219"/>
      <c r="G132" s="14">
        <v>124</v>
      </c>
      <c r="H132" s="22">
        <v>39219673</v>
      </c>
      <c r="I132" s="22">
        <v>45809551</v>
      </c>
    </row>
    <row r="133" spans="1:9" ht="12.75" customHeight="1" x14ac:dyDescent="0.25">
      <c r="A133" s="220" t="s">
        <v>359</v>
      </c>
      <c r="B133" s="220"/>
      <c r="C133" s="220"/>
      <c r="D133" s="220"/>
      <c r="E133" s="220"/>
      <c r="F133" s="220"/>
      <c r="G133" s="15">
        <v>125</v>
      </c>
      <c r="H133" s="23">
        <f>H75+H98+H105+H117+H132</f>
        <v>911653705</v>
      </c>
      <c r="I133" s="23">
        <f>I75+I98+I105+I117+I132</f>
        <v>1036734021</v>
      </c>
    </row>
    <row r="134" spans="1:9" x14ac:dyDescent="0.25">
      <c r="A134" s="219" t="s">
        <v>100</v>
      </c>
      <c r="B134" s="219"/>
      <c r="C134" s="219"/>
      <c r="D134" s="219"/>
      <c r="E134" s="219"/>
      <c r="F134" s="21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3" zoomScaleNormal="100" zoomScaleSheetLayoutView="110" workbookViewId="0">
      <selection activeCell="M55" sqref="M55"/>
    </sheetView>
  </sheetViews>
  <sheetFormatPr defaultRowHeight="13.2" x14ac:dyDescent="0.25"/>
  <cols>
    <col min="1" max="7" width="9.109375" style="102"/>
    <col min="8" max="11" width="19.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56" t="s">
        <v>102</v>
      </c>
      <c r="B1" s="257"/>
      <c r="C1" s="257"/>
      <c r="D1" s="257"/>
      <c r="E1" s="257"/>
      <c r="F1" s="257"/>
      <c r="G1" s="257"/>
      <c r="H1" s="257"/>
      <c r="I1" s="257"/>
    </row>
    <row r="2" spans="1:11" x14ac:dyDescent="0.25">
      <c r="A2" s="258" t="s">
        <v>451</v>
      </c>
      <c r="B2" s="259"/>
      <c r="C2" s="259"/>
      <c r="D2" s="259"/>
      <c r="E2" s="259"/>
      <c r="F2" s="259"/>
      <c r="G2" s="259"/>
      <c r="H2" s="259"/>
      <c r="I2" s="259"/>
    </row>
    <row r="3" spans="1:11" x14ac:dyDescent="0.25">
      <c r="A3" s="260" t="s">
        <v>282</v>
      </c>
      <c r="B3" s="261"/>
      <c r="C3" s="261"/>
      <c r="D3" s="261"/>
      <c r="E3" s="261"/>
      <c r="F3" s="261"/>
      <c r="G3" s="261"/>
      <c r="H3" s="261"/>
      <c r="I3" s="261"/>
      <c r="J3" s="262"/>
      <c r="K3" s="262"/>
    </row>
    <row r="4" spans="1:11" x14ac:dyDescent="0.25">
      <c r="A4" s="263" t="s">
        <v>452</v>
      </c>
      <c r="B4" s="264"/>
      <c r="C4" s="264"/>
      <c r="D4" s="264"/>
      <c r="E4" s="264"/>
      <c r="F4" s="264"/>
      <c r="G4" s="264"/>
      <c r="H4" s="264"/>
      <c r="I4" s="264"/>
      <c r="J4" s="265"/>
      <c r="K4" s="265"/>
    </row>
    <row r="5" spans="1:11" ht="22.2" customHeight="1" x14ac:dyDescent="0.25">
      <c r="A5" s="266" t="s">
        <v>2</v>
      </c>
      <c r="B5" s="267"/>
      <c r="C5" s="267"/>
      <c r="D5" s="267"/>
      <c r="E5" s="267"/>
      <c r="F5" s="267"/>
      <c r="G5" s="266" t="s">
        <v>103</v>
      </c>
      <c r="H5" s="268" t="s">
        <v>302</v>
      </c>
      <c r="I5" s="269"/>
      <c r="J5" s="268" t="s">
        <v>279</v>
      </c>
      <c r="K5" s="269"/>
    </row>
    <row r="6" spans="1:11" x14ac:dyDescent="0.25">
      <c r="A6" s="267"/>
      <c r="B6" s="267"/>
      <c r="C6" s="267"/>
      <c r="D6" s="267"/>
      <c r="E6" s="267"/>
      <c r="F6" s="267"/>
      <c r="G6" s="267"/>
      <c r="H6" s="103" t="s">
        <v>295</v>
      </c>
      <c r="I6" s="103" t="s">
        <v>296</v>
      </c>
      <c r="J6" s="103" t="s">
        <v>295</v>
      </c>
      <c r="K6" s="103" t="s">
        <v>296</v>
      </c>
    </row>
    <row r="7" spans="1:11" x14ac:dyDescent="0.25">
      <c r="A7" s="254">
        <v>1</v>
      </c>
      <c r="B7" s="255"/>
      <c r="C7" s="255"/>
      <c r="D7" s="255"/>
      <c r="E7" s="255"/>
      <c r="F7" s="255"/>
      <c r="G7" s="104">
        <v>2</v>
      </c>
      <c r="H7" s="103">
        <v>3</v>
      </c>
      <c r="I7" s="103">
        <v>4</v>
      </c>
      <c r="J7" s="103">
        <v>5</v>
      </c>
      <c r="K7" s="103">
        <v>6</v>
      </c>
    </row>
    <row r="8" spans="1:11" ht="12.75" customHeight="1" x14ac:dyDescent="0.25">
      <c r="A8" s="250" t="s">
        <v>360</v>
      </c>
      <c r="B8" s="250"/>
      <c r="C8" s="250"/>
      <c r="D8" s="250"/>
      <c r="E8" s="250"/>
      <c r="F8" s="250"/>
      <c r="G8" s="15">
        <v>1</v>
      </c>
      <c r="H8" s="105">
        <f>SUM(H9:H13)</f>
        <v>192056895</v>
      </c>
      <c r="I8" s="105">
        <f>SUM(I9:I13)</f>
        <v>192056895</v>
      </c>
      <c r="J8" s="105">
        <f>SUM(J9:J13)</f>
        <v>296889991</v>
      </c>
      <c r="K8" s="105">
        <f>SUM(K9:K13)</f>
        <v>296889991</v>
      </c>
    </row>
    <row r="9" spans="1:11" ht="12.75" customHeight="1" x14ac:dyDescent="0.25">
      <c r="A9" s="218" t="s">
        <v>115</v>
      </c>
      <c r="B9" s="218"/>
      <c r="C9" s="218"/>
      <c r="D9" s="218"/>
      <c r="E9" s="218"/>
      <c r="F9" s="218"/>
      <c r="G9" s="14">
        <v>2</v>
      </c>
      <c r="H9" s="106">
        <v>0</v>
      </c>
      <c r="I9" s="106">
        <v>0</v>
      </c>
      <c r="J9" s="106">
        <v>0</v>
      </c>
      <c r="K9" s="106">
        <v>0</v>
      </c>
    </row>
    <row r="10" spans="1:11" ht="12.75" customHeight="1" x14ac:dyDescent="0.25">
      <c r="A10" s="218" t="s">
        <v>116</v>
      </c>
      <c r="B10" s="218"/>
      <c r="C10" s="218"/>
      <c r="D10" s="218"/>
      <c r="E10" s="218"/>
      <c r="F10" s="218"/>
      <c r="G10" s="14">
        <v>3</v>
      </c>
      <c r="H10" s="106">
        <v>191263143</v>
      </c>
      <c r="I10" s="106">
        <v>191263143</v>
      </c>
      <c r="J10" s="106">
        <v>293463502</v>
      </c>
      <c r="K10" s="106">
        <v>293463502</v>
      </c>
    </row>
    <row r="11" spans="1:11" ht="12.75" customHeight="1" x14ac:dyDescent="0.25">
      <c r="A11" s="218" t="s">
        <v>117</v>
      </c>
      <c r="B11" s="218"/>
      <c r="C11" s="218"/>
      <c r="D11" s="218"/>
      <c r="E11" s="218"/>
      <c r="F11" s="218"/>
      <c r="G11" s="14">
        <v>4</v>
      </c>
      <c r="H11" s="106">
        <v>0</v>
      </c>
      <c r="I11" s="106">
        <v>0</v>
      </c>
      <c r="J11" s="106">
        <v>0</v>
      </c>
      <c r="K11" s="106">
        <v>0</v>
      </c>
    </row>
    <row r="12" spans="1:11" ht="12.75" customHeight="1" x14ac:dyDescent="0.25">
      <c r="A12" s="218" t="s">
        <v>118</v>
      </c>
      <c r="B12" s="218"/>
      <c r="C12" s="218"/>
      <c r="D12" s="218"/>
      <c r="E12" s="218"/>
      <c r="F12" s="218"/>
      <c r="G12" s="14">
        <v>5</v>
      </c>
      <c r="H12" s="106">
        <v>0</v>
      </c>
      <c r="I12" s="106">
        <v>0</v>
      </c>
      <c r="J12" s="106">
        <v>0</v>
      </c>
      <c r="K12" s="106">
        <v>0</v>
      </c>
    </row>
    <row r="13" spans="1:11" ht="12.75" customHeight="1" x14ac:dyDescent="0.25">
      <c r="A13" s="218" t="s">
        <v>119</v>
      </c>
      <c r="B13" s="218"/>
      <c r="C13" s="218"/>
      <c r="D13" s="218"/>
      <c r="E13" s="218"/>
      <c r="F13" s="218"/>
      <c r="G13" s="14">
        <v>6</v>
      </c>
      <c r="H13" s="106">
        <v>793752</v>
      </c>
      <c r="I13" s="106">
        <v>793752</v>
      </c>
      <c r="J13" s="106">
        <v>3426489</v>
      </c>
      <c r="K13" s="106">
        <v>3426489</v>
      </c>
    </row>
    <row r="14" spans="1:11" ht="12.75" customHeight="1" x14ac:dyDescent="0.25">
      <c r="A14" s="250" t="s">
        <v>361</v>
      </c>
      <c r="B14" s="250"/>
      <c r="C14" s="250"/>
      <c r="D14" s="250"/>
      <c r="E14" s="250"/>
      <c r="F14" s="250"/>
      <c r="G14" s="15">
        <v>7</v>
      </c>
      <c r="H14" s="105">
        <f>H15+H16+H20+H24+H25+H26+H29+H36</f>
        <v>172049782</v>
      </c>
      <c r="I14" s="105">
        <f>I15+I16+I20+I24+I25+I26+I29+I36</f>
        <v>172049782</v>
      </c>
      <c r="J14" s="105">
        <f>J15+J16+J20+J24+J25+J26+J29+J36</f>
        <v>271105732</v>
      </c>
      <c r="K14" s="105">
        <f>K15+K16+K20+K24+K25+K26+K29+K36</f>
        <v>271105732</v>
      </c>
    </row>
    <row r="15" spans="1:11" ht="12.75" customHeight="1" x14ac:dyDescent="0.25">
      <c r="A15" s="218" t="s">
        <v>104</v>
      </c>
      <c r="B15" s="218"/>
      <c r="C15" s="218"/>
      <c r="D15" s="218"/>
      <c r="E15" s="218"/>
      <c r="F15" s="218"/>
      <c r="G15" s="14">
        <v>8</v>
      </c>
      <c r="H15" s="106">
        <v>0</v>
      </c>
      <c r="I15" s="106">
        <v>0</v>
      </c>
      <c r="J15" s="106">
        <v>0</v>
      </c>
      <c r="K15" s="106">
        <v>0</v>
      </c>
    </row>
    <row r="16" spans="1:11" ht="12.75" customHeight="1" x14ac:dyDescent="0.25">
      <c r="A16" s="222" t="s">
        <v>441</v>
      </c>
      <c r="B16" s="222"/>
      <c r="C16" s="222"/>
      <c r="D16" s="222"/>
      <c r="E16" s="222"/>
      <c r="F16" s="222"/>
      <c r="G16" s="15">
        <v>9</v>
      </c>
      <c r="H16" s="105">
        <f>SUM(H17:H19)</f>
        <v>24926379</v>
      </c>
      <c r="I16" s="105">
        <f>SUM(I17:I19)</f>
        <v>24926379</v>
      </c>
      <c r="J16" s="105">
        <f>SUM(J17:J19)</f>
        <v>25843546</v>
      </c>
      <c r="K16" s="105">
        <f>SUM(K17:K19)</f>
        <v>25843546</v>
      </c>
    </row>
    <row r="17" spans="1:11" ht="12.75" customHeight="1" x14ac:dyDescent="0.25">
      <c r="A17" s="253" t="s">
        <v>120</v>
      </c>
      <c r="B17" s="253"/>
      <c r="C17" s="253"/>
      <c r="D17" s="253"/>
      <c r="E17" s="253"/>
      <c r="F17" s="253"/>
      <c r="G17" s="14">
        <v>10</v>
      </c>
      <c r="H17" s="106">
        <v>578308</v>
      </c>
      <c r="I17" s="106">
        <v>578308</v>
      </c>
      <c r="J17" s="106">
        <v>676521</v>
      </c>
      <c r="K17" s="106">
        <v>676521</v>
      </c>
    </row>
    <row r="18" spans="1:11" ht="12.75" customHeight="1" x14ac:dyDescent="0.25">
      <c r="A18" s="253" t="s">
        <v>121</v>
      </c>
      <c r="B18" s="253"/>
      <c r="C18" s="253"/>
      <c r="D18" s="253"/>
      <c r="E18" s="253"/>
      <c r="F18" s="253"/>
      <c r="G18" s="14">
        <v>11</v>
      </c>
      <c r="H18" s="106">
        <v>3536850</v>
      </c>
      <c r="I18" s="106">
        <v>3536850</v>
      </c>
      <c r="J18" s="106">
        <v>1655434</v>
      </c>
      <c r="K18" s="106">
        <v>1655434</v>
      </c>
    </row>
    <row r="19" spans="1:11" ht="12.75" customHeight="1" x14ac:dyDescent="0.25">
      <c r="A19" s="253" t="s">
        <v>122</v>
      </c>
      <c r="B19" s="253"/>
      <c r="C19" s="253"/>
      <c r="D19" s="253"/>
      <c r="E19" s="253"/>
      <c r="F19" s="253"/>
      <c r="G19" s="14">
        <v>12</v>
      </c>
      <c r="H19" s="106">
        <v>20811221</v>
      </c>
      <c r="I19" s="106">
        <v>20811221</v>
      </c>
      <c r="J19" s="106">
        <v>23511591</v>
      </c>
      <c r="K19" s="106">
        <v>23511591</v>
      </c>
    </row>
    <row r="20" spans="1:11" ht="12.75" customHeight="1" x14ac:dyDescent="0.25">
      <c r="A20" s="222" t="s">
        <v>442</v>
      </c>
      <c r="B20" s="222"/>
      <c r="C20" s="222"/>
      <c r="D20" s="222"/>
      <c r="E20" s="222"/>
      <c r="F20" s="222"/>
      <c r="G20" s="15">
        <v>13</v>
      </c>
      <c r="H20" s="105">
        <f>SUM(H21:H23)</f>
        <v>123009288</v>
      </c>
      <c r="I20" s="105">
        <f>SUM(I21:I23)</f>
        <v>123009288</v>
      </c>
      <c r="J20" s="105">
        <f>SUM(J21:J23)</f>
        <v>213346824</v>
      </c>
      <c r="K20" s="105">
        <f>SUM(K21:K23)</f>
        <v>213346824</v>
      </c>
    </row>
    <row r="21" spans="1:11" ht="12.75" customHeight="1" x14ac:dyDescent="0.25">
      <c r="A21" s="253" t="s">
        <v>105</v>
      </c>
      <c r="B21" s="253"/>
      <c r="C21" s="253"/>
      <c r="D21" s="253"/>
      <c r="E21" s="253"/>
      <c r="F21" s="253"/>
      <c r="G21" s="14">
        <v>14</v>
      </c>
      <c r="H21" s="106">
        <v>83926086</v>
      </c>
      <c r="I21" s="106">
        <v>83926086</v>
      </c>
      <c r="J21" s="106">
        <v>145415460</v>
      </c>
      <c r="K21" s="106">
        <v>145415460</v>
      </c>
    </row>
    <row r="22" spans="1:11" ht="12.75" customHeight="1" x14ac:dyDescent="0.25">
      <c r="A22" s="253" t="s">
        <v>106</v>
      </c>
      <c r="B22" s="253"/>
      <c r="C22" s="253"/>
      <c r="D22" s="253"/>
      <c r="E22" s="253"/>
      <c r="F22" s="253"/>
      <c r="G22" s="14">
        <v>15</v>
      </c>
      <c r="H22" s="106">
        <v>26028232</v>
      </c>
      <c r="I22" s="106">
        <v>26028232</v>
      </c>
      <c r="J22" s="106">
        <v>41952615</v>
      </c>
      <c r="K22" s="106">
        <v>41952615</v>
      </c>
    </row>
    <row r="23" spans="1:11" ht="12.75" customHeight="1" x14ac:dyDescent="0.25">
      <c r="A23" s="253" t="s">
        <v>107</v>
      </c>
      <c r="B23" s="253"/>
      <c r="C23" s="253"/>
      <c r="D23" s="253"/>
      <c r="E23" s="253"/>
      <c r="F23" s="253"/>
      <c r="G23" s="14">
        <v>16</v>
      </c>
      <c r="H23" s="106">
        <v>13054970</v>
      </c>
      <c r="I23" s="106">
        <v>13054970</v>
      </c>
      <c r="J23" s="106">
        <v>25978749</v>
      </c>
      <c r="K23" s="106">
        <v>25978749</v>
      </c>
    </row>
    <row r="24" spans="1:11" ht="12.75" customHeight="1" x14ac:dyDescent="0.25">
      <c r="A24" s="218" t="s">
        <v>108</v>
      </c>
      <c r="B24" s="218"/>
      <c r="C24" s="218"/>
      <c r="D24" s="218"/>
      <c r="E24" s="218"/>
      <c r="F24" s="218"/>
      <c r="G24" s="14">
        <v>17</v>
      </c>
      <c r="H24" s="106">
        <v>14355226</v>
      </c>
      <c r="I24" s="106">
        <v>14355226</v>
      </c>
      <c r="J24" s="106">
        <v>20360780</v>
      </c>
      <c r="K24" s="106">
        <v>20360780</v>
      </c>
    </row>
    <row r="25" spans="1:11" ht="12.75" customHeight="1" x14ac:dyDescent="0.25">
      <c r="A25" s="218" t="s">
        <v>109</v>
      </c>
      <c r="B25" s="218"/>
      <c r="C25" s="218"/>
      <c r="D25" s="218"/>
      <c r="E25" s="218"/>
      <c r="F25" s="218"/>
      <c r="G25" s="14">
        <v>18</v>
      </c>
      <c r="H25" s="106">
        <v>9118354</v>
      </c>
      <c r="I25" s="106">
        <v>9118354</v>
      </c>
      <c r="J25" s="106">
        <v>11264403</v>
      </c>
      <c r="K25" s="106">
        <v>11264403</v>
      </c>
    </row>
    <row r="26" spans="1:11" ht="12.75" customHeight="1" x14ac:dyDescent="0.25">
      <c r="A26" s="222" t="s">
        <v>443</v>
      </c>
      <c r="B26" s="222"/>
      <c r="C26" s="222"/>
      <c r="D26" s="222"/>
      <c r="E26" s="222"/>
      <c r="F26" s="222"/>
      <c r="G26" s="15">
        <v>19</v>
      </c>
      <c r="H26" s="105">
        <f>H27+H28</f>
        <v>0</v>
      </c>
      <c r="I26" s="105">
        <f>I27+I28</f>
        <v>0</v>
      </c>
      <c r="J26" s="105">
        <f>J27+J28</f>
        <v>0</v>
      </c>
      <c r="K26" s="105">
        <f>K27+K28</f>
        <v>0</v>
      </c>
    </row>
    <row r="27" spans="1:11" ht="12.75" customHeight="1" x14ac:dyDescent="0.25">
      <c r="A27" s="253" t="s">
        <v>123</v>
      </c>
      <c r="B27" s="253"/>
      <c r="C27" s="253"/>
      <c r="D27" s="253"/>
      <c r="E27" s="253"/>
      <c r="F27" s="253"/>
      <c r="G27" s="14">
        <v>20</v>
      </c>
      <c r="H27" s="106">
        <v>0</v>
      </c>
      <c r="I27" s="106">
        <v>0</v>
      </c>
      <c r="J27" s="106">
        <v>0</v>
      </c>
      <c r="K27" s="106">
        <v>0</v>
      </c>
    </row>
    <row r="28" spans="1:11" ht="12.75" customHeight="1" x14ac:dyDescent="0.25">
      <c r="A28" s="253" t="s">
        <v>124</v>
      </c>
      <c r="B28" s="253"/>
      <c r="C28" s="253"/>
      <c r="D28" s="253"/>
      <c r="E28" s="253"/>
      <c r="F28" s="253"/>
      <c r="G28" s="14">
        <v>21</v>
      </c>
      <c r="H28" s="106">
        <v>0</v>
      </c>
      <c r="I28" s="106">
        <v>0</v>
      </c>
      <c r="J28" s="106">
        <v>0</v>
      </c>
      <c r="K28" s="106">
        <v>0</v>
      </c>
    </row>
    <row r="29" spans="1:11" ht="12.75" customHeight="1" x14ac:dyDescent="0.25">
      <c r="A29" s="222" t="s">
        <v>444</v>
      </c>
      <c r="B29" s="222"/>
      <c r="C29" s="222"/>
      <c r="D29" s="222"/>
      <c r="E29" s="222"/>
      <c r="F29" s="222"/>
      <c r="G29" s="15">
        <v>22</v>
      </c>
      <c r="H29" s="105">
        <f>SUM(H30:H35)</f>
        <v>640535</v>
      </c>
      <c r="I29" s="105">
        <f>SUM(I30:I35)</f>
        <v>640535</v>
      </c>
      <c r="J29" s="105">
        <f>SUM(J30:J35)</f>
        <v>290179</v>
      </c>
      <c r="K29" s="105">
        <f>SUM(K30:K35)</f>
        <v>290179</v>
      </c>
    </row>
    <row r="30" spans="1:11" ht="12.75" customHeight="1" x14ac:dyDescent="0.25">
      <c r="A30" s="253" t="s">
        <v>125</v>
      </c>
      <c r="B30" s="253"/>
      <c r="C30" s="253"/>
      <c r="D30" s="253"/>
      <c r="E30" s="253"/>
      <c r="F30" s="253"/>
      <c r="G30" s="14">
        <v>23</v>
      </c>
      <c r="H30" s="106">
        <v>686690</v>
      </c>
      <c r="I30" s="106">
        <v>686690</v>
      </c>
      <c r="J30" s="106">
        <v>0</v>
      </c>
      <c r="K30" s="106">
        <v>0</v>
      </c>
    </row>
    <row r="31" spans="1:11" ht="12.75" customHeight="1" x14ac:dyDescent="0.25">
      <c r="A31" s="253" t="s">
        <v>126</v>
      </c>
      <c r="B31" s="253"/>
      <c r="C31" s="253"/>
      <c r="D31" s="253"/>
      <c r="E31" s="253"/>
      <c r="F31" s="253"/>
      <c r="G31" s="14">
        <v>24</v>
      </c>
      <c r="H31" s="106">
        <v>0</v>
      </c>
      <c r="I31" s="106">
        <v>0</v>
      </c>
      <c r="J31" s="106">
        <v>0</v>
      </c>
      <c r="K31" s="106">
        <v>0</v>
      </c>
    </row>
    <row r="32" spans="1:11" ht="12.75" customHeight="1" x14ac:dyDescent="0.25">
      <c r="A32" s="253" t="s">
        <v>127</v>
      </c>
      <c r="B32" s="253"/>
      <c r="C32" s="253"/>
      <c r="D32" s="253"/>
      <c r="E32" s="253"/>
      <c r="F32" s="253"/>
      <c r="G32" s="14">
        <v>25</v>
      </c>
      <c r="H32" s="106">
        <v>-46155</v>
      </c>
      <c r="I32" s="106">
        <v>-46155</v>
      </c>
      <c r="J32" s="106">
        <v>290179</v>
      </c>
      <c r="K32" s="106">
        <v>290179</v>
      </c>
    </row>
    <row r="33" spans="1:11" ht="12.75" customHeight="1" x14ac:dyDescent="0.25">
      <c r="A33" s="253" t="s">
        <v>128</v>
      </c>
      <c r="B33" s="253"/>
      <c r="C33" s="253"/>
      <c r="D33" s="253"/>
      <c r="E33" s="253"/>
      <c r="F33" s="253"/>
      <c r="G33" s="14">
        <v>26</v>
      </c>
      <c r="H33" s="106">
        <v>0</v>
      </c>
      <c r="I33" s="106">
        <v>0</v>
      </c>
      <c r="J33" s="106">
        <v>0</v>
      </c>
      <c r="K33" s="106">
        <v>0</v>
      </c>
    </row>
    <row r="34" spans="1:11" ht="12.75" customHeight="1" x14ac:dyDescent="0.25">
      <c r="A34" s="253" t="s">
        <v>129</v>
      </c>
      <c r="B34" s="253"/>
      <c r="C34" s="253"/>
      <c r="D34" s="253"/>
      <c r="E34" s="253"/>
      <c r="F34" s="253"/>
      <c r="G34" s="14">
        <v>27</v>
      </c>
      <c r="H34" s="106">
        <v>0</v>
      </c>
      <c r="I34" s="106">
        <v>0</v>
      </c>
      <c r="J34" s="106">
        <v>0</v>
      </c>
      <c r="K34" s="106">
        <v>0</v>
      </c>
    </row>
    <row r="35" spans="1:11" ht="12.75" customHeight="1" x14ac:dyDescent="0.25">
      <c r="A35" s="253" t="s">
        <v>130</v>
      </c>
      <c r="B35" s="253"/>
      <c r="C35" s="253"/>
      <c r="D35" s="253"/>
      <c r="E35" s="253"/>
      <c r="F35" s="253"/>
      <c r="G35" s="14">
        <v>28</v>
      </c>
      <c r="H35" s="106">
        <v>0</v>
      </c>
      <c r="I35" s="106">
        <v>0</v>
      </c>
      <c r="J35" s="106">
        <v>0</v>
      </c>
      <c r="K35" s="106">
        <v>0</v>
      </c>
    </row>
    <row r="36" spans="1:11" ht="12.75" customHeight="1" x14ac:dyDescent="0.25">
      <c r="A36" s="218" t="s">
        <v>110</v>
      </c>
      <c r="B36" s="218"/>
      <c r="C36" s="218"/>
      <c r="D36" s="218"/>
      <c r="E36" s="218"/>
      <c r="F36" s="218"/>
      <c r="G36" s="14">
        <v>29</v>
      </c>
      <c r="H36" s="106">
        <v>0</v>
      </c>
      <c r="I36" s="106">
        <v>0</v>
      </c>
      <c r="J36" s="106">
        <v>0</v>
      </c>
      <c r="K36" s="106">
        <v>0</v>
      </c>
    </row>
    <row r="37" spans="1:11" ht="12.75" customHeight="1" x14ac:dyDescent="0.25">
      <c r="A37" s="250" t="s">
        <v>362</v>
      </c>
      <c r="B37" s="250"/>
      <c r="C37" s="250"/>
      <c r="D37" s="250"/>
      <c r="E37" s="250"/>
      <c r="F37" s="250"/>
      <c r="G37" s="15">
        <v>30</v>
      </c>
      <c r="H37" s="105">
        <f>SUM(H38:H47)</f>
        <v>4880196</v>
      </c>
      <c r="I37" s="105">
        <f>SUM(I38:I47)</f>
        <v>4880196</v>
      </c>
      <c r="J37" s="105">
        <f>SUM(J38:J47)</f>
        <v>2395506</v>
      </c>
      <c r="K37" s="105">
        <f>SUM(K38:K47)</f>
        <v>2395506</v>
      </c>
    </row>
    <row r="38" spans="1:11" ht="12.75" customHeight="1" x14ac:dyDescent="0.25">
      <c r="A38" s="218" t="s">
        <v>131</v>
      </c>
      <c r="B38" s="218"/>
      <c r="C38" s="218"/>
      <c r="D38" s="218"/>
      <c r="E38" s="218"/>
      <c r="F38" s="218"/>
      <c r="G38" s="14">
        <v>31</v>
      </c>
      <c r="H38" s="106">
        <v>0</v>
      </c>
      <c r="I38" s="106">
        <v>0</v>
      </c>
      <c r="J38" s="106">
        <v>0</v>
      </c>
      <c r="K38" s="106">
        <v>0</v>
      </c>
    </row>
    <row r="39" spans="1:11" ht="25.2" customHeight="1" x14ac:dyDescent="0.25">
      <c r="A39" s="218" t="s">
        <v>132</v>
      </c>
      <c r="B39" s="218"/>
      <c r="C39" s="218"/>
      <c r="D39" s="218"/>
      <c r="E39" s="218"/>
      <c r="F39" s="218"/>
      <c r="G39" s="14">
        <v>32</v>
      </c>
      <c r="H39" s="106">
        <v>0</v>
      </c>
      <c r="I39" s="106">
        <v>0</v>
      </c>
      <c r="J39" s="106">
        <v>0</v>
      </c>
      <c r="K39" s="106">
        <v>0</v>
      </c>
    </row>
    <row r="40" spans="1:11" ht="25.2" customHeight="1" x14ac:dyDescent="0.25">
      <c r="A40" s="218" t="s">
        <v>133</v>
      </c>
      <c r="B40" s="218"/>
      <c r="C40" s="218"/>
      <c r="D40" s="218"/>
      <c r="E40" s="218"/>
      <c r="F40" s="218"/>
      <c r="G40" s="14">
        <v>33</v>
      </c>
      <c r="H40" s="106">
        <v>0</v>
      </c>
      <c r="I40" s="106">
        <v>0</v>
      </c>
      <c r="J40" s="106">
        <v>0</v>
      </c>
      <c r="K40" s="106">
        <v>0</v>
      </c>
    </row>
    <row r="41" spans="1:11" ht="25.2" customHeight="1" x14ac:dyDescent="0.25">
      <c r="A41" s="218" t="s">
        <v>134</v>
      </c>
      <c r="B41" s="218"/>
      <c r="C41" s="218"/>
      <c r="D41" s="218"/>
      <c r="E41" s="218"/>
      <c r="F41" s="218"/>
      <c r="G41" s="14">
        <v>34</v>
      </c>
      <c r="H41" s="106">
        <v>0</v>
      </c>
      <c r="I41" s="106">
        <v>0</v>
      </c>
      <c r="J41" s="106">
        <v>0</v>
      </c>
      <c r="K41" s="106">
        <v>0</v>
      </c>
    </row>
    <row r="42" spans="1:11" ht="25.2" customHeight="1" x14ac:dyDescent="0.25">
      <c r="A42" s="218" t="s">
        <v>135</v>
      </c>
      <c r="B42" s="218"/>
      <c r="C42" s="218"/>
      <c r="D42" s="218"/>
      <c r="E42" s="218"/>
      <c r="F42" s="218"/>
      <c r="G42" s="14">
        <v>35</v>
      </c>
      <c r="H42" s="106">
        <v>0</v>
      </c>
      <c r="I42" s="106">
        <v>0</v>
      </c>
      <c r="J42" s="106">
        <v>0</v>
      </c>
      <c r="K42" s="106">
        <v>0</v>
      </c>
    </row>
    <row r="43" spans="1:11" ht="12.75" customHeight="1" x14ac:dyDescent="0.25">
      <c r="A43" s="218" t="s">
        <v>136</v>
      </c>
      <c r="B43" s="218"/>
      <c r="C43" s="218"/>
      <c r="D43" s="218"/>
      <c r="E43" s="218"/>
      <c r="F43" s="218"/>
      <c r="G43" s="14">
        <v>36</v>
      </c>
      <c r="H43" s="106">
        <v>0</v>
      </c>
      <c r="I43" s="106">
        <v>0</v>
      </c>
      <c r="J43" s="106">
        <v>39132</v>
      </c>
      <c r="K43" s="106">
        <v>39132</v>
      </c>
    </row>
    <row r="44" spans="1:11" ht="12.75" customHeight="1" x14ac:dyDescent="0.25">
      <c r="A44" s="218" t="s">
        <v>137</v>
      </c>
      <c r="B44" s="218"/>
      <c r="C44" s="218"/>
      <c r="D44" s="218"/>
      <c r="E44" s="218"/>
      <c r="F44" s="218"/>
      <c r="G44" s="14">
        <v>37</v>
      </c>
      <c r="H44" s="106">
        <v>695763</v>
      </c>
      <c r="I44" s="106">
        <v>695763</v>
      </c>
      <c r="J44" s="106">
        <v>1062494</v>
      </c>
      <c r="K44" s="106">
        <v>1062494</v>
      </c>
    </row>
    <row r="45" spans="1:11" ht="12.75" customHeight="1" x14ac:dyDescent="0.25">
      <c r="A45" s="218" t="s">
        <v>138</v>
      </c>
      <c r="B45" s="218"/>
      <c r="C45" s="218"/>
      <c r="D45" s="218"/>
      <c r="E45" s="218"/>
      <c r="F45" s="218"/>
      <c r="G45" s="14">
        <v>38</v>
      </c>
      <c r="H45" s="106">
        <v>4084890</v>
      </c>
      <c r="I45" s="106">
        <v>4084890</v>
      </c>
      <c r="J45" s="106">
        <v>1293880</v>
      </c>
      <c r="K45" s="106">
        <v>1293880</v>
      </c>
    </row>
    <row r="46" spans="1:11" ht="12.75" customHeight="1" x14ac:dyDescent="0.25">
      <c r="A46" s="218" t="s">
        <v>139</v>
      </c>
      <c r="B46" s="218"/>
      <c r="C46" s="218"/>
      <c r="D46" s="218"/>
      <c r="E46" s="218"/>
      <c r="F46" s="218"/>
      <c r="G46" s="14">
        <v>39</v>
      </c>
      <c r="H46" s="106">
        <v>0</v>
      </c>
      <c r="I46" s="106">
        <v>0</v>
      </c>
      <c r="J46" s="106">
        <v>0</v>
      </c>
      <c r="K46" s="106">
        <v>0</v>
      </c>
    </row>
    <row r="47" spans="1:11" ht="12.75" customHeight="1" x14ac:dyDescent="0.25">
      <c r="A47" s="218" t="s">
        <v>140</v>
      </c>
      <c r="B47" s="218"/>
      <c r="C47" s="218"/>
      <c r="D47" s="218"/>
      <c r="E47" s="218"/>
      <c r="F47" s="218"/>
      <c r="G47" s="14">
        <v>40</v>
      </c>
      <c r="H47" s="106">
        <v>99543</v>
      </c>
      <c r="I47" s="106">
        <v>99543</v>
      </c>
      <c r="J47" s="106">
        <v>0</v>
      </c>
      <c r="K47" s="106">
        <v>0</v>
      </c>
    </row>
    <row r="48" spans="1:11" ht="12.75" customHeight="1" x14ac:dyDescent="0.25">
      <c r="A48" s="250" t="s">
        <v>363</v>
      </c>
      <c r="B48" s="250"/>
      <c r="C48" s="250"/>
      <c r="D48" s="250"/>
      <c r="E48" s="250"/>
      <c r="F48" s="250"/>
      <c r="G48" s="15">
        <v>41</v>
      </c>
      <c r="H48" s="105">
        <f>SUM(H49:H55)</f>
        <v>5316319</v>
      </c>
      <c r="I48" s="105">
        <f>SUM(I49:I55)</f>
        <v>5316319</v>
      </c>
      <c r="J48" s="105">
        <f>SUM(J49:J55)</f>
        <v>7706748</v>
      </c>
      <c r="K48" s="105">
        <f>SUM(K49:K55)</f>
        <v>7706748</v>
      </c>
    </row>
    <row r="49" spans="1:11" ht="25.2" customHeight="1" x14ac:dyDescent="0.25">
      <c r="A49" s="218" t="s">
        <v>141</v>
      </c>
      <c r="B49" s="218"/>
      <c r="C49" s="218"/>
      <c r="D49" s="218"/>
      <c r="E49" s="218"/>
      <c r="F49" s="218"/>
      <c r="G49" s="14">
        <v>42</v>
      </c>
      <c r="H49" s="106">
        <v>0</v>
      </c>
      <c r="I49" s="106">
        <v>0</v>
      </c>
      <c r="J49" s="106">
        <v>0</v>
      </c>
      <c r="K49" s="106">
        <v>0</v>
      </c>
    </row>
    <row r="50" spans="1:11" ht="12.75" customHeight="1" x14ac:dyDescent="0.25">
      <c r="A50" s="243" t="s">
        <v>142</v>
      </c>
      <c r="B50" s="243"/>
      <c r="C50" s="243"/>
      <c r="D50" s="243"/>
      <c r="E50" s="243"/>
      <c r="F50" s="243"/>
      <c r="G50" s="14">
        <v>43</v>
      </c>
      <c r="H50" s="106">
        <v>0</v>
      </c>
      <c r="I50" s="106">
        <v>0</v>
      </c>
      <c r="J50" s="106">
        <v>0</v>
      </c>
      <c r="K50" s="106">
        <v>0</v>
      </c>
    </row>
    <row r="51" spans="1:11" ht="12.75" customHeight="1" x14ac:dyDescent="0.25">
      <c r="A51" s="243" t="s">
        <v>143</v>
      </c>
      <c r="B51" s="243"/>
      <c r="C51" s="243"/>
      <c r="D51" s="243"/>
      <c r="E51" s="243"/>
      <c r="F51" s="243"/>
      <c r="G51" s="14">
        <v>44</v>
      </c>
      <c r="H51" s="106">
        <v>2814423</v>
      </c>
      <c r="I51" s="106">
        <v>2814423</v>
      </c>
      <c r="J51" s="106">
        <v>5822614</v>
      </c>
      <c r="K51" s="106">
        <v>5822614</v>
      </c>
    </row>
    <row r="52" spans="1:11" ht="12.75" customHeight="1" x14ac:dyDescent="0.25">
      <c r="A52" s="243" t="s">
        <v>144</v>
      </c>
      <c r="B52" s="243"/>
      <c r="C52" s="243"/>
      <c r="D52" s="243"/>
      <c r="E52" s="243"/>
      <c r="F52" s="243"/>
      <c r="G52" s="14">
        <v>45</v>
      </c>
      <c r="H52" s="106">
        <v>2113609</v>
      </c>
      <c r="I52" s="106">
        <v>2113609</v>
      </c>
      <c r="J52" s="106">
        <v>1756529</v>
      </c>
      <c r="K52" s="106">
        <v>1756529</v>
      </c>
    </row>
    <row r="53" spans="1:11" ht="12.75" customHeight="1" x14ac:dyDescent="0.25">
      <c r="A53" s="243" t="s">
        <v>145</v>
      </c>
      <c r="B53" s="243"/>
      <c r="C53" s="243"/>
      <c r="D53" s="243"/>
      <c r="E53" s="243"/>
      <c r="F53" s="243"/>
      <c r="G53" s="14">
        <v>46</v>
      </c>
      <c r="H53" s="106">
        <v>0</v>
      </c>
      <c r="I53" s="106">
        <v>0</v>
      </c>
      <c r="J53" s="106">
        <v>0</v>
      </c>
      <c r="K53" s="106">
        <v>0</v>
      </c>
    </row>
    <row r="54" spans="1:11" ht="12.75" customHeight="1" x14ac:dyDescent="0.25">
      <c r="A54" s="243" t="s">
        <v>146</v>
      </c>
      <c r="B54" s="243"/>
      <c r="C54" s="243"/>
      <c r="D54" s="243"/>
      <c r="E54" s="243"/>
      <c r="F54" s="243"/>
      <c r="G54" s="14">
        <v>47</v>
      </c>
      <c r="H54" s="106">
        <v>0</v>
      </c>
      <c r="I54" s="106">
        <v>0</v>
      </c>
      <c r="J54" s="106">
        <v>0</v>
      </c>
      <c r="K54" s="106">
        <v>0</v>
      </c>
    </row>
    <row r="55" spans="1:11" ht="12.75" customHeight="1" x14ac:dyDescent="0.25">
      <c r="A55" s="243" t="s">
        <v>147</v>
      </c>
      <c r="B55" s="243"/>
      <c r="C55" s="243"/>
      <c r="D55" s="243"/>
      <c r="E55" s="243"/>
      <c r="F55" s="243"/>
      <c r="G55" s="14">
        <v>48</v>
      </c>
      <c r="H55" s="106">
        <v>388287</v>
      </c>
      <c r="I55" s="106">
        <v>388287</v>
      </c>
      <c r="J55" s="106">
        <v>127605</v>
      </c>
      <c r="K55" s="106">
        <v>127605</v>
      </c>
    </row>
    <row r="56" spans="1:11" ht="22.2" customHeight="1" x14ac:dyDescent="0.25">
      <c r="A56" s="252" t="s">
        <v>148</v>
      </c>
      <c r="B56" s="252"/>
      <c r="C56" s="252"/>
      <c r="D56" s="252"/>
      <c r="E56" s="252"/>
      <c r="F56" s="252"/>
      <c r="G56" s="14">
        <v>49</v>
      </c>
      <c r="H56" s="106">
        <v>0</v>
      </c>
      <c r="I56" s="106">
        <v>0</v>
      </c>
      <c r="J56" s="106">
        <v>0</v>
      </c>
      <c r="K56" s="106">
        <v>0</v>
      </c>
    </row>
    <row r="57" spans="1:11" ht="12.75" customHeight="1" x14ac:dyDescent="0.25">
      <c r="A57" s="252" t="s">
        <v>149</v>
      </c>
      <c r="B57" s="252"/>
      <c r="C57" s="252"/>
      <c r="D57" s="252"/>
      <c r="E57" s="252"/>
      <c r="F57" s="252"/>
      <c r="G57" s="14">
        <v>50</v>
      </c>
      <c r="H57" s="106">
        <v>0</v>
      </c>
      <c r="I57" s="106">
        <v>0</v>
      </c>
      <c r="J57" s="106">
        <v>0</v>
      </c>
      <c r="K57" s="106">
        <v>0</v>
      </c>
    </row>
    <row r="58" spans="1:11" ht="24.6" customHeight="1" x14ac:dyDescent="0.25">
      <c r="A58" s="252" t="s">
        <v>150</v>
      </c>
      <c r="B58" s="252"/>
      <c r="C58" s="252"/>
      <c r="D58" s="252"/>
      <c r="E58" s="252"/>
      <c r="F58" s="252"/>
      <c r="G58" s="14">
        <v>51</v>
      </c>
      <c r="H58" s="106">
        <v>0</v>
      </c>
      <c r="I58" s="106">
        <v>0</v>
      </c>
      <c r="J58" s="106">
        <v>0</v>
      </c>
      <c r="K58" s="106">
        <v>0</v>
      </c>
    </row>
    <row r="59" spans="1:11" ht="12.75" customHeight="1" x14ac:dyDescent="0.25">
      <c r="A59" s="252" t="s">
        <v>151</v>
      </c>
      <c r="B59" s="252"/>
      <c r="C59" s="252"/>
      <c r="D59" s="252"/>
      <c r="E59" s="252"/>
      <c r="F59" s="252"/>
      <c r="G59" s="14">
        <v>52</v>
      </c>
      <c r="H59" s="106">
        <v>0</v>
      </c>
      <c r="I59" s="106">
        <v>0</v>
      </c>
      <c r="J59" s="106">
        <v>0</v>
      </c>
      <c r="K59" s="106">
        <v>0</v>
      </c>
    </row>
    <row r="60" spans="1:11" ht="12.75" customHeight="1" x14ac:dyDescent="0.25">
      <c r="A60" s="250" t="s">
        <v>364</v>
      </c>
      <c r="B60" s="250"/>
      <c r="C60" s="250"/>
      <c r="D60" s="250"/>
      <c r="E60" s="250"/>
      <c r="F60" s="250"/>
      <c r="G60" s="15">
        <v>53</v>
      </c>
      <c r="H60" s="105">
        <f>H8+H37+H56+H57</f>
        <v>196937091</v>
      </c>
      <c r="I60" s="105">
        <f t="shared" ref="I60:K60" si="0">I8+I37+I56+I57</f>
        <v>196937091</v>
      </c>
      <c r="J60" s="105">
        <f t="shared" si="0"/>
        <v>299285497</v>
      </c>
      <c r="K60" s="105">
        <f t="shared" si="0"/>
        <v>299285497</v>
      </c>
    </row>
    <row r="61" spans="1:11" ht="12.75" customHeight="1" x14ac:dyDescent="0.25">
      <c r="A61" s="250" t="s">
        <v>365</v>
      </c>
      <c r="B61" s="250"/>
      <c r="C61" s="250"/>
      <c r="D61" s="250"/>
      <c r="E61" s="250"/>
      <c r="F61" s="250"/>
      <c r="G61" s="15">
        <v>54</v>
      </c>
      <c r="H61" s="105">
        <f>H14+H48+H58+H59</f>
        <v>177366101</v>
      </c>
      <c r="I61" s="105">
        <f t="shared" ref="I61:K61" si="1">I14+I48+I58+I59</f>
        <v>177366101</v>
      </c>
      <c r="J61" s="105">
        <f t="shared" si="1"/>
        <v>278812480</v>
      </c>
      <c r="K61" s="105">
        <f t="shared" si="1"/>
        <v>278812480</v>
      </c>
    </row>
    <row r="62" spans="1:11" ht="12.75" customHeight="1" x14ac:dyDescent="0.25">
      <c r="A62" s="250" t="s">
        <v>366</v>
      </c>
      <c r="B62" s="250"/>
      <c r="C62" s="250"/>
      <c r="D62" s="250"/>
      <c r="E62" s="250"/>
      <c r="F62" s="250"/>
      <c r="G62" s="15">
        <v>55</v>
      </c>
      <c r="H62" s="105">
        <f>H60-H61</f>
        <v>19570990</v>
      </c>
      <c r="I62" s="105">
        <f t="shared" ref="I62:K62" si="2">I60-I61</f>
        <v>19570990</v>
      </c>
      <c r="J62" s="105">
        <f t="shared" si="2"/>
        <v>20473017</v>
      </c>
      <c r="K62" s="105">
        <f t="shared" si="2"/>
        <v>20473017</v>
      </c>
    </row>
    <row r="63" spans="1:11" ht="12.75" customHeight="1" x14ac:dyDescent="0.25">
      <c r="A63" s="251" t="s">
        <v>367</v>
      </c>
      <c r="B63" s="251"/>
      <c r="C63" s="251"/>
      <c r="D63" s="251"/>
      <c r="E63" s="251"/>
      <c r="F63" s="251"/>
      <c r="G63" s="15">
        <v>56</v>
      </c>
      <c r="H63" s="105">
        <f>+IF((H60-H61)&gt;0,(H60-H61),0)</f>
        <v>19570990</v>
      </c>
      <c r="I63" s="105">
        <f t="shared" ref="I63:K63" si="3">+IF((I60-I61)&gt;0,(I60-I61),0)</f>
        <v>19570990</v>
      </c>
      <c r="J63" s="105">
        <f t="shared" si="3"/>
        <v>20473017</v>
      </c>
      <c r="K63" s="105">
        <f t="shared" si="3"/>
        <v>20473017</v>
      </c>
    </row>
    <row r="64" spans="1:11" ht="12.75" customHeight="1" x14ac:dyDescent="0.25">
      <c r="A64" s="251" t="s">
        <v>368</v>
      </c>
      <c r="B64" s="251"/>
      <c r="C64" s="251"/>
      <c r="D64" s="251"/>
      <c r="E64" s="251"/>
      <c r="F64" s="251"/>
      <c r="G64" s="15">
        <v>57</v>
      </c>
      <c r="H64" s="105">
        <f>+IF((H60-H61)&lt;0,(H60-H61),0)</f>
        <v>0</v>
      </c>
      <c r="I64" s="105">
        <f t="shared" ref="I64:K64" si="4">+IF((I60-I61)&lt;0,(I60-I61),0)</f>
        <v>0</v>
      </c>
      <c r="J64" s="105">
        <f t="shared" si="4"/>
        <v>0</v>
      </c>
      <c r="K64" s="105">
        <f t="shared" si="4"/>
        <v>0</v>
      </c>
    </row>
    <row r="65" spans="1:11" ht="12.75" customHeight="1" x14ac:dyDescent="0.25">
      <c r="A65" s="252" t="s">
        <v>111</v>
      </c>
      <c r="B65" s="252"/>
      <c r="C65" s="252"/>
      <c r="D65" s="252"/>
      <c r="E65" s="252"/>
      <c r="F65" s="252"/>
      <c r="G65" s="14">
        <v>58</v>
      </c>
      <c r="H65" s="106">
        <v>1875370</v>
      </c>
      <c r="I65" s="106">
        <v>1875370</v>
      </c>
      <c r="J65" s="106">
        <v>171428</v>
      </c>
      <c r="K65" s="106">
        <v>171428</v>
      </c>
    </row>
    <row r="66" spans="1:11" ht="12.75" customHeight="1" x14ac:dyDescent="0.25">
      <c r="A66" s="250" t="s">
        <v>369</v>
      </c>
      <c r="B66" s="250"/>
      <c r="C66" s="250"/>
      <c r="D66" s="250"/>
      <c r="E66" s="250"/>
      <c r="F66" s="250"/>
      <c r="G66" s="15">
        <v>59</v>
      </c>
      <c r="H66" s="105">
        <f>H62-H65</f>
        <v>17695620</v>
      </c>
      <c r="I66" s="105">
        <f t="shared" ref="I66:K66" si="5">I62-I65</f>
        <v>17695620</v>
      </c>
      <c r="J66" s="105">
        <f t="shared" si="5"/>
        <v>20301589</v>
      </c>
      <c r="K66" s="105">
        <f t="shared" si="5"/>
        <v>20301589</v>
      </c>
    </row>
    <row r="67" spans="1:11" ht="12.75" customHeight="1" x14ac:dyDescent="0.25">
      <c r="A67" s="251" t="s">
        <v>370</v>
      </c>
      <c r="B67" s="251"/>
      <c r="C67" s="251"/>
      <c r="D67" s="251"/>
      <c r="E67" s="251"/>
      <c r="F67" s="251"/>
      <c r="G67" s="15">
        <v>60</v>
      </c>
      <c r="H67" s="105">
        <f>+IF((H62-H65)&gt;0,(H62-H65),0)</f>
        <v>17695620</v>
      </c>
      <c r="I67" s="105">
        <f t="shared" ref="I67:K67" si="6">+IF((I62-I65)&gt;0,(I62-I65),0)</f>
        <v>17695620</v>
      </c>
      <c r="J67" s="105">
        <f t="shared" si="6"/>
        <v>20301589</v>
      </c>
      <c r="K67" s="105">
        <f t="shared" si="6"/>
        <v>20301589</v>
      </c>
    </row>
    <row r="68" spans="1:11" ht="12.75" customHeight="1" x14ac:dyDescent="0.25">
      <c r="A68" s="251" t="s">
        <v>371</v>
      </c>
      <c r="B68" s="251"/>
      <c r="C68" s="251"/>
      <c r="D68" s="251"/>
      <c r="E68" s="251"/>
      <c r="F68" s="251"/>
      <c r="G68" s="15">
        <v>61</v>
      </c>
      <c r="H68" s="105">
        <f>+IF((H62-H65)&lt;0,(H62-H65),0)</f>
        <v>0</v>
      </c>
      <c r="I68" s="105">
        <f t="shared" ref="I68:K68" si="7">+IF((I62-I65)&lt;0,(I62-I65),0)</f>
        <v>0</v>
      </c>
      <c r="J68" s="105">
        <f t="shared" si="7"/>
        <v>0</v>
      </c>
      <c r="K68" s="105">
        <f t="shared" si="7"/>
        <v>0</v>
      </c>
    </row>
    <row r="69" spans="1:11" x14ac:dyDescent="0.25">
      <c r="A69" s="244" t="s">
        <v>152</v>
      </c>
      <c r="B69" s="244"/>
      <c r="C69" s="244"/>
      <c r="D69" s="244"/>
      <c r="E69" s="244"/>
      <c r="F69" s="244"/>
      <c r="G69" s="245"/>
      <c r="H69" s="245"/>
      <c r="I69" s="245"/>
      <c r="J69" s="246"/>
      <c r="K69" s="246"/>
    </row>
    <row r="70" spans="1:11" ht="22.2" customHeight="1" x14ac:dyDescent="0.25">
      <c r="A70" s="250" t="s">
        <v>372</v>
      </c>
      <c r="B70" s="250"/>
      <c r="C70" s="250"/>
      <c r="D70" s="250"/>
      <c r="E70" s="250"/>
      <c r="F70" s="250"/>
      <c r="G70" s="15">
        <v>62</v>
      </c>
      <c r="H70" s="105">
        <f>H71-H72</f>
        <v>0</v>
      </c>
      <c r="I70" s="105">
        <f>I71-I72</f>
        <v>0</v>
      </c>
      <c r="J70" s="105">
        <f>J71-J72</f>
        <v>0</v>
      </c>
      <c r="K70" s="105">
        <f>K71-K72</f>
        <v>0</v>
      </c>
    </row>
    <row r="71" spans="1:11" ht="12.75" customHeight="1" x14ac:dyDescent="0.25">
      <c r="A71" s="243" t="s">
        <v>153</v>
      </c>
      <c r="B71" s="243"/>
      <c r="C71" s="243"/>
      <c r="D71" s="243"/>
      <c r="E71" s="243"/>
      <c r="F71" s="243"/>
      <c r="G71" s="14">
        <v>63</v>
      </c>
      <c r="H71" s="106">
        <v>0</v>
      </c>
      <c r="I71" s="106">
        <v>0</v>
      </c>
      <c r="J71" s="106">
        <v>0</v>
      </c>
      <c r="K71" s="106">
        <v>0</v>
      </c>
    </row>
    <row r="72" spans="1:11" ht="12.75" customHeight="1" x14ac:dyDescent="0.25">
      <c r="A72" s="243" t="s">
        <v>154</v>
      </c>
      <c r="B72" s="243"/>
      <c r="C72" s="243"/>
      <c r="D72" s="243"/>
      <c r="E72" s="243"/>
      <c r="F72" s="243"/>
      <c r="G72" s="14">
        <v>64</v>
      </c>
      <c r="H72" s="106">
        <v>0</v>
      </c>
      <c r="I72" s="106">
        <v>0</v>
      </c>
      <c r="J72" s="106">
        <v>0</v>
      </c>
      <c r="K72" s="106">
        <v>0</v>
      </c>
    </row>
    <row r="73" spans="1:11" ht="12.75" customHeight="1" x14ac:dyDescent="0.25">
      <c r="A73" s="252" t="s">
        <v>155</v>
      </c>
      <c r="B73" s="252"/>
      <c r="C73" s="252"/>
      <c r="D73" s="252"/>
      <c r="E73" s="252"/>
      <c r="F73" s="252"/>
      <c r="G73" s="14">
        <v>65</v>
      </c>
      <c r="H73" s="106">
        <v>0</v>
      </c>
      <c r="I73" s="106">
        <v>0</v>
      </c>
      <c r="J73" s="106">
        <v>0</v>
      </c>
      <c r="K73" s="106">
        <v>0</v>
      </c>
    </row>
    <row r="74" spans="1:11" ht="12.75" customHeight="1" x14ac:dyDescent="0.25">
      <c r="A74" s="251" t="s">
        <v>373</v>
      </c>
      <c r="B74" s="251"/>
      <c r="C74" s="251"/>
      <c r="D74" s="251"/>
      <c r="E74" s="251"/>
      <c r="F74" s="251"/>
      <c r="G74" s="15">
        <v>66</v>
      </c>
      <c r="H74" s="128">
        <v>0</v>
      </c>
      <c r="I74" s="128">
        <v>0</v>
      </c>
      <c r="J74" s="128">
        <v>0</v>
      </c>
      <c r="K74" s="128">
        <v>0</v>
      </c>
    </row>
    <row r="75" spans="1:11" ht="12.75" customHeight="1" x14ac:dyDescent="0.25">
      <c r="A75" s="251" t="s">
        <v>374</v>
      </c>
      <c r="B75" s="251"/>
      <c r="C75" s="251"/>
      <c r="D75" s="251"/>
      <c r="E75" s="251"/>
      <c r="F75" s="251"/>
      <c r="G75" s="15">
        <v>67</v>
      </c>
      <c r="H75" s="128">
        <v>0</v>
      </c>
      <c r="I75" s="128">
        <v>0</v>
      </c>
      <c r="J75" s="128">
        <v>0</v>
      </c>
      <c r="K75" s="128">
        <v>0</v>
      </c>
    </row>
    <row r="76" spans="1:11" x14ac:dyDescent="0.25">
      <c r="A76" s="244" t="s">
        <v>156</v>
      </c>
      <c r="B76" s="244"/>
      <c r="C76" s="244"/>
      <c r="D76" s="244"/>
      <c r="E76" s="244"/>
      <c r="F76" s="244"/>
      <c r="G76" s="245"/>
      <c r="H76" s="245"/>
      <c r="I76" s="245"/>
      <c r="J76" s="246"/>
      <c r="K76" s="246"/>
    </row>
    <row r="77" spans="1:11" ht="12.75" customHeight="1" x14ac:dyDescent="0.25">
      <c r="A77" s="250" t="s">
        <v>375</v>
      </c>
      <c r="B77" s="250"/>
      <c r="C77" s="250"/>
      <c r="D77" s="250"/>
      <c r="E77" s="250"/>
      <c r="F77" s="250"/>
      <c r="G77" s="15">
        <v>68</v>
      </c>
      <c r="H77" s="128">
        <v>0</v>
      </c>
      <c r="I77" s="128">
        <v>0</v>
      </c>
      <c r="J77" s="128">
        <v>0</v>
      </c>
      <c r="K77" s="128">
        <v>0</v>
      </c>
    </row>
    <row r="78" spans="1:11" ht="12.75" customHeight="1" x14ac:dyDescent="0.25">
      <c r="A78" s="249" t="s">
        <v>376</v>
      </c>
      <c r="B78" s="249"/>
      <c r="C78" s="249"/>
      <c r="D78" s="249"/>
      <c r="E78" s="249"/>
      <c r="F78" s="249"/>
      <c r="G78" s="93">
        <v>69</v>
      </c>
      <c r="H78" s="107">
        <v>0</v>
      </c>
      <c r="I78" s="107">
        <v>0</v>
      </c>
      <c r="J78" s="107">
        <v>0</v>
      </c>
      <c r="K78" s="107">
        <v>0</v>
      </c>
    </row>
    <row r="79" spans="1:11" ht="12.75" customHeight="1" x14ac:dyDescent="0.25">
      <c r="A79" s="249" t="s">
        <v>377</v>
      </c>
      <c r="B79" s="249"/>
      <c r="C79" s="249"/>
      <c r="D79" s="249"/>
      <c r="E79" s="249"/>
      <c r="F79" s="249"/>
      <c r="G79" s="93">
        <v>70</v>
      </c>
      <c r="H79" s="107">
        <v>0</v>
      </c>
      <c r="I79" s="107">
        <v>0</v>
      </c>
      <c r="J79" s="107">
        <v>0</v>
      </c>
      <c r="K79" s="107">
        <v>0</v>
      </c>
    </row>
    <row r="80" spans="1:11" ht="12.75" customHeight="1" x14ac:dyDescent="0.25">
      <c r="A80" s="250" t="s">
        <v>378</v>
      </c>
      <c r="B80" s="250"/>
      <c r="C80" s="250"/>
      <c r="D80" s="250"/>
      <c r="E80" s="250"/>
      <c r="F80" s="250"/>
      <c r="G80" s="15">
        <v>71</v>
      </c>
      <c r="H80" s="128">
        <v>0</v>
      </c>
      <c r="I80" s="128">
        <v>0</v>
      </c>
      <c r="J80" s="128">
        <v>0</v>
      </c>
      <c r="K80" s="128">
        <v>0</v>
      </c>
    </row>
    <row r="81" spans="1:11" ht="12.75" customHeight="1" x14ac:dyDescent="0.25">
      <c r="A81" s="250" t="s">
        <v>379</v>
      </c>
      <c r="B81" s="250"/>
      <c r="C81" s="250"/>
      <c r="D81" s="250"/>
      <c r="E81" s="250"/>
      <c r="F81" s="250"/>
      <c r="G81" s="15">
        <v>72</v>
      </c>
      <c r="H81" s="128">
        <v>0</v>
      </c>
      <c r="I81" s="128">
        <v>0</v>
      </c>
      <c r="J81" s="128">
        <v>0</v>
      </c>
      <c r="K81" s="128">
        <v>0</v>
      </c>
    </row>
    <row r="82" spans="1:11" ht="12.75" customHeight="1" x14ac:dyDescent="0.25">
      <c r="A82" s="251" t="s">
        <v>380</v>
      </c>
      <c r="B82" s="251"/>
      <c r="C82" s="251"/>
      <c r="D82" s="251"/>
      <c r="E82" s="251"/>
      <c r="F82" s="251"/>
      <c r="G82" s="15">
        <v>73</v>
      </c>
      <c r="H82" s="128">
        <v>0</v>
      </c>
      <c r="I82" s="128">
        <v>0</v>
      </c>
      <c r="J82" s="128">
        <v>0</v>
      </c>
      <c r="K82" s="128">
        <v>0</v>
      </c>
    </row>
    <row r="83" spans="1:11" ht="12.75" customHeight="1" x14ac:dyDescent="0.25">
      <c r="A83" s="251" t="s">
        <v>381</v>
      </c>
      <c r="B83" s="251"/>
      <c r="C83" s="251"/>
      <c r="D83" s="251"/>
      <c r="E83" s="251"/>
      <c r="F83" s="251"/>
      <c r="G83" s="15">
        <v>74</v>
      </c>
      <c r="H83" s="128">
        <v>0</v>
      </c>
      <c r="I83" s="128">
        <v>0</v>
      </c>
      <c r="J83" s="128">
        <v>0</v>
      </c>
      <c r="K83" s="128">
        <v>0</v>
      </c>
    </row>
    <row r="84" spans="1:11" x14ac:dyDescent="0.25">
      <c r="A84" s="244" t="s">
        <v>112</v>
      </c>
      <c r="B84" s="244"/>
      <c r="C84" s="244"/>
      <c r="D84" s="244"/>
      <c r="E84" s="244"/>
      <c r="F84" s="244"/>
      <c r="G84" s="245"/>
      <c r="H84" s="245"/>
      <c r="I84" s="245"/>
      <c r="J84" s="246"/>
      <c r="K84" s="246"/>
    </row>
    <row r="85" spans="1:11" ht="12.75" customHeight="1" x14ac:dyDescent="0.25">
      <c r="A85" s="239" t="s">
        <v>382</v>
      </c>
      <c r="B85" s="239"/>
      <c r="C85" s="239"/>
      <c r="D85" s="239"/>
      <c r="E85" s="239"/>
      <c r="F85" s="239"/>
      <c r="G85" s="15">
        <v>75</v>
      </c>
      <c r="H85" s="108">
        <f>H86+H87</f>
        <v>17695620</v>
      </c>
      <c r="I85" s="108">
        <f>I86+I87</f>
        <v>17695620</v>
      </c>
      <c r="J85" s="108">
        <f>J86+J87</f>
        <v>20301589</v>
      </c>
      <c r="K85" s="108">
        <f>K86+K87</f>
        <v>20301589</v>
      </c>
    </row>
    <row r="86" spans="1:11" ht="12.75" customHeight="1" x14ac:dyDescent="0.25">
      <c r="A86" s="240" t="s">
        <v>157</v>
      </c>
      <c r="B86" s="240"/>
      <c r="C86" s="240"/>
      <c r="D86" s="240"/>
      <c r="E86" s="240"/>
      <c r="F86" s="240"/>
      <c r="G86" s="14">
        <v>76</v>
      </c>
      <c r="H86" s="109">
        <v>13564387</v>
      </c>
      <c r="I86" s="109">
        <v>13564387</v>
      </c>
      <c r="J86" s="109">
        <v>23294356</v>
      </c>
      <c r="K86" s="109">
        <v>23294356</v>
      </c>
    </row>
    <row r="87" spans="1:11" ht="12.75" customHeight="1" x14ac:dyDescent="0.25">
      <c r="A87" s="240" t="s">
        <v>158</v>
      </c>
      <c r="B87" s="240"/>
      <c r="C87" s="240"/>
      <c r="D87" s="240"/>
      <c r="E87" s="240"/>
      <c r="F87" s="240"/>
      <c r="G87" s="14">
        <v>77</v>
      </c>
      <c r="H87" s="109">
        <v>4131233</v>
      </c>
      <c r="I87" s="109">
        <v>4131233</v>
      </c>
      <c r="J87" s="109">
        <v>-2992767</v>
      </c>
      <c r="K87" s="109">
        <v>-2992767</v>
      </c>
    </row>
    <row r="88" spans="1:11" x14ac:dyDescent="0.25">
      <c r="A88" s="247" t="s">
        <v>114</v>
      </c>
      <c r="B88" s="247"/>
      <c r="C88" s="247"/>
      <c r="D88" s="247"/>
      <c r="E88" s="247"/>
      <c r="F88" s="247"/>
      <c r="G88" s="248"/>
      <c r="H88" s="248"/>
      <c r="I88" s="248"/>
      <c r="J88" s="246"/>
      <c r="K88" s="246"/>
    </row>
    <row r="89" spans="1:11" ht="12.75" customHeight="1" x14ac:dyDescent="0.25">
      <c r="A89" s="219" t="s">
        <v>159</v>
      </c>
      <c r="B89" s="219"/>
      <c r="C89" s="219"/>
      <c r="D89" s="219"/>
      <c r="E89" s="219"/>
      <c r="F89" s="219"/>
      <c r="G89" s="14">
        <v>78</v>
      </c>
      <c r="H89" s="109">
        <v>17695620</v>
      </c>
      <c r="I89" s="109">
        <v>17695620</v>
      </c>
      <c r="J89" s="109">
        <v>20301589</v>
      </c>
      <c r="K89" s="109">
        <v>20301589</v>
      </c>
    </row>
    <row r="90" spans="1:11" ht="24" customHeight="1" x14ac:dyDescent="0.25">
      <c r="A90" s="220" t="s">
        <v>438</v>
      </c>
      <c r="B90" s="220"/>
      <c r="C90" s="220"/>
      <c r="D90" s="220"/>
      <c r="E90" s="220"/>
      <c r="F90" s="220"/>
      <c r="G90" s="15">
        <v>79</v>
      </c>
      <c r="H90" s="126">
        <f>H91+H98</f>
        <v>0</v>
      </c>
      <c r="I90" s="126">
        <f>I91+I98</f>
        <v>0</v>
      </c>
      <c r="J90" s="126">
        <f t="shared" ref="J90:K90" si="8">J91+J98</f>
        <v>-384207</v>
      </c>
      <c r="K90" s="126">
        <f t="shared" si="8"/>
        <v>-384207</v>
      </c>
    </row>
    <row r="91" spans="1:11" ht="24" customHeight="1" x14ac:dyDescent="0.25">
      <c r="A91" s="241" t="s">
        <v>445</v>
      </c>
      <c r="B91" s="241"/>
      <c r="C91" s="241"/>
      <c r="D91" s="241"/>
      <c r="E91" s="241"/>
      <c r="F91" s="241"/>
      <c r="G91" s="15">
        <v>80</v>
      </c>
      <c r="H91" s="126">
        <f>SUM(H92:H96)</f>
        <v>0</v>
      </c>
      <c r="I91" s="126">
        <f>SUM(I92:I96)</f>
        <v>0</v>
      </c>
      <c r="J91" s="126">
        <f t="shared" ref="J91:K91" si="9">SUM(J92:J96)</f>
        <v>0</v>
      </c>
      <c r="K91" s="126">
        <f t="shared" si="9"/>
        <v>0</v>
      </c>
    </row>
    <row r="92" spans="1:11" ht="25.5" customHeight="1" x14ac:dyDescent="0.25">
      <c r="A92" s="243" t="s">
        <v>383</v>
      </c>
      <c r="B92" s="243"/>
      <c r="C92" s="243"/>
      <c r="D92" s="243"/>
      <c r="E92" s="243"/>
      <c r="F92" s="243"/>
      <c r="G92" s="15">
        <v>81</v>
      </c>
      <c r="H92" s="106">
        <v>0</v>
      </c>
      <c r="I92" s="106">
        <v>0</v>
      </c>
      <c r="J92" s="106">
        <v>0</v>
      </c>
      <c r="K92" s="106">
        <v>0</v>
      </c>
    </row>
    <row r="93" spans="1:11" ht="38.25" customHeight="1" x14ac:dyDescent="0.25">
      <c r="A93" s="243" t="s">
        <v>384</v>
      </c>
      <c r="B93" s="243"/>
      <c r="C93" s="243"/>
      <c r="D93" s="243"/>
      <c r="E93" s="243"/>
      <c r="F93" s="243"/>
      <c r="G93" s="15">
        <v>82</v>
      </c>
      <c r="H93" s="106">
        <v>0</v>
      </c>
      <c r="I93" s="106">
        <v>0</v>
      </c>
      <c r="J93" s="106">
        <v>0</v>
      </c>
      <c r="K93" s="106">
        <v>0</v>
      </c>
    </row>
    <row r="94" spans="1:11" ht="38.25" customHeight="1" x14ac:dyDescent="0.25">
      <c r="A94" s="243" t="s">
        <v>385</v>
      </c>
      <c r="B94" s="243"/>
      <c r="C94" s="243"/>
      <c r="D94" s="243"/>
      <c r="E94" s="243"/>
      <c r="F94" s="243"/>
      <c r="G94" s="15">
        <v>83</v>
      </c>
      <c r="H94" s="106">
        <v>0</v>
      </c>
      <c r="I94" s="106">
        <v>0</v>
      </c>
      <c r="J94" s="106">
        <v>0</v>
      </c>
      <c r="K94" s="106">
        <v>0</v>
      </c>
    </row>
    <row r="95" spans="1:11" x14ac:dyDescent="0.25">
      <c r="A95" s="243" t="s">
        <v>386</v>
      </c>
      <c r="B95" s="243"/>
      <c r="C95" s="243"/>
      <c r="D95" s="243"/>
      <c r="E95" s="243"/>
      <c r="F95" s="243"/>
      <c r="G95" s="15">
        <v>84</v>
      </c>
      <c r="H95" s="106">
        <v>0</v>
      </c>
      <c r="I95" s="106">
        <v>0</v>
      </c>
      <c r="J95" s="106">
        <v>0</v>
      </c>
      <c r="K95" s="106">
        <v>0</v>
      </c>
    </row>
    <row r="96" spans="1:11" x14ac:dyDescent="0.25">
      <c r="A96" s="243" t="s">
        <v>387</v>
      </c>
      <c r="B96" s="243"/>
      <c r="C96" s="243"/>
      <c r="D96" s="243"/>
      <c r="E96" s="243"/>
      <c r="F96" s="243"/>
      <c r="G96" s="15">
        <v>85</v>
      </c>
      <c r="H96" s="106">
        <v>0</v>
      </c>
      <c r="I96" s="106">
        <v>0</v>
      </c>
      <c r="J96" s="106">
        <v>0</v>
      </c>
      <c r="K96" s="106">
        <v>0</v>
      </c>
    </row>
    <row r="97" spans="1:11" ht="26.25" customHeight="1" x14ac:dyDescent="0.25">
      <c r="A97" s="243" t="s">
        <v>388</v>
      </c>
      <c r="B97" s="243"/>
      <c r="C97" s="243"/>
      <c r="D97" s="243"/>
      <c r="E97" s="243"/>
      <c r="F97" s="243"/>
      <c r="G97" s="15">
        <v>86</v>
      </c>
      <c r="H97" s="106">
        <v>0</v>
      </c>
      <c r="I97" s="106">
        <v>0</v>
      </c>
      <c r="J97" s="106">
        <v>0</v>
      </c>
      <c r="K97" s="106">
        <v>0</v>
      </c>
    </row>
    <row r="98" spans="1:11" ht="25.5" customHeight="1" x14ac:dyDescent="0.25">
      <c r="A98" s="241" t="s">
        <v>439</v>
      </c>
      <c r="B98" s="241"/>
      <c r="C98" s="241"/>
      <c r="D98" s="241"/>
      <c r="E98" s="241"/>
      <c r="F98" s="241"/>
      <c r="G98" s="15">
        <v>87</v>
      </c>
      <c r="H98" s="126">
        <f>SUM(H99:H106)</f>
        <v>0</v>
      </c>
      <c r="I98" s="126">
        <f>SUM(I99:I106)</f>
        <v>0</v>
      </c>
      <c r="J98" s="126">
        <f t="shared" ref="J98:K98" si="10">SUM(J99:J106)</f>
        <v>-384207</v>
      </c>
      <c r="K98" s="126">
        <f t="shared" si="10"/>
        <v>-384207</v>
      </c>
    </row>
    <row r="99" spans="1:11" x14ac:dyDescent="0.25">
      <c r="A99" s="242" t="s">
        <v>160</v>
      </c>
      <c r="B99" s="242"/>
      <c r="C99" s="242"/>
      <c r="D99" s="242"/>
      <c r="E99" s="242"/>
      <c r="F99" s="242"/>
      <c r="G99" s="14">
        <v>88</v>
      </c>
      <c r="H99" s="106">
        <v>0</v>
      </c>
      <c r="I99" s="106">
        <v>0</v>
      </c>
      <c r="J99" s="109">
        <v>-384207</v>
      </c>
      <c r="K99" s="109">
        <v>-384207</v>
      </c>
    </row>
    <row r="100" spans="1:11" ht="36" customHeight="1" x14ac:dyDescent="0.25">
      <c r="A100" s="243" t="s">
        <v>389</v>
      </c>
      <c r="B100" s="243"/>
      <c r="C100" s="243"/>
      <c r="D100" s="243"/>
      <c r="E100" s="243"/>
      <c r="F100" s="243"/>
      <c r="G100" s="14">
        <v>89</v>
      </c>
      <c r="H100" s="106">
        <v>0</v>
      </c>
      <c r="I100" s="106">
        <v>0</v>
      </c>
      <c r="J100" s="106">
        <v>0</v>
      </c>
      <c r="K100" s="106">
        <v>0</v>
      </c>
    </row>
    <row r="101" spans="1:11" ht="22.2" customHeight="1" x14ac:dyDescent="0.25">
      <c r="A101" s="242" t="s">
        <v>161</v>
      </c>
      <c r="B101" s="242"/>
      <c r="C101" s="242"/>
      <c r="D101" s="242"/>
      <c r="E101" s="242"/>
      <c r="F101" s="242"/>
      <c r="G101" s="14">
        <v>90</v>
      </c>
      <c r="H101" s="106">
        <v>0</v>
      </c>
      <c r="I101" s="106">
        <v>0</v>
      </c>
      <c r="J101" s="106">
        <v>0</v>
      </c>
      <c r="K101" s="106">
        <v>0</v>
      </c>
    </row>
    <row r="102" spans="1:11" ht="22.2" customHeight="1" x14ac:dyDescent="0.25">
      <c r="A102" s="242" t="s">
        <v>162</v>
      </c>
      <c r="B102" s="242"/>
      <c r="C102" s="242"/>
      <c r="D102" s="242"/>
      <c r="E102" s="242"/>
      <c r="F102" s="242"/>
      <c r="G102" s="14">
        <v>91</v>
      </c>
      <c r="H102" s="106">
        <v>0</v>
      </c>
      <c r="I102" s="106">
        <v>0</v>
      </c>
      <c r="J102" s="106">
        <v>0</v>
      </c>
      <c r="K102" s="106">
        <v>0</v>
      </c>
    </row>
    <row r="103" spans="1:11" ht="22.2" customHeight="1" x14ac:dyDescent="0.25">
      <c r="A103" s="242" t="s">
        <v>163</v>
      </c>
      <c r="B103" s="242"/>
      <c r="C103" s="242"/>
      <c r="D103" s="242"/>
      <c r="E103" s="242"/>
      <c r="F103" s="242"/>
      <c r="G103" s="14">
        <v>92</v>
      </c>
      <c r="H103" s="106">
        <v>0</v>
      </c>
      <c r="I103" s="106">
        <v>0</v>
      </c>
      <c r="J103" s="106">
        <v>0</v>
      </c>
      <c r="K103" s="106">
        <v>0</v>
      </c>
    </row>
    <row r="104" spans="1:11" ht="12.75" customHeight="1" x14ac:dyDescent="0.25">
      <c r="A104" s="243" t="s">
        <v>390</v>
      </c>
      <c r="B104" s="243"/>
      <c r="C104" s="243"/>
      <c r="D104" s="243"/>
      <c r="E104" s="243"/>
      <c r="F104" s="243"/>
      <c r="G104" s="14">
        <v>93</v>
      </c>
      <c r="H104" s="106">
        <v>0</v>
      </c>
      <c r="I104" s="106">
        <v>0</v>
      </c>
      <c r="J104" s="106">
        <v>0</v>
      </c>
      <c r="K104" s="106">
        <v>0</v>
      </c>
    </row>
    <row r="105" spans="1:11" ht="26.25" customHeight="1" x14ac:dyDescent="0.25">
      <c r="A105" s="243" t="s">
        <v>391</v>
      </c>
      <c r="B105" s="243"/>
      <c r="C105" s="243"/>
      <c r="D105" s="243"/>
      <c r="E105" s="243"/>
      <c r="F105" s="243"/>
      <c r="G105" s="14">
        <v>94</v>
      </c>
      <c r="H105" s="106">
        <v>0</v>
      </c>
      <c r="I105" s="106">
        <v>0</v>
      </c>
      <c r="J105" s="106">
        <v>0</v>
      </c>
      <c r="K105" s="106">
        <v>0</v>
      </c>
    </row>
    <row r="106" spans="1:11" x14ac:dyDescent="0.25">
      <c r="A106" s="243" t="s">
        <v>392</v>
      </c>
      <c r="B106" s="243"/>
      <c r="C106" s="243"/>
      <c r="D106" s="243"/>
      <c r="E106" s="243"/>
      <c r="F106" s="243"/>
      <c r="G106" s="14">
        <v>95</v>
      </c>
      <c r="H106" s="106">
        <v>0</v>
      </c>
      <c r="I106" s="106">
        <v>0</v>
      </c>
      <c r="J106" s="106">
        <v>0</v>
      </c>
      <c r="K106" s="106">
        <v>0</v>
      </c>
    </row>
    <row r="107" spans="1:11" ht="24.75" customHeight="1" x14ac:dyDescent="0.25">
      <c r="A107" s="243" t="s">
        <v>393</v>
      </c>
      <c r="B107" s="243"/>
      <c r="C107" s="243"/>
      <c r="D107" s="243"/>
      <c r="E107" s="243"/>
      <c r="F107" s="243"/>
      <c r="G107" s="14">
        <v>96</v>
      </c>
      <c r="H107" s="106">
        <v>0</v>
      </c>
      <c r="I107" s="106">
        <v>0</v>
      </c>
      <c r="J107" s="106">
        <v>0</v>
      </c>
      <c r="K107" s="106">
        <v>0</v>
      </c>
    </row>
    <row r="108" spans="1:11" ht="22.95" customHeight="1" x14ac:dyDescent="0.25">
      <c r="A108" s="220" t="s">
        <v>440</v>
      </c>
      <c r="B108" s="220"/>
      <c r="C108" s="220"/>
      <c r="D108" s="220"/>
      <c r="E108" s="220"/>
      <c r="F108" s="220"/>
      <c r="G108" s="15">
        <v>97</v>
      </c>
      <c r="H108" s="126">
        <f>H91+H98-H107-H97</f>
        <v>0</v>
      </c>
      <c r="I108" s="126">
        <f>I91+I98-I107-I97</f>
        <v>0</v>
      </c>
      <c r="J108" s="126">
        <f t="shared" ref="J108:K108" si="11">J91+J98-J107-J97</f>
        <v>-384207</v>
      </c>
      <c r="K108" s="126">
        <f t="shared" si="11"/>
        <v>-384207</v>
      </c>
    </row>
    <row r="109" spans="1:11" ht="12.75" customHeight="1" x14ac:dyDescent="0.25">
      <c r="A109" s="220" t="s">
        <v>394</v>
      </c>
      <c r="B109" s="220"/>
      <c r="C109" s="220"/>
      <c r="D109" s="220"/>
      <c r="E109" s="220"/>
      <c r="F109" s="220"/>
      <c r="G109" s="15">
        <v>98</v>
      </c>
      <c r="H109" s="108">
        <f>H89+H108</f>
        <v>17695620</v>
      </c>
      <c r="I109" s="108">
        <f>I89+I108</f>
        <v>17695620</v>
      </c>
      <c r="J109" s="108">
        <f t="shared" ref="J109:K109" si="12">J89+J108</f>
        <v>19917382</v>
      </c>
      <c r="K109" s="108">
        <f t="shared" si="12"/>
        <v>19917382</v>
      </c>
    </row>
    <row r="110" spans="1:11" x14ac:dyDescent="0.25">
      <c r="A110" s="244" t="s">
        <v>164</v>
      </c>
      <c r="B110" s="244"/>
      <c r="C110" s="244"/>
      <c r="D110" s="244"/>
      <c r="E110" s="244"/>
      <c r="F110" s="244"/>
      <c r="G110" s="245"/>
      <c r="H110" s="245"/>
      <c r="I110" s="245"/>
      <c r="J110" s="246"/>
      <c r="K110" s="246"/>
    </row>
    <row r="111" spans="1:11" ht="12.75" customHeight="1" x14ac:dyDescent="0.25">
      <c r="A111" s="239" t="s">
        <v>395</v>
      </c>
      <c r="B111" s="239"/>
      <c r="C111" s="239"/>
      <c r="D111" s="239"/>
      <c r="E111" s="239"/>
      <c r="F111" s="239"/>
      <c r="G111" s="15">
        <v>99</v>
      </c>
      <c r="H111" s="108">
        <f>H112+H113</f>
        <v>17695620</v>
      </c>
      <c r="I111" s="108">
        <f>I112+I113</f>
        <v>17695620</v>
      </c>
      <c r="J111" s="108">
        <f>J112+J113</f>
        <v>19917382</v>
      </c>
      <c r="K111" s="108">
        <f>K112+K113</f>
        <v>19917382</v>
      </c>
    </row>
    <row r="112" spans="1:11" ht="12.75" customHeight="1" x14ac:dyDescent="0.25">
      <c r="A112" s="240" t="s">
        <v>113</v>
      </c>
      <c r="B112" s="240"/>
      <c r="C112" s="240"/>
      <c r="D112" s="240"/>
      <c r="E112" s="240"/>
      <c r="F112" s="240"/>
      <c r="G112" s="14">
        <v>100</v>
      </c>
      <c r="H112" s="109">
        <v>13564387</v>
      </c>
      <c r="I112" s="109">
        <v>13564387</v>
      </c>
      <c r="J112" s="109">
        <v>22910149</v>
      </c>
      <c r="K112" s="109">
        <v>22910149</v>
      </c>
    </row>
    <row r="113" spans="1:11" ht="12.75" customHeight="1" x14ac:dyDescent="0.25">
      <c r="A113" s="240" t="s">
        <v>165</v>
      </c>
      <c r="B113" s="240"/>
      <c r="C113" s="240"/>
      <c r="D113" s="240"/>
      <c r="E113" s="240"/>
      <c r="F113" s="240"/>
      <c r="G113" s="14">
        <v>101</v>
      </c>
      <c r="H113" s="109">
        <v>4131233</v>
      </c>
      <c r="I113" s="109">
        <v>4131233</v>
      </c>
      <c r="J113" s="109">
        <v>-2992767</v>
      </c>
      <c r="K113" s="109">
        <v>-2992767</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115" zoomScaleNormal="115" zoomScaleSheetLayoutView="110" workbookViewId="0">
      <selection activeCell="I10" activeCellId="1" sqref="I8 I10"/>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75" t="s">
        <v>166</v>
      </c>
      <c r="B1" s="276"/>
      <c r="C1" s="276"/>
      <c r="D1" s="276"/>
      <c r="E1" s="276"/>
      <c r="F1" s="276"/>
      <c r="G1" s="276"/>
      <c r="H1" s="276"/>
      <c r="I1" s="276"/>
    </row>
    <row r="2" spans="1:9" x14ac:dyDescent="0.25">
      <c r="A2" s="277" t="s">
        <v>451</v>
      </c>
      <c r="B2" s="228"/>
      <c r="C2" s="228"/>
      <c r="D2" s="228"/>
      <c r="E2" s="228"/>
      <c r="F2" s="228"/>
      <c r="G2" s="228"/>
      <c r="H2" s="228"/>
      <c r="I2" s="228"/>
    </row>
    <row r="3" spans="1:9" x14ac:dyDescent="0.25">
      <c r="A3" s="279" t="s">
        <v>282</v>
      </c>
      <c r="B3" s="280"/>
      <c r="C3" s="280"/>
      <c r="D3" s="280"/>
      <c r="E3" s="280"/>
      <c r="F3" s="280"/>
      <c r="G3" s="280"/>
      <c r="H3" s="280"/>
      <c r="I3" s="280"/>
    </row>
    <row r="4" spans="1:9" x14ac:dyDescent="0.25">
      <c r="A4" s="278" t="s">
        <v>452</v>
      </c>
      <c r="B4" s="232"/>
      <c r="C4" s="232"/>
      <c r="D4" s="232"/>
      <c r="E4" s="232"/>
      <c r="F4" s="232"/>
      <c r="G4" s="232"/>
      <c r="H4" s="232"/>
      <c r="I4" s="233"/>
    </row>
    <row r="5" spans="1:9" ht="22.2" x14ac:dyDescent="0.25">
      <c r="A5" s="281" t="s">
        <v>2</v>
      </c>
      <c r="B5" s="237"/>
      <c r="C5" s="237"/>
      <c r="D5" s="237"/>
      <c r="E5" s="237"/>
      <c r="F5" s="237"/>
      <c r="G5" s="117" t="s">
        <v>103</v>
      </c>
      <c r="H5" s="118" t="s">
        <v>302</v>
      </c>
      <c r="I5" s="118" t="s">
        <v>279</v>
      </c>
    </row>
    <row r="6" spans="1:9" x14ac:dyDescent="0.25">
      <c r="A6" s="282">
        <v>1</v>
      </c>
      <c r="B6" s="237"/>
      <c r="C6" s="237"/>
      <c r="D6" s="237"/>
      <c r="E6" s="237"/>
      <c r="F6" s="237"/>
      <c r="G6" s="119">
        <v>2</v>
      </c>
      <c r="H6" s="118" t="s">
        <v>167</v>
      </c>
      <c r="I6" s="118" t="s">
        <v>168</v>
      </c>
    </row>
    <row r="7" spans="1:9" x14ac:dyDescent="0.25">
      <c r="A7" s="272" t="s">
        <v>169</v>
      </c>
      <c r="B7" s="272"/>
      <c r="C7" s="272"/>
      <c r="D7" s="272"/>
      <c r="E7" s="272"/>
      <c r="F7" s="272"/>
      <c r="G7" s="272"/>
      <c r="H7" s="272"/>
      <c r="I7" s="272"/>
    </row>
    <row r="8" spans="1:9" ht="12.75" customHeight="1" x14ac:dyDescent="0.25">
      <c r="A8" s="218" t="s">
        <v>170</v>
      </c>
      <c r="B8" s="218"/>
      <c r="C8" s="218"/>
      <c r="D8" s="218"/>
      <c r="E8" s="218"/>
      <c r="F8" s="218"/>
      <c r="G8" s="120">
        <v>1</v>
      </c>
      <c r="H8" s="131">
        <v>19570990</v>
      </c>
      <c r="I8" s="121">
        <v>20473017</v>
      </c>
    </row>
    <row r="9" spans="1:9" ht="12.75" customHeight="1" x14ac:dyDescent="0.25">
      <c r="A9" s="274" t="s">
        <v>171</v>
      </c>
      <c r="B9" s="274"/>
      <c r="C9" s="274"/>
      <c r="D9" s="274"/>
      <c r="E9" s="274"/>
      <c r="F9" s="274"/>
      <c r="G9" s="122">
        <v>2</v>
      </c>
      <c r="H9" s="123">
        <f>H10+H11+H12+H13+H14+H15+H16+H17</f>
        <v>6782737</v>
      </c>
      <c r="I9" s="123">
        <f>I10+I11+I12+I13+I14+I15+I16+I17</f>
        <v>12555770</v>
      </c>
    </row>
    <row r="10" spans="1:9" ht="12.75" customHeight="1" x14ac:dyDescent="0.25">
      <c r="A10" s="253" t="s">
        <v>172</v>
      </c>
      <c r="B10" s="253"/>
      <c r="C10" s="253"/>
      <c r="D10" s="253"/>
      <c r="E10" s="253"/>
      <c r="F10" s="253"/>
      <c r="G10" s="120">
        <v>3</v>
      </c>
      <c r="H10" s="131">
        <v>14355226</v>
      </c>
      <c r="I10" s="121">
        <v>20360780</v>
      </c>
    </row>
    <row r="11" spans="1:9" ht="22.2" customHeight="1" x14ac:dyDescent="0.25">
      <c r="A11" s="253" t="s">
        <v>173</v>
      </c>
      <c r="B11" s="253"/>
      <c r="C11" s="253"/>
      <c r="D11" s="253"/>
      <c r="E11" s="253"/>
      <c r="F11" s="253"/>
      <c r="G11" s="120">
        <v>4</v>
      </c>
      <c r="H11" s="131">
        <v>0</v>
      </c>
      <c r="I11" s="121">
        <v>0</v>
      </c>
    </row>
    <row r="12" spans="1:9" ht="23.4" customHeight="1" x14ac:dyDescent="0.25">
      <c r="A12" s="253" t="s">
        <v>174</v>
      </c>
      <c r="B12" s="253"/>
      <c r="C12" s="253"/>
      <c r="D12" s="253"/>
      <c r="E12" s="253"/>
      <c r="F12" s="253"/>
      <c r="G12" s="120">
        <v>5</v>
      </c>
      <c r="H12" s="131">
        <v>0</v>
      </c>
      <c r="I12" s="121">
        <v>0</v>
      </c>
    </row>
    <row r="13" spans="1:9" ht="12.75" customHeight="1" x14ac:dyDescent="0.25">
      <c r="A13" s="253" t="s">
        <v>175</v>
      </c>
      <c r="B13" s="253"/>
      <c r="C13" s="253"/>
      <c r="D13" s="253"/>
      <c r="E13" s="253"/>
      <c r="F13" s="253"/>
      <c r="G13" s="120">
        <v>6</v>
      </c>
      <c r="H13" s="131">
        <v>-695763</v>
      </c>
      <c r="I13" s="121">
        <v>-1062494</v>
      </c>
    </row>
    <row r="14" spans="1:9" ht="12.75" customHeight="1" x14ac:dyDescent="0.25">
      <c r="A14" s="253" t="s">
        <v>176</v>
      </c>
      <c r="B14" s="253"/>
      <c r="C14" s="253"/>
      <c r="D14" s="253"/>
      <c r="E14" s="253"/>
      <c r="F14" s="253"/>
      <c r="G14" s="120">
        <v>7</v>
      </c>
      <c r="H14" s="131">
        <v>2814423</v>
      </c>
      <c r="I14" s="121">
        <v>5822614</v>
      </c>
    </row>
    <row r="15" spans="1:9" ht="12.75" customHeight="1" x14ac:dyDescent="0.25">
      <c r="A15" s="253" t="s">
        <v>177</v>
      </c>
      <c r="B15" s="253"/>
      <c r="C15" s="253"/>
      <c r="D15" s="253"/>
      <c r="E15" s="253"/>
      <c r="F15" s="253"/>
      <c r="G15" s="120">
        <v>8</v>
      </c>
      <c r="H15" s="131">
        <v>640535</v>
      </c>
      <c r="I15" s="121">
        <v>290179</v>
      </c>
    </row>
    <row r="16" spans="1:9" ht="12.75" customHeight="1" x14ac:dyDescent="0.25">
      <c r="A16" s="253" t="s">
        <v>178</v>
      </c>
      <c r="B16" s="253"/>
      <c r="C16" s="253"/>
      <c r="D16" s="253"/>
      <c r="E16" s="253"/>
      <c r="F16" s="253"/>
      <c r="G16" s="120">
        <v>9</v>
      </c>
      <c r="H16" s="131">
        <v>0</v>
      </c>
      <c r="I16" s="121">
        <v>462649</v>
      </c>
    </row>
    <row r="17" spans="1:9" ht="25.2" customHeight="1" x14ac:dyDescent="0.25">
      <c r="A17" s="253" t="s">
        <v>179</v>
      </c>
      <c r="B17" s="253"/>
      <c r="C17" s="253"/>
      <c r="D17" s="253"/>
      <c r="E17" s="253"/>
      <c r="F17" s="253"/>
      <c r="G17" s="120">
        <v>10</v>
      </c>
      <c r="H17" s="131">
        <v>-10331684</v>
      </c>
      <c r="I17" s="121">
        <v>-13317958</v>
      </c>
    </row>
    <row r="18" spans="1:9" ht="28.2" customHeight="1" x14ac:dyDescent="0.25">
      <c r="A18" s="270" t="s">
        <v>307</v>
      </c>
      <c r="B18" s="270"/>
      <c r="C18" s="270"/>
      <c r="D18" s="270"/>
      <c r="E18" s="270"/>
      <c r="F18" s="270"/>
      <c r="G18" s="122">
        <v>11</v>
      </c>
      <c r="H18" s="123">
        <f>H8+H9</f>
        <v>26353727</v>
      </c>
      <c r="I18" s="123">
        <f>I8+I9</f>
        <v>33028787</v>
      </c>
    </row>
    <row r="19" spans="1:9" ht="12.75" customHeight="1" x14ac:dyDescent="0.25">
      <c r="A19" s="274" t="s">
        <v>180</v>
      </c>
      <c r="B19" s="274"/>
      <c r="C19" s="274"/>
      <c r="D19" s="274"/>
      <c r="E19" s="274"/>
      <c r="F19" s="274"/>
      <c r="G19" s="122">
        <v>12</v>
      </c>
      <c r="H19" s="123">
        <f>H20+H21+H22+H23</f>
        <v>-32080676</v>
      </c>
      <c r="I19" s="123">
        <f>I20+I21+I22+I23</f>
        <v>-48164679</v>
      </c>
    </row>
    <row r="20" spans="1:9" ht="12.75" customHeight="1" x14ac:dyDescent="0.25">
      <c r="A20" s="253" t="s">
        <v>181</v>
      </c>
      <c r="B20" s="253"/>
      <c r="C20" s="253"/>
      <c r="D20" s="253"/>
      <c r="E20" s="253"/>
      <c r="F20" s="253"/>
      <c r="G20" s="120">
        <v>13</v>
      </c>
      <c r="H20" s="131">
        <v>7090472</v>
      </c>
      <c r="I20" s="121">
        <v>-10137118</v>
      </c>
    </row>
    <row r="21" spans="1:9" ht="12.75" customHeight="1" x14ac:dyDescent="0.25">
      <c r="A21" s="253" t="s">
        <v>182</v>
      </c>
      <c r="B21" s="253"/>
      <c r="C21" s="253"/>
      <c r="D21" s="253"/>
      <c r="E21" s="253"/>
      <c r="F21" s="253"/>
      <c r="G21" s="120">
        <v>14</v>
      </c>
      <c r="H21" s="131">
        <v>-36170846</v>
      </c>
      <c r="I21" s="121">
        <v>-28631767</v>
      </c>
    </row>
    <row r="22" spans="1:9" ht="12.75" customHeight="1" x14ac:dyDescent="0.25">
      <c r="A22" s="253" t="s">
        <v>183</v>
      </c>
      <c r="B22" s="253"/>
      <c r="C22" s="253"/>
      <c r="D22" s="253"/>
      <c r="E22" s="253"/>
      <c r="F22" s="253"/>
      <c r="G22" s="120">
        <v>15</v>
      </c>
      <c r="H22" s="131">
        <v>-264436</v>
      </c>
      <c r="I22" s="121">
        <v>-548554</v>
      </c>
    </row>
    <row r="23" spans="1:9" ht="12.75" customHeight="1" x14ac:dyDescent="0.25">
      <c r="A23" s="253" t="s">
        <v>184</v>
      </c>
      <c r="B23" s="253"/>
      <c r="C23" s="253"/>
      <c r="D23" s="253"/>
      <c r="E23" s="253"/>
      <c r="F23" s="253"/>
      <c r="G23" s="120">
        <v>16</v>
      </c>
      <c r="H23" s="131">
        <v>-2735866</v>
      </c>
      <c r="I23" s="121">
        <v>-8847240</v>
      </c>
    </row>
    <row r="24" spans="1:9" ht="12.75" customHeight="1" x14ac:dyDescent="0.25">
      <c r="A24" s="270" t="s">
        <v>185</v>
      </c>
      <c r="B24" s="270"/>
      <c r="C24" s="270"/>
      <c r="D24" s="270"/>
      <c r="E24" s="270"/>
      <c r="F24" s="270"/>
      <c r="G24" s="122">
        <v>17</v>
      </c>
      <c r="H24" s="123">
        <f>H18+H19</f>
        <v>-5726949</v>
      </c>
      <c r="I24" s="123">
        <f>I18+I19</f>
        <v>-15135892</v>
      </c>
    </row>
    <row r="25" spans="1:9" ht="12.75" customHeight="1" x14ac:dyDescent="0.25">
      <c r="A25" s="218" t="s">
        <v>186</v>
      </c>
      <c r="B25" s="218"/>
      <c r="C25" s="218"/>
      <c r="D25" s="218"/>
      <c r="E25" s="218"/>
      <c r="F25" s="218"/>
      <c r="G25" s="120">
        <v>18</v>
      </c>
      <c r="H25" s="131">
        <v>-2814423</v>
      </c>
      <c r="I25" s="121">
        <v>0</v>
      </c>
    </row>
    <row r="26" spans="1:9" ht="12.75" customHeight="1" x14ac:dyDescent="0.25">
      <c r="A26" s="218" t="s">
        <v>187</v>
      </c>
      <c r="B26" s="218"/>
      <c r="C26" s="218"/>
      <c r="D26" s="218"/>
      <c r="E26" s="218"/>
      <c r="F26" s="218"/>
      <c r="G26" s="120">
        <v>19</v>
      </c>
      <c r="H26" s="131">
        <v>-4706792</v>
      </c>
      <c r="I26" s="121">
        <v>-171428</v>
      </c>
    </row>
    <row r="27" spans="1:9" ht="25.95" customHeight="1" x14ac:dyDescent="0.25">
      <c r="A27" s="271" t="s">
        <v>188</v>
      </c>
      <c r="B27" s="271"/>
      <c r="C27" s="271"/>
      <c r="D27" s="271"/>
      <c r="E27" s="271"/>
      <c r="F27" s="271"/>
      <c r="G27" s="122">
        <v>20</v>
      </c>
      <c r="H27" s="123">
        <f>H24+H25+H26</f>
        <v>-13248164</v>
      </c>
      <c r="I27" s="123">
        <f>I24+I25+I26</f>
        <v>-15307320</v>
      </c>
    </row>
    <row r="28" spans="1:9" x14ac:dyDescent="0.25">
      <c r="A28" s="272" t="s">
        <v>189</v>
      </c>
      <c r="B28" s="272"/>
      <c r="C28" s="272"/>
      <c r="D28" s="272"/>
      <c r="E28" s="272"/>
      <c r="F28" s="272"/>
      <c r="G28" s="272"/>
      <c r="H28" s="272"/>
      <c r="I28" s="272"/>
    </row>
    <row r="29" spans="1:9" ht="30.6" customHeight="1" x14ac:dyDescent="0.25">
      <c r="A29" s="218" t="s">
        <v>190</v>
      </c>
      <c r="B29" s="218"/>
      <c r="C29" s="218"/>
      <c r="D29" s="218"/>
      <c r="E29" s="218"/>
      <c r="F29" s="218"/>
      <c r="G29" s="120">
        <v>21</v>
      </c>
      <c r="H29" s="132">
        <v>0</v>
      </c>
      <c r="I29" s="124">
        <v>0</v>
      </c>
    </row>
    <row r="30" spans="1:9" ht="12.75" customHeight="1" x14ac:dyDescent="0.25">
      <c r="A30" s="218" t="s">
        <v>191</v>
      </c>
      <c r="B30" s="218"/>
      <c r="C30" s="218"/>
      <c r="D30" s="218"/>
      <c r="E30" s="218"/>
      <c r="F30" s="218"/>
      <c r="G30" s="120">
        <v>22</v>
      </c>
      <c r="H30" s="132">
        <v>0</v>
      </c>
      <c r="I30" s="124">
        <v>0</v>
      </c>
    </row>
    <row r="31" spans="1:9" ht="12.75" customHeight="1" x14ac:dyDescent="0.25">
      <c r="A31" s="218" t="s">
        <v>192</v>
      </c>
      <c r="B31" s="218"/>
      <c r="C31" s="218"/>
      <c r="D31" s="218"/>
      <c r="E31" s="218"/>
      <c r="F31" s="218"/>
      <c r="G31" s="120">
        <v>23</v>
      </c>
      <c r="H31" s="132">
        <v>0</v>
      </c>
      <c r="I31" s="124">
        <v>0</v>
      </c>
    </row>
    <row r="32" spans="1:9" ht="12.75" customHeight="1" x14ac:dyDescent="0.25">
      <c r="A32" s="218" t="s">
        <v>193</v>
      </c>
      <c r="B32" s="218"/>
      <c r="C32" s="218"/>
      <c r="D32" s="218"/>
      <c r="E32" s="218"/>
      <c r="F32" s="218"/>
      <c r="G32" s="120">
        <v>24</v>
      </c>
      <c r="H32" s="132">
        <v>0</v>
      </c>
      <c r="I32" s="124">
        <v>0</v>
      </c>
    </row>
    <row r="33" spans="1:9" ht="12.75" customHeight="1" x14ac:dyDescent="0.25">
      <c r="A33" s="218" t="s">
        <v>194</v>
      </c>
      <c r="B33" s="218"/>
      <c r="C33" s="218"/>
      <c r="D33" s="218"/>
      <c r="E33" s="218"/>
      <c r="F33" s="218"/>
      <c r="G33" s="120">
        <v>25</v>
      </c>
      <c r="H33" s="132">
        <v>0</v>
      </c>
      <c r="I33" s="124">
        <v>0</v>
      </c>
    </row>
    <row r="34" spans="1:9" ht="12.75" customHeight="1" x14ac:dyDescent="0.25">
      <c r="A34" s="218" t="s">
        <v>195</v>
      </c>
      <c r="B34" s="218"/>
      <c r="C34" s="218"/>
      <c r="D34" s="218"/>
      <c r="E34" s="218"/>
      <c r="F34" s="218"/>
      <c r="G34" s="120">
        <v>26</v>
      </c>
      <c r="H34" s="132">
        <v>0</v>
      </c>
      <c r="I34" s="124">
        <v>14887864</v>
      </c>
    </row>
    <row r="35" spans="1:9" ht="26.4" customHeight="1" x14ac:dyDescent="0.25">
      <c r="A35" s="270" t="s">
        <v>196</v>
      </c>
      <c r="B35" s="270"/>
      <c r="C35" s="270"/>
      <c r="D35" s="270"/>
      <c r="E35" s="270"/>
      <c r="F35" s="270"/>
      <c r="G35" s="122">
        <v>27</v>
      </c>
      <c r="H35" s="125">
        <f>H29+H30+H31+H32+H33+H34</f>
        <v>0</v>
      </c>
      <c r="I35" s="125">
        <f>I29+I30+I31+I32+I33+I34</f>
        <v>14887864</v>
      </c>
    </row>
    <row r="36" spans="1:9" ht="22.95" customHeight="1" x14ac:dyDescent="0.25">
      <c r="A36" s="218" t="s">
        <v>197</v>
      </c>
      <c r="B36" s="218"/>
      <c r="C36" s="218"/>
      <c r="D36" s="218"/>
      <c r="E36" s="218"/>
      <c r="F36" s="218"/>
      <c r="G36" s="120">
        <v>28</v>
      </c>
      <c r="H36" s="132">
        <v>-9646059</v>
      </c>
      <c r="I36" s="124">
        <v>-17659811</v>
      </c>
    </row>
    <row r="37" spans="1:9" ht="12.75" customHeight="1" x14ac:dyDescent="0.25">
      <c r="A37" s="218" t="s">
        <v>198</v>
      </c>
      <c r="B37" s="218"/>
      <c r="C37" s="218"/>
      <c r="D37" s="218"/>
      <c r="E37" s="218"/>
      <c r="F37" s="218"/>
      <c r="G37" s="120">
        <v>29</v>
      </c>
      <c r="H37" s="132">
        <v>0</v>
      </c>
      <c r="I37" s="124">
        <v>0</v>
      </c>
    </row>
    <row r="38" spans="1:9" ht="12.75" customHeight="1" x14ac:dyDescent="0.25">
      <c r="A38" s="218" t="s">
        <v>199</v>
      </c>
      <c r="B38" s="218"/>
      <c r="C38" s="218"/>
      <c r="D38" s="218"/>
      <c r="E38" s="218"/>
      <c r="F38" s="218"/>
      <c r="G38" s="120">
        <v>30</v>
      </c>
      <c r="H38" s="132">
        <v>0</v>
      </c>
      <c r="I38" s="124">
        <v>-5679191</v>
      </c>
    </row>
    <row r="39" spans="1:9" ht="12.75" customHeight="1" x14ac:dyDescent="0.25">
      <c r="A39" s="218" t="s">
        <v>200</v>
      </c>
      <c r="B39" s="218"/>
      <c r="C39" s="218"/>
      <c r="D39" s="218"/>
      <c r="E39" s="218"/>
      <c r="F39" s="218"/>
      <c r="G39" s="120">
        <v>31</v>
      </c>
      <c r="H39" s="132">
        <v>0</v>
      </c>
      <c r="I39" s="124">
        <v>0</v>
      </c>
    </row>
    <row r="40" spans="1:9" ht="12.75" customHeight="1" x14ac:dyDescent="0.25">
      <c r="A40" s="218" t="s">
        <v>201</v>
      </c>
      <c r="B40" s="218"/>
      <c r="C40" s="218"/>
      <c r="D40" s="218"/>
      <c r="E40" s="218"/>
      <c r="F40" s="218"/>
      <c r="G40" s="120">
        <v>32</v>
      </c>
      <c r="H40" s="132">
        <v>-10050774</v>
      </c>
      <c r="I40" s="124">
        <v>0</v>
      </c>
    </row>
    <row r="41" spans="1:9" ht="24" customHeight="1" x14ac:dyDescent="0.25">
      <c r="A41" s="270" t="s">
        <v>202</v>
      </c>
      <c r="B41" s="270"/>
      <c r="C41" s="270"/>
      <c r="D41" s="270"/>
      <c r="E41" s="270"/>
      <c r="F41" s="270"/>
      <c r="G41" s="122">
        <v>33</v>
      </c>
      <c r="H41" s="125">
        <f>H36+H37+H38+H39+H40</f>
        <v>-19696833</v>
      </c>
      <c r="I41" s="125">
        <f>I36+I37+I38+I39+I40</f>
        <v>-23339002</v>
      </c>
    </row>
    <row r="42" spans="1:9" ht="29.4" customHeight="1" x14ac:dyDescent="0.25">
      <c r="A42" s="271" t="s">
        <v>203</v>
      </c>
      <c r="B42" s="271"/>
      <c r="C42" s="271"/>
      <c r="D42" s="271"/>
      <c r="E42" s="271"/>
      <c r="F42" s="271"/>
      <c r="G42" s="122">
        <v>34</v>
      </c>
      <c r="H42" s="125">
        <f>H35+H41</f>
        <v>-19696833</v>
      </c>
      <c r="I42" s="125">
        <f>I35+I41</f>
        <v>-8451138</v>
      </c>
    </row>
    <row r="43" spans="1:9" x14ac:dyDescent="0.25">
      <c r="A43" s="272" t="s">
        <v>204</v>
      </c>
      <c r="B43" s="272"/>
      <c r="C43" s="272"/>
      <c r="D43" s="272"/>
      <c r="E43" s="272"/>
      <c r="F43" s="272"/>
      <c r="G43" s="272"/>
      <c r="H43" s="272"/>
      <c r="I43" s="272"/>
    </row>
    <row r="44" spans="1:9" ht="12.75" customHeight="1" x14ac:dyDescent="0.25">
      <c r="A44" s="218" t="s">
        <v>205</v>
      </c>
      <c r="B44" s="218"/>
      <c r="C44" s="218"/>
      <c r="D44" s="218"/>
      <c r="E44" s="218"/>
      <c r="F44" s="218"/>
      <c r="G44" s="120">
        <v>35</v>
      </c>
      <c r="H44" s="132">
        <v>0</v>
      </c>
      <c r="I44" s="124">
        <v>0</v>
      </c>
    </row>
    <row r="45" spans="1:9" ht="25.2" customHeight="1" x14ac:dyDescent="0.25">
      <c r="A45" s="218" t="s">
        <v>206</v>
      </c>
      <c r="B45" s="218"/>
      <c r="C45" s="218"/>
      <c r="D45" s="218"/>
      <c r="E45" s="218"/>
      <c r="F45" s="218"/>
      <c r="G45" s="120">
        <v>36</v>
      </c>
      <c r="H45" s="132">
        <v>0</v>
      </c>
      <c r="I45" s="124">
        <v>0</v>
      </c>
    </row>
    <row r="46" spans="1:9" ht="12.75" customHeight="1" x14ac:dyDescent="0.25">
      <c r="A46" s="218" t="s">
        <v>207</v>
      </c>
      <c r="B46" s="218"/>
      <c r="C46" s="218"/>
      <c r="D46" s="218"/>
      <c r="E46" s="218"/>
      <c r="F46" s="218"/>
      <c r="G46" s="120">
        <v>37</v>
      </c>
      <c r="H46" s="132">
        <v>36662983</v>
      </c>
      <c r="I46" s="124">
        <v>56538222</v>
      </c>
    </row>
    <row r="47" spans="1:9" ht="12.75" customHeight="1" x14ac:dyDescent="0.25">
      <c r="A47" s="218" t="s">
        <v>208</v>
      </c>
      <c r="B47" s="218"/>
      <c r="C47" s="218"/>
      <c r="D47" s="218"/>
      <c r="E47" s="218"/>
      <c r="F47" s="218"/>
      <c r="G47" s="120">
        <v>38</v>
      </c>
      <c r="H47" s="132">
        <v>0</v>
      </c>
      <c r="I47" s="124">
        <v>30000000</v>
      </c>
    </row>
    <row r="48" spans="1:9" ht="22.2" customHeight="1" x14ac:dyDescent="0.25">
      <c r="A48" s="270" t="s">
        <v>209</v>
      </c>
      <c r="B48" s="270"/>
      <c r="C48" s="270"/>
      <c r="D48" s="270"/>
      <c r="E48" s="270"/>
      <c r="F48" s="270"/>
      <c r="G48" s="122">
        <v>39</v>
      </c>
      <c r="H48" s="125">
        <f>H44+H45+H46+H47</f>
        <v>36662983</v>
      </c>
      <c r="I48" s="125">
        <f>I44+I45+I46+I47</f>
        <v>86538222</v>
      </c>
    </row>
    <row r="49" spans="1:9" ht="24.6" customHeight="1" x14ac:dyDescent="0.25">
      <c r="A49" s="218" t="s">
        <v>306</v>
      </c>
      <c r="B49" s="218"/>
      <c r="C49" s="218"/>
      <c r="D49" s="218"/>
      <c r="E49" s="218"/>
      <c r="F49" s="218"/>
      <c r="G49" s="120">
        <v>40</v>
      </c>
      <c r="H49" s="132">
        <v>0</v>
      </c>
      <c r="I49" s="124">
        <v>-28085876</v>
      </c>
    </row>
    <row r="50" spans="1:9" ht="12.75" customHeight="1" x14ac:dyDescent="0.25">
      <c r="A50" s="218" t="s">
        <v>210</v>
      </c>
      <c r="B50" s="218"/>
      <c r="C50" s="218"/>
      <c r="D50" s="218"/>
      <c r="E50" s="218"/>
      <c r="F50" s="218"/>
      <c r="G50" s="120">
        <v>41</v>
      </c>
      <c r="H50" s="132">
        <v>-1200000</v>
      </c>
      <c r="I50" s="124">
        <v>0</v>
      </c>
    </row>
    <row r="51" spans="1:9" ht="12.75" customHeight="1" x14ac:dyDescent="0.25">
      <c r="A51" s="218" t="s">
        <v>211</v>
      </c>
      <c r="B51" s="218"/>
      <c r="C51" s="218"/>
      <c r="D51" s="218"/>
      <c r="E51" s="218"/>
      <c r="F51" s="218"/>
      <c r="G51" s="120">
        <v>42</v>
      </c>
      <c r="H51" s="132">
        <v>-4432556</v>
      </c>
      <c r="I51" s="124">
        <v>-6791474</v>
      </c>
    </row>
    <row r="52" spans="1:9" ht="22.95" customHeight="1" x14ac:dyDescent="0.25">
      <c r="A52" s="218" t="s">
        <v>212</v>
      </c>
      <c r="B52" s="218"/>
      <c r="C52" s="218"/>
      <c r="D52" s="218"/>
      <c r="E52" s="218"/>
      <c r="F52" s="218"/>
      <c r="G52" s="120">
        <v>43</v>
      </c>
      <c r="H52" s="132">
        <v>0</v>
      </c>
      <c r="I52" s="124">
        <v>0</v>
      </c>
    </row>
    <row r="53" spans="1:9" ht="12.75" customHeight="1" x14ac:dyDescent="0.25">
      <c r="A53" s="218" t="s">
        <v>213</v>
      </c>
      <c r="B53" s="218"/>
      <c r="C53" s="218"/>
      <c r="D53" s="218"/>
      <c r="E53" s="218"/>
      <c r="F53" s="218"/>
      <c r="G53" s="120">
        <v>44</v>
      </c>
      <c r="H53" s="132">
        <v>0</v>
      </c>
      <c r="I53" s="124">
        <v>-66879706</v>
      </c>
    </row>
    <row r="54" spans="1:9" ht="30.6" customHeight="1" x14ac:dyDescent="0.25">
      <c r="A54" s="270" t="s">
        <v>214</v>
      </c>
      <c r="B54" s="270"/>
      <c r="C54" s="270"/>
      <c r="D54" s="270"/>
      <c r="E54" s="270"/>
      <c r="F54" s="270"/>
      <c r="G54" s="122">
        <v>45</v>
      </c>
      <c r="H54" s="125">
        <f>H49+H50+H51+H52+H53</f>
        <v>-5632556</v>
      </c>
      <c r="I54" s="125">
        <f>I49+I50+I51+I52+I53</f>
        <v>-101757056</v>
      </c>
    </row>
    <row r="55" spans="1:9" ht="29.4" customHeight="1" x14ac:dyDescent="0.25">
      <c r="A55" s="271" t="s">
        <v>215</v>
      </c>
      <c r="B55" s="271"/>
      <c r="C55" s="271"/>
      <c r="D55" s="271"/>
      <c r="E55" s="271"/>
      <c r="F55" s="271"/>
      <c r="G55" s="122">
        <v>46</v>
      </c>
      <c r="H55" s="125">
        <f>H48+H54</f>
        <v>31030427</v>
      </c>
      <c r="I55" s="125">
        <f>I48+I54</f>
        <v>-15218834</v>
      </c>
    </row>
    <row r="56" spans="1:9" x14ac:dyDescent="0.25">
      <c r="A56" s="218" t="s">
        <v>216</v>
      </c>
      <c r="B56" s="218"/>
      <c r="C56" s="218"/>
      <c r="D56" s="218"/>
      <c r="E56" s="218"/>
      <c r="F56" s="218"/>
      <c r="G56" s="120">
        <v>47</v>
      </c>
      <c r="H56" s="132">
        <v>0</v>
      </c>
      <c r="I56" s="124">
        <v>0</v>
      </c>
    </row>
    <row r="57" spans="1:9" ht="26.4" customHeight="1" x14ac:dyDescent="0.25">
      <c r="A57" s="271" t="s">
        <v>217</v>
      </c>
      <c r="B57" s="271"/>
      <c r="C57" s="271"/>
      <c r="D57" s="271"/>
      <c r="E57" s="271"/>
      <c r="F57" s="271"/>
      <c r="G57" s="122">
        <v>48</v>
      </c>
      <c r="H57" s="125">
        <f>H27+H42+H55+H56</f>
        <v>-1914570</v>
      </c>
      <c r="I57" s="125">
        <f>I27+I42+I55+I56</f>
        <v>-38977292</v>
      </c>
    </row>
    <row r="58" spans="1:9" x14ac:dyDescent="0.25">
      <c r="A58" s="273" t="s">
        <v>218</v>
      </c>
      <c r="B58" s="273"/>
      <c r="C58" s="273"/>
      <c r="D58" s="273"/>
      <c r="E58" s="273"/>
      <c r="F58" s="273"/>
      <c r="G58" s="120">
        <v>49</v>
      </c>
      <c r="H58" s="132">
        <v>159270915</v>
      </c>
      <c r="I58" s="124">
        <v>348216590</v>
      </c>
    </row>
    <row r="59" spans="1:9" ht="31.2" customHeight="1" x14ac:dyDescent="0.25">
      <c r="A59" s="271" t="s">
        <v>219</v>
      </c>
      <c r="B59" s="271"/>
      <c r="C59" s="271"/>
      <c r="D59" s="271"/>
      <c r="E59" s="271"/>
      <c r="F59" s="271"/>
      <c r="G59" s="122">
        <v>50</v>
      </c>
      <c r="H59" s="125">
        <f>H57+H58</f>
        <v>157356345</v>
      </c>
      <c r="I59" s="125">
        <f>I57+I58</f>
        <v>309239298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M132" sqref="M13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75" t="s">
        <v>220</v>
      </c>
      <c r="B1" s="276"/>
      <c r="C1" s="276"/>
      <c r="D1" s="276"/>
      <c r="E1" s="276"/>
      <c r="F1" s="276"/>
      <c r="G1" s="276"/>
      <c r="H1" s="276"/>
      <c r="I1" s="276"/>
    </row>
    <row r="2" spans="1:9" ht="12.75" customHeight="1" x14ac:dyDescent="0.25">
      <c r="A2" s="277" t="s">
        <v>329</v>
      </c>
      <c r="B2" s="228"/>
      <c r="C2" s="228"/>
      <c r="D2" s="228"/>
      <c r="E2" s="228"/>
      <c r="F2" s="228"/>
      <c r="G2" s="228"/>
      <c r="H2" s="228"/>
      <c r="I2" s="228"/>
    </row>
    <row r="3" spans="1:9" x14ac:dyDescent="0.25">
      <c r="A3" s="285" t="s">
        <v>282</v>
      </c>
      <c r="B3" s="286"/>
      <c r="C3" s="286"/>
      <c r="D3" s="286"/>
      <c r="E3" s="286"/>
      <c r="F3" s="286"/>
      <c r="G3" s="286"/>
      <c r="H3" s="286"/>
      <c r="I3" s="286"/>
    </row>
    <row r="4" spans="1:9" x14ac:dyDescent="0.25">
      <c r="A4" s="278" t="s">
        <v>330</v>
      </c>
      <c r="B4" s="232"/>
      <c r="C4" s="232"/>
      <c r="D4" s="232"/>
      <c r="E4" s="232"/>
      <c r="F4" s="232"/>
      <c r="G4" s="232"/>
      <c r="H4" s="232"/>
      <c r="I4" s="233"/>
    </row>
    <row r="5" spans="1:9" ht="22.8" thickBot="1" x14ac:dyDescent="0.3">
      <c r="A5" s="300" t="s">
        <v>2</v>
      </c>
      <c r="B5" s="301"/>
      <c r="C5" s="301"/>
      <c r="D5" s="301"/>
      <c r="E5" s="301"/>
      <c r="F5" s="302"/>
      <c r="G5" s="18" t="s">
        <v>103</v>
      </c>
      <c r="H5" s="26" t="s">
        <v>302</v>
      </c>
      <c r="I5" s="26" t="s">
        <v>279</v>
      </c>
    </row>
    <row r="6" spans="1:9" x14ac:dyDescent="0.25">
      <c r="A6" s="291">
        <v>1</v>
      </c>
      <c r="B6" s="292"/>
      <c r="C6" s="292"/>
      <c r="D6" s="292"/>
      <c r="E6" s="292"/>
      <c r="F6" s="293"/>
      <c r="G6" s="19">
        <v>2</v>
      </c>
      <c r="H6" s="27" t="s">
        <v>167</v>
      </c>
      <c r="I6" s="27" t="s">
        <v>168</v>
      </c>
    </row>
    <row r="7" spans="1:9" x14ac:dyDescent="0.25">
      <c r="A7" s="296" t="s">
        <v>169</v>
      </c>
      <c r="B7" s="297"/>
      <c r="C7" s="297"/>
      <c r="D7" s="297"/>
      <c r="E7" s="297"/>
      <c r="F7" s="297"/>
      <c r="G7" s="297"/>
      <c r="H7" s="297"/>
      <c r="I7" s="298"/>
    </row>
    <row r="8" spans="1:9" x14ac:dyDescent="0.25">
      <c r="A8" s="299" t="s">
        <v>221</v>
      </c>
      <c r="B8" s="299"/>
      <c r="C8" s="299"/>
      <c r="D8" s="299"/>
      <c r="E8" s="299"/>
      <c r="F8" s="299"/>
      <c r="G8" s="20">
        <v>1</v>
      </c>
      <c r="H8" s="29">
        <v>0</v>
      </c>
      <c r="I8" s="29">
        <v>0</v>
      </c>
    </row>
    <row r="9" spans="1:9" x14ac:dyDescent="0.25">
      <c r="A9" s="283" t="s">
        <v>222</v>
      </c>
      <c r="B9" s="283"/>
      <c r="C9" s="283"/>
      <c r="D9" s="283"/>
      <c r="E9" s="283"/>
      <c r="F9" s="283"/>
      <c r="G9" s="21">
        <v>2</v>
      </c>
      <c r="H9" s="29">
        <v>0</v>
      </c>
      <c r="I9" s="29">
        <v>0</v>
      </c>
    </row>
    <row r="10" spans="1:9" x14ac:dyDescent="0.25">
      <c r="A10" s="283" t="s">
        <v>223</v>
      </c>
      <c r="B10" s="283"/>
      <c r="C10" s="283"/>
      <c r="D10" s="283"/>
      <c r="E10" s="283"/>
      <c r="F10" s="283"/>
      <c r="G10" s="21">
        <v>3</v>
      </c>
      <c r="H10" s="29">
        <v>0</v>
      </c>
      <c r="I10" s="29">
        <v>0</v>
      </c>
    </row>
    <row r="11" spans="1:9" x14ac:dyDescent="0.25">
      <c r="A11" s="283" t="s">
        <v>224</v>
      </c>
      <c r="B11" s="283"/>
      <c r="C11" s="283"/>
      <c r="D11" s="283"/>
      <c r="E11" s="283"/>
      <c r="F11" s="283"/>
      <c r="G11" s="21">
        <v>4</v>
      </c>
      <c r="H11" s="29">
        <v>0</v>
      </c>
      <c r="I11" s="29">
        <v>0</v>
      </c>
    </row>
    <row r="12" spans="1:9" x14ac:dyDescent="0.25">
      <c r="A12" s="283" t="s">
        <v>396</v>
      </c>
      <c r="B12" s="283"/>
      <c r="C12" s="283"/>
      <c r="D12" s="283"/>
      <c r="E12" s="283"/>
      <c r="F12" s="283"/>
      <c r="G12" s="21">
        <v>5</v>
      </c>
      <c r="H12" s="29">
        <v>0</v>
      </c>
      <c r="I12" s="29">
        <v>0</v>
      </c>
    </row>
    <row r="13" spans="1:9" x14ac:dyDescent="0.25">
      <c r="A13" s="284" t="s">
        <v>397</v>
      </c>
      <c r="B13" s="284"/>
      <c r="C13" s="284"/>
      <c r="D13" s="284"/>
      <c r="E13" s="284"/>
      <c r="F13" s="284"/>
      <c r="G13" s="110">
        <v>6</v>
      </c>
      <c r="H13" s="113">
        <f>SUM(H8:H12)</f>
        <v>0</v>
      </c>
      <c r="I13" s="113">
        <f>SUM(I8:I12)</f>
        <v>0</v>
      </c>
    </row>
    <row r="14" spans="1:9" ht="12.75" customHeight="1" x14ac:dyDescent="0.25">
      <c r="A14" s="283" t="s">
        <v>398</v>
      </c>
      <c r="B14" s="283"/>
      <c r="C14" s="283"/>
      <c r="D14" s="283"/>
      <c r="E14" s="283"/>
      <c r="F14" s="283"/>
      <c r="G14" s="21">
        <v>7</v>
      </c>
      <c r="H14" s="29">
        <v>0</v>
      </c>
      <c r="I14" s="29">
        <v>0</v>
      </c>
    </row>
    <row r="15" spans="1:9" ht="12.75" customHeight="1" x14ac:dyDescent="0.25">
      <c r="A15" s="283" t="s">
        <v>399</v>
      </c>
      <c r="B15" s="283"/>
      <c r="C15" s="283"/>
      <c r="D15" s="283"/>
      <c r="E15" s="283"/>
      <c r="F15" s="283"/>
      <c r="G15" s="21">
        <v>8</v>
      </c>
      <c r="H15" s="29">
        <v>0</v>
      </c>
      <c r="I15" s="29">
        <v>0</v>
      </c>
    </row>
    <row r="16" spans="1:9" ht="12.75" customHeight="1" x14ac:dyDescent="0.25">
      <c r="A16" s="283" t="s">
        <v>400</v>
      </c>
      <c r="B16" s="283"/>
      <c r="C16" s="283"/>
      <c r="D16" s="283"/>
      <c r="E16" s="283"/>
      <c r="F16" s="283"/>
      <c r="G16" s="21">
        <v>9</v>
      </c>
      <c r="H16" s="29">
        <v>0</v>
      </c>
      <c r="I16" s="29">
        <v>0</v>
      </c>
    </row>
    <row r="17" spans="1:9" ht="12.75" customHeight="1" x14ac:dyDescent="0.25">
      <c r="A17" s="283" t="s">
        <v>401</v>
      </c>
      <c r="B17" s="283"/>
      <c r="C17" s="283"/>
      <c r="D17" s="283"/>
      <c r="E17" s="283"/>
      <c r="F17" s="283"/>
      <c r="G17" s="21">
        <v>10</v>
      </c>
      <c r="H17" s="29">
        <v>0</v>
      </c>
      <c r="I17" s="29">
        <v>0</v>
      </c>
    </row>
    <row r="18" spans="1:9" ht="12.75" customHeight="1" x14ac:dyDescent="0.25">
      <c r="A18" s="283" t="s">
        <v>402</v>
      </c>
      <c r="B18" s="283"/>
      <c r="C18" s="283"/>
      <c r="D18" s="283"/>
      <c r="E18" s="283"/>
      <c r="F18" s="283"/>
      <c r="G18" s="21">
        <v>11</v>
      </c>
      <c r="H18" s="29">
        <v>0</v>
      </c>
      <c r="I18" s="29">
        <v>0</v>
      </c>
    </row>
    <row r="19" spans="1:9" ht="12.75" customHeight="1" x14ac:dyDescent="0.25">
      <c r="A19" s="283" t="s">
        <v>403</v>
      </c>
      <c r="B19" s="283"/>
      <c r="C19" s="283"/>
      <c r="D19" s="283"/>
      <c r="E19" s="283"/>
      <c r="F19" s="283"/>
      <c r="G19" s="21">
        <v>12</v>
      </c>
      <c r="H19" s="29">
        <v>0</v>
      </c>
      <c r="I19" s="29">
        <v>0</v>
      </c>
    </row>
    <row r="20" spans="1:9" ht="26.25" customHeight="1" x14ac:dyDescent="0.25">
      <c r="A20" s="284" t="s">
        <v>404</v>
      </c>
      <c r="B20" s="284"/>
      <c r="C20" s="284"/>
      <c r="D20" s="284"/>
      <c r="E20" s="284"/>
      <c r="F20" s="284"/>
      <c r="G20" s="110">
        <v>13</v>
      </c>
      <c r="H20" s="113">
        <f>SUM(H14:H19)</f>
        <v>0</v>
      </c>
      <c r="I20" s="113">
        <f>SUM(I14:I19)</f>
        <v>0</v>
      </c>
    </row>
    <row r="21" spans="1:9" ht="27.6" customHeight="1" x14ac:dyDescent="0.25">
      <c r="A21" s="295" t="s">
        <v>405</v>
      </c>
      <c r="B21" s="295"/>
      <c r="C21" s="295"/>
      <c r="D21" s="295"/>
      <c r="E21" s="295"/>
      <c r="F21" s="295"/>
      <c r="G21" s="111">
        <v>14</v>
      </c>
      <c r="H21" s="30">
        <f>H13+H20</f>
        <v>0</v>
      </c>
      <c r="I21" s="30">
        <f>I13+I20</f>
        <v>0</v>
      </c>
    </row>
    <row r="22" spans="1:9" x14ac:dyDescent="0.25">
      <c r="A22" s="296" t="s">
        <v>189</v>
      </c>
      <c r="B22" s="297"/>
      <c r="C22" s="297"/>
      <c r="D22" s="297"/>
      <c r="E22" s="297"/>
      <c r="F22" s="297"/>
      <c r="G22" s="297"/>
      <c r="H22" s="297"/>
      <c r="I22" s="298"/>
    </row>
    <row r="23" spans="1:9" ht="26.4" customHeight="1" x14ac:dyDescent="0.25">
      <c r="A23" s="299" t="s">
        <v>225</v>
      </c>
      <c r="B23" s="299"/>
      <c r="C23" s="299"/>
      <c r="D23" s="299"/>
      <c r="E23" s="299"/>
      <c r="F23" s="299"/>
      <c r="G23" s="20">
        <v>15</v>
      </c>
      <c r="H23" s="29">
        <v>0</v>
      </c>
      <c r="I23" s="29">
        <v>0</v>
      </c>
    </row>
    <row r="24" spans="1:9" ht="12.75" customHeight="1" x14ac:dyDescent="0.25">
      <c r="A24" s="283" t="s">
        <v>226</v>
      </c>
      <c r="B24" s="283"/>
      <c r="C24" s="283"/>
      <c r="D24" s="283"/>
      <c r="E24" s="283"/>
      <c r="F24" s="283"/>
      <c r="G24" s="20">
        <v>16</v>
      </c>
      <c r="H24" s="29">
        <v>0</v>
      </c>
      <c r="I24" s="29">
        <v>0</v>
      </c>
    </row>
    <row r="25" spans="1:9" ht="12.75" customHeight="1" x14ac:dyDescent="0.25">
      <c r="A25" s="283" t="s">
        <v>227</v>
      </c>
      <c r="B25" s="283"/>
      <c r="C25" s="283"/>
      <c r="D25" s="283"/>
      <c r="E25" s="283"/>
      <c r="F25" s="283"/>
      <c r="G25" s="20">
        <v>17</v>
      </c>
      <c r="H25" s="29">
        <v>0</v>
      </c>
      <c r="I25" s="29">
        <v>0</v>
      </c>
    </row>
    <row r="26" spans="1:9" ht="12.75" customHeight="1" x14ac:dyDescent="0.25">
      <c r="A26" s="283" t="s">
        <v>228</v>
      </c>
      <c r="B26" s="283"/>
      <c r="C26" s="283"/>
      <c r="D26" s="283"/>
      <c r="E26" s="283"/>
      <c r="F26" s="283"/>
      <c r="G26" s="20">
        <v>18</v>
      </c>
      <c r="H26" s="29">
        <v>0</v>
      </c>
      <c r="I26" s="29">
        <v>0</v>
      </c>
    </row>
    <row r="27" spans="1:9" ht="12.75" customHeight="1" x14ac:dyDescent="0.25">
      <c r="A27" s="283" t="s">
        <v>229</v>
      </c>
      <c r="B27" s="283"/>
      <c r="C27" s="283"/>
      <c r="D27" s="283"/>
      <c r="E27" s="283"/>
      <c r="F27" s="283"/>
      <c r="G27" s="20">
        <v>19</v>
      </c>
      <c r="H27" s="29">
        <v>0</v>
      </c>
      <c r="I27" s="29">
        <v>0</v>
      </c>
    </row>
    <row r="28" spans="1:9" ht="12.75" customHeight="1" x14ac:dyDescent="0.25">
      <c r="A28" s="283" t="s">
        <v>230</v>
      </c>
      <c r="B28" s="283"/>
      <c r="C28" s="283"/>
      <c r="D28" s="283"/>
      <c r="E28" s="283"/>
      <c r="F28" s="283"/>
      <c r="G28" s="20">
        <v>20</v>
      </c>
      <c r="H28" s="29">
        <v>0</v>
      </c>
      <c r="I28" s="29">
        <v>0</v>
      </c>
    </row>
    <row r="29" spans="1:9" ht="24" customHeight="1" x14ac:dyDescent="0.25">
      <c r="A29" s="289" t="s">
        <v>406</v>
      </c>
      <c r="B29" s="289"/>
      <c r="C29" s="289"/>
      <c r="D29" s="289"/>
      <c r="E29" s="289"/>
      <c r="F29" s="289"/>
      <c r="G29" s="110">
        <v>21</v>
      </c>
      <c r="H29" s="114">
        <f>SUM(H23:H28)</f>
        <v>0</v>
      </c>
      <c r="I29" s="114">
        <f>SUM(I23:I28)</f>
        <v>0</v>
      </c>
    </row>
    <row r="30" spans="1:9" ht="27" customHeight="1" x14ac:dyDescent="0.25">
      <c r="A30" s="283" t="s">
        <v>231</v>
      </c>
      <c r="B30" s="283"/>
      <c r="C30" s="283"/>
      <c r="D30" s="283"/>
      <c r="E30" s="283"/>
      <c r="F30" s="283"/>
      <c r="G30" s="21">
        <v>22</v>
      </c>
      <c r="H30" s="29">
        <v>0</v>
      </c>
      <c r="I30" s="29">
        <v>0</v>
      </c>
    </row>
    <row r="31" spans="1:9" ht="12.75" customHeight="1" x14ac:dyDescent="0.25">
      <c r="A31" s="283" t="s">
        <v>232</v>
      </c>
      <c r="B31" s="283"/>
      <c r="C31" s="283"/>
      <c r="D31" s="283"/>
      <c r="E31" s="283"/>
      <c r="F31" s="283"/>
      <c r="G31" s="21">
        <v>23</v>
      </c>
      <c r="H31" s="29">
        <v>0</v>
      </c>
      <c r="I31" s="29">
        <v>0</v>
      </c>
    </row>
    <row r="32" spans="1:9" ht="12.75" customHeight="1" x14ac:dyDescent="0.25">
      <c r="A32" s="283" t="s">
        <v>407</v>
      </c>
      <c r="B32" s="283"/>
      <c r="C32" s="283"/>
      <c r="D32" s="283"/>
      <c r="E32" s="283"/>
      <c r="F32" s="283"/>
      <c r="G32" s="21">
        <v>24</v>
      </c>
      <c r="H32" s="29">
        <v>0</v>
      </c>
      <c r="I32" s="29">
        <v>0</v>
      </c>
    </row>
    <row r="33" spans="1:9" ht="12.75" customHeight="1" x14ac:dyDescent="0.25">
      <c r="A33" s="283" t="s">
        <v>233</v>
      </c>
      <c r="B33" s="283"/>
      <c r="C33" s="283"/>
      <c r="D33" s="283"/>
      <c r="E33" s="283"/>
      <c r="F33" s="283"/>
      <c r="G33" s="21">
        <v>25</v>
      </c>
      <c r="H33" s="29">
        <v>0</v>
      </c>
      <c r="I33" s="29">
        <v>0</v>
      </c>
    </row>
    <row r="34" spans="1:9" ht="12.75" customHeight="1" x14ac:dyDescent="0.25">
      <c r="A34" s="283" t="s">
        <v>234</v>
      </c>
      <c r="B34" s="283"/>
      <c r="C34" s="283"/>
      <c r="D34" s="283"/>
      <c r="E34" s="283"/>
      <c r="F34" s="283"/>
      <c r="G34" s="21">
        <v>26</v>
      </c>
      <c r="H34" s="29">
        <v>0</v>
      </c>
      <c r="I34" s="29">
        <v>0</v>
      </c>
    </row>
    <row r="35" spans="1:9" ht="25.95" customHeight="1" x14ac:dyDescent="0.25">
      <c r="A35" s="289" t="s">
        <v>408</v>
      </c>
      <c r="B35" s="289"/>
      <c r="C35" s="289"/>
      <c r="D35" s="289"/>
      <c r="E35" s="289"/>
      <c r="F35" s="289"/>
      <c r="G35" s="110">
        <v>27</v>
      </c>
      <c r="H35" s="114">
        <f>SUM(H30:H34)</f>
        <v>0</v>
      </c>
      <c r="I35" s="114">
        <f>SUM(I30:I34)</f>
        <v>0</v>
      </c>
    </row>
    <row r="36" spans="1:9" ht="28.2" customHeight="1" x14ac:dyDescent="0.25">
      <c r="A36" s="295" t="s">
        <v>409</v>
      </c>
      <c r="B36" s="295"/>
      <c r="C36" s="295"/>
      <c r="D36" s="295"/>
      <c r="E36" s="295"/>
      <c r="F36" s="295"/>
      <c r="G36" s="111">
        <v>28</v>
      </c>
      <c r="H36" s="115">
        <f>H29+H35</f>
        <v>0</v>
      </c>
      <c r="I36" s="115">
        <f>I29+I35</f>
        <v>0</v>
      </c>
    </row>
    <row r="37" spans="1:9" x14ac:dyDescent="0.25">
      <c r="A37" s="296" t="s">
        <v>204</v>
      </c>
      <c r="B37" s="297"/>
      <c r="C37" s="297"/>
      <c r="D37" s="297"/>
      <c r="E37" s="297"/>
      <c r="F37" s="297"/>
      <c r="G37" s="297">
        <v>0</v>
      </c>
      <c r="H37" s="297"/>
      <c r="I37" s="298"/>
    </row>
    <row r="38" spans="1:9" ht="12.75" customHeight="1" x14ac:dyDescent="0.25">
      <c r="A38" s="303" t="s">
        <v>235</v>
      </c>
      <c r="B38" s="303"/>
      <c r="C38" s="303"/>
      <c r="D38" s="303"/>
      <c r="E38" s="303"/>
      <c r="F38" s="303"/>
      <c r="G38" s="20">
        <v>29</v>
      </c>
      <c r="H38" s="29">
        <v>0</v>
      </c>
      <c r="I38" s="29">
        <v>0</v>
      </c>
    </row>
    <row r="39" spans="1:9" ht="25.2" customHeight="1" x14ac:dyDescent="0.25">
      <c r="A39" s="288" t="s">
        <v>236</v>
      </c>
      <c r="B39" s="288"/>
      <c r="C39" s="288"/>
      <c r="D39" s="288"/>
      <c r="E39" s="288"/>
      <c r="F39" s="288"/>
      <c r="G39" s="21">
        <v>30</v>
      </c>
      <c r="H39" s="29">
        <v>0</v>
      </c>
      <c r="I39" s="29">
        <v>0</v>
      </c>
    </row>
    <row r="40" spans="1:9" ht="12.75" customHeight="1" x14ac:dyDescent="0.25">
      <c r="A40" s="288" t="s">
        <v>237</v>
      </c>
      <c r="B40" s="288"/>
      <c r="C40" s="288"/>
      <c r="D40" s="288"/>
      <c r="E40" s="288"/>
      <c r="F40" s="288"/>
      <c r="G40" s="21">
        <v>31</v>
      </c>
      <c r="H40" s="29">
        <v>0</v>
      </c>
      <c r="I40" s="29">
        <v>0</v>
      </c>
    </row>
    <row r="41" spans="1:9" ht="12.75" customHeight="1" x14ac:dyDescent="0.25">
      <c r="A41" s="288" t="s">
        <v>238</v>
      </c>
      <c r="B41" s="288"/>
      <c r="C41" s="288"/>
      <c r="D41" s="288"/>
      <c r="E41" s="288"/>
      <c r="F41" s="288"/>
      <c r="G41" s="21">
        <v>32</v>
      </c>
      <c r="H41" s="29">
        <v>0</v>
      </c>
      <c r="I41" s="29">
        <v>0</v>
      </c>
    </row>
    <row r="42" spans="1:9" ht="25.95" customHeight="1" x14ac:dyDescent="0.25">
      <c r="A42" s="289" t="s">
        <v>410</v>
      </c>
      <c r="B42" s="289"/>
      <c r="C42" s="289"/>
      <c r="D42" s="289"/>
      <c r="E42" s="289"/>
      <c r="F42" s="289"/>
      <c r="G42" s="110">
        <v>33</v>
      </c>
      <c r="H42" s="114">
        <f>H41+H40+H39+H38</f>
        <v>0</v>
      </c>
      <c r="I42" s="114">
        <f>I41+I40+I39+I38</f>
        <v>0</v>
      </c>
    </row>
    <row r="43" spans="1:9" ht="24.6" customHeight="1" x14ac:dyDescent="0.25">
      <c r="A43" s="288" t="s">
        <v>239</v>
      </c>
      <c r="B43" s="288"/>
      <c r="C43" s="288"/>
      <c r="D43" s="288"/>
      <c r="E43" s="288"/>
      <c r="F43" s="288"/>
      <c r="G43" s="21">
        <v>34</v>
      </c>
      <c r="H43" s="29">
        <v>0</v>
      </c>
      <c r="I43" s="29">
        <v>0</v>
      </c>
    </row>
    <row r="44" spans="1:9" ht="12.75" customHeight="1" x14ac:dyDescent="0.25">
      <c r="A44" s="288" t="s">
        <v>240</v>
      </c>
      <c r="B44" s="288"/>
      <c r="C44" s="288"/>
      <c r="D44" s="288"/>
      <c r="E44" s="288"/>
      <c r="F44" s="288"/>
      <c r="G44" s="21">
        <v>35</v>
      </c>
      <c r="H44" s="29">
        <v>0</v>
      </c>
      <c r="I44" s="29">
        <v>0</v>
      </c>
    </row>
    <row r="45" spans="1:9" ht="12.75" customHeight="1" x14ac:dyDescent="0.25">
      <c r="A45" s="288" t="s">
        <v>241</v>
      </c>
      <c r="B45" s="288"/>
      <c r="C45" s="288"/>
      <c r="D45" s="288"/>
      <c r="E45" s="288"/>
      <c r="F45" s="288"/>
      <c r="G45" s="21">
        <v>36</v>
      </c>
      <c r="H45" s="29">
        <v>0</v>
      </c>
      <c r="I45" s="29">
        <v>0</v>
      </c>
    </row>
    <row r="46" spans="1:9" ht="21" customHeight="1" x14ac:dyDescent="0.25">
      <c r="A46" s="288" t="s">
        <v>242</v>
      </c>
      <c r="B46" s="288"/>
      <c r="C46" s="288"/>
      <c r="D46" s="288"/>
      <c r="E46" s="288"/>
      <c r="F46" s="288"/>
      <c r="G46" s="21">
        <v>37</v>
      </c>
      <c r="H46" s="29">
        <v>0</v>
      </c>
      <c r="I46" s="29">
        <v>0</v>
      </c>
    </row>
    <row r="47" spans="1:9" ht="12.75" customHeight="1" x14ac:dyDescent="0.25">
      <c r="A47" s="288" t="s">
        <v>243</v>
      </c>
      <c r="B47" s="288"/>
      <c r="C47" s="288"/>
      <c r="D47" s="288"/>
      <c r="E47" s="288"/>
      <c r="F47" s="288"/>
      <c r="G47" s="21">
        <v>38</v>
      </c>
      <c r="H47" s="29">
        <v>0</v>
      </c>
      <c r="I47" s="29">
        <v>0</v>
      </c>
    </row>
    <row r="48" spans="1:9" ht="22.95" customHeight="1" x14ac:dyDescent="0.25">
      <c r="A48" s="289" t="s">
        <v>411</v>
      </c>
      <c r="B48" s="289"/>
      <c r="C48" s="289"/>
      <c r="D48" s="289"/>
      <c r="E48" s="289"/>
      <c r="F48" s="289"/>
      <c r="G48" s="110">
        <v>39</v>
      </c>
      <c r="H48" s="114">
        <f>H47+H46+H45+H44+H43</f>
        <v>0</v>
      </c>
      <c r="I48" s="114">
        <f>I47+I46+I45+I44+I43</f>
        <v>0</v>
      </c>
    </row>
    <row r="49" spans="1:9" ht="25.95" customHeight="1" x14ac:dyDescent="0.25">
      <c r="A49" s="290" t="s">
        <v>446</v>
      </c>
      <c r="B49" s="290"/>
      <c r="C49" s="290"/>
      <c r="D49" s="290"/>
      <c r="E49" s="290"/>
      <c r="F49" s="290"/>
      <c r="G49" s="110">
        <v>40</v>
      </c>
      <c r="H49" s="114">
        <f>H48+H42</f>
        <v>0</v>
      </c>
      <c r="I49" s="114">
        <f>I48+I42</f>
        <v>0</v>
      </c>
    </row>
    <row r="50" spans="1:9" ht="12.75" customHeight="1" x14ac:dyDescent="0.25">
      <c r="A50" s="283" t="s">
        <v>244</v>
      </c>
      <c r="B50" s="283"/>
      <c r="C50" s="283"/>
      <c r="D50" s="283"/>
      <c r="E50" s="283"/>
      <c r="F50" s="283"/>
      <c r="G50" s="21">
        <v>41</v>
      </c>
      <c r="H50" s="29">
        <v>0</v>
      </c>
      <c r="I50" s="29">
        <v>0</v>
      </c>
    </row>
    <row r="51" spans="1:9" ht="25.95" customHeight="1" x14ac:dyDescent="0.25">
      <c r="A51" s="290" t="s">
        <v>412</v>
      </c>
      <c r="B51" s="290"/>
      <c r="C51" s="290"/>
      <c r="D51" s="290"/>
      <c r="E51" s="290"/>
      <c r="F51" s="290"/>
      <c r="G51" s="110">
        <v>42</v>
      </c>
      <c r="H51" s="114">
        <f>H21+H36+H49+H50</f>
        <v>0</v>
      </c>
      <c r="I51" s="114">
        <f>I21+I36+I49+I50</f>
        <v>0</v>
      </c>
    </row>
    <row r="52" spans="1:9" ht="12.75" customHeight="1" x14ac:dyDescent="0.25">
      <c r="A52" s="294" t="s">
        <v>218</v>
      </c>
      <c r="B52" s="294"/>
      <c r="C52" s="294"/>
      <c r="D52" s="294"/>
      <c r="E52" s="294"/>
      <c r="F52" s="294"/>
      <c r="G52" s="21">
        <v>43</v>
      </c>
      <c r="H52" s="29">
        <v>0</v>
      </c>
      <c r="I52" s="29">
        <v>0</v>
      </c>
    </row>
    <row r="53" spans="1:9" ht="31.95" customHeight="1" x14ac:dyDescent="0.25">
      <c r="A53" s="287" t="s">
        <v>413</v>
      </c>
      <c r="B53" s="287"/>
      <c r="C53" s="287"/>
      <c r="D53" s="287"/>
      <c r="E53" s="287"/>
      <c r="F53" s="287"/>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H25" zoomScale="80" zoomScaleNormal="100" zoomScaleSheetLayoutView="80" workbookViewId="0">
      <selection activeCell="T41" sqref="T4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2" t="s">
        <v>245</v>
      </c>
      <c r="B1" s="323"/>
      <c r="C1" s="323"/>
      <c r="D1" s="323"/>
      <c r="E1" s="323"/>
      <c r="F1" s="323"/>
      <c r="G1" s="323"/>
      <c r="H1" s="323"/>
      <c r="I1" s="323"/>
      <c r="J1" s="323"/>
      <c r="K1" s="31"/>
    </row>
    <row r="2" spans="1:25" ht="15.6" x14ac:dyDescent="0.25">
      <c r="A2" s="2"/>
      <c r="B2" s="3"/>
      <c r="C2" s="324" t="s">
        <v>246</v>
      </c>
      <c r="D2" s="324"/>
      <c r="E2" s="9">
        <v>44562</v>
      </c>
      <c r="F2" s="4" t="s">
        <v>0</v>
      </c>
      <c r="G2" s="9">
        <v>44651</v>
      </c>
      <c r="H2" s="33"/>
      <c r="I2" s="33"/>
      <c r="J2" s="33"/>
      <c r="K2" s="34"/>
      <c r="X2" s="35" t="s">
        <v>282</v>
      </c>
    </row>
    <row r="3" spans="1:25" ht="13.5" customHeight="1" thickBot="1" x14ac:dyDescent="0.3">
      <c r="A3" s="325" t="s">
        <v>247</v>
      </c>
      <c r="B3" s="326"/>
      <c r="C3" s="326"/>
      <c r="D3" s="326"/>
      <c r="E3" s="326"/>
      <c r="F3" s="326"/>
      <c r="G3" s="329" t="s">
        <v>3</v>
      </c>
      <c r="H3" s="313" t="s">
        <v>248</v>
      </c>
      <c r="I3" s="313"/>
      <c r="J3" s="313"/>
      <c r="K3" s="313"/>
      <c r="L3" s="313"/>
      <c r="M3" s="313"/>
      <c r="N3" s="313"/>
      <c r="O3" s="313"/>
      <c r="P3" s="313"/>
      <c r="Q3" s="313"/>
      <c r="R3" s="313"/>
      <c r="S3" s="313"/>
      <c r="T3" s="313"/>
      <c r="U3" s="313"/>
      <c r="V3" s="313"/>
      <c r="W3" s="313"/>
      <c r="X3" s="313" t="s">
        <v>249</v>
      </c>
      <c r="Y3" s="315" t="s">
        <v>250</v>
      </c>
    </row>
    <row r="4" spans="1:25" ht="82.2" thickBot="1" x14ac:dyDescent="0.3">
      <c r="A4" s="327"/>
      <c r="B4" s="328"/>
      <c r="C4" s="328"/>
      <c r="D4" s="328"/>
      <c r="E4" s="328"/>
      <c r="F4" s="328"/>
      <c r="G4" s="330"/>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314"/>
      <c r="Y4" s="316"/>
    </row>
    <row r="5" spans="1:25" ht="20.399999999999999" x14ac:dyDescent="0.25">
      <c r="A5" s="317">
        <v>1</v>
      </c>
      <c r="B5" s="318"/>
      <c r="C5" s="318"/>
      <c r="D5" s="318"/>
      <c r="E5" s="318"/>
      <c r="F5" s="318"/>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5">
      <c r="A6" s="319" t="s">
        <v>264</v>
      </c>
      <c r="B6" s="319"/>
      <c r="C6" s="319"/>
      <c r="D6" s="319"/>
      <c r="E6" s="319"/>
      <c r="F6" s="319"/>
      <c r="G6" s="319"/>
      <c r="H6" s="319"/>
      <c r="I6" s="319"/>
      <c r="J6" s="319"/>
      <c r="K6" s="319"/>
      <c r="L6" s="319"/>
      <c r="M6" s="319"/>
      <c r="N6" s="320"/>
      <c r="O6" s="320"/>
      <c r="P6" s="320"/>
      <c r="Q6" s="320"/>
      <c r="R6" s="320"/>
      <c r="S6" s="320"/>
      <c r="T6" s="320"/>
      <c r="U6" s="320"/>
      <c r="V6" s="320"/>
      <c r="W6" s="320"/>
      <c r="X6" s="320"/>
      <c r="Y6" s="321"/>
    </row>
    <row r="7" spans="1:25" x14ac:dyDescent="0.25">
      <c r="A7" s="311" t="s">
        <v>299</v>
      </c>
      <c r="B7" s="311"/>
      <c r="C7" s="311"/>
      <c r="D7" s="311"/>
      <c r="E7" s="311"/>
      <c r="F7" s="311"/>
      <c r="G7" s="6">
        <v>1</v>
      </c>
      <c r="H7" s="129">
        <v>85780500</v>
      </c>
      <c r="I7" s="129">
        <v>57248800</v>
      </c>
      <c r="J7" s="129">
        <v>0</v>
      </c>
      <c r="K7" s="129">
        <v>0</v>
      </c>
      <c r="L7" s="129">
        <v>0</v>
      </c>
      <c r="M7" s="129">
        <v>0</v>
      </c>
      <c r="N7" s="130">
        <v>-66753643</v>
      </c>
      <c r="O7" s="130">
        <v>0</v>
      </c>
      <c r="P7" s="130">
        <v>0</v>
      </c>
      <c r="Q7" s="130">
        <v>0</v>
      </c>
      <c r="R7" s="130">
        <v>0</v>
      </c>
      <c r="S7" s="130">
        <v>0</v>
      </c>
      <c r="T7" s="130">
        <v>-18336460</v>
      </c>
      <c r="U7" s="130">
        <v>67178144</v>
      </c>
      <c r="V7" s="130">
        <v>0</v>
      </c>
      <c r="W7" s="41">
        <f>H7+I7+J7+K7-L7+M7+N7+O7+P7+Q7+R7+U7+V7+S7+T7</f>
        <v>125117341</v>
      </c>
      <c r="X7" s="129">
        <v>147359342</v>
      </c>
      <c r="Y7" s="41">
        <f>W7+X7</f>
        <v>272476683</v>
      </c>
    </row>
    <row r="8" spans="1:25" x14ac:dyDescent="0.25">
      <c r="A8" s="306" t="s">
        <v>265</v>
      </c>
      <c r="B8" s="306"/>
      <c r="C8" s="306"/>
      <c r="D8" s="306"/>
      <c r="E8" s="306"/>
      <c r="F8" s="306"/>
      <c r="G8" s="6">
        <v>2</v>
      </c>
      <c r="H8" s="129">
        <v>0</v>
      </c>
      <c r="I8" s="129">
        <v>0</v>
      </c>
      <c r="J8" s="129">
        <v>0</v>
      </c>
      <c r="K8" s="129">
        <v>0</v>
      </c>
      <c r="L8" s="129">
        <v>0</v>
      </c>
      <c r="M8" s="129">
        <v>0</v>
      </c>
      <c r="N8" s="130">
        <v>0</v>
      </c>
      <c r="O8" s="130">
        <v>0</v>
      </c>
      <c r="P8" s="130">
        <v>0</v>
      </c>
      <c r="Q8" s="130">
        <v>0</v>
      </c>
      <c r="R8" s="130">
        <v>0</v>
      </c>
      <c r="S8" s="130">
        <v>0</v>
      </c>
      <c r="T8" s="130">
        <v>0</v>
      </c>
      <c r="U8" s="130">
        <v>0</v>
      </c>
      <c r="V8" s="130">
        <v>0</v>
      </c>
      <c r="W8" s="41">
        <f t="shared" ref="W8:W9" si="0">H8+I8+J8+K8-L8+M8+N8+O8+P8+Q8+R8+U8+V8+S8+T8</f>
        <v>0</v>
      </c>
      <c r="X8" s="129">
        <v>0</v>
      </c>
      <c r="Y8" s="41">
        <f t="shared" ref="Y8:Y9" si="1">W8+X8</f>
        <v>0</v>
      </c>
    </row>
    <row r="9" spans="1:25" x14ac:dyDescent="0.25">
      <c r="A9" s="306" t="s">
        <v>266</v>
      </c>
      <c r="B9" s="306"/>
      <c r="C9" s="306"/>
      <c r="D9" s="306"/>
      <c r="E9" s="306"/>
      <c r="F9" s="306"/>
      <c r="G9" s="6">
        <v>3</v>
      </c>
      <c r="H9" s="129">
        <v>0</v>
      </c>
      <c r="I9" s="129">
        <v>0</v>
      </c>
      <c r="J9" s="129">
        <v>0</v>
      </c>
      <c r="K9" s="129">
        <v>0</v>
      </c>
      <c r="L9" s="129">
        <v>0</v>
      </c>
      <c r="M9" s="129">
        <v>0</v>
      </c>
      <c r="N9" s="130">
        <v>0</v>
      </c>
      <c r="O9" s="130">
        <v>0</v>
      </c>
      <c r="P9" s="130">
        <v>0</v>
      </c>
      <c r="Q9" s="130">
        <v>0</v>
      </c>
      <c r="R9" s="130">
        <v>0</v>
      </c>
      <c r="S9" s="130">
        <v>0</v>
      </c>
      <c r="T9" s="130">
        <v>0</v>
      </c>
      <c r="U9" s="130">
        <v>0</v>
      </c>
      <c r="V9" s="130">
        <v>0</v>
      </c>
      <c r="W9" s="41">
        <f t="shared" si="0"/>
        <v>0</v>
      </c>
      <c r="X9" s="129">
        <v>0</v>
      </c>
      <c r="Y9" s="41">
        <f t="shared" si="1"/>
        <v>0</v>
      </c>
    </row>
    <row r="10" spans="1:25" ht="24" customHeight="1" x14ac:dyDescent="0.25">
      <c r="A10" s="312" t="s">
        <v>300</v>
      </c>
      <c r="B10" s="312"/>
      <c r="C10" s="312"/>
      <c r="D10" s="312"/>
      <c r="E10" s="312"/>
      <c r="F10" s="312"/>
      <c r="G10" s="7">
        <v>4</v>
      </c>
      <c r="H10" s="41">
        <f>H7+H8+H9</f>
        <v>85780500</v>
      </c>
      <c r="I10" s="41">
        <f t="shared" ref="I10:Y10" si="2">I7+I8+I9</f>
        <v>57248800</v>
      </c>
      <c r="J10" s="41">
        <f t="shared" si="2"/>
        <v>0</v>
      </c>
      <c r="K10" s="41">
        <f>K7+K8+K9</f>
        <v>0</v>
      </c>
      <c r="L10" s="41">
        <f t="shared" si="2"/>
        <v>0</v>
      </c>
      <c r="M10" s="41">
        <f t="shared" si="2"/>
        <v>0</v>
      </c>
      <c r="N10" s="41">
        <f t="shared" si="2"/>
        <v>-66753643</v>
      </c>
      <c r="O10" s="41">
        <f t="shared" si="2"/>
        <v>0</v>
      </c>
      <c r="P10" s="41">
        <f t="shared" si="2"/>
        <v>0</v>
      </c>
      <c r="Q10" s="41">
        <f t="shared" si="2"/>
        <v>0</v>
      </c>
      <c r="R10" s="41">
        <f t="shared" si="2"/>
        <v>0</v>
      </c>
      <c r="S10" s="41">
        <f t="shared" si="2"/>
        <v>0</v>
      </c>
      <c r="T10" s="41">
        <f t="shared" si="2"/>
        <v>-18336460</v>
      </c>
      <c r="U10" s="41">
        <f t="shared" si="2"/>
        <v>67178144</v>
      </c>
      <c r="V10" s="41">
        <f t="shared" si="2"/>
        <v>0</v>
      </c>
      <c r="W10" s="41">
        <f t="shared" si="2"/>
        <v>125117341</v>
      </c>
      <c r="X10" s="41">
        <f t="shared" si="2"/>
        <v>147359342</v>
      </c>
      <c r="Y10" s="41">
        <f t="shared" si="2"/>
        <v>272476683</v>
      </c>
    </row>
    <row r="11" spans="1:25" x14ac:dyDescent="0.25">
      <c r="A11" s="306" t="s">
        <v>267</v>
      </c>
      <c r="B11" s="306"/>
      <c r="C11" s="306"/>
      <c r="D11" s="306"/>
      <c r="E11" s="306"/>
      <c r="F11" s="306"/>
      <c r="G11" s="6">
        <v>5</v>
      </c>
      <c r="H11" s="42">
        <v>0</v>
      </c>
      <c r="I11" s="42">
        <v>0</v>
      </c>
      <c r="J11" s="42">
        <v>0</v>
      </c>
      <c r="K11" s="42">
        <v>0</v>
      </c>
      <c r="L11" s="42">
        <v>0</v>
      </c>
      <c r="M11" s="42">
        <v>0</v>
      </c>
      <c r="N11" s="42">
        <v>0</v>
      </c>
      <c r="O11" s="42">
        <v>0</v>
      </c>
      <c r="P11" s="42">
        <v>0</v>
      </c>
      <c r="Q11" s="42">
        <v>0</v>
      </c>
      <c r="R11" s="42">
        <v>0</v>
      </c>
      <c r="S11" s="130">
        <v>0</v>
      </c>
      <c r="T11" s="130">
        <v>0</v>
      </c>
      <c r="U11" s="42">
        <v>0</v>
      </c>
      <c r="V11" s="40">
        <v>13564387</v>
      </c>
      <c r="W11" s="41">
        <f t="shared" ref="W11:W29" si="3">H11+I11+J11+K11-L11+M11+N11+O11+P11+Q11+R11+U11+V11+S11+T11</f>
        <v>13564387</v>
      </c>
      <c r="X11" s="40">
        <v>4131233</v>
      </c>
      <c r="Y11" s="41">
        <f t="shared" ref="Y11:Y29" si="4">W11+X11</f>
        <v>17695620</v>
      </c>
    </row>
    <row r="12" spans="1:25" x14ac:dyDescent="0.25">
      <c r="A12" s="306" t="s">
        <v>268</v>
      </c>
      <c r="B12" s="306"/>
      <c r="C12" s="306"/>
      <c r="D12" s="306"/>
      <c r="E12" s="306"/>
      <c r="F12" s="306"/>
      <c r="G12" s="6">
        <v>6</v>
      </c>
      <c r="H12" s="42">
        <v>0</v>
      </c>
      <c r="I12" s="42">
        <v>0</v>
      </c>
      <c r="J12" s="42">
        <v>0</v>
      </c>
      <c r="K12" s="42">
        <v>0</v>
      </c>
      <c r="L12" s="42">
        <v>0</v>
      </c>
      <c r="M12" s="42">
        <v>0</v>
      </c>
      <c r="N12" s="40">
        <v>-3496227</v>
      </c>
      <c r="O12" s="42">
        <v>0</v>
      </c>
      <c r="P12" s="42">
        <v>0</v>
      </c>
      <c r="Q12" s="42">
        <v>0</v>
      </c>
      <c r="R12" s="42">
        <v>0</v>
      </c>
      <c r="S12" s="130">
        <v>0</v>
      </c>
      <c r="T12" s="40">
        <v>238395</v>
      </c>
      <c r="U12" s="42">
        <v>0</v>
      </c>
      <c r="V12" s="42">
        <v>0</v>
      </c>
      <c r="W12" s="41">
        <f t="shared" si="3"/>
        <v>-3257832</v>
      </c>
      <c r="X12" s="130">
        <v>0</v>
      </c>
      <c r="Y12" s="41">
        <f t="shared" si="4"/>
        <v>-3257832</v>
      </c>
    </row>
    <row r="13" spans="1:25" ht="26.25" customHeight="1" x14ac:dyDescent="0.25">
      <c r="A13" s="306" t="s">
        <v>269</v>
      </c>
      <c r="B13" s="306"/>
      <c r="C13" s="306"/>
      <c r="D13" s="306"/>
      <c r="E13" s="306"/>
      <c r="F13" s="306"/>
      <c r="G13" s="6">
        <v>7</v>
      </c>
      <c r="H13" s="42">
        <v>0</v>
      </c>
      <c r="I13" s="42">
        <v>0</v>
      </c>
      <c r="J13" s="42">
        <v>0</v>
      </c>
      <c r="K13" s="42">
        <v>0</v>
      </c>
      <c r="L13" s="42">
        <v>0</v>
      </c>
      <c r="M13" s="42">
        <v>0</v>
      </c>
      <c r="N13" s="42">
        <v>0</v>
      </c>
      <c r="O13" s="130">
        <v>0</v>
      </c>
      <c r="P13" s="42">
        <v>0</v>
      </c>
      <c r="Q13" s="42">
        <v>0</v>
      </c>
      <c r="R13" s="42">
        <v>0</v>
      </c>
      <c r="S13" s="130">
        <v>0</v>
      </c>
      <c r="T13" s="130">
        <v>0</v>
      </c>
      <c r="U13" s="130">
        <v>0</v>
      </c>
      <c r="V13" s="130">
        <v>0</v>
      </c>
      <c r="W13" s="41">
        <f t="shared" si="3"/>
        <v>0</v>
      </c>
      <c r="X13" s="130">
        <v>0</v>
      </c>
      <c r="Y13" s="41">
        <f t="shared" si="4"/>
        <v>0</v>
      </c>
    </row>
    <row r="14" spans="1:25" ht="39" customHeight="1" x14ac:dyDescent="0.25">
      <c r="A14" s="306" t="s">
        <v>420</v>
      </c>
      <c r="B14" s="306"/>
      <c r="C14" s="306"/>
      <c r="D14" s="306"/>
      <c r="E14" s="306"/>
      <c r="F14" s="306"/>
      <c r="G14" s="6">
        <v>8</v>
      </c>
      <c r="H14" s="42">
        <v>0</v>
      </c>
      <c r="I14" s="42">
        <v>0</v>
      </c>
      <c r="J14" s="42">
        <v>0</v>
      </c>
      <c r="K14" s="42">
        <v>0</v>
      </c>
      <c r="L14" s="42">
        <v>0</v>
      </c>
      <c r="M14" s="42">
        <v>0</v>
      </c>
      <c r="N14" s="42">
        <v>0</v>
      </c>
      <c r="O14" s="42">
        <v>0</v>
      </c>
      <c r="P14" s="130">
        <v>0</v>
      </c>
      <c r="Q14" s="42">
        <v>0</v>
      </c>
      <c r="R14" s="42">
        <v>0</v>
      </c>
      <c r="S14" s="130">
        <v>0</v>
      </c>
      <c r="T14" s="130">
        <v>0</v>
      </c>
      <c r="U14" s="130">
        <v>0</v>
      </c>
      <c r="V14" s="130">
        <v>0</v>
      </c>
      <c r="W14" s="41">
        <f t="shared" si="3"/>
        <v>0</v>
      </c>
      <c r="X14" s="130">
        <v>0</v>
      </c>
      <c r="Y14" s="41">
        <f t="shared" si="4"/>
        <v>0</v>
      </c>
    </row>
    <row r="15" spans="1:25" x14ac:dyDescent="0.25">
      <c r="A15" s="306" t="s">
        <v>270</v>
      </c>
      <c r="B15" s="306"/>
      <c r="C15" s="306"/>
      <c r="D15" s="306"/>
      <c r="E15" s="306"/>
      <c r="F15" s="306"/>
      <c r="G15" s="6">
        <v>9</v>
      </c>
      <c r="H15" s="42">
        <v>0</v>
      </c>
      <c r="I15" s="42">
        <v>0</v>
      </c>
      <c r="J15" s="42">
        <v>0</v>
      </c>
      <c r="K15" s="42">
        <v>0</v>
      </c>
      <c r="L15" s="42">
        <v>0</v>
      </c>
      <c r="M15" s="42">
        <v>0</v>
      </c>
      <c r="N15" s="42">
        <v>0</v>
      </c>
      <c r="O15" s="42">
        <v>0</v>
      </c>
      <c r="P15" s="42">
        <v>0</v>
      </c>
      <c r="Q15" s="130">
        <v>0</v>
      </c>
      <c r="R15" s="42">
        <v>0</v>
      </c>
      <c r="S15" s="130">
        <v>0</v>
      </c>
      <c r="T15" s="130">
        <v>0</v>
      </c>
      <c r="U15" s="130">
        <v>0</v>
      </c>
      <c r="V15" s="130">
        <v>0</v>
      </c>
      <c r="W15" s="41">
        <f t="shared" si="3"/>
        <v>0</v>
      </c>
      <c r="X15" s="130">
        <v>0</v>
      </c>
      <c r="Y15" s="41">
        <f t="shared" si="4"/>
        <v>0</v>
      </c>
    </row>
    <row r="16" spans="1:25" ht="28.5" customHeight="1" x14ac:dyDescent="0.25">
      <c r="A16" s="306" t="s">
        <v>271</v>
      </c>
      <c r="B16" s="306"/>
      <c r="C16" s="306"/>
      <c r="D16" s="306"/>
      <c r="E16" s="306"/>
      <c r="F16" s="306"/>
      <c r="G16" s="6">
        <v>10</v>
      </c>
      <c r="H16" s="42">
        <v>0</v>
      </c>
      <c r="I16" s="42">
        <v>0</v>
      </c>
      <c r="J16" s="42">
        <v>0</v>
      </c>
      <c r="K16" s="42">
        <v>0</v>
      </c>
      <c r="L16" s="42">
        <v>0</v>
      </c>
      <c r="M16" s="42">
        <v>0</v>
      </c>
      <c r="N16" s="42">
        <v>0</v>
      </c>
      <c r="O16" s="42">
        <v>0</v>
      </c>
      <c r="P16" s="42">
        <v>0</v>
      </c>
      <c r="Q16" s="42">
        <v>0</v>
      </c>
      <c r="R16" s="40">
        <v>0</v>
      </c>
      <c r="S16" s="130">
        <v>0</v>
      </c>
      <c r="T16" s="130">
        <v>0</v>
      </c>
      <c r="U16" s="130">
        <v>0</v>
      </c>
      <c r="V16" s="130">
        <v>0</v>
      </c>
      <c r="W16" s="41">
        <f t="shared" si="3"/>
        <v>0</v>
      </c>
      <c r="X16" s="130">
        <v>0</v>
      </c>
      <c r="Y16" s="41">
        <f t="shared" si="4"/>
        <v>0</v>
      </c>
    </row>
    <row r="17" spans="1:25" ht="23.25" customHeight="1" x14ac:dyDescent="0.25">
      <c r="A17" s="306" t="s">
        <v>272</v>
      </c>
      <c r="B17" s="306"/>
      <c r="C17" s="306"/>
      <c r="D17" s="306"/>
      <c r="E17" s="306"/>
      <c r="F17" s="306"/>
      <c r="G17" s="6">
        <v>11</v>
      </c>
      <c r="H17" s="42">
        <v>0</v>
      </c>
      <c r="I17" s="42">
        <v>0</v>
      </c>
      <c r="J17" s="42">
        <v>0</v>
      </c>
      <c r="K17" s="42">
        <v>0</v>
      </c>
      <c r="L17" s="42">
        <v>0</v>
      </c>
      <c r="M17" s="42">
        <v>0</v>
      </c>
      <c r="N17" s="130">
        <v>0</v>
      </c>
      <c r="O17" s="130">
        <v>0</v>
      </c>
      <c r="P17" s="130">
        <v>0</v>
      </c>
      <c r="Q17" s="130">
        <v>0</v>
      </c>
      <c r="R17" s="130">
        <v>0</v>
      </c>
      <c r="S17" s="130">
        <v>0</v>
      </c>
      <c r="T17" s="130">
        <v>0</v>
      </c>
      <c r="U17" s="130">
        <v>0</v>
      </c>
      <c r="V17" s="130">
        <v>0</v>
      </c>
      <c r="W17" s="41">
        <f t="shared" si="3"/>
        <v>0</v>
      </c>
      <c r="X17" s="130">
        <v>0</v>
      </c>
      <c r="Y17" s="41">
        <f t="shared" si="4"/>
        <v>0</v>
      </c>
    </row>
    <row r="18" spans="1:25" x14ac:dyDescent="0.25">
      <c r="A18" s="306" t="s">
        <v>273</v>
      </c>
      <c r="B18" s="306"/>
      <c r="C18" s="306"/>
      <c r="D18" s="306"/>
      <c r="E18" s="306"/>
      <c r="F18" s="306"/>
      <c r="G18" s="6">
        <v>12</v>
      </c>
      <c r="H18" s="42">
        <v>0</v>
      </c>
      <c r="I18" s="42">
        <v>0</v>
      </c>
      <c r="J18" s="42">
        <v>0</v>
      </c>
      <c r="K18" s="42">
        <v>0</v>
      </c>
      <c r="L18" s="42">
        <v>0</v>
      </c>
      <c r="M18" s="42">
        <v>0</v>
      </c>
      <c r="N18" s="130">
        <v>0</v>
      </c>
      <c r="O18" s="130">
        <v>0</v>
      </c>
      <c r="P18" s="130">
        <v>0</v>
      </c>
      <c r="Q18" s="130">
        <v>0</v>
      </c>
      <c r="R18" s="130">
        <v>0</v>
      </c>
      <c r="S18" s="130">
        <v>0</v>
      </c>
      <c r="T18" s="130">
        <v>0</v>
      </c>
      <c r="U18" s="130">
        <v>0</v>
      </c>
      <c r="V18" s="130">
        <v>0</v>
      </c>
      <c r="W18" s="41">
        <f t="shared" si="3"/>
        <v>0</v>
      </c>
      <c r="X18" s="130">
        <v>0</v>
      </c>
      <c r="Y18" s="41">
        <f t="shared" si="4"/>
        <v>0</v>
      </c>
    </row>
    <row r="19" spans="1:25" x14ac:dyDescent="0.25">
      <c r="A19" s="306" t="s">
        <v>274</v>
      </c>
      <c r="B19" s="306"/>
      <c r="C19" s="306"/>
      <c r="D19" s="306"/>
      <c r="E19" s="306"/>
      <c r="F19" s="306"/>
      <c r="G19" s="6">
        <v>13</v>
      </c>
      <c r="H19" s="130">
        <v>0</v>
      </c>
      <c r="I19" s="130">
        <v>0</v>
      </c>
      <c r="J19" s="130">
        <v>0</v>
      </c>
      <c r="K19" s="130">
        <v>0</v>
      </c>
      <c r="L19" s="130">
        <v>0</v>
      </c>
      <c r="M19" s="130">
        <v>0</v>
      </c>
      <c r="N19" s="130">
        <v>0</v>
      </c>
      <c r="O19" s="130">
        <v>0</v>
      </c>
      <c r="P19" s="130">
        <v>0</v>
      </c>
      <c r="Q19" s="130">
        <v>0</v>
      </c>
      <c r="R19" s="130">
        <v>0</v>
      </c>
      <c r="S19" s="130">
        <v>0</v>
      </c>
      <c r="T19" s="130">
        <v>0</v>
      </c>
      <c r="U19" s="130">
        <v>0</v>
      </c>
      <c r="V19" s="130">
        <v>0</v>
      </c>
      <c r="W19" s="41">
        <f t="shared" si="3"/>
        <v>0</v>
      </c>
      <c r="X19" s="130">
        <v>0</v>
      </c>
      <c r="Y19" s="41">
        <f t="shared" si="4"/>
        <v>0</v>
      </c>
    </row>
    <row r="20" spans="1:25" x14ac:dyDescent="0.25">
      <c r="A20" s="306" t="s">
        <v>275</v>
      </c>
      <c r="B20" s="306"/>
      <c r="C20" s="306"/>
      <c r="D20" s="306"/>
      <c r="E20" s="306"/>
      <c r="F20" s="306"/>
      <c r="G20" s="6">
        <v>14</v>
      </c>
      <c r="H20" s="42">
        <v>0</v>
      </c>
      <c r="I20" s="42">
        <v>0</v>
      </c>
      <c r="J20" s="42">
        <v>0</v>
      </c>
      <c r="K20" s="42">
        <v>0</v>
      </c>
      <c r="L20" s="42">
        <v>0</v>
      </c>
      <c r="M20" s="42">
        <v>0</v>
      </c>
      <c r="N20" s="130">
        <v>0</v>
      </c>
      <c r="O20" s="130">
        <v>0</v>
      </c>
      <c r="P20" s="130">
        <v>0</v>
      </c>
      <c r="Q20" s="130">
        <v>0</v>
      </c>
      <c r="R20" s="130">
        <v>0</v>
      </c>
      <c r="S20" s="130">
        <v>0</v>
      </c>
      <c r="T20" s="130">
        <v>0</v>
      </c>
      <c r="U20" s="130">
        <v>0</v>
      </c>
      <c r="V20" s="130">
        <v>0</v>
      </c>
      <c r="W20" s="41">
        <f t="shared" si="3"/>
        <v>0</v>
      </c>
      <c r="X20" s="130">
        <v>0</v>
      </c>
      <c r="Y20" s="41">
        <f t="shared" si="4"/>
        <v>0</v>
      </c>
    </row>
    <row r="21" spans="1:25" ht="30.75" customHeight="1" x14ac:dyDescent="0.25">
      <c r="A21" s="306" t="s">
        <v>421</v>
      </c>
      <c r="B21" s="306"/>
      <c r="C21" s="306"/>
      <c r="D21" s="306"/>
      <c r="E21" s="306"/>
      <c r="F21" s="306"/>
      <c r="G21" s="6">
        <v>15</v>
      </c>
      <c r="H21" s="130">
        <v>0</v>
      </c>
      <c r="I21" s="130">
        <v>0</v>
      </c>
      <c r="J21" s="130">
        <v>0</v>
      </c>
      <c r="K21" s="130">
        <v>0</v>
      </c>
      <c r="L21" s="130">
        <v>0</v>
      </c>
      <c r="M21" s="130">
        <v>0</v>
      </c>
      <c r="N21" s="130">
        <v>0</v>
      </c>
      <c r="O21" s="130">
        <v>0</v>
      </c>
      <c r="P21" s="130">
        <v>0</v>
      </c>
      <c r="Q21" s="130">
        <v>0</v>
      </c>
      <c r="R21" s="130">
        <v>0</v>
      </c>
      <c r="S21" s="130">
        <v>0</v>
      </c>
      <c r="T21" s="130">
        <v>0</v>
      </c>
      <c r="U21" s="130">
        <v>0</v>
      </c>
      <c r="V21" s="130">
        <v>0</v>
      </c>
      <c r="W21" s="41">
        <f t="shared" si="3"/>
        <v>0</v>
      </c>
      <c r="X21" s="130">
        <v>0</v>
      </c>
      <c r="Y21" s="41">
        <f t="shared" si="4"/>
        <v>0</v>
      </c>
    </row>
    <row r="22" spans="1:25" ht="28.5" customHeight="1" x14ac:dyDescent="0.25">
      <c r="A22" s="306" t="s">
        <v>422</v>
      </c>
      <c r="B22" s="306"/>
      <c r="C22" s="306"/>
      <c r="D22" s="306"/>
      <c r="E22" s="306"/>
      <c r="F22" s="306"/>
      <c r="G22" s="6">
        <v>16</v>
      </c>
      <c r="H22" s="130">
        <v>0</v>
      </c>
      <c r="I22" s="130">
        <v>0</v>
      </c>
      <c r="J22" s="130">
        <v>0</v>
      </c>
      <c r="K22" s="130">
        <v>0</v>
      </c>
      <c r="L22" s="130">
        <v>0</v>
      </c>
      <c r="M22" s="130">
        <v>0</v>
      </c>
      <c r="N22" s="130">
        <v>0</v>
      </c>
      <c r="O22" s="130">
        <v>0</v>
      </c>
      <c r="P22" s="130">
        <v>0</v>
      </c>
      <c r="Q22" s="130">
        <v>0</v>
      </c>
      <c r="R22" s="130">
        <v>0</v>
      </c>
      <c r="S22" s="130">
        <v>0</v>
      </c>
      <c r="T22" s="130">
        <v>0</v>
      </c>
      <c r="U22" s="130">
        <v>0</v>
      </c>
      <c r="V22" s="130">
        <v>0</v>
      </c>
      <c r="W22" s="41">
        <f t="shared" si="3"/>
        <v>0</v>
      </c>
      <c r="X22" s="130">
        <v>0</v>
      </c>
      <c r="Y22" s="41">
        <f t="shared" si="4"/>
        <v>0</v>
      </c>
    </row>
    <row r="23" spans="1:25" ht="26.25" customHeight="1" x14ac:dyDescent="0.25">
      <c r="A23" s="306" t="s">
        <v>423</v>
      </c>
      <c r="B23" s="306"/>
      <c r="C23" s="306"/>
      <c r="D23" s="306"/>
      <c r="E23" s="306"/>
      <c r="F23" s="306"/>
      <c r="G23" s="6">
        <v>17</v>
      </c>
      <c r="H23" s="130">
        <v>0</v>
      </c>
      <c r="I23" s="130">
        <v>0</v>
      </c>
      <c r="J23" s="130">
        <v>0</v>
      </c>
      <c r="K23" s="130">
        <v>0</v>
      </c>
      <c r="L23" s="130">
        <v>0</v>
      </c>
      <c r="M23" s="130">
        <v>0</v>
      </c>
      <c r="N23" s="130">
        <v>0</v>
      </c>
      <c r="O23" s="130">
        <v>0</v>
      </c>
      <c r="P23" s="130">
        <v>0</v>
      </c>
      <c r="Q23" s="130">
        <v>0</v>
      </c>
      <c r="R23" s="130">
        <v>0</v>
      </c>
      <c r="S23" s="130">
        <v>0</v>
      </c>
      <c r="T23" s="130">
        <v>0</v>
      </c>
      <c r="U23" s="130">
        <v>0</v>
      </c>
      <c r="V23" s="130">
        <v>0</v>
      </c>
      <c r="W23" s="41">
        <f t="shared" si="3"/>
        <v>0</v>
      </c>
      <c r="X23" s="130">
        <v>0</v>
      </c>
      <c r="Y23" s="41">
        <f t="shared" si="4"/>
        <v>0</v>
      </c>
    </row>
    <row r="24" spans="1:25" x14ac:dyDescent="0.25">
      <c r="A24" s="306" t="s">
        <v>276</v>
      </c>
      <c r="B24" s="306"/>
      <c r="C24" s="306"/>
      <c r="D24" s="306"/>
      <c r="E24" s="306"/>
      <c r="F24" s="306"/>
      <c r="G24" s="6">
        <v>18</v>
      </c>
      <c r="H24" s="130">
        <v>0</v>
      </c>
      <c r="I24" s="130">
        <v>0</v>
      </c>
      <c r="J24" s="130">
        <v>0</v>
      </c>
      <c r="K24" s="130">
        <v>0</v>
      </c>
      <c r="L24" s="130">
        <v>0</v>
      </c>
      <c r="M24" s="130">
        <v>0</v>
      </c>
      <c r="N24" s="130">
        <v>0</v>
      </c>
      <c r="O24" s="130">
        <v>0</v>
      </c>
      <c r="P24" s="130">
        <v>0</v>
      </c>
      <c r="Q24" s="130">
        <v>0</v>
      </c>
      <c r="R24" s="130">
        <v>0</v>
      </c>
      <c r="S24" s="130">
        <v>0</v>
      </c>
      <c r="T24" s="130">
        <v>0</v>
      </c>
      <c r="U24" s="130">
        <v>0</v>
      </c>
      <c r="V24" s="130">
        <v>0</v>
      </c>
      <c r="W24" s="41">
        <f t="shared" si="3"/>
        <v>0</v>
      </c>
      <c r="X24" s="130">
        <v>0</v>
      </c>
      <c r="Y24" s="41">
        <f t="shared" si="4"/>
        <v>0</v>
      </c>
    </row>
    <row r="25" spans="1:25" x14ac:dyDescent="0.25">
      <c r="A25" s="306" t="s">
        <v>424</v>
      </c>
      <c r="B25" s="306"/>
      <c r="C25" s="306"/>
      <c r="D25" s="306"/>
      <c r="E25" s="306"/>
      <c r="F25" s="306"/>
      <c r="G25" s="6">
        <v>19</v>
      </c>
      <c r="H25" s="130">
        <v>0</v>
      </c>
      <c r="I25" s="130">
        <v>0</v>
      </c>
      <c r="J25" s="130">
        <v>0</v>
      </c>
      <c r="K25" s="130">
        <v>0</v>
      </c>
      <c r="L25" s="130">
        <v>0</v>
      </c>
      <c r="M25" s="130">
        <v>0</v>
      </c>
      <c r="N25" s="130">
        <v>0</v>
      </c>
      <c r="O25" s="130">
        <v>0</v>
      </c>
      <c r="P25" s="130">
        <v>0</v>
      </c>
      <c r="Q25" s="130">
        <v>0</v>
      </c>
      <c r="R25" s="130">
        <v>0</v>
      </c>
      <c r="S25" s="130">
        <v>0</v>
      </c>
      <c r="T25" s="130">
        <v>0</v>
      </c>
      <c r="U25" s="130">
        <v>0</v>
      </c>
      <c r="V25" s="130">
        <v>0</v>
      </c>
      <c r="W25" s="41">
        <f t="shared" si="3"/>
        <v>0</v>
      </c>
      <c r="X25" s="130">
        <v>0</v>
      </c>
      <c r="Y25" s="41">
        <f t="shared" si="4"/>
        <v>0</v>
      </c>
    </row>
    <row r="26" spans="1:25" ht="12.75" customHeight="1" x14ac:dyDescent="0.25">
      <c r="A26" s="306" t="s">
        <v>432</v>
      </c>
      <c r="B26" s="306"/>
      <c r="C26" s="306"/>
      <c r="D26" s="306"/>
      <c r="E26" s="306"/>
      <c r="F26" s="306"/>
      <c r="G26" s="6">
        <v>20</v>
      </c>
      <c r="H26" s="130">
        <v>0</v>
      </c>
      <c r="I26" s="130">
        <v>0</v>
      </c>
      <c r="J26" s="130">
        <v>0</v>
      </c>
      <c r="K26" s="130">
        <v>0</v>
      </c>
      <c r="L26" s="130">
        <v>0</v>
      </c>
      <c r="M26" s="130">
        <v>0</v>
      </c>
      <c r="N26" s="130">
        <v>0</v>
      </c>
      <c r="O26" s="130">
        <v>0</v>
      </c>
      <c r="P26" s="130">
        <v>0</v>
      </c>
      <c r="Q26" s="130">
        <v>0</v>
      </c>
      <c r="R26" s="130">
        <v>0</v>
      </c>
      <c r="S26" s="130">
        <v>0</v>
      </c>
      <c r="T26" s="130">
        <v>0</v>
      </c>
      <c r="U26" s="130">
        <v>0</v>
      </c>
      <c r="V26" s="130">
        <v>0</v>
      </c>
      <c r="W26" s="41">
        <f t="shared" si="3"/>
        <v>0</v>
      </c>
      <c r="X26" s="130">
        <v>0</v>
      </c>
      <c r="Y26" s="41">
        <f t="shared" si="4"/>
        <v>0</v>
      </c>
    </row>
    <row r="27" spans="1:25" ht="12.75" customHeight="1" x14ac:dyDescent="0.25">
      <c r="A27" s="306" t="s">
        <v>425</v>
      </c>
      <c r="B27" s="306"/>
      <c r="C27" s="306"/>
      <c r="D27" s="306"/>
      <c r="E27" s="306"/>
      <c r="F27" s="306"/>
      <c r="G27" s="6">
        <v>21</v>
      </c>
      <c r="H27" s="130">
        <v>0</v>
      </c>
      <c r="I27" s="130">
        <v>0</v>
      </c>
      <c r="J27" s="130">
        <v>0</v>
      </c>
      <c r="K27" s="130">
        <v>0</v>
      </c>
      <c r="L27" s="130">
        <v>0</v>
      </c>
      <c r="M27" s="130">
        <v>0</v>
      </c>
      <c r="N27" s="130">
        <v>0</v>
      </c>
      <c r="O27" s="130">
        <v>0</v>
      </c>
      <c r="P27" s="130">
        <v>0</v>
      </c>
      <c r="Q27" s="130">
        <v>0</v>
      </c>
      <c r="R27" s="130">
        <v>0</v>
      </c>
      <c r="S27" s="130">
        <v>0</v>
      </c>
      <c r="T27" s="130">
        <v>0</v>
      </c>
      <c r="U27" s="130">
        <v>0</v>
      </c>
      <c r="V27" s="130">
        <v>0</v>
      </c>
      <c r="W27" s="41">
        <f t="shared" si="3"/>
        <v>0</v>
      </c>
      <c r="X27" s="130">
        <v>0</v>
      </c>
      <c r="Y27" s="41">
        <f t="shared" si="4"/>
        <v>0</v>
      </c>
    </row>
    <row r="28" spans="1:25" ht="12.75" customHeight="1" x14ac:dyDescent="0.25">
      <c r="A28" s="306" t="s">
        <v>426</v>
      </c>
      <c r="B28" s="306"/>
      <c r="C28" s="306"/>
      <c r="D28" s="306"/>
      <c r="E28" s="306"/>
      <c r="F28" s="306"/>
      <c r="G28" s="6">
        <v>22</v>
      </c>
      <c r="H28" s="130">
        <v>0</v>
      </c>
      <c r="I28" s="130">
        <v>0</v>
      </c>
      <c r="J28" s="130">
        <v>0</v>
      </c>
      <c r="K28" s="130">
        <v>0</v>
      </c>
      <c r="L28" s="130">
        <v>0</v>
      </c>
      <c r="M28" s="130">
        <v>0</v>
      </c>
      <c r="N28" s="130">
        <v>0</v>
      </c>
      <c r="O28" s="130">
        <v>0</v>
      </c>
      <c r="P28" s="130">
        <v>0</v>
      </c>
      <c r="Q28" s="130">
        <v>0</v>
      </c>
      <c r="R28" s="130">
        <v>0</v>
      </c>
      <c r="S28" s="130">
        <v>0</v>
      </c>
      <c r="T28" s="130">
        <v>0</v>
      </c>
      <c r="U28" s="130">
        <v>0</v>
      </c>
      <c r="V28" s="130">
        <v>0</v>
      </c>
      <c r="W28" s="41">
        <f t="shared" si="3"/>
        <v>0</v>
      </c>
      <c r="X28" s="130">
        <v>0</v>
      </c>
      <c r="Y28" s="41">
        <f t="shared" si="4"/>
        <v>0</v>
      </c>
    </row>
    <row r="29" spans="1:25" ht="12.75" customHeight="1" x14ac:dyDescent="0.25">
      <c r="A29" s="306" t="s">
        <v>427</v>
      </c>
      <c r="B29" s="306"/>
      <c r="C29" s="306"/>
      <c r="D29" s="306"/>
      <c r="E29" s="306"/>
      <c r="F29" s="306"/>
      <c r="G29" s="6">
        <v>23</v>
      </c>
      <c r="H29" s="130">
        <v>0</v>
      </c>
      <c r="I29" s="130">
        <v>0</v>
      </c>
      <c r="J29" s="130">
        <v>0</v>
      </c>
      <c r="K29" s="130">
        <v>0</v>
      </c>
      <c r="L29" s="130">
        <v>0</v>
      </c>
      <c r="M29" s="130">
        <v>0</v>
      </c>
      <c r="N29" s="130">
        <v>0</v>
      </c>
      <c r="O29" s="130">
        <v>0</v>
      </c>
      <c r="P29" s="130">
        <v>0</v>
      </c>
      <c r="Q29" s="130">
        <v>0</v>
      </c>
      <c r="R29" s="130">
        <v>0</v>
      </c>
      <c r="S29" s="130">
        <v>0</v>
      </c>
      <c r="T29" s="130">
        <v>0</v>
      </c>
      <c r="U29" s="130">
        <v>0</v>
      </c>
      <c r="V29" s="130">
        <v>0</v>
      </c>
      <c r="W29" s="41">
        <f t="shared" si="3"/>
        <v>0</v>
      </c>
      <c r="X29" s="130">
        <v>0</v>
      </c>
      <c r="Y29" s="41">
        <f t="shared" si="4"/>
        <v>0</v>
      </c>
    </row>
    <row r="30" spans="1:25" ht="21.75" customHeight="1" x14ac:dyDescent="0.25">
      <c r="A30" s="307" t="s">
        <v>428</v>
      </c>
      <c r="B30" s="307"/>
      <c r="C30" s="307"/>
      <c r="D30" s="307"/>
      <c r="E30" s="307"/>
      <c r="F30" s="307"/>
      <c r="G30" s="8">
        <v>24</v>
      </c>
      <c r="H30" s="43">
        <f>SUM(H10:H29)</f>
        <v>85780500</v>
      </c>
      <c r="I30" s="43">
        <f t="shared" ref="I30:Y30" si="5">SUM(I10:I29)</f>
        <v>57248800</v>
      </c>
      <c r="J30" s="43">
        <f t="shared" si="5"/>
        <v>0</v>
      </c>
      <c r="K30" s="43">
        <f t="shared" si="5"/>
        <v>0</v>
      </c>
      <c r="L30" s="43">
        <f t="shared" si="5"/>
        <v>0</v>
      </c>
      <c r="M30" s="43">
        <f t="shared" si="5"/>
        <v>0</v>
      </c>
      <c r="N30" s="43">
        <f t="shared" si="5"/>
        <v>-70249870</v>
      </c>
      <c r="O30" s="43">
        <f t="shared" si="5"/>
        <v>0</v>
      </c>
      <c r="P30" s="43">
        <f t="shared" si="5"/>
        <v>0</v>
      </c>
      <c r="Q30" s="43">
        <f t="shared" si="5"/>
        <v>0</v>
      </c>
      <c r="R30" s="43">
        <f t="shared" si="5"/>
        <v>0</v>
      </c>
      <c r="S30" s="43">
        <f t="shared" si="5"/>
        <v>0</v>
      </c>
      <c r="T30" s="43">
        <f t="shared" si="5"/>
        <v>-18098065</v>
      </c>
      <c r="U30" s="43">
        <f t="shared" si="5"/>
        <v>67178144</v>
      </c>
      <c r="V30" s="43">
        <f t="shared" si="5"/>
        <v>13564387</v>
      </c>
      <c r="W30" s="43">
        <f t="shared" si="5"/>
        <v>135423896</v>
      </c>
      <c r="X30" s="43">
        <f t="shared" si="5"/>
        <v>151490575</v>
      </c>
      <c r="Y30" s="43">
        <f t="shared" si="5"/>
        <v>286914471</v>
      </c>
    </row>
    <row r="31" spans="1:25" x14ac:dyDescent="0.25">
      <c r="A31" s="308" t="s">
        <v>277</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5">
      <c r="A32" s="304" t="s">
        <v>278</v>
      </c>
      <c r="B32" s="304"/>
      <c r="C32" s="304"/>
      <c r="D32" s="304"/>
      <c r="E32" s="304"/>
      <c r="F32" s="304"/>
      <c r="G32" s="7">
        <v>25</v>
      </c>
      <c r="H32" s="41">
        <f>SUM(H12:H20)</f>
        <v>0</v>
      </c>
      <c r="I32" s="41">
        <f t="shared" ref="I32:Y32" si="6">SUM(I12:I20)</f>
        <v>0</v>
      </c>
      <c r="J32" s="41">
        <f t="shared" si="6"/>
        <v>0</v>
      </c>
      <c r="K32" s="41">
        <f t="shared" si="6"/>
        <v>0</v>
      </c>
      <c r="L32" s="41">
        <f t="shared" si="6"/>
        <v>0</v>
      </c>
      <c r="M32" s="41">
        <f t="shared" si="6"/>
        <v>0</v>
      </c>
      <c r="N32" s="41">
        <f t="shared" si="6"/>
        <v>-3496227</v>
      </c>
      <c r="O32" s="41">
        <f t="shared" si="6"/>
        <v>0</v>
      </c>
      <c r="P32" s="41">
        <f t="shared" si="6"/>
        <v>0</v>
      </c>
      <c r="Q32" s="41">
        <f t="shared" si="6"/>
        <v>0</v>
      </c>
      <c r="R32" s="41">
        <f t="shared" si="6"/>
        <v>0</v>
      </c>
      <c r="S32" s="41">
        <f t="shared" ref="S32:T32" si="7">SUM(S12:S20)</f>
        <v>0</v>
      </c>
      <c r="T32" s="41">
        <f t="shared" si="7"/>
        <v>238395</v>
      </c>
      <c r="U32" s="41">
        <f t="shared" si="6"/>
        <v>0</v>
      </c>
      <c r="V32" s="41">
        <f t="shared" si="6"/>
        <v>0</v>
      </c>
      <c r="W32" s="41">
        <f t="shared" si="6"/>
        <v>-3257832</v>
      </c>
      <c r="X32" s="41">
        <f t="shared" si="6"/>
        <v>0</v>
      </c>
      <c r="Y32" s="41">
        <f t="shared" si="6"/>
        <v>-3257832</v>
      </c>
    </row>
    <row r="33" spans="1:25" ht="31.5" customHeight="1" x14ac:dyDescent="0.25">
      <c r="A33" s="304" t="s">
        <v>429</v>
      </c>
      <c r="B33" s="304"/>
      <c r="C33" s="304"/>
      <c r="D33" s="304"/>
      <c r="E33" s="304"/>
      <c r="F33" s="304"/>
      <c r="G33" s="7">
        <v>26</v>
      </c>
      <c r="H33" s="41">
        <f>H11+H32</f>
        <v>0</v>
      </c>
      <c r="I33" s="41">
        <f t="shared" ref="I33:Y33" si="8">I11+I32</f>
        <v>0</v>
      </c>
      <c r="J33" s="41">
        <f t="shared" si="8"/>
        <v>0</v>
      </c>
      <c r="K33" s="41">
        <f t="shared" si="8"/>
        <v>0</v>
      </c>
      <c r="L33" s="41">
        <f t="shared" si="8"/>
        <v>0</v>
      </c>
      <c r="M33" s="41">
        <f t="shared" si="8"/>
        <v>0</v>
      </c>
      <c r="N33" s="41">
        <f t="shared" si="8"/>
        <v>-3496227</v>
      </c>
      <c r="O33" s="41">
        <f t="shared" si="8"/>
        <v>0</v>
      </c>
      <c r="P33" s="41">
        <f t="shared" si="8"/>
        <v>0</v>
      </c>
      <c r="Q33" s="41">
        <f t="shared" si="8"/>
        <v>0</v>
      </c>
      <c r="R33" s="41">
        <f t="shared" si="8"/>
        <v>0</v>
      </c>
      <c r="S33" s="41">
        <f t="shared" ref="S33:T33" si="9">S11+S32</f>
        <v>0</v>
      </c>
      <c r="T33" s="41">
        <f t="shared" si="9"/>
        <v>238395</v>
      </c>
      <c r="U33" s="41">
        <f t="shared" si="8"/>
        <v>0</v>
      </c>
      <c r="V33" s="41">
        <f t="shared" si="8"/>
        <v>13564387</v>
      </c>
      <c r="W33" s="41">
        <f t="shared" si="8"/>
        <v>10306555</v>
      </c>
      <c r="X33" s="41">
        <f t="shared" si="8"/>
        <v>4131233</v>
      </c>
      <c r="Y33" s="41">
        <f t="shared" si="8"/>
        <v>14437788</v>
      </c>
    </row>
    <row r="34" spans="1:25" ht="30.75" customHeight="1" x14ac:dyDescent="0.25">
      <c r="A34" s="305" t="s">
        <v>430</v>
      </c>
      <c r="B34" s="305"/>
      <c r="C34" s="305"/>
      <c r="D34" s="305"/>
      <c r="E34" s="305"/>
      <c r="F34" s="305"/>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5">
      <c r="A35" s="308" t="s">
        <v>279</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ht="12.75" customHeight="1" x14ac:dyDescent="0.25">
      <c r="A36" s="311" t="s">
        <v>301</v>
      </c>
      <c r="B36" s="311"/>
      <c r="C36" s="311"/>
      <c r="D36" s="311"/>
      <c r="E36" s="311"/>
      <c r="F36" s="311"/>
      <c r="G36" s="6">
        <v>28</v>
      </c>
      <c r="H36" s="40">
        <v>98203200</v>
      </c>
      <c r="I36" s="40">
        <v>149060324</v>
      </c>
      <c r="J36" s="40">
        <v>5550041</v>
      </c>
      <c r="K36" s="40">
        <v>0</v>
      </c>
      <c r="L36" s="40">
        <v>0</v>
      </c>
      <c r="M36" s="40">
        <v>0</v>
      </c>
      <c r="N36" s="40">
        <v>-66243892</v>
      </c>
      <c r="O36" s="40">
        <v>0</v>
      </c>
      <c r="P36" s="40">
        <v>0</v>
      </c>
      <c r="Q36" s="40">
        <v>0</v>
      </c>
      <c r="R36" s="40">
        <v>0</v>
      </c>
      <c r="S36" s="40">
        <v>0</v>
      </c>
      <c r="T36" s="40">
        <v>-43116152</v>
      </c>
      <c r="U36" s="40">
        <v>92501999</v>
      </c>
      <c r="V36" s="40">
        <v>0</v>
      </c>
      <c r="W36" s="44">
        <f>H36+I36+J36+K36-L36+M36+N36+O36+P36+Q36+R36+U36+V36+S36+T36</f>
        <v>235955520</v>
      </c>
      <c r="X36" s="40">
        <v>173095206</v>
      </c>
      <c r="Y36" s="44">
        <f t="shared" ref="Y36:Y38" si="12">W36+X36</f>
        <v>409050726</v>
      </c>
    </row>
    <row r="37" spans="1:25" ht="12.75" customHeight="1" x14ac:dyDescent="0.25">
      <c r="A37" s="306" t="s">
        <v>265</v>
      </c>
      <c r="B37" s="306"/>
      <c r="C37" s="306"/>
      <c r="D37" s="306"/>
      <c r="E37" s="306"/>
      <c r="F37" s="306"/>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5">
      <c r="A38" s="306" t="s">
        <v>266</v>
      </c>
      <c r="B38" s="306"/>
      <c r="C38" s="306"/>
      <c r="D38" s="306"/>
      <c r="E38" s="306"/>
      <c r="F38" s="306"/>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5">
      <c r="A39" s="312" t="s">
        <v>431</v>
      </c>
      <c r="B39" s="312"/>
      <c r="C39" s="312"/>
      <c r="D39" s="312"/>
      <c r="E39" s="312"/>
      <c r="F39" s="312"/>
      <c r="G39" s="7">
        <v>31</v>
      </c>
      <c r="H39" s="41">
        <f>H36+H37+H38</f>
        <v>98203200</v>
      </c>
      <c r="I39" s="41">
        <f t="shared" ref="I39:Y39" si="14">I36+I37+I38</f>
        <v>149060324</v>
      </c>
      <c r="J39" s="41">
        <f t="shared" si="14"/>
        <v>5550041</v>
      </c>
      <c r="K39" s="41">
        <f t="shared" si="14"/>
        <v>0</v>
      </c>
      <c r="L39" s="41">
        <f t="shared" si="14"/>
        <v>0</v>
      </c>
      <c r="M39" s="41">
        <f t="shared" si="14"/>
        <v>0</v>
      </c>
      <c r="N39" s="41">
        <f t="shared" si="14"/>
        <v>-66243892</v>
      </c>
      <c r="O39" s="41">
        <f t="shared" si="14"/>
        <v>0</v>
      </c>
      <c r="P39" s="41">
        <f t="shared" si="14"/>
        <v>0</v>
      </c>
      <c r="Q39" s="41">
        <f t="shared" si="14"/>
        <v>0</v>
      </c>
      <c r="R39" s="41">
        <f t="shared" si="14"/>
        <v>0</v>
      </c>
      <c r="S39" s="41">
        <f t="shared" si="14"/>
        <v>0</v>
      </c>
      <c r="T39" s="41">
        <f t="shared" si="14"/>
        <v>-43116152</v>
      </c>
      <c r="U39" s="41">
        <f t="shared" si="14"/>
        <v>92501999</v>
      </c>
      <c r="V39" s="41">
        <f t="shared" si="14"/>
        <v>0</v>
      </c>
      <c r="W39" s="41">
        <f t="shared" si="14"/>
        <v>235955520</v>
      </c>
      <c r="X39" s="41">
        <f t="shared" si="14"/>
        <v>173095206</v>
      </c>
      <c r="Y39" s="41">
        <f t="shared" si="14"/>
        <v>409050726</v>
      </c>
    </row>
    <row r="40" spans="1:25" ht="12.75" customHeight="1" x14ac:dyDescent="0.25">
      <c r="A40" s="306" t="s">
        <v>267</v>
      </c>
      <c r="B40" s="306"/>
      <c r="C40" s="306"/>
      <c r="D40" s="306"/>
      <c r="E40" s="306"/>
      <c r="F40" s="306"/>
      <c r="G40" s="6">
        <v>32</v>
      </c>
      <c r="H40" s="42">
        <v>0</v>
      </c>
      <c r="I40" s="42">
        <v>0</v>
      </c>
      <c r="J40" s="42">
        <v>0</v>
      </c>
      <c r="K40" s="42">
        <v>0</v>
      </c>
      <c r="L40" s="42">
        <v>0</v>
      </c>
      <c r="M40" s="42">
        <v>0</v>
      </c>
      <c r="N40" s="42">
        <v>0</v>
      </c>
      <c r="O40" s="42">
        <v>0</v>
      </c>
      <c r="P40" s="42">
        <v>0</v>
      </c>
      <c r="Q40" s="42">
        <v>0</v>
      </c>
      <c r="R40" s="42">
        <v>0</v>
      </c>
      <c r="S40" s="40">
        <v>0</v>
      </c>
      <c r="T40" s="40">
        <v>0</v>
      </c>
      <c r="U40" s="42">
        <v>0</v>
      </c>
      <c r="V40" s="40">
        <v>23294356</v>
      </c>
      <c r="W40" s="44">
        <f t="shared" ref="W40:W58" si="15">H40+I40+J40+K40-L40+M40+N40+O40+P40+Q40+R40+U40+V40+S40+T40</f>
        <v>23294356</v>
      </c>
      <c r="X40" s="40">
        <v>-2992767</v>
      </c>
      <c r="Y40" s="44">
        <f t="shared" ref="Y40:Y58" si="16">W40+X40</f>
        <v>20301589</v>
      </c>
    </row>
    <row r="41" spans="1:25" ht="12.75" customHeight="1" x14ac:dyDescent="0.25">
      <c r="A41" s="306" t="s">
        <v>268</v>
      </c>
      <c r="B41" s="306"/>
      <c r="C41" s="306"/>
      <c r="D41" s="306"/>
      <c r="E41" s="306"/>
      <c r="F41" s="306"/>
      <c r="G41" s="6">
        <v>33</v>
      </c>
      <c r="H41" s="42">
        <v>0</v>
      </c>
      <c r="I41" s="42">
        <v>0</v>
      </c>
      <c r="J41" s="42">
        <v>0</v>
      </c>
      <c r="K41" s="42">
        <v>0</v>
      </c>
      <c r="L41" s="42">
        <v>0</v>
      </c>
      <c r="M41" s="42">
        <v>0</v>
      </c>
      <c r="N41" s="40">
        <v>0</v>
      </c>
      <c r="O41" s="42">
        <v>0</v>
      </c>
      <c r="P41" s="42">
        <v>0</v>
      </c>
      <c r="Q41" s="42">
        <v>0</v>
      </c>
      <c r="R41" s="42">
        <v>0</v>
      </c>
      <c r="S41" s="40">
        <v>0</v>
      </c>
      <c r="T41" s="40">
        <v>-384207</v>
      </c>
      <c r="U41" s="42">
        <v>0</v>
      </c>
      <c r="V41" s="42">
        <v>0</v>
      </c>
      <c r="W41" s="44">
        <f t="shared" si="15"/>
        <v>-384207</v>
      </c>
      <c r="X41" s="40">
        <v>0</v>
      </c>
      <c r="Y41" s="44">
        <f t="shared" si="16"/>
        <v>-384207</v>
      </c>
    </row>
    <row r="42" spans="1:25" ht="27" customHeight="1" x14ac:dyDescent="0.25">
      <c r="A42" s="306" t="s">
        <v>280</v>
      </c>
      <c r="B42" s="306"/>
      <c r="C42" s="306"/>
      <c r="D42" s="306"/>
      <c r="E42" s="306"/>
      <c r="F42" s="306"/>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5">
      <c r="A43" s="306" t="s">
        <v>420</v>
      </c>
      <c r="B43" s="306"/>
      <c r="C43" s="306"/>
      <c r="D43" s="306"/>
      <c r="E43" s="306"/>
      <c r="F43" s="306"/>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5">
      <c r="A44" s="306" t="s">
        <v>270</v>
      </c>
      <c r="B44" s="306"/>
      <c r="C44" s="306"/>
      <c r="D44" s="306"/>
      <c r="E44" s="306"/>
      <c r="F44" s="306"/>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5">
      <c r="A45" s="306" t="s">
        <v>271</v>
      </c>
      <c r="B45" s="306"/>
      <c r="C45" s="306"/>
      <c r="D45" s="306"/>
      <c r="E45" s="306"/>
      <c r="F45" s="306"/>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5">
      <c r="A46" s="306" t="s">
        <v>281</v>
      </c>
      <c r="B46" s="306"/>
      <c r="C46" s="306"/>
      <c r="D46" s="306"/>
      <c r="E46" s="306"/>
      <c r="F46" s="306"/>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5">
      <c r="A47" s="306" t="s">
        <v>273</v>
      </c>
      <c r="B47" s="306"/>
      <c r="C47" s="306"/>
      <c r="D47" s="306"/>
      <c r="E47" s="306"/>
      <c r="F47" s="306"/>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5">
      <c r="A48" s="306" t="s">
        <v>274</v>
      </c>
      <c r="B48" s="306"/>
      <c r="C48" s="306"/>
      <c r="D48" s="306"/>
      <c r="E48" s="306"/>
      <c r="F48" s="306"/>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-26116665</v>
      </c>
      <c r="Y48" s="44">
        <f t="shared" si="16"/>
        <v>-26116665</v>
      </c>
    </row>
    <row r="49" spans="1:25" ht="12.75" customHeight="1" x14ac:dyDescent="0.25">
      <c r="A49" s="306" t="s">
        <v>275</v>
      </c>
      <c r="B49" s="306"/>
      <c r="C49" s="306"/>
      <c r="D49" s="306"/>
      <c r="E49" s="306"/>
      <c r="F49" s="306"/>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5">
      <c r="A50" s="306" t="s">
        <v>421</v>
      </c>
      <c r="B50" s="306"/>
      <c r="C50" s="306"/>
      <c r="D50" s="306"/>
      <c r="E50" s="306"/>
      <c r="F50" s="306"/>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5">
      <c r="A51" s="306" t="s">
        <v>422</v>
      </c>
      <c r="B51" s="306"/>
      <c r="C51" s="306"/>
      <c r="D51" s="306"/>
      <c r="E51" s="306"/>
      <c r="F51" s="306"/>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5">
      <c r="A52" s="306" t="s">
        <v>423</v>
      </c>
      <c r="B52" s="306"/>
      <c r="C52" s="306"/>
      <c r="D52" s="306"/>
      <c r="E52" s="306"/>
      <c r="F52" s="306"/>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5">
      <c r="A53" s="306" t="s">
        <v>276</v>
      </c>
      <c r="B53" s="306"/>
      <c r="C53" s="306"/>
      <c r="D53" s="306"/>
      <c r="E53" s="306"/>
      <c r="F53" s="306"/>
      <c r="G53" s="6">
        <v>45</v>
      </c>
      <c r="H53" s="40">
        <v>0</v>
      </c>
      <c r="I53" s="40">
        <v>0</v>
      </c>
      <c r="J53" s="40">
        <v>0</v>
      </c>
      <c r="K53" s="40">
        <v>0</v>
      </c>
      <c r="L53" s="40">
        <v>0</v>
      </c>
      <c r="M53" s="40">
        <v>0</v>
      </c>
      <c r="N53" s="40">
        <v>-42747544</v>
      </c>
      <c r="O53" s="40">
        <v>0</v>
      </c>
      <c r="P53" s="40">
        <v>0</v>
      </c>
      <c r="Q53" s="40">
        <v>0</v>
      </c>
      <c r="R53" s="40">
        <v>0</v>
      </c>
      <c r="S53" s="40">
        <v>0</v>
      </c>
      <c r="T53" s="40">
        <v>0</v>
      </c>
      <c r="U53" s="40">
        <v>0</v>
      </c>
      <c r="V53" s="40">
        <v>18610285</v>
      </c>
      <c r="W53" s="44">
        <f t="shared" si="15"/>
        <v>-24137259</v>
      </c>
      <c r="X53" s="40">
        <v>-20884840</v>
      </c>
      <c r="Y53" s="44">
        <f t="shared" si="16"/>
        <v>-45022099</v>
      </c>
    </row>
    <row r="54" spans="1:25" ht="12.75" customHeight="1" x14ac:dyDescent="0.25">
      <c r="A54" s="306" t="s">
        <v>424</v>
      </c>
      <c r="B54" s="306"/>
      <c r="C54" s="306"/>
      <c r="D54" s="306"/>
      <c r="E54" s="306"/>
      <c r="F54" s="306"/>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5">
      <c r="A55" s="306" t="s">
        <v>432</v>
      </c>
      <c r="B55" s="306"/>
      <c r="C55" s="306"/>
      <c r="D55" s="306"/>
      <c r="E55" s="306"/>
      <c r="F55" s="306"/>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5">
      <c r="A56" s="306" t="s">
        <v>425</v>
      </c>
      <c r="B56" s="306"/>
      <c r="C56" s="306"/>
      <c r="D56" s="306"/>
      <c r="E56" s="306"/>
      <c r="F56" s="306"/>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5">
      <c r="A57" s="306" t="s">
        <v>433</v>
      </c>
      <c r="B57" s="306"/>
      <c r="C57" s="306"/>
      <c r="D57" s="306"/>
      <c r="E57" s="306"/>
      <c r="F57" s="306"/>
      <c r="G57" s="6">
        <v>49</v>
      </c>
      <c r="H57" s="40">
        <v>0</v>
      </c>
      <c r="I57" s="40">
        <v>0</v>
      </c>
      <c r="J57" s="40">
        <v>0</v>
      </c>
      <c r="K57" s="40">
        <v>0</v>
      </c>
      <c r="L57" s="40">
        <v>0</v>
      </c>
      <c r="M57" s="40">
        <v>0</v>
      </c>
      <c r="N57" s="40">
        <v>0</v>
      </c>
      <c r="O57" s="40">
        <v>0</v>
      </c>
      <c r="P57" s="40">
        <v>0</v>
      </c>
      <c r="Q57" s="40">
        <v>0</v>
      </c>
      <c r="R57" s="40">
        <v>0</v>
      </c>
      <c r="S57" s="40">
        <v>0</v>
      </c>
      <c r="T57" s="40">
        <v>0</v>
      </c>
      <c r="U57" s="40">
        <v>0</v>
      </c>
      <c r="V57" s="40">
        <v>0</v>
      </c>
      <c r="W57" s="44">
        <f t="shared" si="15"/>
        <v>0</v>
      </c>
      <c r="X57" s="40">
        <v>0</v>
      </c>
      <c r="Y57" s="44">
        <f t="shared" si="16"/>
        <v>0</v>
      </c>
    </row>
    <row r="58" spans="1:25" ht="12.75" customHeight="1" x14ac:dyDescent="0.25">
      <c r="A58" s="306" t="s">
        <v>427</v>
      </c>
      <c r="B58" s="306"/>
      <c r="C58" s="306"/>
      <c r="D58" s="306"/>
      <c r="E58" s="306"/>
      <c r="F58" s="306"/>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5">
      <c r="A59" s="307" t="s">
        <v>434</v>
      </c>
      <c r="B59" s="307"/>
      <c r="C59" s="307"/>
      <c r="D59" s="307"/>
      <c r="E59" s="307"/>
      <c r="F59" s="307"/>
      <c r="G59" s="8">
        <v>51</v>
      </c>
      <c r="H59" s="43">
        <f>SUM(H39:H58)</f>
        <v>98203200</v>
      </c>
      <c r="I59" s="43">
        <f t="shared" ref="I59:Y59" si="17">SUM(I39:I58)</f>
        <v>149060324</v>
      </c>
      <c r="J59" s="43">
        <f t="shared" si="17"/>
        <v>5550041</v>
      </c>
      <c r="K59" s="43">
        <f t="shared" si="17"/>
        <v>0</v>
      </c>
      <c r="L59" s="43">
        <f t="shared" si="17"/>
        <v>0</v>
      </c>
      <c r="M59" s="43">
        <f t="shared" si="17"/>
        <v>0</v>
      </c>
      <c r="N59" s="43">
        <f t="shared" si="17"/>
        <v>-108991436</v>
      </c>
      <c r="O59" s="43">
        <f t="shared" si="17"/>
        <v>0</v>
      </c>
      <c r="P59" s="43">
        <f t="shared" si="17"/>
        <v>0</v>
      </c>
      <c r="Q59" s="43">
        <f t="shared" si="17"/>
        <v>0</v>
      </c>
      <c r="R59" s="43">
        <f t="shared" si="17"/>
        <v>0</v>
      </c>
      <c r="S59" s="43">
        <f t="shared" si="17"/>
        <v>0</v>
      </c>
      <c r="T59" s="43">
        <f t="shared" si="17"/>
        <v>-43500359</v>
      </c>
      <c r="U59" s="43">
        <f t="shared" si="17"/>
        <v>92501999</v>
      </c>
      <c r="V59" s="43">
        <f t="shared" si="17"/>
        <v>41904641</v>
      </c>
      <c r="W59" s="43">
        <f t="shared" si="17"/>
        <v>234728410</v>
      </c>
      <c r="X59" s="43">
        <f t="shared" si="17"/>
        <v>123100934</v>
      </c>
      <c r="Y59" s="43">
        <f t="shared" si="17"/>
        <v>357829344</v>
      </c>
    </row>
    <row r="60" spans="1:25" x14ac:dyDescent="0.25">
      <c r="A60" s="308" t="s">
        <v>277</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5">
      <c r="A61" s="304" t="s">
        <v>435</v>
      </c>
      <c r="B61" s="304"/>
      <c r="C61" s="304"/>
      <c r="D61" s="304"/>
      <c r="E61" s="304"/>
      <c r="F61" s="304"/>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-384207</v>
      </c>
      <c r="U61" s="44">
        <f t="shared" si="18"/>
        <v>0</v>
      </c>
      <c r="V61" s="44">
        <f t="shared" si="18"/>
        <v>0</v>
      </c>
      <c r="W61" s="44">
        <f t="shared" si="18"/>
        <v>-384207</v>
      </c>
      <c r="X61" s="44">
        <f t="shared" si="18"/>
        <v>-26116665</v>
      </c>
      <c r="Y61" s="44">
        <f t="shared" si="18"/>
        <v>-26500872</v>
      </c>
    </row>
    <row r="62" spans="1:25" ht="27.75" customHeight="1" x14ac:dyDescent="0.25">
      <c r="A62" s="304" t="s">
        <v>436</v>
      </c>
      <c r="B62" s="304"/>
      <c r="C62" s="304"/>
      <c r="D62" s="304"/>
      <c r="E62" s="304"/>
      <c r="F62" s="304"/>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-384207</v>
      </c>
      <c r="U62" s="44">
        <f t="shared" si="20"/>
        <v>0</v>
      </c>
      <c r="V62" s="44">
        <f t="shared" si="20"/>
        <v>23294356</v>
      </c>
      <c r="W62" s="44">
        <f t="shared" si="20"/>
        <v>22910149</v>
      </c>
      <c r="X62" s="44">
        <f t="shared" si="20"/>
        <v>-29109432</v>
      </c>
      <c r="Y62" s="44">
        <f t="shared" si="20"/>
        <v>-6199283</v>
      </c>
    </row>
    <row r="63" spans="1:25" ht="29.25" customHeight="1" x14ac:dyDescent="0.25">
      <c r="A63" s="305" t="s">
        <v>437</v>
      </c>
      <c r="B63" s="305"/>
      <c r="C63" s="305"/>
      <c r="D63" s="305"/>
      <c r="E63" s="305"/>
      <c r="F63" s="305"/>
      <c r="G63" s="8">
        <v>54</v>
      </c>
      <c r="H63" s="45">
        <f>SUM(H50:H58)</f>
        <v>0</v>
      </c>
      <c r="I63" s="45">
        <f t="shared" ref="I63:Y63" si="22">SUM(I50:I58)</f>
        <v>0</v>
      </c>
      <c r="J63" s="45">
        <f t="shared" si="22"/>
        <v>0</v>
      </c>
      <c r="K63" s="45">
        <f t="shared" si="22"/>
        <v>0</v>
      </c>
      <c r="L63" s="45">
        <f t="shared" si="22"/>
        <v>0</v>
      </c>
      <c r="M63" s="45">
        <f t="shared" si="22"/>
        <v>0</v>
      </c>
      <c r="N63" s="45">
        <f t="shared" si="22"/>
        <v>-42747544</v>
      </c>
      <c r="O63" s="45">
        <f t="shared" si="22"/>
        <v>0</v>
      </c>
      <c r="P63" s="45">
        <f t="shared" si="22"/>
        <v>0</v>
      </c>
      <c r="Q63" s="45">
        <f t="shared" si="22"/>
        <v>0</v>
      </c>
      <c r="R63" s="45">
        <f t="shared" si="22"/>
        <v>0</v>
      </c>
      <c r="S63" s="45">
        <f t="shared" ref="S63:T63" si="23">SUM(S50:S58)</f>
        <v>0</v>
      </c>
      <c r="T63" s="45">
        <f t="shared" si="23"/>
        <v>0</v>
      </c>
      <c r="U63" s="45">
        <f t="shared" si="22"/>
        <v>0</v>
      </c>
      <c r="V63" s="45">
        <f t="shared" si="22"/>
        <v>18610285</v>
      </c>
      <c r="W63" s="45">
        <f t="shared" si="22"/>
        <v>-24137259</v>
      </c>
      <c r="X63" s="45">
        <f t="shared" si="22"/>
        <v>-20884840</v>
      </c>
      <c r="Y63" s="45">
        <f t="shared" si="22"/>
        <v>-45022099</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31" zoomScale="66" zoomScaleNormal="66" workbookViewId="0">
      <selection activeCell="L40" sqref="L40"/>
    </sheetView>
  </sheetViews>
  <sheetFormatPr defaultRowHeight="13.2" x14ac:dyDescent="0.25"/>
  <cols>
    <col min="9" max="9" width="95" customWidth="1"/>
  </cols>
  <sheetData>
    <row r="1" spans="1:9" x14ac:dyDescent="0.25">
      <c r="A1" s="331" t="s">
        <v>567</v>
      </c>
      <c r="B1" s="332"/>
      <c r="C1" s="332"/>
      <c r="D1" s="332"/>
      <c r="E1" s="332"/>
      <c r="F1" s="332"/>
      <c r="G1" s="332"/>
      <c r="H1" s="332"/>
      <c r="I1" s="332"/>
    </row>
    <row r="2" spans="1:9" x14ac:dyDescent="0.25">
      <c r="A2" s="332"/>
      <c r="B2" s="332"/>
      <c r="C2" s="332"/>
      <c r="D2" s="332"/>
      <c r="E2" s="332"/>
      <c r="F2" s="332"/>
      <c r="G2" s="332"/>
      <c r="H2" s="332"/>
      <c r="I2" s="332"/>
    </row>
    <row r="3" spans="1:9" x14ac:dyDescent="0.25">
      <c r="A3" s="332"/>
      <c r="B3" s="332"/>
      <c r="C3" s="332"/>
      <c r="D3" s="332"/>
      <c r="E3" s="332"/>
      <c r="F3" s="332"/>
      <c r="G3" s="332"/>
      <c r="H3" s="332"/>
      <c r="I3" s="332"/>
    </row>
    <row r="4" spans="1:9" x14ac:dyDescent="0.25">
      <c r="A4" s="332"/>
      <c r="B4" s="332"/>
      <c r="C4" s="332"/>
      <c r="D4" s="332"/>
      <c r="E4" s="332"/>
      <c r="F4" s="332"/>
      <c r="G4" s="332"/>
      <c r="H4" s="332"/>
      <c r="I4" s="332"/>
    </row>
    <row r="5" spans="1:9" x14ac:dyDescent="0.25">
      <c r="A5" s="332"/>
      <c r="B5" s="332"/>
      <c r="C5" s="332"/>
      <c r="D5" s="332"/>
      <c r="E5" s="332"/>
      <c r="F5" s="332"/>
      <c r="G5" s="332"/>
      <c r="H5" s="332"/>
      <c r="I5" s="332"/>
    </row>
    <row r="6" spans="1:9" x14ac:dyDescent="0.25">
      <c r="A6" s="332"/>
      <c r="B6" s="332"/>
      <c r="C6" s="332"/>
      <c r="D6" s="332"/>
      <c r="E6" s="332"/>
      <c r="F6" s="332"/>
      <c r="G6" s="332"/>
      <c r="H6" s="332"/>
      <c r="I6" s="332"/>
    </row>
    <row r="7" spans="1:9" x14ac:dyDescent="0.25">
      <c r="A7" s="332"/>
      <c r="B7" s="332"/>
      <c r="C7" s="332"/>
      <c r="D7" s="332"/>
      <c r="E7" s="332"/>
      <c r="F7" s="332"/>
      <c r="G7" s="332"/>
      <c r="H7" s="332"/>
      <c r="I7" s="332"/>
    </row>
    <row r="8" spans="1:9" x14ac:dyDescent="0.25">
      <c r="A8" s="332"/>
      <c r="B8" s="332"/>
      <c r="C8" s="332"/>
      <c r="D8" s="332"/>
      <c r="E8" s="332"/>
      <c r="F8" s="332"/>
      <c r="G8" s="332"/>
      <c r="H8" s="332"/>
      <c r="I8" s="332"/>
    </row>
    <row r="9" spans="1:9" x14ac:dyDescent="0.25">
      <c r="A9" s="332"/>
      <c r="B9" s="332"/>
      <c r="C9" s="332"/>
      <c r="D9" s="332"/>
      <c r="E9" s="332"/>
      <c r="F9" s="332"/>
      <c r="G9" s="332"/>
      <c r="H9" s="332"/>
      <c r="I9" s="332"/>
    </row>
    <row r="10" spans="1:9" x14ac:dyDescent="0.25">
      <c r="A10" s="332"/>
      <c r="B10" s="332"/>
      <c r="C10" s="332"/>
      <c r="D10" s="332"/>
      <c r="E10" s="332"/>
      <c r="F10" s="332"/>
      <c r="G10" s="332"/>
      <c r="H10" s="332"/>
      <c r="I10" s="332"/>
    </row>
    <row r="11" spans="1:9" x14ac:dyDescent="0.25">
      <c r="A11" s="332"/>
      <c r="B11" s="332"/>
      <c r="C11" s="332"/>
      <c r="D11" s="332"/>
      <c r="E11" s="332"/>
      <c r="F11" s="332"/>
      <c r="G11" s="332"/>
      <c r="H11" s="332"/>
      <c r="I11" s="332"/>
    </row>
    <row r="12" spans="1:9" x14ac:dyDescent="0.25">
      <c r="A12" s="332"/>
      <c r="B12" s="332"/>
      <c r="C12" s="332"/>
      <c r="D12" s="332"/>
      <c r="E12" s="332"/>
      <c r="F12" s="332"/>
      <c r="G12" s="332"/>
      <c r="H12" s="332"/>
      <c r="I12" s="332"/>
    </row>
    <row r="13" spans="1:9" x14ac:dyDescent="0.25">
      <c r="A13" s="332"/>
      <c r="B13" s="332"/>
      <c r="C13" s="332"/>
      <c r="D13" s="332"/>
      <c r="E13" s="332"/>
      <c r="F13" s="332"/>
      <c r="G13" s="332"/>
      <c r="H13" s="332"/>
      <c r="I13" s="332"/>
    </row>
    <row r="14" spans="1:9" x14ac:dyDescent="0.25">
      <c r="A14" s="332"/>
      <c r="B14" s="332"/>
      <c r="C14" s="332"/>
      <c r="D14" s="332"/>
      <c r="E14" s="332"/>
      <c r="F14" s="332"/>
      <c r="G14" s="332"/>
      <c r="H14" s="332"/>
      <c r="I14" s="332"/>
    </row>
    <row r="15" spans="1:9" x14ac:dyDescent="0.25">
      <c r="A15" s="332"/>
      <c r="B15" s="332"/>
      <c r="C15" s="332"/>
      <c r="D15" s="332"/>
      <c r="E15" s="332"/>
      <c r="F15" s="332"/>
      <c r="G15" s="332"/>
      <c r="H15" s="332"/>
      <c r="I15" s="332"/>
    </row>
    <row r="16" spans="1:9" x14ac:dyDescent="0.25">
      <c r="A16" s="332"/>
      <c r="B16" s="332"/>
      <c r="C16" s="332"/>
      <c r="D16" s="332"/>
      <c r="E16" s="332"/>
      <c r="F16" s="332"/>
      <c r="G16" s="332"/>
      <c r="H16" s="332"/>
      <c r="I16" s="332"/>
    </row>
    <row r="17" spans="1:9" x14ac:dyDescent="0.25">
      <c r="A17" s="332"/>
      <c r="B17" s="332"/>
      <c r="C17" s="332"/>
      <c r="D17" s="332"/>
      <c r="E17" s="332"/>
      <c r="F17" s="332"/>
      <c r="G17" s="332"/>
      <c r="H17" s="332"/>
      <c r="I17" s="332"/>
    </row>
    <row r="18" spans="1:9" x14ac:dyDescent="0.25">
      <c r="A18" s="332"/>
      <c r="B18" s="332"/>
      <c r="C18" s="332"/>
      <c r="D18" s="332"/>
      <c r="E18" s="332"/>
      <c r="F18" s="332"/>
      <c r="G18" s="332"/>
      <c r="H18" s="332"/>
      <c r="I18" s="332"/>
    </row>
    <row r="19" spans="1:9" x14ac:dyDescent="0.25">
      <c r="A19" s="332"/>
      <c r="B19" s="332"/>
      <c r="C19" s="332"/>
      <c r="D19" s="332"/>
      <c r="E19" s="332"/>
      <c r="F19" s="332"/>
      <c r="G19" s="332"/>
      <c r="H19" s="332"/>
      <c r="I19" s="332"/>
    </row>
    <row r="20" spans="1:9" x14ac:dyDescent="0.25">
      <c r="A20" s="332"/>
      <c r="B20" s="332"/>
      <c r="C20" s="332"/>
      <c r="D20" s="332"/>
      <c r="E20" s="332"/>
      <c r="F20" s="332"/>
      <c r="G20" s="332"/>
      <c r="H20" s="332"/>
      <c r="I20" s="332"/>
    </row>
    <row r="21" spans="1:9" x14ac:dyDescent="0.25">
      <c r="A21" s="332"/>
      <c r="B21" s="332"/>
      <c r="C21" s="332"/>
      <c r="D21" s="332"/>
      <c r="E21" s="332"/>
      <c r="F21" s="332"/>
      <c r="G21" s="332"/>
      <c r="H21" s="332"/>
      <c r="I21" s="332"/>
    </row>
    <row r="22" spans="1:9" x14ac:dyDescent="0.25">
      <c r="A22" s="332"/>
      <c r="B22" s="332"/>
      <c r="C22" s="332"/>
      <c r="D22" s="332"/>
      <c r="E22" s="332"/>
      <c r="F22" s="332"/>
      <c r="G22" s="332"/>
      <c r="H22" s="332"/>
      <c r="I22" s="332"/>
    </row>
    <row r="23" spans="1:9" x14ac:dyDescent="0.25">
      <c r="A23" s="332"/>
      <c r="B23" s="332"/>
      <c r="C23" s="332"/>
      <c r="D23" s="332"/>
      <c r="E23" s="332"/>
      <c r="F23" s="332"/>
      <c r="G23" s="332"/>
      <c r="H23" s="332"/>
      <c r="I23" s="332"/>
    </row>
    <row r="24" spans="1:9" x14ac:dyDescent="0.25">
      <c r="A24" s="332"/>
      <c r="B24" s="332"/>
      <c r="C24" s="332"/>
      <c r="D24" s="332"/>
      <c r="E24" s="332"/>
      <c r="F24" s="332"/>
      <c r="G24" s="332"/>
      <c r="H24" s="332"/>
      <c r="I24" s="332"/>
    </row>
    <row r="25" spans="1:9" x14ac:dyDescent="0.25">
      <c r="A25" s="332"/>
      <c r="B25" s="332"/>
      <c r="C25" s="332"/>
      <c r="D25" s="332"/>
      <c r="E25" s="332"/>
      <c r="F25" s="332"/>
      <c r="G25" s="332"/>
      <c r="H25" s="332"/>
      <c r="I25" s="332"/>
    </row>
    <row r="26" spans="1:9" x14ac:dyDescent="0.25">
      <c r="A26" s="332"/>
      <c r="B26" s="332"/>
      <c r="C26" s="332"/>
      <c r="D26" s="332"/>
      <c r="E26" s="332"/>
      <c r="F26" s="332"/>
      <c r="G26" s="332"/>
      <c r="H26" s="332"/>
      <c r="I26" s="332"/>
    </row>
    <row r="27" spans="1:9" x14ac:dyDescent="0.25">
      <c r="A27" s="332"/>
      <c r="B27" s="332"/>
      <c r="C27" s="332"/>
      <c r="D27" s="332"/>
      <c r="E27" s="332"/>
      <c r="F27" s="332"/>
      <c r="G27" s="332"/>
      <c r="H27" s="332"/>
      <c r="I27" s="332"/>
    </row>
    <row r="28" spans="1:9" x14ac:dyDescent="0.25">
      <c r="A28" s="332"/>
      <c r="B28" s="332"/>
      <c r="C28" s="332"/>
      <c r="D28" s="332"/>
      <c r="E28" s="332"/>
      <c r="F28" s="332"/>
      <c r="G28" s="332"/>
      <c r="H28" s="332"/>
      <c r="I28" s="332"/>
    </row>
    <row r="29" spans="1:9" x14ac:dyDescent="0.25">
      <c r="A29" s="332"/>
      <c r="B29" s="332"/>
      <c r="C29" s="332"/>
      <c r="D29" s="332"/>
      <c r="E29" s="332"/>
      <c r="F29" s="332"/>
      <c r="G29" s="332"/>
      <c r="H29" s="332"/>
      <c r="I29" s="332"/>
    </row>
    <row r="30" spans="1:9" x14ac:dyDescent="0.25">
      <c r="A30" s="332"/>
      <c r="B30" s="332"/>
      <c r="C30" s="332"/>
      <c r="D30" s="332"/>
      <c r="E30" s="332"/>
      <c r="F30" s="332"/>
      <c r="G30" s="332"/>
      <c r="H30" s="332"/>
      <c r="I30" s="332"/>
    </row>
    <row r="31" spans="1:9" x14ac:dyDescent="0.25">
      <c r="A31" s="332"/>
      <c r="B31" s="332"/>
      <c r="C31" s="332"/>
      <c r="D31" s="332"/>
      <c r="E31" s="332"/>
      <c r="F31" s="332"/>
      <c r="G31" s="332"/>
      <c r="H31" s="332"/>
      <c r="I31" s="332"/>
    </row>
    <row r="32" spans="1:9" x14ac:dyDescent="0.25">
      <c r="A32" s="332"/>
      <c r="B32" s="332"/>
      <c r="C32" s="332"/>
      <c r="D32" s="332"/>
      <c r="E32" s="332"/>
      <c r="F32" s="332"/>
      <c r="G32" s="332"/>
      <c r="H32" s="332"/>
      <c r="I32" s="332"/>
    </row>
    <row r="33" spans="1:9" x14ac:dyDescent="0.25">
      <c r="A33" s="332"/>
      <c r="B33" s="332"/>
      <c r="C33" s="332"/>
      <c r="D33" s="332"/>
      <c r="E33" s="332"/>
      <c r="F33" s="332"/>
      <c r="G33" s="332"/>
      <c r="H33" s="332"/>
      <c r="I33" s="332"/>
    </row>
    <row r="34" spans="1:9" x14ac:dyDescent="0.25">
      <c r="A34" s="332"/>
      <c r="B34" s="332"/>
      <c r="C34" s="332"/>
      <c r="D34" s="332"/>
      <c r="E34" s="332"/>
      <c r="F34" s="332"/>
      <c r="G34" s="332"/>
      <c r="H34" s="332"/>
      <c r="I34" s="332"/>
    </row>
    <row r="35" spans="1:9" x14ac:dyDescent="0.25">
      <c r="A35" s="332"/>
      <c r="B35" s="332"/>
      <c r="C35" s="332"/>
      <c r="D35" s="332"/>
      <c r="E35" s="332"/>
      <c r="F35" s="332"/>
      <c r="G35" s="332"/>
      <c r="H35" s="332"/>
      <c r="I35" s="332"/>
    </row>
    <row r="36" spans="1:9" x14ac:dyDescent="0.25">
      <c r="A36" s="332"/>
      <c r="B36" s="332"/>
      <c r="C36" s="332"/>
      <c r="D36" s="332"/>
      <c r="E36" s="332"/>
      <c r="F36" s="332"/>
      <c r="G36" s="332"/>
      <c r="H36" s="332"/>
      <c r="I36" s="332"/>
    </row>
    <row r="37" spans="1:9" x14ac:dyDescent="0.25">
      <c r="A37" s="332"/>
      <c r="B37" s="332"/>
      <c r="C37" s="332"/>
      <c r="D37" s="332"/>
      <c r="E37" s="332"/>
      <c r="F37" s="332"/>
      <c r="G37" s="332"/>
      <c r="H37" s="332"/>
      <c r="I37" s="332"/>
    </row>
    <row r="38" spans="1:9" x14ac:dyDescent="0.25">
      <c r="A38" s="332"/>
      <c r="B38" s="332"/>
      <c r="C38" s="332"/>
      <c r="D38" s="332"/>
      <c r="E38" s="332"/>
      <c r="F38" s="332"/>
      <c r="G38" s="332"/>
      <c r="H38" s="332"/>
      <c r="I38" s="332"/>
    </row>
    <row r="39" spans="1:9" ht="185.25" customHeight="1" x14ac:dyDescent="0.25">
      <c r="A39" s="332"/>
      <c r="B39" s="332"/>
      <c r="C39" s="332"/>
      <c r="D39" s="332"/>
      <c r="E39" s="332"/>
      <c r="F39" s="332"/>
      <c r="G39" s="332"/>
      <c r="H39" s="332"/>
      <c r="I39" s="332"/>
    </row>
    <row r="40" spans="1:9" ht="336.6" customHeight="1" x14ac:dyDescent="0.25">
      <c r="A40" s="332"/>
      <c r="B40" s="332"/>
      <c r="C40" s="332"/>
      <c r="D40" s="332"/>
      <c r="E40" s="332"/>
      <c r="F40" s="332"/>
      <c r="G40" s="332"/>
      <c r="H40" s="332"/>
      <c r="I40" s="332"/>
    </row>
  </sheetData>
  <mergeCells count="1">
    <mergeCell ref="A1:I40"/>
  </mergeCells>
  <pageMargins left="0.7" right="0.7" top="0.75" bottom="0.75" header="0.3" footer="0.3"/>
  <pageSetup paperSize="9" orientation="portrait" r:id="rId1"/>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Škeljo</cp:lastModifiedBy>
  <cp:lastPrinted>2022-04-28T13:26:04Z</cp:lastPrinted>
  <dcterms:created xsi:type="dcterms:W3CDTF">2008-10-17T11:51:54Z</dcterms:created>
  <dcterms:modified xsi:type="dcterms:W3CDTF">2022-04-29T15:46:43Z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2022-04-28T12:09:05Z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4351a2be-fa28-428b-b8e2-8a96f0b251eb</vt:lpwstr>
  </property>
  <property fmtid="{D5CDD505-2E9C-101B-9397-08002B2CF9AE}" pid="9" name="MSIP_Label_b991ffe9-e2c7-4770-b301-6c383312e878_ContentBits">
    <vt:lpwstr>1</vt:lpwstr>
  </property>
</Properties>
</file>