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finan\OneDrive\Radna površina\NOVI\JOSIPA\GFI\2024\4Q-2024\"/>
    </mc:Choice>
  </mc:AlternateContent>
  <xr:revisionPtr revIDLastSave="0" documentId="13_ncr:1_{0F0C8F4D-1308-4312-8366-973A029E05DA}" xr6:coauthVersionLast="47" xr6:coauthVersionMax="47" xr10:uidLastSave="{00000000-0000-0000-0000-000000000000}"/>
  <bookViews>
    <workbookView xWindow="14295" yWindow="0" windowWidth="14610" windowHeight="15585" firstSheet="1"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8" l="1"/>
  <c r="I53" i="18"/>
  <c r="W8" i="22"/>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45" i="18"/>
  <c r="I38" i="18"/>
  <c r="I27" i="18"/>
  <c r="I10" i="18"/>
  <c r="H72" i="18" l="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<sst xmlns="http://schemas.openxmlformats.org/spreadsheetml/2006/main" count="532" uniqueCount="467">
  <si>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</si>
  <si>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</si>
  <si>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</si>
  <si>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</si>
  <si>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</si>
  <si>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</si>
  <si>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</si>
  <si>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</si>
  <si>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</si>
  <si>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</si>
  <si>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</si>
  <si>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</si>
  <si>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</si>
  <si>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</si>
  <si>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</si>
  <si>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</si>
  <si>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</si>
  <si>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</si>
  <si>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</si>
  <si>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</si>
  <si>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</si>
  <si>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</si>
  <si>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</si>
  <si>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</si>
  <si>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</si>
  <si>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</si>
  <si>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</si>
  <si>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</si>
  <si>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</si>
  <si>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</si>
  <si>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</si>
  <si>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</si>
  <si>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</si>
  <si>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</si>
  <si>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</si>
  <si>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</si>
  <si>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</si>
  <si>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</si>
  <si>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</si>
  <si>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</si>
  <si>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</si>
  <si>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</si>
  <si>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</si>
  <si>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</si>
  <si>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</si>
  <si>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</si>
  <si>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</si>
  <si>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</si>
  <si>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</si>
  <si>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</si>
  <si>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</si>
  <si>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</si>
  <si>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</si>
  <si>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</si>
  <si>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</si>
  <si>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</si>
  <si>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</si>
  <si>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</si>
  <si>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</si>
  <si>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</si>
  <si>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</si>
  <si>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</si>
  <si>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</si>
  <si>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</si>
  <si>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</si>
  <si>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</si>
  <si>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</si>
  <si>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</si>
  <si>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</si>
  <si>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</si>
  <si>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</si>
  <si>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</si>
  <si>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</si>
  <si>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</si>
  <si>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</si>
  <si>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</si>
  <si>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</si>
  <si>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</si>
  <si>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</si>
  <si>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</si>
  <si>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</si>
  <si>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</si>
  <si>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</si>
  <si>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</si>
  <si>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</si>
  <si>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</si>
  <si>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</si>
  <si>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</si>
  <si>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</si>
  <si>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</si>
  <si>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</si>
  <si>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</si>
  <si>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</si>
  <si>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</si>
  <si>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</si>
  <si>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</si>
  <si>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</si>
  <si>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</si>
  <si>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</si>
  <si>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</si>
  <si>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</si>
  <si>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</si>
  <si>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</si>
  <si>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</si>
  <si>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</si>
  <si>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</si>
  <si>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</si>
  <si>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</si>
  <si>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</si>
  <si>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</si>
  <si>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</si>
  <si>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</si>
  <si>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</si>
  <si>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</si>
  <si>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</si>
  <si>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</si>
  <si>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</si>
  <si>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</si>
  <si>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</si>
  <si>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</si>
  <si>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</si>
  <si>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</si>
  <si>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</si>
  <si>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</si>
  <si>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</si>
  <si>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</si>
  <si>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</si>
  <si>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</si>
  <si>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</si>
  <si>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</si>
  <si>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</si>
  <si>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</si>
  <si>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</si>
  <si>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</si>
  <si>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</si>
  <si>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</si>
  <si>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</si>
  <si>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</si>
  <si>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</si>
  <si>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</si>
  <si>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</si>
  <si>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</si>
  <si>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</si>
  <si>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</si>
  <si>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</si>
  <si>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</si>
  <si>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</si>
  <si>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</si>
  <si>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</si>
  <si>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</si>
  <si>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</si>
  <si>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</si>
  <si>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</si>
  <si>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</si>
  <si>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</si>
  <si>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</si>
  <si>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</si>
  <si>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</si>
  <si>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</si>
  <si>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</si>
  <si>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</si>
  <si>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</si>
  <si>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</si>
  <si>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</si>
  <si>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</si>
  <si>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</si>
  <si>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</si>
  <si>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</si>
  <si>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</si>
  <si>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</si>
  <si>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</si>
  <si>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</si>
  <si>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</si>
  <si>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</si>
  <si>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</si>
  <si>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</si>
  <si>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</si>
  <si>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</si>
  <si>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</si>
  <si>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</si>
  <si>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</si>
  <si>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</si>
  <si>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</si>
  <si>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</si>
  <si>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</si>
  <si>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</si>
  <si>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</si>
  <si>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</si>
  <si>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</si>
  <si>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</si>
  <si>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</si>
  <si>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</si>
  <si>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</si>
  <si>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</si>
  <si>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</si>
  <si>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</si>
  <si>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</si>
  <si>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</si>
  <si>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</si>
  <si>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</si>
  <si>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</si>
  <si>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</si>
  <si>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</si>
  <si>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</si>
  <si>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</si>
  <si>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</si>
  <si>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</si>
  <si>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</si>
  <si>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</si>
  <si>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</si>
  <si>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</si>
  <si>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</si>
  <si>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</si>
  <si>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</si>
  <si>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</si>
  <si>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</si>
  <si>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</si>
  <si>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</si>
  <si>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</si>
  <si>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</si>
  <si>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</si>
  <si>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</si>
  <si>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</si>
  <si>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</si>
  <si>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</si>
  <si>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</si>
  <si>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</si>
  <si>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</si>
  <si>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</si>
  <si>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</si>
  <si>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</si>
  <si>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</si>
  <si>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</si>
  <si>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</si>
  <si>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</si>
  <si>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</si>
  <si>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</si>
  <si>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</si>
  <si>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</si>
  <si>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</si>
  <si>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</si>
  <si>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</si>
  <si>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</si>
  <si>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</si>
  <si>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</si>
  <si>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</si>
  <si>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</si>
  <si>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</si>
  <si>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</si>
  <si>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</si>
  <si>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</si>
  <si>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</si>
  <si>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</si>
  <si>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</si>
  <si>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</si>
  <si>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</si>
  <si>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</si>
  <si>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</si>
  <si>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</si>
  <si>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</si>
  <si>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</si>
  <si>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</si>
  <si>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</si>
  <si>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</si>
  <si>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</si>
  <si>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</si>
  <si>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</si>
  <si>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</si>
  <si>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</si>
  <si>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</si>
  <si>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</si>
  <si>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</si>
  <si>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</si>
  <si>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</si>
  <si>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</si>
  <si>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</si>
  <si>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</si>
  <si>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</si>
  <si>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</si>
  <si>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</si>
  <si>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</si>
  <si>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</si>
  <si>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</si>
  <si>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</si>
  <si>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</si>
  <si>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</si>
  <si>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</si>
  <si>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</si>
  <si>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</si>
  <si>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</si>
  <si>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</si>
  <si>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</si>
  <si>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</si>
  <si>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</si>
  <si>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</si>
  <si>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</si>
  <si>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</si>
  <si>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</si>
  <si>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</si>
  <si>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</si>
  <si>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</si>
  <si>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</si>
  <si>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</si>
  <si>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</si>
  <si>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</si>
  <si>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</si>
  <si>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</si>
  <si>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</si>
  <si>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</si>
  <si>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</si>
  <si>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</si>
  <si>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</si>
  <si>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</si>
  <si>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</si>
  <si>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</si>
  <si>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</si>
  <si>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</si>
  <si>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</si>
  <si>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</si>
  <si>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</si>
  <si>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</si>
  <si>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</si>
  <si>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</si>
  <si>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</si>
  <si>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</si>
  <si>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</si>
  <si>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</si>
  <si>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</si>
  <si>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</si>
  <si>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</si>
  <si>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</si>
  <si>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</si>
  <si>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</si>
  <si>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</si>
  <si>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</si>
  <si>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</si>
  <si>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</si>
  <si>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</si>
  <si>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</si>
  <si>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</si>
  <si>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</si>
  <si>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</si>
  <si>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</si>
  <si>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</si>
  <si>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</si>
  <si>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</si>
  <si>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</si>
  <si>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</si>
  <si>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</si>
  <si>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</si>
  <si>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</si>
  <si>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</si>
  <si>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</si>
  <si>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</si>
  <si>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</si>
  <si>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</si>
  <si>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</si>
  <si>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</si>
  <si>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</si>
  <si>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</si>
  <si>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</si>
  <si>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</si>
  <si>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</si>
  <si>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</si>
  <si>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</si>
  <si>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</si>
  <si>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</si>
  <si>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</si>
  <si>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</si>
  <si>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</si>
  <si>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</si>
  <si>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</si>
  <si>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</si>
  <si>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</si>
  <si>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</si>
  <si>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</si>
  <si>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</si>
  <si>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</si>
  <si>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</si>
  <si>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</si>
  <si>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</si>
  <si>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</si>
  <si>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</si>
  <si>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</si>
  <si>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</si>
  <si>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</si>
  <si>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</si>
  <si>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</si>
  <si>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</si>
  <si>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</si>
  <si>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</si>
  <si>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</si>
  <si>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</si>
  <si>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</si>
  <si>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</si>
  <si>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</si>
  <si>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</si>
  <si>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</si>
  <si>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</si>
  <si>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</si>
  <si>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</si>
  <si>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</si>
  <si>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</si>
  <si>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</si>
  <si>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</si>
  <si>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</si>
  <si>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</si>
  <si>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</si>
  <si>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</si>
  <si>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</si>
  <si>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</si>
  <si>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</si>
  <si>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</si>
  <si>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</si>
  <si>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</si>
  <si>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</si>
  <si>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</si>
  <si>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</si>
  <si>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</si>
  <si>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</si>
  <si>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</si>
  <si>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</si>
  <si>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</si>
  <si>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</si>
  <si>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</si>
  <si>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</si>
  <si>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</si>
  <si>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</si>
  <si>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</si>
  <si>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</si>
  <si>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</si>
  <si>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</si>
  <si>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</si>
  <si>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</si>
  <si>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</si>
  <si>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</si>
  <si>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</si>
  <si>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</si>
  <si>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</si>
  <si>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</si>
  <si>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</si>
  <si>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</si>
  <si>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</si>
  <si>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</si>
  <si>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</si>
  <si>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</si>
  <si>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</si>
  <si>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</si>
  <si>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</si>
  <si>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03112322</t>
  </si>
  <si>
    <t>HR</t>
  </si>
  <si>
    <t>060007362</t>
  </si>
  <si>
    <t>07602786563</t>
  </si>
  <si>
    <t>951</t>
  </si>
  <si>
    <t>74780000Y0VHST8OEI02</t>
  </si>
  <si>
    <t>Maraska d.d.</t>
  </si>
  <si>
    <t>Zadar</t>
  </si>
  <si>
    <t>Biogradska cesta 64A</t>
  </si>
  <si>
    <t>maraska@stanic-maraska.com</t>
  </si>
  <si>
    <t>www.maraska.hr</t>
  </si>
  <si>
    <t>Josipa Perković</t>
  </si>
  <si>
    <t>financije6@stanic-maraska.com</t>
  </si>
  <si>
    <t>u razdoblju 01.01.2024 do 31.12.2024</t>
  </si>
  <si>
    <t>stanje na dan 31.12.2024</t>
  </si>
  <si>
    <t>Obveznik: MARASKA D.D.</t>
  </si>
  <si>
    <t>Obveznik: Maraska d.d.</t>
  </si>
  <si>
    <t>BILJEŠKE UZ FINANCIJSKE IZVJEŠTAJE - TFI
(sastavljaju se za tromjesečna izvještajna razdoblja)
Naziv izdavatelja:   MARASKA D.D.
OIB:   07602786563
Izvještajno razdoblje:01.01.-31.12.2024.
LEI 74780000Y0VHST8OEI02
Segment uređenog tržišta: Redovito tržište Zagrebačke burze
Bilješke uz financijske izvještaje za tromjesečna izvještajna razdoblja uključuju:
Opći podaci
MARASKA dioničko društvo za proizvodnju i promet alkoholnih i bezalkoholnih pića. 
Društvo je registrirano u Republici Hrvatskoj je pri Trgovačkom sudu u Zadru pod brojem MBS 060007362, OIB 07602786563, a sjedište Društva je Zadar, Biogradska cesta 64a.
Na kraju izvještajnog razdoblja Maraska d.d. zapošljava 129 zaposlenika.
Odlukom Skupštine od 29. kolovoza 2024. godine, za neovisnog revizora imenovano je društvo Forvis Mazars d.o.o. za porezno savjetovanje i reviziju, Zagreb.
Dionica MRSK-I uvrštena je na Redovno tržište Zagrebačke burze. Temeljni kapital društva iznosi 12.846.645,00 eura, a podijeljen je na  1.427.405 dionica 9,00 eura nominalne vrijednosti. 
Izjava o usklađenosti
Financijski izvještaji Društva sastavljeni su u skladu sa Zakonom o računovodstvu i Međunarodnim standardima financijskog izvještavanja koji su na snazi u Republici Hrvatskoj za 2024. godinu.
Ovi nekonsolidirani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01.01.-31.12.2024. godine primjenjivane su iste računovodstvene politike i metode izračunavanja u financijskim izvještajima kao i kod posljednjeg godišnjeg financijskog izvještaja za 2023. godinu.
Godišnji financijski izvještaji za 2023. godinu dostupni su na internetskim stranicama društava Maraska d.d. i Zagrebačka burza d.d.. Izvještaji su dostavljeni i Službenom registru propisanih informacija pri Hrvatskoj agenciji za nadzor financijskih usluga kao i Financijskoj agenciji (FINA) u svrhu javne objave.
Sukladno MSFI standardima, u vezi implikacije ruske invazije na Ukrajinu, izjavljujemo da Društvo u svom poslovanju nije materijalno izloženo subjektima iz Rusije.
Svi ostali poslovni događaji u promatranom razdoblju karakteristični su za redovno poslovanje Društva i nemaju značajan utjecaj na promjene imovine, obveza, glavnice, neto dobiti ili novčani tijek.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</si>
</sst>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0" fillId="12" borderId="3" xfId="7" applyFont="1"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7" xr:uid="{30E2C6D9-598E-4B28-870B-BA3FDD7E5579}"/>
    <cellStyle name="Normal 3 4" xfId="6" xr:uid="{4B366989-5805-4EB4-BC5E-6F75504553F1}"/>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4" zoomScaleNormal="100" zoomScaleSheetLayoutView="100" workbookViewId="0">
      <selection activeCell="E34" sqref="E34:F3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90" t="s">
        <v>307</v>
      </c>
      <c r="B1" s="191"/>
      <c r="C1" s="191"/>
      <c r="D1" s="92"/>
      <c r="E1" s="92"/>
      <c r="F1" s="92"/>
      <c r="G1" s="92"/>
      <c r="H1" s="92"/>
      <c r="I1" s="92"/>
      <c r="J1" s="93"/>
    </row>
    <row r="2" spans="1:20" ht="14.45" customHeight="1" x14ac:dyDescent="0.25">
      <c r="A2" s="192" t="s">
        <v>323</v>
      </c>
      <c r="B2" s="193"/>
      <c r="C2" s="193"/>
      <c r="D2" s="193"/>
      <c r="E2" s="193"/>
      <c r="F2" s="193"/>
      <c r="G2" s="193"/>
      <c r="H2" s="193"/>
      <c r="I2" s="193"/>
      <c r="J2" s="194"/>
      <c r="N2" s="73">
        <v>1</v>
      </c>
    </row>
    <row r="3" spans="1:20" x14ac:dyDescent="0.25">
      <c r="A3" s="94"/>
      <c r="B3" s="95"/>
      <c r="C3" s="95"/>
      <c r="D3" s="95"/>
      <c r="E3" s="95"/>
      <c r="F3" s="95"/>
      <c r="G3" s="95"/>
      <c r="H3" s="95"/>
      <c r="I3" s="95"/>
      <c r="J3" s="96"/>
      <c r="N3" s="73">
        <v>2</v>
      </c>
    </row>
    <row r="4" spans="1:20" ht="33.6" customHeight="1" x14ac:dyDescent="0.25">
      <c r="A4" s="195" t="s">
        <v>308</v>
      </c>
      <c r="B4" s="196"/>
      <c r="C4" s="196"/>
      <c r="D4" s="196"/>
      <c r="E4" s="197">
        <v>45292</v>
      </c>
      <c r="F4" s="198"/>
      <c r="G4" s="99" t="s">
        <v>0</v>
      </c>
      <c r="H4" s="197">
        <v>45657</v>
      </c>
      <c r="I4" s="198"/>
      <c r="J4" s="100"/>
      <c r="N4" s="73">
        <v>3</v>
      </c>
    </row>
    <row r="5" spans="1:20" s="72" customFormat="1" ht="10.15" customHeight="1" x14ac:dyDescent="0.25">
      <c r="A5" s="199"/>
      <c r="B5" s="200"/>
      <c r="C5" s="200"/>
      <c r="D5" s="200"/>
      <c r="E5" s="200"/>
      <c r="F5" s="200"/>
      <c r="G5" s="200"/>
      <c r="H5" s="200"/>
      <c r="I5" s="200"/>
      <c r="J5" s="201"/>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6" t="s">
        <v>332</v>
      </c>
      <c r="B10" s="187"/>
      <c r="C10" s="187"/>
      <c r="D10" s="187"/>
      <c r="E10" s="187"/>
      <c r="F10" s="187"/>
      <c r="G10" s="187"/>
      <c r="H10" s="187"/>
      <c r="I10" s="187"/>
      <c r="J10" s="107"/>
    </row>
    <row r="11" spans="1:20" ht="24.6" customHeight="1" x14ac:dyDescent="0.25">
      <c r="A11" s="167" t="s">
        <v>309</v>
      </c>
      <c r="B11" s="188"/>
      <c r="C11" s="178" t="s">
        <v>449</v>
      </c>
      <c r="D11" s="179"/>
      <c r="E11" s="108"/>
      <c r="F11" s="132" t="s">
        <v>333</v>
      </c>
      <c r="G11" s="182"/>
      <c r="H11" s="176" t="s">
        <v>450</v>
      </c>
      <c r="I11" s="177"/>
      <c r="J11" s="110"/>
    </row>
    <row r="12" spans="1:20" ht="14.45" customHeight="1" x14ac:dyDescent="0.25">
      <c r="A12" s="111"/>
      <c r="B12" s="112"/>
      <c r="C12" s="112"/>
      <c r="D12" s="112"/>
      <c r="E12" s="189"/>
      <c r="F12" s="189"/>
      <c r="G12" s="189"/>
      <c r="H12" s="189"/>
      <c r="I12" s="113"/>
      <c r="J12" s="110"/>
    </row>
    <row r="13" spans="1:20" ht="21" customHeight="1" x14ac:dyDescent="0.25">
      <c r="A13" s="131" t="s">
        <v>324</v>
      </c>
      <c r="B13" s="182"/>
      <c r="C13" s="178" t="s">
        <v>451</v>
      </c>
      <c r="D13" s="179"/>
      <c r="E13" s="202"/>
      <c r="F13" s="189"/>
      <c r="G13" s="189"/>
      <c r="H13" s="189"/>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82"/>
      <c r="C15" s="178" t="s">
        <v>452</v>
      </c>
      <c r="D15" s="179"/>
      <c r="E15" s="183"/>
      <c r="F15" s="169"/>
      <c r="G15" s="109" t="s">
        <v>334</v>
      </c>
      <c r="H15" s="184" t="s">
        <v>454</v>
      </c>
      <c r="I15" s="185"/>
      <c r="J15" s="117"/>
    </row>
    <row r="16" spans="1:20" ht="10.9" customHeight="1" x14ac:dyDescent="0.25">
      <c r="A16" s="108"/>
      <c r="B16" s="113"/>
      <c r="C16" s="112"/>
      <c r="D16" s="112"/>
      <c r="E16" s="138"/>
      <c r="F16" s="138"/>
      <c r="G16" s="164"/>
      <c r="H16" s="164"/>
      <c r="I16" s="112"/>
      <c r="J16" s="115"/>
    </row>
    <row r="17" spans="1:10" ht="22.9" customHeight="1" x14ac:dyDescent="0.25">
      <c r="A17" s="114"/>
      <c r="B17" s="109" t="s">
        <v>335</v>
      </c>
      <c r="C17" s="178" t="s">
        <v>453</v>
      </c>
      <c r="D17" s="179"/>
      <c r="E17" s="116"/>
      <c r="F17" s="116"/>
      <c r="G17" s="116"/>
      <c r="H17" s="116"/>
      <c r="I17" s="116"/>
      <c r="J17" s="117"/>
    </row>
    <row r="18" spans="1:10" x14ac:dyDescent="0.25">
      <c r="A18" s="180"/>
      <c r="B18" s="181"/>
      <c r="C18" s="138"/>
      <c r="D18" s="138"/>
      <c r="E18" s="138"/>
      <c r="F18" s="138"/>
      <c r="G18" s="138"/>
      <c r="H18" s="138"/>
      <c r="I18" s="112"/>
      <c r="J18" s="115"/>
    </row>
    <row r="19" spans="1:10" x14ac:dyDescent="0.25">
      <c r="A19" s="167" t="s">
        <v>311</v>
      </c>
      <c r="B19" s="168"/>
      <c r="C19" s="142" t="s">
        <v>455</v>
      </c>
      <c r="D19" s="143"/>
      <c r="E19" s="143"/>
      <c r="F19" s="143"/>
      <c r="G19" s="143"/>
      <c r="H19" s="143"/>
      <c r="I19" s="143"/>
      <c r="J19" s="144"/>
    </row>
    <row r="20" spans="1:10" x14ac:dyDescent="0.25">
      <c r="A20" s="111"/>
      <c r="B20" s="112"/>
      <c r="C20" s="118"/>
      <c r="D20" s="112"/>
      <c r="E20" s="138"/>
      <c r="F20" s="138"/>
      <c r="G20" s="138"/>
      <c r="H20" s="138"/>
      <c r="I20" s="112"/>
      <c r="J20" s="115"/>
    </row>
    <row r="21" spans="1:10" x14ac:dyDescent="0.25">
      <c r="A21" s="167" t="s">
        <v>312</v>
      </c>
      <c r="B21" s="168"/>
      <c r="C21" s="176">
        <v>23000</v>
      </c>
      <c r="D21" s="177"/>
      <c r="E21" s="138"/>
      <c r="F21" s="138"/>
      <c r="G21" s="142" t="s">
        <v>456</v>
      </c>
      <c r="H21" s="143"/>
      <c r="I21" s="143"/>
      <c r="J21" s="144"/>
    </row>
    <row r="22" spans="1:10" x14ac:dyDescent="0.25">
      <c r="A22" s="111"/>
      <c r="B22" s="112"/>
      <c r="C22" s="112"/>
      <c r="D22" s="112"/>
      <c r="E22" s="138"/>
      <c r="F22" s="138"/>
      <c r="G22" s="138"/>
      <c r="H22" s="138"/>
      <c r="I22" s="112"/>
      <c r="J22" s="115"/>
    </row>
    <row r="23" spans="1:10" x14ac:dyDescent="0.25">
      <c r="A23" s="167" t="s">
        <v>313</v>
      </c>
      <c r="B23" s="168"/>
      <c r="C23" s="142" t="s">
        <v>457</v>
      </c>
      <c r="D23" s="143"/>
      <c r="E23" s="143"/>
      <c r="F23" s="143"/>
      <c r="G23" s="143"/>
      <c r="H23" s="143"/>
      <c r="I23" s="143"/>
      <c r="J23" s="144"/>
    </row>
    <row r="24" spans="1:10" x14ac:dyDescent="0.25">
      <c r="A24" s="111"/>
      <c r="B24" s="112"/>
      <c r="C24" s="88"/>
      <c r="D24" s="112"/>
      <c r="E24" s="138"/>
      <c r="F24" s="138"/>
      <c r="G24" s="138"/>
      <c r="H24" s="138"/>
      <c r="I24" s="112"/>
      <c r="J24" s="115"/>
    </row>
    <row r="25" spans="1:10" x14ac:dyDescent="0.25">
      <c r="A25" s="167" t="s">
        <v>314</v>
      </c>
      <c r="B25" s="168"/>
      <c r="C25" s="170" t="s">
        <v>458</v>
      </c>
      <c r="D25" s="171"/>
      <c r="E25" s="171"/>
      <c r="F25" s="171"/>
      <c r="G25" s="171"/>
      <c r="H25" s="171"/>
      <c r="I25" s="171"/>
      <c r="J25" s="172"/>
    </row>
    <row r="26" spans="1:10" x14ac:dyDescent="0.25">
      <c r="A26" s="111"/>
      <c r="B26" s="112"/>
      <c r="C26" s="118"/>
      <c r="D26" s="112"/>
      <c r="E26" s="138"/>
      <c r="F26" s="138"/>
      <c r="G26" s="138"/>
      <c r="H26" s="138"/>
      <c r="I26" s="112"/>
      <c r="J26" s="115"/>
    </row>
    <row r="27" spans="1:10" x14ac:dyDescent="0.25">
      <c r="A27" s="167" t="s">
        <v>315</v>
      </c>
      <c r="B27" s="168"/>
      <c r="C27" s="173" t="s">
        <v>459</v>
      </c>
      <c r="D27" s="174"/>
      <c r="E27" s="174"/>
      <c r="F27" s="174"/>
      <c r="G27" s="174"/>
      <c r="H27" s="174"/>
      <c r="I27" s="174"/>
      <c r="J27" s="175"/>
    </row>
    <row r="28" spans="1:10" ht="13.9" customHeight="1" x14ac:dyDescent="0.25">
      <c r="A28" s="111"/>
      <c r="B28" s="112"/>
      <c r="C28" s="118"/>
      <c r="D28" s="112"/>
      <c r="E28" s="138"/>
      <c r="F28" s="138"/>
      <c r="G28" s="138"/>
      <c r="H28" s="138"/>
      <c r="I28" s="112"/>
      <c r="J28" s="115"/>
    </row>
    <row r="29" spans="1:10" ht="22.9" customHeight="1" x14ac:dyDescent="0.25">
      <c r="A29" s="131" t="s">
        <v>325</v>
      </c>
      <c r="B29" s="168"/>
      <c r="C29" s="40">
        <v>127</v>
      </c>
      <c r="D29" s="119"/>
      <c r="E29" s="145"/>
      <c r="F29" s="145"/>
      <c r="G29" s="145"/>
      <c r="H29" s="145"/>
      <c r="I29" s="120"/>
      <c r="J29" s="121"/>
    </row>
    <row r="30" spans="1:10" x14ac:dyDescent="0.25">
      <c r="A30" s="111"/>
      <c r="B30" s="112"/>
      <c r="C30" s="112"/>
      <c r="D30" s="112"/>
      <c r="E30" s="138"/>
      <c r="F30" s="138"/>
      <c r="G30" s="138"/>
      <c r="H30" s="138"/>
      <c r="I30" s="120"/>
      <c r="J30" s="121"/>
    </row>
    <row r="31" spans="1:10" x14ac:dyDescent="0.25">
      <c r="A31" s="167" t="s">
        <v>316</v>
      </c>
      <c r="B31" s="168"/>
      <c r="C31" s="41" t="s">
        <v>337</v>
      </c>
      <c r="D31" s="166" t="s">
        <v>336</v>
      </c>
      <c r="E31" s="149"/>
      <c r="F31" s="149"/>
      <c r="G31" s="149"/>
      <c r="H31" s="112"/>
      <c r="I31" s="122" t="s">
        <v>337</v>
      </c>
      <c r="J31" s="123" t="s">
        <v>338</v>
      </c>
    </row>
    <row r="32" spans="1:10" x14ac:dyDescent="0.25">
      <c r="A32" s="167"/>
      <c r="B32" s="168"/>
      <c r="C32" s="124"/>
      <c r="D32" s="99"/>
      <c r="E32" s="169"/>
      <c r="F32" s="169"/>
      <c r="G32" s="169"/>
      <c r="H32" s="169"/>
      <c r="I32" s="120"/>
      <c r="J32" s="121"/>
    </row>
    <row r="33" spans="1:10" x14ac:dyDescent="0.25">
      <c r="A33" s="167" t="s">
        <v>326</v>
      </c>
      <c r="B33" s="168"/>
      <c r="C33" s="40" t="s">
        <v>340</v>
      </c>
      <c r="D33" s="166" t="s">
        <v>339</v>
      </c>
      <c r="E33" s="149"/>
      <c r="F33" s="149"/>
      <c r="G33" s="149"/>
      <c r="H33" s="116"/>
      <c r="I33" s="122" t="s">
        <v>340</v>
      </c>
      <c r="J33" s="123" t="s">
        <v>341</v>
      </c>
    </row>
    <row r="34" spans="1:10" x14ac:dyDescent="0.25">
      <c r="A34" s="111"/>
      <c r="B34" s="112"/>
      <c r="C34" s="112"/>
      <c r="D34" s="112"/>
      <c r="E34" s="138"/>
      <c r="F34" s="138"/>
      <c r="G34" s="138"/>
      <c r="H34" s="138"/>
      <c r="I34" s="112"/>
      <c r="J34" s="115"/>
    </row>
    <row r="35" spans="1:10" x14ac:dyDescent="0.25">
      <c r="A35" s="166" t="s">
        <v>327</v>
      </c>
      <c r="B35" s="149"/>
      <c r="C35" s="149"/>
      <c r="D35" s="149"/>
      <c r="E35" s="149" t="s">
        <v>317</v>
      </c>
      <c r="F35" s="149"/>
      <c r="G35" s="149"/>
      <c r="H35" s="149"/>
      <c r="I35" s="149"/>
      <c r="J35" s="125" t="s">
        <v>318</v>
      </c>
    </row>
    <row r="36" spans="1:10" x14ac:dyDescent="0.25">
      <c r="A36" s="111"/>
      <c r="B36" s="112"/>
      <c r="C36" s="112"/>
      <c r="D36" s="112"/>
      <c r="E36" s="138"/>
      <c r="F36" s="138"/>
      <c r="G36" s="138"/>
      <c r="H36" s="138"/>
      <c r="I36" s="112"/>
      <c r="J36" s="121"/>
    </row>
    <row r="37" spans="1:10" x14ac:dyDescent="0.25">
      <c r="A37" s="160"/>
      <c r="B37" s="161"/>
      <c r="C37" s="161"/>
      <c r="D37" s="161"/>
      <c r="E37" s="160"/>
      <c r="F37" s="161"/>
      <c r="G37" s="161"/>
      <c r="H37" s="161"/>
      <c r="I37" s="162"/>
      <c r="J37" s="89"/>
    </row>
    <row r="38" spans="1:10" x14ac:dyDescent="0.25">
      <c r="A38" s="78"/>
      <c r="B38" s="88"/>
      <c r="C38" s="91"/>
      <c r="D38" s="165"/>
      <c r="E38" s="165"/>
      <c r="F38" s="165"/>
      <c r="G38" s="165"/>
      <c r="H38" s="165"/>
      <c r="I38" s="165"/>
      <c r="J38" s="79"/>
    </row>
    <row r="39" spans="1:10" x14ac:dyDescent="0.25">
      <c r="A39" s="160"/>
      <c r="B39" s="161"/>
      <c r="C39" s="161"/>
      <c r="D39" s="162"/>
      <c r="E39" s="160"/>
      <c r="F39" s="161"/>
      <c r="G39" s="161"/>
      <c r="H39" s="161"/>
      <c r="I39" s="162"/>
      <c r="J39" s="40"/>
    </row>
    <row r="40" spans="1:10" x14ac:dyDescent="0.25">
      <c r="A40" s="78"/>
      <c r="B40" s="88"/>
      <c r="C40" s="91"/>
      <c r="D40" s="90"/>
      <c r="E40" s="165"/>
      <c r="F40" s="165"/>
      <c r="G40" s="165"/>
      <c r="H40" s="165"/>
      <c r="I40" s="87"/>
      <c r="J40" s="79"/>
    </row>
    <row r="41" spans="1:10" x14ac:dyDescent="0.25">
      <c r="A41" s="160"/>
      <c r="B41" s="161"/>
      <c r="C41" s="161"/>
      <c r="D41" s="162"/>
      <c r="E41" s="160"/>
      <c r="F41" s="161"/>
      <c r="G41" s="161"/>
      <c r="H41" s="161"/>
      <c r="I41" s="162"/>
      <c r="J41" s="40"/>
    </row>
    <row r="42" spans="1:10" x14ac:dyDescent="0.25">
      <c r="A42" s="78"/>
      <c r="B42" s="88"/>
      <c r="C42" s="91"/>
      <c r="D42" s="90"/>
      <c r="E42" s="165"/>
      <c r="F42" s="165"/>
      <c r="G42" s="165"/>
      <c r="H42" s="165"/>
      <c r="I42" s="87"/>
      <c r="J42" s="79"/>
    </row>
    <row r="43" spans="1:10" x14ac:dyDescent="0.25">
      <c r="A43" s="160"/>
      <c r="B43" s="161"/>
      <c r="C43" s="161"/>
      <c r="D43" s="162"/>
      <c r="E43" s="160"/>
      <c r="F43" s="161"/>
      <c r="G43" s="161"/>
      <c r="H43" s="161"/>
      <c r="I43" s="162"/>
      <c r="J43" s="40"/>
    </row>
    <row r="44" spans="1:10" x14ac:dyDescent="0.25">
      <c r="A44" s="80"/>
      <c r="B44" s="91"/>
      <c r="C44" s="163"/>
      <c r="D44" s="163"/>
      <c r="E44" s="164"/>
      <c r="F44" s="164"/>
      <c r="G44" s="163"/>
      <c r="H44" s="163"/>
      <c r="I44" s="163"/>
      <c r="J44" s="79"/>
    </row>
    <row r="45" spans="1:10" x14ac:dyDescent="0.25">
      <c r="A45" s="160"/>
      <c r="B45" s="161"/>
      <c r="C45" s="161"/>
      <c r="D45" s="162"/>
      <c r="E45" s="160"/>
      <c r="F45" s="161"/>
      <c r="G45" s="161"/>
      <c r="H45" s="161"/>
      <c r="I45" s="162"/>
      <c r="J45" s="40"/>
    </row>
    <row r="46" spans="1:10" x14ac:dyDescent="0.25">
      <c r="A46" s="80"/>
      <c r="B46" s="91"/>
      <c r="C46" s="91"/>
      <c r="D46" s="88"/>
      <c r="E46" s="164"/>
      <c r="F46" s="164"/>
      <c r="G46" s="163"/>
      <c r="H46" s="163"/>
      <c r="I46" s="88"/>
      <c r="J46" s="79"/>
    </row>
    <row r="47" spans="1:10" x14ac:dyDescent="0.25">
      <c r="A47" s="160"/>
      <c r="B47" s="161"/>
      <c r="C47" s="161"/>
      <c r="D47" s="162"/>
      <c r="E47" s="160"/>
      <c r="F47" s="161"/>
      <c r="G47" s="161"/>
      <c r="H47" s="161"/>
      <c r="I47" s="162"/>
      <c r="J47" s="40"/>
    </row>
    <row r="48" spans="1:10" x14ac:dyDescent="0.25">
      <c r="A48" s="126"/>
      <c r="B48" s="118"/>
      <c r="C48" s="118"/>
      <c r="D48" s="112"/>
      <c r="E48" s="138"/>
      <c r="F48" s="138"/>
      <c r="G48" s="158"/>
      <c r="H48" s="158"/>
      <c r="I48" s="112"/>
      <c r="J48" s="127" t="s">
        <v>342</v>
      </c>
    </row>
    <row r="49" spans="1:10" x14ac:dyDescent="0.25">
      <c r="A49" s="126"/>
      <c r="B49" s="118"/>
      <c r="C49" s="118"/>
      <c r="D49" s="112"/>
      <c r="E49" s="138"/>
      <c r="F49" s="138"/>
      <c r="G49" s="158"/>
      <c r="H49" s="158"/>
      <c r="I49" s="112"/>
      <c r="J49" s="127" t="s">
        <v>343</v>
      </c>
    </row>
    <row r="50" spans="1:10" ht="14.45" customHeight="1" x14ac:dyDescent="0.25">
      <c r="A50" s="131" t="s">
        <v>319</v>
      </c>
      <c r="B50" s="132"/>
      <c r="C50" s="151"/>
      <c r="D50" s="152"/>
      <c r="E50" s="153" t="s">
        <v>344</v>
      </c>
      <c r="F50" s="154"/>
      <c r="G50" s="155"/>
      <c r="H50" s="156"/>
      <c r="I50" s="156"/>
      <c r="J50" s="157"/>
    </row>
    <row r="51" spans="1:10" x14ac:dyDescent="0.25">
      <c r="A51" s="126"/>
      <c r="B51" s="118"/>
      <c r="C51" s="158"/>
      <c r="D51" s="158"/>
      <c r="E51" s="138"/>
      <c r="F51" s="138"/>
      <c r="G51" s="159" t="s">
        <v>345</v>
      </c>
      <c r="H51" s="159"/>
      <c r="I51" s="159"/>
      <c r="J51" s="104"/>
    </row>
    <row r="52" spans="1:10" ht="13.9" customHeight="1" x14ac:dyDescent="0.25">
      <c r="A52" s="131" t="s">
        <v>320</v>
      </c>
      <c r="B52" s="132"/>
      <c r="C52" s="142" t="s">
        <v>460</v>
      </c>
      <c r="D52" s="143"/>
      <c r="E52" s="143"/>
      <c r="F52" s="143"/>
      <c r="G52" s="143"/>
      <c r="H52" s="143"/>
      <c r="I52" s="143"/>
      <c r="J52" s="144"/>
    </row>
    <row r="53" spans="1:10" x14ac:dyDescent="0.25">
      <c r="A53" s="111"/>
      <c r="B53" s="112"/>
      <c r="C53" s="145" t="s">
        <v>321</v>
      </c>
      <c r="D53" s="145"/>
      <c r="E53" s="145"/>
      <c r="F53" s="145"/>
      <c r="G53" s="145"/>
      <c r="H53" s="145"/>
      <c r="I53" s="145"/>
      <c r="J53" s="115"/>
    </row>
    <row r="54" spans="1:10" x14ac:dyDescent="0.25">
      <c r="A54" s="131" t="s">
        <v>322</v>
      </c>
      <c r="B54" s="132"/>
      <c r="C54" s="146"/>
      <c r="D54" s="147"/>
      <c r="E54" s="148"/>
      <c r="F54" s="138"/>
      <c r="G54" s="138"/>
      <c r="H54" s="149"/>
      <c r="I54" s="149"/>
      <c r="J54" s="150"/>
    </row>
    <row r="55" spans="1:10" x14ac:dyDescent="0.25">
      <c r="A55" s="111"/>
      <c r="B55" s="112"/>
      <c r="C55" s="118"/>
      <c r="D55" s="112"/>
      <c r="E55" s="138"/>
      <c r="F55" s="138"/>
      <c r="G55" s="138"/>
      <c r="H55" s="138"/>
      <c r="I55" s="112"/>
      <c r="J55" s="115"/>
    </row>
    <row r="56" spans="1:10" ht="14.45" customHeight="1" x14ac:dyDescent="0.25">
      <c r="A56" s="131" t="s">
        <v>314</v>
      </c>
      <c r="B56" s="132"/>
      <c r="C56" s="139" t="s">
        <v>461</v>
      </c>
      <c r="D56" s="140"/>
      <c r="E56" s="140"/>
      <c r="F56" s="140"/>
      <c r="G56" s="140"/>
      <c r="H56" s="140"/>
      <c r="I56" s="140"/>
      <c r="J56" s="141"/>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2" zoomScale="110" zoomScaleNormal="100" zoomScaleSheetLayoutView="110" workbookViewId="0">
      <selection activeCell="A74" sqref="A74:I7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0" t="s">
        <v>1</v>
      </c>
      <c r="B1" s="211"/>
      <c r="C1" s="211"/>
      <c r="D1" s="211"/>
      <c r="E1" s="211"/>
      <c r="F1" s="211"/>
      <c r="G1" s="211"/>
      <c r="H1" s="211"/>
      <c r="I1" s="211"/>
    </row>
    <row r="2" spans="1:9" x14ac:dyDescent="0.2">
      <c r="A2" s="212" t="s">
        <v>463</v>
      </c>
      <c r="B2" s="213"/>
      <c r="C2" s="213"/>
      <c r="D2" s="213"/>
      <c r="E2" s="213"/>
      <c r="F2" s="213"/>
      <c r="G2" s="213"/>
      <c r="H2" s="213"/>
      <c r="I2" s="213"/>
    </row>
    <row r="3" spans="1:9" x14ac:dyDescent="0.2">
      <c r="A3" s="214" t="s">
        <v>448</v>
      </c>
      <c r="B3" s="214"/>
      <c r="C3" s="214"/>
      <c r="D3" s="214"/>
      <c r="E3" s="214"/>
      <c r="F3" s="214"/>
      <c r="G3" s="214"/>
      <c r="H3" s="214"/>
      <c r="I3" s="214"/>
    </row>
    <row r="4" spans="1:9" x14ac:dyDescent="0.2">
      <c r="A4" s="215" t="s">
        <v>465</v>
      </c>
      <c r="B4" s="216"/>
      <c r="C4" s="216"/>
      <c r="D4" s="216"/>
      <c r="E4" s="216"/>
      <c r="F4" s="216"/>
      <c r="G4" s="216"/>
      <c r="H4" s="216"/>
      <c r="I4" s="217"/>
    </row>
    <row r="5" spans="1:9" ht="45" x14ac:dyDescent="0.2">
      <c r="A5" s="220" t="s">
        <v>2</v>
      </c>
      <c r="B5" s="221"/>
      <c r="C5" s="221"/>
      <c r="D5" s="221"/>
      <c r="E5" s="221"/>
      <c r="F5" s="221"/>
      <c r="G5" s="86" t="s">
        <v>101</v>
      </c>
      <c r="H5" s="10" t="s">
        <v>296</v>
      </c>
      <c r="I5" s="10" t="s">
        <v>297</v>
      </c>
    </row>
    <row r="6" spans="1:9" x14ac:dyDescent="0.2">
      <c r="A6" s="218">
        <v>1</v>
      </c>
      <c r="B6" s="219"/>
      <c r="C6" s="219"/>
      <c r="D6" s="219"/>
      <c r="E6" s="219"/>
      <c r="F6" s="219"/>
      <c r="G6" s="85">
        <v>2</v>
      </c>
      <c r="H6" s="10">
        <v>3</v>
      </c>
      <c r="I6" s="10">
        <v>4</v>
      </c>
    </row>
    <row r="7" spans="1:9" x14ac:dyDescent="0.2">
      <c r="A7" s="222"/>
      <c r="B7" s="222"/>
      <c r="C7" s="222"/>
      <c r="D7" s="222"/>
      <c r="E7" s="222"/>
      <c r="F7" s="222"/>
      <c r="G7" s="222"/>
      <c r="H7" s="222"/>
      <c r="I7" s="222"/>
    </row>
    <row r="8" spans="1:9" ht="12.75" customHeight="1" x14ac:dyDescent="0.2">
      <c r="A8" s="204" t="s">
        <v>4</v>
      </c>
      <c r="B8" s="204"/>
      <c r="C8" s="204"/>
      <c r="D8" s="204"/>
      <c r="E8" s="204"/>
      <c r="F8" s="204"/>
      <c r="G8" s="11">
        <v>1</v>
      </c>
      <c r="H8" s="18">
        <v>0</v>
      </c>
      <c r="I8" s="18">
        <v>0</v>
      </c>
    </row>
    <row r="9" spans="1:9" ht="12.75" customHeight="1" x14ac:dyDescent="0.2">
      <c r="A9" s="205" t="s">
        <v>302</v>
      </c>
      <c r="B9" s="205"/>
      <c r="C9" s="205"/>
      <c r="D9" s="205"/>
      <c r="E9" s="205"/>
      <c r="F9" s="205"/>
      <c r="G9" s="12">
        <v>2</v>
      </c>
      <c r="H9" s="82">
        <f>H10+H17+H27+H38+H43</f>
        <v>10377896</v>
      </c>
      <c r="I9" s="82">
        <f>I10+I17+I27+I38+I43</f>
        <v>9913058</v>
      </c>
    </row>
    <row r="10" spans="1:9" ht="12.75" customHeight="1" x14ac:dyDescent="0.2">
      <c r="A10" s="207" t="s">
        <v>5</v>
      </c>
      <c r="B10" s="207"/>
      <c r="C10" s="207"/>
      <c r="D10" s="207"/>
      <c r="E10" s="207"/>
      <c r="F10" s="207"/>
      <c r="G10" s="12">
        <v>3</v>
      </c>
      <c r="H10" s="82">
        <f>H11+H12+H13+H14+H15+H16</f>
        <v>3784</v>
      </c>
      <c r="I10" s="82">
        <f>I11+I12+I13+I14+I15+I16</f>
        <v>3784</v>
      </c>
    </row>
    <row r="11" spans="1:9" ht="12.75" customHeight="1" x14ac:dyDescent="0.2">
      <c r="A11" s="203" t="s">
        <v>6</v>
      </c>
      <c r="B11" s="203"/>
      <c r="C11" s="203"/>
      <c r="D11" s="203"/>
      <c r="E11" s="203"/>
      <c r="F11" s="203"/>
      <c r="G11" s="11">
        <v>4</v>
      </c>
      <c r="H11" s="18">
        <v>0</v>
      </c>
      <c r="I11" s="18">
        <v>0</v>
      </c>
    </row>
    <row r="12" spans="1:9" ht="22.9" customHeight="1" x14ac:dyDescent="0.2">
      <c r="A12" s="203" t="s">
        <v>7</v>
      </c>
      <c r="B12" s="203"/>
      <c r="C12" s="203"/>
      <c r="D12" s="203"/>
      <c r="E12" s="203"/>
      <c r="F12" s="203"/>
      <c r="G12" s="11">
        <v>5</v>
      </c>
      <c r="H12" s="18">
        <v>3784</v>
      </c>
      <c r="I12" s="18">
        <v>3784</v>
      </c>
    </row>
    <row r="13" spans="1:9" ht="12.75" customHeight="1" x14ac:dyDescent="0.2">
      <c r="A13" s="203" t="s">
        <v>8</v>
      </c>
      <c r="B13" s="203"/>
      <c r="C13" s="203"/>
      <c r="D13" s="203"/>
      <c r="E13" s="203"/>
      <c r="F13" s="203"/>
      <c r="G13" s="11">
        <v>6</v>
      </c>
      <c r="H13" s="18">
        <v>0</v>
      </c>
      <c r="I13" s="18">
        <v>0</v>
      </c>
    </row>
    <row r="14" spans="1:9" ht="12.75" customHeight="1" x14ac:dyDescent="0.2">
      <c r="A14" s="203" t="s">
        <v>9</v>
      </c>
      <c r="B14" s="203"/>
      <c r="C14" s="203"/>
      <c r="D14" s="203"/>
      <c r="E14" s="203"/>
      <c r="F14" s="203"/>
      <c r="G14" s="11">
        <v>7</v>
      </c>
      <c r="H14" s="18">
        <v>0</v>
      </c>
      <c r="I14" s="18">
        <v>0</v>
      </c>
    </row>
    <row r="15" spans="1:9" ht="12.75" customHeight="1" x14ac:dyDescent="0.2">
      <c r="A15" s="203" t="s">
        <v>10</v>
      </c>
      <c r="B15" s="203"/>
      <c r="C15" s="203"/>
      <c r="D15" s="203"/>
      <c r="E15" s="203"/>
      <c r="F15" s="203"/>
      <c r="G15" s="11">
        <v>8</v>
      </c>
      <c r="H15" s="18">
        <v>0</v>
      </c>
      <c r="I15" s="18">
        <v>0</v>
      </c>
    </row>
    <row r="16" spans="1:9" ht="12.75" customHeight="1" x14ac:dyDescent="0.2">
      <c r="A16" s="203" t="s">
        <v>11</v>
      </c>
      <c r="B16" s="203"/>
      <c r="C16" s="203"/>
      <c r="D16" s="203"/>
      <c r="E16" s="203"/>
      <c r="F16" s="203"/>
      <c r="G16" s="11">
        <v>9</v>
      </c>
      <c r="H16" s="18">
        <v>0</v>
      </c>
      <c r="I16" s="18">
        <v>0</v>
      </c>
    </row>
    <row r="17" spans="1:9" ht="12.75" customHeight="1" x14ac:dyDescent="0.2">
      <c r="A17" s="207" t="s">
        <v>12</v>
      </c>
      <c r="B17" s="207"/>
      <c r="C17" s="207"/>
      <c r="D17" s="207"/>
      <c r="E17" s="207"/>
      <c r="F17" s="207"/>
      <c r="G17" s="12">
        <v>10</v>
      </c>
      <c r="H17" s="82">
        <f>H18+H19+H20+H21+H22+H23+H24+H25+H26</f>
        <v>10222364</v>
      </c>
      <c r="I17" s="82">
        <f>I18+I19+I20+I21+I22+I23+I24+I25+I26</f>
        <v>9757526</v>
      </c>
    </row>
    <row r="18" spans="1:9" ht="12.75" customHeight="1" x14ac:dyDescent="0.2">
      <c r="A18" s="203" t="s">
        <v>13</v>
      </c>
      <c r="B18" s="203"/>
      <c r="C18" s="203"/>
      <c r="D18" s="203"/>
      <c r="E18" s="203"/>
      <c r="F18" s="203"/>
      <c r="G18" s="11">
        <v>11</v>
      </c>
      <c r="H18" s="18">
        <v>3913540</v>
      </c>
      <c r="I18" s="18">
        <v>3913540</v>
      </c>
    </row>
    <row r="19" spans="1:9" ht="12.75" customHeight="1" x14ac:dyDescent="0.2">
      <c r="A19" s="203" t="s">
        <v>14</v>
      </c>
      <c r="B19" s="203"/>
      <c r="C19" s="203"/>
      <c r="D19" s="203"/>
      <c r="E19" s="203"/>
      <c r="F19" s="203"/>
      <c r="G19" s="11">
        <v>12</v>
      </c>
      <c r="H19" s="18">
        <v>2742675</v>
      </c>
      <c r="I19" s="18">
        <v>2899357</v>
      </c>
    </row>
    <row r="20" spans="1:9" ht="12.75" customHeight="1" x14ac:dyDescent="0.2">
      <c r="A20" s="203" t="s">
        <v>15</v>
      </c>
      <c r="B20" s="203"/>
      <c r="C20" s="203"/>
      <c r="D20" s="203"/>
      <c r="E20" s="203"/>
      <c r="F20" s="203"/>
      <c r="G20" s="11">
        <v>13</v>
      </c>
      <c r="H20" s="18">
        <v>1106414</v>
      </c>
      <c r="I20" s="18">
        <v>1176467</v>
      </c>
    </row>
    <row r="21" spans="1:9" ht="12.75" customHeight="1" x14ac:dyDescent="0.2">
      <c r="A21" s="203" t="s">
        <v>16</v>
      </c>
      <c r="B21" s="203"/>
      <c r="C21" s="203"/>
      <c r="D21" s="203"/>
      <c r="E21" s="203"/>
      <c r="F21" s="203"/>
      <c r="G21" s="11">
        <v>14</v>
      </c>
      <c r="H21" s="18">
        <v>186998</v>
      </c>
      <c r="I21" s="18">
        <v>166258</v>
      </c>
    </row>
    <row r="22" spans="1:9" ht="12.75" customHeight="1" x14ac:dyDescent="0.2">
      <c r="A22" s="203" t="s">
        <v>17</v>
      </c>
      <c r="B22" s="203"/>
      <c r="C22" s="203"/>
      <c r="D22" s="203"/>
      <c r="E22" s="203"/>
      <c r="F22" s="203"/>
      <c r="G22" s="11">
        <v>15</v>
      </c>
      <c r="H22" s="18">
        <v>2272737</v>
      </c>
      <c r="I22" s="18">
        <v>1601904</v>
      </c>
    </row>
    <row r="23" spans="1:9" ht="12.75" customHeight="1" x14ac:dyDescent="0.2">
      <c r="A23" s="203" t="s">
        <v>18</v>
      </c>
      <c r="B23" s="203"/>
      <c r="C23" s="203"/>
      <c r="D23" s="203"/>
      <c r="E23" s="203"/>
      <c r="F23" s="203"/>
      <c r="G23" s="11">
        <v>16</v>
      </c>
      <c r="H23" s="18">
        <v>0</v>
      </c>
      <c r="I23" s="18">
        <v>0</v>
      </c>
    </row>
    <row r="24" spans="1:9" ht="12.75" customHeight="1" x14ac:dyDescent="0.2">
      <c r="A24" s="203" t="s">
        <v>19</v>
      </c>
      <c r="B24" s="203"/>
      <c r="C24" s="203"/>
      <c r="D24" s="203"/>
      <c r="E24" s="203"/>
      <c r="F24" s="203"/>
      <c r="G24" s="11">
        <v>17</v>
      </c>
      <c r="H24" s="18">
        <v>0</v>
      </c>
      <c r="I24" s="18">
        <v>0</v>
      </c>
    </row>
    <row r="25" spans="1:9" ht="12.75" customHeight="1" x14ac:dyDescent="0.2">
      <c r="A25" s="203" t="s">
        <v>20</v>
      </c>
      <c r="B25" s="203"/>
      <c r="C25" s="203"/>
      <c r="D25" s="203"/>
      <c r="E25" s="203"/>
      <c r="F25" s="203"/>
      <c r="G25" s="11">
        <v>18</v>
      </c>
      <c r="H25" s="18">
        <v>0</v>
      </c>
      <c r="I25" s="18">
        <v>0</v>
      </c>
    </row>
    <row r="26" spans="1:9" ht="12.75" customHeight="1" x14ac:dyDescent="0.2">
      <c r="A26" s="203" t="s">
        <v>21</v>
      </c>
      <c r="B26" s="203"/>
      <c r="C26" s="203"/>
      <c r="D26" s="203"/>
      <c r="E26" s="203"/>
      <c r="F26" s="203"/>
      <c r="G26" s="11">
        <v>19</v>
      </c>
      <c r="H26" s="18">
        <v>0</v>
      </c>
      <c r="I26" s="18">
        <v>0</v>
      </c>
    </row>
    <row r="27" spans="1:9" ht="12.75" customHeight="1" x14ac:dyDescent="0.2">
      <c r="A27" s="207" t="s">
        <v>22</v>
      </c>
      <c r="B27" s="207"/>
      <c r="C27" s="207"/>
      <c r="D27" s="207"/>
      <c r="E27" s="207"/>
      <c r="F27" s="207"/>
      <c r="G27" s="12">
        <v>20</v>
      </c>
      <c r="H27" s="82">
        <f>SUM(H28:H37)</f>
        <v>2920</v>
      </c>
      <c r="I27" s="82">
        <f>SUM(I28:I37)</f>
        <v>2920</v>
      </c>
    </row>
    <row r="28" spans="1:9" ht="12.75" customHeight="1" x14ac:dyDescent="0.2">
      <c r="A28" s="203" t="s">
        <v>23</v>
      </c>
      <c r="B28" s="203"/>
      <c r="C28" s="203"/>
      <c r="D28" s="203"/>
      <c r="E28" s="203"/>
      <c r="F28" s="203"/>
      <c r="G28" s="11">
        <v>21</v>
      </c>
      <c r="H28" s="18">
        <v>0</v>
      </c>
      <c r="I28" s="18">
        <v>0</v>
      </c>
    </row>
    <row r="29" spans="1:9" ht="12.75" customHeight="1" x14ac:dyDescent="0.2">
      <c r="A29" s="203" t="s">
        <v>24</v>
      </c>
      <c r="B29" s="203"/>
      <c r="C29" s="203"/>
      <c r="D29" s="203"/>
      <c r="E29" s="203"/>
      <c r="F29" s="203"/>
      <c r="G29" s="11">
        <v>22</v>
      </c>
      <c r="H29" s="18">
        <v>0</v>
      </c>
      <c r="I29" s="18">
        <v>0</v>
      </c>
    </row>
    <row r="30" spans="1:9" ht="12.75" customHeight="1" x14ac:dyDescent="0.2">
      <c r="A30" s="203" t="s">
        <v>25</v>
      </c>
      <c r="B30" s="203"/>
      <c r="C30" s="203"/>
      <c r="D30" s="203"/>
      <c r="E30" s="203"/>
      <c r="F30" s="203"/>
      <c r="G30" s="11">
        <v>23</v>
      </c>
      <c r="H30" s="18">
        <v>0</v>
      </c>
      <c r="I30" s="18">
        <v>0</v>
      </c>
    </row>
    <row r="31" spans="1:9" ht="24" customHeight="1" x14ac:dyDescent="0.2">
      <c r="A31" s="203" t="s">
        <v>26</v>
      </c>
      <c r="B31" s="203"/>
      <c r="C31" s="203"/>
      <c r="D31" s="203"/>
      <c r="E31" s="203"/>
      <c r="F31" s="203"/>
      <c r="G31" s="11">
        <v>24</v>
      </c>
      <c r="H31" s="18">
        <v>0</v>
      </c>
      <c r="I31" s="18">
        <v>0</v>
      </c>
    </row>
    <row r="32" spans="1:9" ht="23.45" customHeight="1" x14ac:dyDescent="0.2">
      <c r="A32" s="203" t="s">
        <v>27</v>
      </c>
      <c r="B32" s="203"/>
      <c r="C32" s="203"/>
      <c r="D32" s="203"/>
      <c r="E32" s="203"/>
      <c r="F32" s="203"/>
      <c r="G32" s="11">
        <v>25</v>
      </c>
      <c r="H32" s="18">
        <v>2920</v>
      </c>
      <c r="I32" s="18">
        <v>2920</v>
      </c>
    </row>
    <row r="33" spans="1:9" ht="21.6" customHeight="1" x14ac:dyDescent="0.2">
      <c r="A33" s="203" t="s">
        <v>28</v>
      </c>
      <c r="B33" s="203"/>
      <c r="C33" s="203"/>
      <c r="D33" s="203"/>
      <c r="E33" s="203"/>
      <c r="F33" s="203"/>
      <c r="G33" s="11">
        <v>26</v>
      </c>
      <c r="H33" s="18">
        <v>0</v>
      </c>
      <c r="I33" s="18">
        <v>0</v>
      </c>
    </row>
    <row r="34" spans="1:9" ht="12.75" customHeight="1" x14ac:dyDescent="0.2">
      <c r="A34" s="203" t="s">
        <v>29</v>
      </c>
      <c r="B34" s="203"/>
      <c r="C34" s="203"/>
      <c r="D34" s="203"/>
      <c r="E34" s="203"/>
      <c r="F34" s="203"/>
      <c r="G34" s="11">
        <v>27</v>
      </c>
      <c r="H34" s="18">
        <v>0</v>
      </c>
      <c r="I34" s="18">
        <v>0</v>
      </c>
    </row>
    <row r="35" spans="1:9" ht="12.75" customHeight="1" x14ac:dyDescent="0.2">
      <c r="A35" s="203" t="s">
        <v>30</v>
      </c>
      <c r="B35" s="203"/>
      <c r="C35" s="203"/>
      <c r="D35" s="203"/>
      <c r="E35" s="203"/>
      <c r="F35" s="203"/>
      <c r="G35" s="11">
        <v>28</v>
      </c>
      <c r="H35" s="18">
        <v>0</v>
      </c>
      <c r="I35" s="18">
        <v>0</v>
      </c>
    </row>
    <row r="36" spans="1:9" ht="12.75" customHeight="1" x14ac:dyDescent="0.2">
      <c r="A36" s="203" t="s">
        <v>31</v>
      </c>
      <c r="B36" s="203"/>
      <c r="C36" s="203"/>
      <c r="D36" s="203"/>
      <c r="E36" s="203"/>
      <c r="F36" s="203"/>
      <c r="G36" s="11">
        <v>29</v>
      </c>
      <c r="H36" s="18">
        <v>0</v>
      </c>
      <c r="I36" s="18">
        <v>0</v>
      </c>
    </row>
    <row r="37" spans="1:9" ht="12.75" customHeight="1" x14ac:dyDescent="0.2">
      <c r="A37" s="203" t="s">
        <v>32</v>
      </c>
      <c r="B37" s="203"/>
      <c r="C37" s="203"/>
      <c r="D37" s="203"/>
      <c r="E37" s="203"/>
      <c r="F37" s="203"/>
      <c r="G37" s="11">
        <v>30</v>
      </c>
      <c r="H37" s="18">
        <v>0</v>
      </c>
      <c r="I37" s="18">
        <v>0</v>
      </c>
    </row>
    <row r="38" spans="1:9" ht="12.75" customHeight="1" x14ac:dyDescent="0.2">
      <c r="A38" s="207" t="s">
        <v>33</v>
      </c>
      <c r="B38" s="207"/>
      <c r="C38" s="207"/>
      <c r="D38" s="207"/>
      <c r="E38" s="207"/>
      <c r="F38" s="207"/>
      <c r="G38" s="12">
        <v>31</v>
      </c>
      <c r="H38" s="82">
        <f>H39+H40+H41+H42</f>
        <v>148828</v>
      </c>
      <c r="I38" s="82">
        <f>I39+I40+I41+I42</f>
        <v>148828</v>
      </c>
    </row>
    <row r="39" spans="1:9" ht="12.75" customHeight="1" x14ac:dyDescent="0.2">
      <c r="A39" s="203" t="s">
        <v>34</v>
      </c>
      <c r="B39" s="203"/>
      <c r="C39" s="203"/>
      <c r="D39" s="203"/>
      <c r="E39" s="203"/>
      <c r="F39" s="203"/>
      <c r="G39" s="11">
        <v>32</v>
      </c>
      <c r="H39" s="18">
        <v>0</v>
      </c>
      <c r="I39" s="18">
        <v>0</v>
      </c>
    </row>
    <row r="40" spans="1:9" ht="12.75" customHeight="1" x14ac:dyDescent="0.2">
      <c r="A40" s="203" t="s">
        <v>35</v>
      </c>
      <c r="B40" s="203"/>
      <c r="C40" s="203"/>
      <c r="D40" s="203"/>
      <c r="E40" s="203"/>
      <c r="F40" s="203"/>
      <c r="G40" s="11">
        <v>33</v>
      </c>
      <c r="H40" s="18">
        <v>0</v>
      </c>
      <c r="I40" s="18">
        <v>0</v>
      </c>
    </row>
    <row r="41" spans="1:9" ht="12.75" customHeight="1" x14ac:dyDescent="0.2">
      <c r="A41" s="203" t="s">
        <v>36</v>
      </c>
      <c r="B41" s="203"/>
      <c r="C41" s="203"/>
      <c r="D41" s="203"/>
      <c r="E41" s="203"/>
      <c r="F41" s="203"/>
      <c r="G41" s="11">
        <v>34</v>
      </c>
      <c r="H41" s="18">
        <v>0</v>
      </c>
      <c r="I41" s="18">
        <v>0</v>
      </c>
    </row>
    <row r="42" spans="1:9" ht="12.75" customHeight="1" x14ac:dyDescent="0.2">
      <c r="A42" s="203" t="s">
        <v>37</v>
      </c>
      <c r="B42" s="203"/>
      <c r="C42" s="203"/>
      <c r="D42" s="203"/>
      <c r="E42" s="203"/>
      <c r="F42" s="203"/>
      <c r="G42" s="11">
        <v>35</v>
      </c>
      <c r="H42" s="18">
        <v>148828</v>
      </c>
      <c r="I42" s="18">
        <v>148828</v>
      </c>
    </row>
    <row r="43" spans="1:9" ht="12.75" customHeight="1" x14ac:dyDescent="0.2">
      <c r="A43" s="203" t="s">
        <v>38</v>
      </c>
      <c r="B43" s="203"/>
      <c r="C43" s="203"/>
      <c r="D43" s="203"/>
      <c r="E43" s="203"/>
      <c r="F43" s="203"/>
      <c r="G43" s="11">
        <v>36</v>
      </c>
      <c r="H43" s="18">
        <v>0</v>
      </c>
      <c r="I43" s="18">
        <v>0</v>
      </c>
    </row>
    <row r="44" spans="1:9" ht="12.75" customHeight="1" x14ac:dyDescent="0.2">
      <c r="A44" s="205" t="s">
        <v>303</v>
      </c>
      <c r="B44" s="205"/>
      <c r="C44" s="205"/>
      <c r="D44" s="205"/>
      <c r="E44" s="205"/>
      <c r="F44" s="205"/>
      <c r="G44" s="12">
        <v>37</v>
      </c>
      <c r="H44" s="82">
        <f>H45+H53+H60+H70</f>
        <v>9138266</v>
      </c>
      <c r="I44" s="82">
        <f>I45+I53+I60+I70</f>
        <v>11219680</v>
      </c>
    </row>
    <row r="45" spans="1:9" ht="12.75" customHeight="1" x14ac:dyDescent="0.2">
      <c r="A45" s="207" t="s">
        <v>39</v>
      </c>
      <c r="B45" s="207"/>
      <c r="C45" s="207"/>
      <c r="D45" s="207"/>
      <c r="E45" s="207"/>
      <c r="F45" s="207"/>
      <c r="G45" s="12">
        <v>38</v>
      </c>
      <c r="H45" s="82">
        <f>SUM(H46:H52)</f>
        <v>4176218</v>
      </c>
      <c r="I45" s="82">
        <f>SUM(I46:I52)</f>
        <v>4532537</v>
      </c>
    </row>
    <row r="46" spans="1:9" ht="12.75" customHeight="1" x14ac:dyDescent="0.2">
      <c r="A46" s="203" t="s">
        <v>40</v>
      </c>
      <c r="B46" s="203"/>
      <c r="C46" s="203"/>
      <c r="D46" s="203"/>
      <c r="E46" s="203"/>
      <c r="F46" s="203"/>
      <c r="G46" s="11">
        <v>39</v>
      </c>
      <c r="H46" s="18">
        <v>1229242</v>
      </c>
      <c r="I46" s="18">
        <v>1429952</v>
      </c>
    </row>
    <row r="47" spans="1:9" ht="12.75" customHeight="1" x14ac:dyDescent="0.2">
      <c r="A47" s="203" t="s">
        <v>41</v>
      </c>
      <c r="B47" s="203"/>
      <c r="C47" s="203"/>
      <c r="D47" s="203"/>
      <c r="E47" s="203"/>
      <c r="F47" s="203"/>
      <c r="G47" s="11">
        <v>40</v>
      </c>
      <c r="H47" s="18">
        <v>1068270</v>
      </c>
      <c r="I47" s="18">
        <v>1102961</v>
      </c>
    </row>
    <row r="48" spans="1:9" ht="12.75" customHeight="1" x14ac:dyDescent="0.2">
      <c r="A48" s="203" t="s">
        <v>42</v>
      </c>
      <c r="B48" s="203"/>
      <c r="C48" s="203"/>
      <c r="D48" s="203"/>
      <c r="E48" s="203"/>
      <c r="F48" s="203"/>
      <c r="G48" s="11">
        <v>41</v>
      </c>
      <c r="H48" s="18">
        <v>1147080</v>
      </c>
      <c r="I48" s="18">
        <v>1113773</v>
      </c>
    </row>
    <row r="49" spans="1:9" ht="12.75" customHeight="1" x14ac:dyDescent="0.2">
      <c r="A49" s="203" t="s">
        <v>43</v>
      </c>
      <c r="B49" s="203"/>
      <c r="C49" s="203"/>
      <c r="D49" s="203"/>
      <c r="E49" s="203"/>
      <c r="F49" s="203"/>
      <c r="G49" s="11">
        <v>42</v>
      </c>
      <c r="H49" s="18">
        <v>58263</v>
      </c>
      <c r="I49" s="18">
        <v>57983</v>
      </c>
    </row>
    <row r="50" spans="1:9" ht="12.75" customHeight="1" x14ac:dyDescent="0.2">
      <c r="A50" s="203" t="s">
        <v>44</v>
      </c>
      <c r="B50" s="203"/>
      <c r="C50" s="203"/>
      <c r="D50" s="203"/>
      <c r="E50" s="203"/>
      <c r="F50" s="203"/>
      <c r="G50" s="11">
        <v>43</v>
      </c>
      <c r="H50" s="18">
        <v>0</v>
      </c>
      <c r="I50" s="18">
        <v>0</v>
      </c>
    </row>
    <row r="51" spans="1:9" ht="12.75" customHeight="1" x14ac:dyDescent="0.2">
      <c r="A51" s="203" t="s">
        <v>45</v>
      </c>
      <c r="B51" s="203"/>
      <c r="C51" s="203"/>
      <c r="D51" s="203"/>
      <c r="E51" s="203"/>
      <c r="F51" s="203"/>
      <c r="G51" s="11">
        <v>44</v>
      </c>
      <c r="H51" s="18">
        <v>0</v>
      </c>
      <c r="I51" s="18">
        <v>0</v>
      </c>
    </row>
    <row r="52" spans="1:9" ht="12.75" customHeight="1" x14ac:dyDescent="0.2">
      <c r="A52" s="203" t="s">
        <v>46</v>
      </c>
      <c r="B52" s="203"/>
      <c r="C52" s="203"/>
      <c r="D52" s="203"/>
      <c r="E52" s="203"/>
      <c r="F52" s="203"/>
      <c r="G52" s="11">
        <v>45</v>
      </c>
      <c r="H52" s="18">
        <v>673363</v>
      </c>
      <c r="I52" s="18">
        <v>827868</v>
      </c>
    </row>
    <row r="53" spans="1:9" ht="12.75" customHeight="1" x14ac:dyDescent="0.2">
      <c r="A53" s="207" t="s">
        <v>47</v>
      </c>
      <c r="B53" s="207"/>
      <c r="C53" s="207"/>
      <c r="D53" s="207"/>
      <c r="E53" s="207"/>
      <c r="F53" s="207"/>
      <c r="G53" s="12">
        <v>46</v>
      </c>
      <c r="H53" s="82">
        <f>SUM(H54:H59)</f>
        <v>4938305</v>
      </c>
      <c r="I53" s="82">
        <f>SUM(I54:I59)</f>
        <v>6656643</v>
      </c>
    </row>
    <row r="54" spans="1:9" ht="12.75" customHeight="1" x14ac:dyDescent="0.2">
      <c r="A54" s="203" t="s">
        <v>48</v>
      </c>
      <c r="B54" s="203"/>
      <c r="C54" s="203"/>
      <c r="D54" s="203"/>
      <c r="E54" s="203"/>
      <c r="F54" s="203"/>
      <c r="G54" s="11">
        <v>47</v>
      </c>
      <c r="H54" s="18">
        <v>3769508</v>
      </c>
      <c r="I54" s="18">
        <v>5367894</v>
      </c>
    </row>
    <row r="55" spans="1:9" ht="12.75" customHeight="1" x14ac:dyDescent="0.2">
      <c r="A55" s="203" t="s">
        <v>49</v>
      </c>
      <c r="B55" s="203"/>
      <c r="C55" s="203"/>
      <c r="D55" s="203"/>
      <c r="E55" s="203"/>
      <c r="F55" s="203"/>
      <c r="G55" s="11">
        <v>48</v>
      </c>
      <c r="H55" s="18">
        <v>0</v>
      </c>
      <c r="I55" s="18">
        <v>0</v>
      </c>
    </row>
    <row r="56" spans="1:9" ht="12.75" customHeight="1" x14ac:dyDescent="0.2">
      <c r="A56" s="203" t="s">
        <v>50</v>
      </c>
      <c r="B56" s="203"/>
      <c r="C56" s="203"/>
      <c r="D56" s="203"/>
      <c r="E56" s="203"/>
      <c r="F56" s="203"/>
      <c r="G56" s="11">
        <v>49</v>
      </c>
      <c r="H56" s="18">
        <v>1120188</v>
      </c>
      <c r="I56" s="18">
        <v>1237472</v>
      </c>
    </row>
    <row r="57" spans="1:9" ht="12.75" customHeight="1" x14ac:dyDescent="0.2">
      <c r="A57" s="203" t="s">
        <v>51</v>
      </c>
      <c r="B57" s="203"/>
      <c r="C57" s="203"/>
      <c r="D57" s="203"/>
      <c r="E57" s="203"/>
      <c r="F57" s="203"/>
      <c r="G57" s="11">
        <v>50</v>
      </c>
      <c r="H57" s="18">
        <v>7224</v>
      </c>
      <c r="I57" s="18">
        <v>7224</v>
      </c>
    </row>
    <row r="58" spans="1:9" ht="12.75" customHeight="1" x14ac:dyDescent="0.2">
      <c r="A58" s="203" t="s">
        <v>52</v>
      </c>
      <c r="B58" s="203"/>
      <c r="C58" s="203"/>
      <c r="D58" s="203"/>
      <c r="E58" s="203"/>
      <c r="F58" s="203"/>
      <c r="G58" s="11">
        <v>51</v>
      </c>
      <c r="H58" s="18">
        <v>41385</v>
      </c>
      <c r="I58" s="18">
        <v>44053</v>
      </c>
    </row>
    <row r="59" spans="1:9" ht="12.75" customHeight="1" x14ac:dyDescent="0.2">
      <c r="A59" s="203" t="s">
        <v>53</v>
      </c>
      <c r="B59" s="203"/>
      <c r="C59" s="203"/>
      <c r="D59" s="203"/>
      <c r="E59" s="203"/>
      <c r="F59" s="203"/>
      <c r="G59" s="11">
        <v>52</v>
      </c>
      <c r="H59" s="18">
        <v>0</v>
      </c>
      <c r="I59" s="18">
        <v>0</v>
      </c>
    </row>
    <row r="60" spans="1:9" ht="12.75" customHeight="1" x14ac:dyDescent="0.2">
      <c r="A60" s="207" t="s">
        <v>54</v>
      </c>
      <c r="B60" s="207"/>
      <c r="C60" s="207"/>
      <c r="D60" s="207"/>
      <c r="E60" s="207"/>
      <c r="F60" s="207"/>
      <c r="G60" s="12">
        <v>53</v>
      </c>
      <c r="H60" s="82">
        <f>SUM(H61:H69)</f>
        <v>0</v>
      </c>
      <c r="I60" s="82">
        <f>SUM(I61:I69)</f>
        <v>0</v>
      </c>
    </row>
    <row r="61" spans="1:9" ht="12.75" customHeight="1" x14ac:dyDescent="0.2">
      <c r="A61" s="203" t="s">
        <v>23</v>
      </c>
      <c r="B61" s="203"/>
      <c r="C61" s="203"/>
      <c r="D61" s="203"/>
      <c r="E61" s="203"/>
      <c r="F61" s="203"/>
      <c r="G61" s="11">
        <v>54</v>
      </c>
      <c r="H61" s="18">
        <v>0</v>
      </c>
      <c r="I61" s="18">
        <v>0</v>
      </c>
    </row>
    <row r="62" spans="1:9" ht="27.6" customHeight="1" x14ac:dyDescent="0.2">
      <c r="A62" s="203" t="s">
        <v>24</v>
      </c>
      <c r="B62" s="203"/>
      <c r="C62" s="203"/>
      <c r="D62" s="203"/>
      <c r="E62" s="203"/>
      <c r="F62" s="203"/>
      <c r="G62" s="11">
        <v>55</v>
      </c>
      <c r="H62" s="18">
        <v>0</v>
      </c>
      <c r="I62" s="18">
        <v>0</v>
      </c>
    </row>
    <row r="63" spans="1:9" ht="12.75" customHeight="1" x14ac:dyDescent="0.2">
      <c r="A63" s="203" t="s">
        <v>25</v>
      </c>
      <c r="B63" s="203"/>
      <c r="C63" s="203"/>
      <c r="D63" s="203"/>
      <c r="E63" s="203"/>
      <c r="F63" s="203"/>
      <c r="G63" s="11">
        <v>56</v>
      </c>
      <c r="H63" s="18">
        <v>0</v>
      </c>
      <c r="I63" s="18">
        <v>0</v>
      </c>
    </row>
    <row r="64" spans="1:9" ht="25.9" customHeight="1" x14ac:dyDescent="0.2">
      <c r="A64" s="203" t="s">
        <v>55</v>
      </c>
      <c r="B64" s="203"/>
      <c r="C64" s="203"/>
      <c r="D64" s="203"/>
      <c r="E64" s="203"/>
      <c r="F64" s="203"/>
      <c r="G64" s="11">
        <v>57</v>
      </c>
      <c r="H64" s="18">
        <v>0</v>
      </c>
      <c r="I64" s="18">
        <v>0</v>
      </c>
    </row>
    <row r="65" spans="1:9" ht="21.6" customHeight="1" x14ac:dyDescent="0.2">
      <c r="A65" s="203" t="s">
        <v>27</v>
      </c>
      <c r="B65" s="203"/>
      <c r="C65" s="203"/>
      <c r="D65" s="203"/>
      <c r="E65" s="203"/>
      <c r="F65" s="203"/>
      <c r="G65" s="11">
        <v>58</v>
      </c>
      <c r="H65" s="18">
        <v>0</v>
      </c>
      <c r="I65" s="18">
        <v>0</v>
      </c>
    </row>
    <row r="66" spans="1:9" ht="21.6" customHeight="1" x14ac:dyDescent="0.2">
      <c r="A66" s="203" t="s">
        <v>28</v>
      </c>
      <c r="B66" s="203"/>
      <c r="C66" s="203"/>
      <c r="D66" s="203"/>
      <c r="E66" s="203"/>
      <c r="F66" s="203"/>
      <c r="G66" s="11">
        <v>59</v>
      </c>
      <c r="H66" s="18">
        <v>0</v>
      </c>
      <c r="I66" s="18">
        <v>0</v>
      </c>
    </row>
    <row r="67" spans="1:9" ht="12.75" customHeight="1" x14ac:dyDescent="0.2">
      <c r="A67" s="203" t="s">
        <v>29</v>
      </c>
      <c r="B67" s="203"/>
      <c r="C67" s="203"/>
      <c r="D67" s="203"/>
      <c r="E67" s="203"/>
      <c r="F67" s="203"/>
      <c r="G67" s="11">
        <v>60</v>
      </c>
      <c r="H67" s="18">
        <v>0</v>
      </c>
      <c r="I67" s="18">
        <v>0</v>
      </c>
    </row>
    <row r="68" spans="1:9" ht="12.75" customHeight="1" x14ac:dyDescent="0.2">
      <c r="A68" s="203" t="s">
        <v>30</v>
      </c>
      <c r="B68" s="203"/>
      <c r="C68" s="203"/>
      <c r="D68" s="203"/>
      <c r="E68" s="203"/>
      <c r="F68" s="203"/>
      <c r="G68" s="11">
        <v>61</v>
      </c>
      <c r="H68" s="18">
        <v>0</v>
      </c>
      <c r="I68" s="18">
        <v>0</v>
      </c>
    </row>
    <row r="69" spans="1:9" ht="12.75" customHeight="1" x14ac:dyDescent="0.2">
      <c r="A69" s="203" t="s">
        <v>56</v>
      </c>
      <c r="B69" s="203"/>
      <c r="C69" s="203"/>
      <c r="D69" s="203"/>
      <c r="E69" s="203"/>
      <c r="F69" s="203"/>
      <c r="G69" s="11">
        <v>62</v>
      </c>
      <c r="H69" s="18">
        <v>0</v>
      </c>
      <c r="I69" s="18">
        <v>0</v>
      </c>
    </row>
    <row r="70" spans="1:9" ht="12.75" customHeight="1" x14ac:dyDescent="0.2">
      <c r="A70" s="203" t="s">
        <v>57</v>
      </c>
      <c r="B70" s="203"/>
      <c r="C70" s="203"/>
      <c r="D70" s="203"/>
      <c r="E70" s="203"/>
      <c r="F70" s="203"/>
      <c r="G70" s="11">
        <v>63</v>
      </c>
      <c r="H70" s="18">
        <v>23743</v>
      </c>
      <c r="I70" s="18">
        <v>30500</v>
      </c>
    </row>
    <row r="71" spans="1:9" ht="12.75" customHeight="1" x14ac:dyDescent="0.2">
      <c r="A71" s="204" t="s">
        <v>58</v>
      </c>
      <c r="B71" s="204"/>
      <c r="C71" s="204"/>
      <c r="D71" s="204"/>
      <c r="E71" s="204"/>
      <c r="F71" s="204"/>
      <c r="G71" s="11">
        <v>64</v>
      </c>
      <c r="H71" s="18">
        <v>12289</v>
      </c>
      <c r="I71" s="18">
        <v>183334</v>
      </c>
    </row>
    <row r="72" spans="1:9" ht="12.75" customHeight="1" x14ac:dyDescent="0.2">
      <c r="A72" s="205" t="s">
        <v>304</v>
      </c>
      <c r="B72" s="205"/>
      <c r="C72" s="205"/>
      <c r="D72" s="205"/>
      <c r="E72" s="205"/>
      <c r="F72" s="205"/>
      <c r="G72" s="12">
        <v>65</v>
      </c>
      <c r="H72" s="82">
        <f>H8+H9+H44+H71</f>
        <v>19528451</v>
      </c>
      <c r="I72" s="82">
        <f>I8+I9+I44+I71</f>
        <v>21316072</v>
      </c>
    </row>
    <row r="73" spans="1:9" ht="12.75" customHeight="1" x14ac:dyDescent="0.2">
      <c r="A73" s="204" t="s">
        <v>59</v>
      </c>
      <c r="B73" s="204"/>
      <c r="C73" s="204"/>
      <c r="D73" s="204"/>
      <c r="E73" s="204"/>
      <c r="F73" s="204"/>
      <c r="G73" s="11">
        <v>66</v>
      </c>
      <c r="H73" s="18">
        <v>0</v>
      </c>
      <c r="I73" s="18">
        <v>0</v>
      </c>
    </row>
    <row r="74" spans="1:9" x14ac:dyDescent="0.2">
      <c r="A74" s="208" t="s">
        <v>60</v>
      </c>
      <c r="B74" s="209"/>
      <c r="C74" s="209"/>
      <c r="D74" s="209"/>
      <c r="E74" s="209"/>
      <c r="F74" s="209"/>
      <c r="G74" s="209"/>
      <c r="H74" s="209"/>
      <c r="I74" s="209"/>
    </row>
    <row r="75" spans="1:9" ht="12.75" customHeight="1" x14ac:dyDescent="0.2">
      <c r="A75" s="205" t="s">
        <v>354</v>
      </c>
      <c r="B75" s="205"/>
      <c r="C75" s="205"/>
      <c r="D75" s="205"/>
      <c r="E75" s="205"/>
      <c r="F75" s="205"/>
      <c r="G75" s="12">
        <v>67</v>
      </c>
      <c r="H75" s="83">
        <f>H76+H77+H78+H84+H85+H91+H94+H97</f>
        <v>5227706</v>
      </c>
      <c r="I75" s="83">
        <f>I76+I77+I78+I84+I85+I91+I94+I97</f>
        <v>5463019</v>
      </c>
    </row>
    <row r="76" spans="1:9" ht="12.75" customHeight="1" x14ac:dyDescent="0.2">
      <c r="A76" s="203" t="s">
        <v>61</v>
      </c>
      <c r="B76" s="203"/>
      <c r="C76" s="203"/>
      <c r="D76" s="203"/>
      <c r="E76" s="203"/>
      <c r="F76" s="203"/>
      <c r="G76" s="11">
        <v>68</v>
      </c>
      <c r="H76" s="18">
        <v>13261444</v>
      </c>
      <c r="I76" s="18">
        <v>13261444</v>
      </c>
    </row>
    <row r="77" spans="1:9" ht="12.75" customHeight="1" x14ac:dyDescent="0.2">
      <c r="A77" s="203" t="s">
        <v>62</v>
      </c>
      <c r="B77" s="203"/>
      <c r="C77" s="203"/>
      <c r="D77" s="203"/>
      <c r="E77" s="203"/>
      <c r="F77" s="203"/>
      <c r="G77" s="11">
        <v>69</v>
      </c>
      <c r="H77" s="18">
        <v>0</v>
      </c>
      <c r="I77" s="18">
        <v>0</v>
      </c>
    </row>
    <row r="78" spans="1:9" ht="12.75" customHeight="1" x14ac:dyDescent="0.2">
      <c r="A78" s="207" t="s">
        <v>63</v>
      </c>
      <c r="B78" s="207"/>
      <c r="C78" s="207"/>
      <c r="D78" s="207"/>
      <c r="E78" s="207"/>
      <c r="F78" s="207"/>
      <c r="G78" s="12">
        <v>70</v>
      </c>
      <c r="H78" s="83">
        <f>SUM(H79:H83)</f>
        <v>0</v>
      </c>
      <c r="I78" s="83">
        <f>SUM(I79:I83)</f>
        <v>0</v>
      </c>
    </row>
    <row r="79" spans="1:9" ht="12.75" customHeight="1" x14ac:dyDescent="0.2">
      <c r="A79" s="203" t="s">
        <v>64</v>
      </c>
      <c r="B79" s="203"/>
      <c r="C79" s="203"/>
      <c r="D79" s="203"/>
      <c r="E79" s="203"/>
      <c r="F79" s="203"/>
      <c r="G79" s="11">
        <v>71</v>
      </c>
      <c r="H79" s="18">
        <v>0</v>
      </c>
      <c r="I79" s="18">
        <v>0</v>
      </c>
    </row>
    <row r="80" spans="1:9" ht="12.75" customHeight="1" x14ac:dyDescent="0.2">
      <c r="A80" s="203" t="s">
        <v>65</v>
      </c>
      <c r="B80" s="203"/>
      <c r="C80" s="203"/>
      <c r="D80" s="203"/>
      <c r="E80" s="203"/>
      <c r="F80" s="203"/>
      <c r="G80" s="11">
        <v>72</v>
      </c>
      <c r="H80" s="18">
        <v>0</v>
      </c>
      <c r="I80" s="18">
        <v>0</v>
      </c>
    </row>
    <row r="81" spans="1:9" ht="12.75" customHeight="1" x14ac:dyDescent="0.2">
      <c r="A81" s="203" t="s">
        <v>66</v>
      </c>
      <c r="B81" s="203"/>
      <c r="C81" s="203"/>
      <c r="D81" s="203"/>
      <c r="E81" s="203"/>
      <c r="F81" s="203"/>
      <c r="G81" s="11">
        <v>73</v>
      </c>
      <c r="H81" s="18">
        <v>0</v>
      </c>
      <c r="I81" s="18">
        <v>0</v>
      </c>
    </row>
    <row r="82" spans="1:9" ht="12.75" customHeight="1" x14ac:dyDescent="0.2">
      <c r="A82" s="203" t="s">
        <v>67</v>
      </c>
      <c r="B82" s="203"/>
      <c r="C82" s="203"/>
      <c r="D82" s="203"/>
      <c r="E82" s="203"/>
      <c r="F82" s="203"/>
      <c r="G82" s="11">
        <v>74</v>
      </c>
      <c r="H82" s="18">
        <v>0</v>
      </c>
      <c r="I82" s="18">
        <v>0</v>
      </c>
    </row>
    <row r="83" spans="1:9" ht="12.75" customHeight="1" x14ac:dyDescent="0.2">
      <c r="A83" s="203" t="s">
        <v>68</v>
      </c>
      <c r="B83" s="203"/>
      <c r="C83" s="203"/>
      <c r="D83" s="203"/>
      <c r="E83" s="203"/>
      <c r="F83" s="203"/>
      <c r="G83" s="11">
        <v>75</v>
      </c>
      <c r="H83" s="18">
        <v>0</v>
      </c>
      <c r="I83" s="18">
        <v>0</v>
      </c>
    </row>
    <row r="84" spans="1:9" ht="12.75" customHeight="1" x14ac:dyDescent="0.2">
      <c r="A84" s="206" t="s">
        <v>69</v>
      </c>
      <c r="B84" s="206"/>
      <c r="C84" s="206"/>
      <c r="D84" s="206"/>
      <c r="E84" s="206"/>
      <c r="F84" s="206"/>
      <c r="G84" s="42">
        <v>76</v>
      </c>
      <c r="H84" s="43">
        <v>0</v>
      </c>
      <c r="I84" s="43">
        <v>0</v>
      </c>
    </row>
    <row r="85" spans="1:9" ht="12.75" customHeight="1" x14ac:dyDescent="0.2">
      <c r="A85" s="207" t="s">
        <v>446</v>
      </c>
      <c r="B85" s="207"/>
      <c r="C85" s="207"/>
      <c r="D85" s="207"/>
      <c r="E85" s="207"/>
      <c r="F85" s="207"/>
      <c r="G85" s="12">
        <v>77</v>
      </c>
      <c r="H85" s="82">
        <f>H86+H87+H88+H89+H90</f>
        <v>0</v>
      </c>
      <c r="I85" s="82">
        <f>I86+I87+I88+I89+I90</f>
        <v>0</v>
      </c>
    </row>
    <row r="86" spans="1:9" ht="25.5" customHeight="1" x14ac:dyDescent="0.2">
      <c r="A86" s="203" t="s">
        <v>447</v>
      </c>
      <c r="B86" s="203"/>
      <c r="C86" s="203"/>
      <c r="D86" s="203"/>
      <c r="E86" s="203"/>
      <c r="F86" s="203"/>
      <c r="G86" s="11">
        <v>78</v>
      </c>
      <c r="H86" s="18">
        <v>0</v>
      </c>
      <c r="I86" s="18">
        <v>0</v>
      </c>
    </row>
    <row r="87" spans="1:9" ht="12.75" customHeight="1" x14ac:dyDescent="0.2">
      <c r="A87" s="203" t="s">
        <v>70</v>
      </c>
      <c r="B87" s="203"/>
      <c r="C87" s="203"/>
      <c r="D87" s="203"/>
      <c r="E87" s="203"/>
      <c r="F87" s="203"/>
      <c r="G87" s="11">
        <v>79</v>
      </c>
      <c r="H87" s="18">
        <v>0</v>
      </c>
      <c r="I87" s="18">
        <v>0</v>
      </c>
    </row>
    <row r="88" spans="1:9" ht="12.75" customHeight="1" x14ac:dyDescent="0.2">
      <c r="A88" s="203" t="s">
        <v>71</v>
      </c>
      <c r="B88" s="203"/>
      <c r="C88" s="203"/>
      <c r="D88" s="203"/>
      <c r="E88" s="203"/>
      <c r="F88" s="203"/>
      <c r="G88" s="11">
        <v>80</v>
      </c>
      <c r="H88" s="18">
        <v>0</v>
      </c>
      <c r="I88" s="18">
        <v>0</v>
      </c>
    </row>
    <row r="89" spans="1:9" ht="12.75" customHeight="1" x14ac:dyDescent="0.2">
      <c r="A89" s="203" t="s">
        <v>350</v>
      </c>
      <c r="B89" s="203"/>
      <c r="C89" s="203"/>
      <c r="D89" s="203"/>
      <c r="E89" s="203"/>
      <c r="F89" s="203"/>
      <c r="G89" s="11">
        <v>81</v>
      </c>
      <c r="H89" s="18">
        <v>0</v>
      </c>
      <c r="I89" s="18">
        <v>0</v>
      </c>
    </row>
    <row r="90" spans="1:9" ht="12.75" customHeight="1" x14ac:dyDescent="0.2">
      <c r="A90" s="203" t="s">
        <v>351</v>
      </c>
      <c r="B90" s="203"/>
      <c r="C90" s="203"/>
      <c r="D90" s="203"/>
      <c r="E90" s="203"/>
      <c r="F90" s="203"/>
      <c r="G90" s="11">
        <v>82</v>
      </c>
      <c r="H90" s="18">
        <v>0</v>
      </c>
      <c r="I90" s="18">
        <v>0</v>
      </c>
    </row>
    <row r="91" spans="1:9" ht="12.75" customHeight="1" x14ac:dyDescent="0.2">
      <c r="A91" s="207" t="s">
        <v>352</v>
      </c>
      <c r="B91" s="207"/>
      <c r="C91" s="207"/>
      <c r="D91" s="207"/>
      <c r="E91" s="207"/>
      <c r="F91" s="207"/>
      <c r="G91" s="12">
        <v>83</v>
      </c>
      <c r="H91" s="82">
        <f>H92-H93</f>
        <v>-7518090</v>
      </c>
      <c r="I91" s="82">
        <f>I92-I93</f>
        <v>-8033738</v>
      </c>
    </row>
    <row r="92" spans="1:9" ht="12.75" customHeight="1" x14ac:dyDescent="0.2">
      <c r="A92" s="203" t="s">
        <v>72</v>
      </c>
      <c r="B92" s="203"/>
      <c r="C92" s="203"/>
      <c r="D92" s="203"/>
      <c r="E92" s="203"/>
      <c r="F92" s="203"/>
      <c r="G92" s="11">
        <v>84</v>
      </c>
      <c r="H92" s="18">
        <v>0</v>
      </c>
      <c r="I92" s="18">
        <v>0</v>
      </c>
    </row>
    <row r="93" spans="1:9" ht="12.75" customHeight="1" x14ac:dyDescent="0.2">
      <c r="A93" s="203" t="s">
        <v>73</v>
      </c>
      <c r="B93" s="203"/>
      <c r="C93" s="203"/>
      <c r="D93" s="203"/>
      <c r="E93" s="203"/>
      <c r="F93" s="203"/>
      <c r="G93" s="11">
        <v>85</v>
      </c>
      <c r="H93" s="18">
        <v>7518090</v>
      </c>
      <c r="I93" s="18">
        <v>8033738</v>
      </c>
    </row>
    <row r="94" spans="1:9" ht="12.75" customHeight="1" x14ac:dyDescent="0.2">
      <c r="A94" s="207" t="s">
        <v>353</v>
      </c>
      <c r="B94" s="207"/>
      <c r="C94" s="207"/>
      <c r="D94" s="207"/>
      <c r="E94" s="207"/>
      <c r="F94" s="207"/>
      <c r="G94" s="12">
        <v>86</v>
      </c>
      <c r="H94" s="82">
        <f>H95-H96</f>
        <v>-515648</v>
      </c>
      <c r="I94" s="82">
        <f>I95-I96</f>
        <v>235313</v>
      </c>
    </row>
    <row r="95" spans="1:9" ht="12.75" customHeight="1" x14ac:dyDescent="0.2">
      <c r="A95" s="203" t="s">
        <v>74</v>
      </c>
      <c r="B95" s="203"/>
      <c r="C95" s="203"/>
      <c r="D95" s="203"/>
      <c r="E95" s="203"/>
      <c r="F95" s="203"/>
      <c r="G95" s="11">
        <v>87</v>
      </c>
      <c r="H95" s="18">
        <v>0</v>
      </c>
      <c r="I95" s="18">
        <v>235313</v>
      </c>
    </row>
    <row r="96" spans="1:9" ht="12.75" customHeight="1" x14ac:dyDescent="0.2">
      <c r="A96" s="203" t="s">
        <v>75</v>
      </c>
      <c r="B96" s="203"/>
      <c r="C96" s="203"/>
      <c r="D96" s="203"/>
      <c r="E96" s="203"/>
      <c r="F96" s="203"/>
      <c r="G96" s="11">
        <v>88</v>
      </c>
      <c r="H96" s="18">
        <v>515648</v>
      </c>
      <c r="I96" s="18">
        <v>0</v>
      </c>
    </row>
    <row r="97" spans="1:9" ht="12.75" customHeight="1" x14ac:dyDescent="0.2">
      <c r="A97" s="203" t="s">
        <v>76</v>
      </c>
      <c r="B97" s="203"/>
      <c r="C97" s="203"/>
      <c r="D97" s="203"/>
      <c r="E97" s="203"/>
      <c r="F97" s="203"/>
      <c r="G97" s="11">
        <v>89</v>
      </c>
      <c r="H97" s="18">
        <v>0</v>
      </c>
      <c r="I97" s="18">
        <v>0</v>
      </c>
    </row>
    <row r="98" spans="1:9" ht="12.75" customHeight="1" x14ac:dyDescent="0.2">
      <c r="A98" s="205" t="s">
        <v>355</v>
      </c>
      <c r="B98" s="205"/>
      <c r="C98" s="205"/>
      <c r="D98" s="205"/>
      <c r="E98" s="205"/>
      <c r="F98" s="205"/>
      <c r="G98" s="12">
        <v>90</v>
      </c>
      <c r="H98" s="82">
        <f>SUM(H99:H104)</f>
        <v>99363</v>
      </c>
      <c r="I98" s="82">
        <f>SUM(I99:I104)</f>
        <v>419363</v>
      </c>
    </row>
    <row r="99" spans="1:9" ht="12.75" customHeight="1" x14ac:dyDescent="0.2">
      <c r="A99" s="203" t="s">
        <v>77</v>
      </c>
      <c r="B99" s="203"/>
      <c r="C99" s="203"/>
      <c r="D99" s="203"/>
      <c r="E99" s="203"/>
      <c r="F99" s="203"/>
      <c r="G99" s="11">
        <v>91</v>
      </c>
      <c r="H99" s="18">
        <v>69940</v>
      </c>
      <c r="I99" s="18">
        <v>69940</v>
      </c>
    </row>
    <row r="100" spans="1:9" ht="12.75" customHeight="1" x14ac:dyDescent="0.2">
      <c r="A100" s="203" t="s">
        <v>78</v>
      </c>
      <c r="B100" s="203"/>
      <c r="C100" s="203"/>
      <c r="D100" s="203"/>
      <c r="E100" s="203"/>
      <c r="F100" s="203"/>
      <c r="G100" s="11">
        <v>92</v>
      </c>
      <c r="H100" s="18">
        <v>0</v>
      </c>
      <c r="I100" s="18">
        <v>0</v>
      </c>
    </row>
    <row r="101" spans="1:9" ht="12.75" customHeight="1" x14ac:dyDescent="0.2">
      <c r="A101" s="203" t="s">
        <v>79</v>
      </c>
      <c r="B101" s="203"/>
      <c r="C101" s="203"/>
      <c r="D101" s="203"/>
      <c r="E101" s="203"/>
      <c r="F101" s="203"/>
      <c r="G101" s="11">
        <v>93</v>
      </c>
      <c r="H101" s="18">
        <v>29423</v>
      </c>
      <c r="I101" s="18">
        <v>29423</v>
      </c>
    </row>
    <row r="102" spans="1:9" ht="12.75" customHeight="1" x14ac:dyDescent="0.2">
      <c r="A102" s="203" t="s">
        <v>80</v>
      </c>
      <c r="B102" s="203"/>
      <c r="C102" s="203"/>
      <c r="D102" s="203"/>
      <c r="E102" s="203"/>
      <c r="F102" s="203"/>
      <c r="G102" s="11">
        <v>94</v>
      </c>
      <c r="H102" s="18">
        <v>0</v>
      </c>
      <c r="I102" s="18">
        <v>0</v>
      </c>
    </row>
    <row r="103" spans="1:9" ht="12.75" customHeight="1" x14ac:dyDescent="0.2">
      <c r="A103" s="203" t="s">
        <v>81</v>
      </c>
      <c r="B103" s="203"/>
      <c r="C103" s="203"/>
      <c r="D103" s="203"/>
      <c r="E103" s="203"/>
      <c r="F103" s="203"/>
      <c r="G103" s="11">
        <v>95</v>
      </c>
      <c r="H103" s="18">
        <v>0</v>
      </c>
      <c r="I103" s="18">
        <v>0</v>
      </c>
    </row>
    <row r="104" spans="1:9" ht="12.75" customHeight="1" x14ac:dyDescent="0.2">
      <c r="A104" s="203" t="s">
        <v>82</v>
      </c>
      <c r="B104" s="203"/>
      <c r="C104" s="203"/>
      <c r="D104" s="203"/>
      <c r="E104" s="203"/>
      <c r="F104" s="203"/>
      <c r="G104" s="11">
        <v>96</v>
      </c>
      <c r="H104" s="18">
        <v>0</v>
      </c>
      <c r="I104" s="18">
        <v>320000</v>
      </c>
    </row>
    <row r="105" spans="1:9" ht="12.75" customHeight="1" x14ac:dyDescent="0.2">
      <c r="A105" s="205" t="s">
        <v>356</v>
      </c>
      <c r="B105" s="205"/>
      <c r="C105" s="205"/>
      <c r="D105" s="205"/>
      <c r="E105" s="205"/>
      <c r="F105" s="205"/>
      <c r="G105" s="12">
        <v>97</v>
      </c>
      <c r="H105" s="82">
        <f>SUM(H106:H116)</f>
        <v>9135872</v>
      </c>
      <c r="I105" s="82">
        <f>SUM(I106:I116)</f>
        <v>8991383</v>
      </c>
    </row>
    <row r="106" spans="1:9" ht="12.75" customHeight="1" x14ac:dyDescent="0.2">
      <c r="A106" s="203" t="s">
        <v>83</v>
      </c>
      <c r="B106" s="203"/>
      <c r="C106" s="203"/>
      <c r="D106" s="203"/>
      <c r="E106" s="203"/>
      <c r="F106" s="203"/>
      <c r="G106" s="11">
        <v>98</v>
      </c>
      <c r="H106" s="18">
        <v>0</v>
      </c>
      <c r="I106" s="18">
        <v>0</v>
      </c>
    </row>
    <row r="107" spans="1:9" ht="24.6" customHeight="1" x14ac:dyDescent="0.2">
      <c r="A107" s="203" t="s">
        <v>84</v>
      </c>
      <c r="B107" s="203"/>
      <c r="C107" s="203"/>
      <c r="D107" s="203"/>
      <c r="E107" s="203"/>
      <c r="F107" s="203"/>
      <c r="G107" s="11">
        <v>99</v>
      </c>
      <c r="H107" s="18">
        <v>3081730</v>
      </c>
      <c r="I107" s="18">
        <v>3081730</v>
      </c>
    </row>
    <row r="108" spans="1:9" ht="12.75" customHeight="1" x14ac:dyDescent="0.2">
      <c r="A108" s="203" t="s">
        <v>85</v>
      </c>
      <c r="B108" s="203"/>
      <c r="C108" s="203"/>
      <c r="D108" s="203"/>
      <c r="E108" s="203"/>
      <c r="F108" s="203"/>
      <c r="G108" s="11">
        <v>100</v>
      </c>
      <c r="H108" s="18">
        <v>0</v>
      </c>
      <c r="I108" s="18">
        <v>0</v>
      </c>
    </row>
    <row r="109" spans="1:9" ht="21.6" customHeight="1" x14ac:dyDescent="0.2">
      <c r="A109" s="203" t="s">
        <v>86</v>
      </c>
      <c r="B109" s="203"/>
      <c r="C109" s="203"/>
      <c r="D109" s="203"/>
      <c r="E109" s="203"/>
      <c r="F109" s="203"/>
      <c r="G109" s="11">
        <v>101</v>
      </c>
      <c r="H109" s="18">
        <v>0</v>
      </c>
      <c r="I109" s="18">
        <v>0</v>
      </c>
    </row>
    <row r="110" spans="1:9" ht="12.75" customHeight="1" x14ac:dyDescent="0.2">
      <c r="A110" s="203" t="s">
        <v>87</v>
      </c>
      <c r="B110" s="203"/>
      <c r="C110" s="203"/>
      <c r="D110" s="203"/>
      <c r="E110" s="203"/>
      <c r="F110" s="203"/>
      <c r="G110" s="11">
        <v>102</v>
      </c>
      <c r="H110" s="18">
        <v>0</v>
      </c>
      <c r="I110" s="18">
        <v>0</v>
      </c>
    </row>
    <row r="111" spans="1:9" ht="12.75" customHeight="1" x14ac:dyDescent="0.2">
      <c r="A111" s="203" t="s">
        <v>88</v>
      </c>
      <c r="B111" s="203"/>
      <c r="C111" s="203"/>
      <c r="D111" s="203"/>
      <c r="E111" s="203"/>
      <c r="F111" s="203"/>
      <c r="G111" s="11">
        <v>103</v>
      </c>
      <c r="H111" s="18">
        <v>6054142</v>
      </c>
      <c r="I111" s="18">
        <v>5909653</v>
      </c>
    </row>
    <row r="112" spans="1:9" ht="12.75" customHeight="1" x14ac:dyDescent="0.2">
      <c r="A112" s="203" t="s">
        <v>89</v>
      </c>
      <c r="B112" s="203"/>
      <c r="C112" s="203"/>
      <c r="D112" s="203"/>
      <c r="E112" s="203"/>
      <c r="F112" s="203"/>
      <c r="G112" s="11">
        <v>104</v>
      </c>
      <c r="H112" s="18">
        <v>0</v>
      </c>
      <c r="I112" s="18">
        <v>0</v>
      </c>
    </row>
    <row r="113" spans="1:9" ht="12.75" customHeight="1" x14ac:dyDescent="0.2">
      <c r="A113" s="203" t="s">
        <v>90</v>
      </c>
      <c r="B113" s="203"/>
      <c r="C113" s="203"/>
      <c r="D113" s="203"/>
      <c r="E113" s="203"/>
      <c r="F113" s="203"/>
      <c r="G113" s="11">
        <v>105</v>
      </c>
      <c r="H113" s="18">
        <v>0</v>
      </c>
      <c r="I113" s="18">
        <v>0</v>
      </c>
    </row>
    <row r="114" spans="1:9" ht="12.75" customHeight="1" x14ac:dyDescent="0.2">
      <c r="A114" s="203" t="s">
        <v>91</v>
      </c>
      <c r="B114" s="203"/>
      <c r="C114" s="203"/>
      <c r="D114" s="203"/>
      <c r="E114" s="203"/>
      <c r="F114" s="203"/>
      <c r="G114" s="11">
        <v>106</v>
      </c>
      <c r="H114" s="18">
        <v>0</v>
      </c>
      <c r="I114" s="18">
        <v>0</v>
      </c>
    </row>
    <row r="115" spans="1:9" ht="12.75" customHeight="1" x14ac:dyDescent="0.2">
      <c r="A115" s="203" t="s">
        <v>92</v>
      </c>
      <c r="B115" s="203"/>
      <c r="C115" s="203"/>
      <c r="D115" s="203"/>
      <c r="E115" s="203"/>
      <c r="F115" s="203"/>
      <c r="G115" s="11">
        <v>107</v>
      </c>
      <c r="H115" s="18">
        <v>0</v>
      </c>
      <c r="I115" s="18">
        <v>0</v>
      </c>
    </row>
    <row r="116" spans="1:9" ht="12.75" customHeight="1" x14ac:dyDescent="0.2">
      <c r="A116" s="203" t="s">
        <v>93</v>
      </c>
      <c r="B116" s="203"/>
      <c r="C116" s="203"/>
      <c r="D116" s="203"/>
      <c r="E116" s="203"/>
      <c r="F116" s="203"/>
      <c r="G116" s="11">
        <v>108</v>
      </c>
      <c r="H116" s="18">
        <v>0</v>
      </c>
      <c r="I116" s="18">
        <v>0</v>
      </c>
    </row>
    <row r="117" spans="1:9" ht="12.75" customHeight="1" x14ac:dyDescent="0.2">
      <c r="A117" s="205" t="s">
        <v>357</v>
      </c>
      <c r="B117" s="205"/>
      <c r="C117" s="205"/>
      <c r="D117" s="205"/>
      <c r="E117" s="205"/>
      <c r="F117" s="205"/>
      <c r="G117" s="12">
        <v>109</v>
      </c>
      <c r="H117" s="82">
        <f>SUM(H118:H131)</f>
        <v>5065510</v>
      </c>
      <c r="I117" s="82">
        <f>SUM(I118:I131)</f>
        <v>6442307</v>
      </c>
    </row>
    <row r="118" spans="1:9" ht="12.75" customHeight="1" x14ac:dyDescent="0.2">
      <c r="A118" s="203" t="s">
        <v>83</v>
      </c>
      <c r="B118" s="203"/>
      <c r="C118" s="203"/>
      <c r="D118" s="203"/>
      <c r="E118" s="203"/>
      <c r="F118" s="203"/>
      <c r="G118" s="11">
        <v>110</v>
      </c>
      <c r="H118" s="18">
        <v>316729</v>
      </c>
      <c r="I118" s="18">
        <v>930419</v>
      </c>
    </row>
    <row r="119" spans="1:9" ht="22.15" customHeight="1" x14ac:dyDescent="0.2">
      <c r="A119" s="203" t="s">
        <v>84</v>
      </c>
      <c r="B119" s="203"/>
      <c r="C119" s="203"/>
      <c r="D119" s="203"/>
      <c r="E119" s="203"/>
      <c r="F119" s="203"/>
      <c r="G119" s="11">
        <v>111</v>
      </c>
      <c r="H119" s="18">
        <v>0</v>
      </c>
      <c r="I119" s="18">
        <v>0</v>
      </c>
    </row>
    <row r="120" spans="1:9" ht="12.75" customHeight="1" x14ac:dyDescent="0.2">
      <c r="A120" s="203" t="s">
        <v>85</v>
      </c>
      <c r="B120" s="203"/>
      <c r="C120" s="203"/>
      <c r="D120" s="203"/>
      <c r="E120" s="203"/>
      <c r="F120" s="203"/>
      <c r="G120" s="11">
        <v>112</v>
      </c>
      <c r="H120" s="18">
        <v>0</v>
      </c>
      <c r="I120" s="18">
        <v>0</v>
      </c>
    </row>
    <row r="121" spans="1:9" ht="23.45" customHeight="1" x14ac:dyDescent="0.2">
      <c r="A121" s="203" t="s">
        <v>86</v>
      </c>
      <c r="B121" s="203"/>
      <c r="C121" s="203"/>
      <c r="D121" s="203"/>
      <c r="E121" s="203"/>
      <c r="F121" s="203"/>
      <c r="G121" s="11">
        <v>113</v>
      </c>
      <c r="H121" s="18">
        <v>0</v>
      </c>
      <c r="I121" s="18">
        <v>0</v>
      </c>
    </row>
    <row r="122" spans="1:9" ht="12.75" customHeight="1" x14ac:dyDescent="0.2">
      <c r="A122" s="203" t="s">
        <v>87</v>
      </c>
      <c r="B122" s="203"/>
      <c r="C122" s="203"/>
      <c r="D122" s="203"/>
      <c r="E122" s="203"/>
      <c r="F122" s="203"/>
      <c r="G122" s="11">
        <v>114</v>
      </c>
      <c r="H122" s="18">
        <v>0</v>
      </c>
      <c r="I122" s="18">
        <v>0</v>
      </c>
    </row>
    <row r="123" spans="1:9" ht="12.75" customHeight="1" x14ac:dyDescent="0.2">
      <c r="A123" s="203" t="s">
        <v>88</v>
      </c>
      <c r="B123" s="203"/>
      <c r="C123" s="203"/>
      <c r="D123" s="203"/>
      <c r="E123" s="203"/>
      <c r="F123" s="203"/>
      <c r="G123" s="11">
        <v>115</v>
      </c>
      <c r="H123" s="18">
        <v>1455510</v>
      </c>
      <c r="I123" s="18">
        <v>1152776</v>
      </c>
    </row>
    <row r="124" spans="1:9" ht="12.75" customHeight="1" x14ac:dyDescent="0.2">
      <c r="A124" s="203" t="s">
        <v>89</v>
      </c>
      <c r="B124" s="203"/>
      <c r="C124" s="203"/>
      <c r="D124" s="203"/>
      <c r="E124" s="203"/>
      <c r="F124" s="203"/>
      <c r="G124" s="11">
        <v>116</v>
      </c>
      <c r="H124" s="18">
        <v>0</v>
      </c>
      <c r="I124" s="18">
        <v>0</v>
      </c>
    </row>
    <row r="125" spans="1:9" ht="12.75" customHeight="1" x14ac:dyDescent="0.2">
      <c r="A125" s="203" t="s">
        <v>90</v>
      </c>
      <c r="B125" s="203"/>
      <c r="C125" s="203"/>
      <c r="D125" s="203"/>
      <c r="E125" s="203"/>
      <c r="F125" s="203"/>
      <c r="G125" s="11">
        <v>117</v>
      </c>
      <c r="H125" s="18">
        <v>2059790</v>
      </c>
      <c r="I125" s="18">
        <v>2909302</v>
      </c>
    </row>
    <row r="126" spans="1:9" x14ac:dyDescent="0.2">
      <c r="A126" s="203" t="s">
        <v>91</v>
      </c>
      <c r="B126" s="203"/>
      <c r="C126" s="203"/>
      <c r="D126" s="203"/>
      <c r="E126" s="203"/>
      <c r="F126" s="203"/>
      <c r="G126" s="11">
        <v>118</v>
      </c>
      <c r="H126" s="18">
        <v>0</v>
      </c>
      <c r="I126" s="18">
        <v>0</v>
      </c>
    </row>
    <row r="127" spans="1:9" x14ac:dyDescent="0.2">
      <c r="A127" s="203" t="s">
        <v>94</v>
      </c>
      <c r="B127" s="203"/>
      <c r="C127" s="203"/>
      <c r="D127" s="203"/>
      <c r="E127" s="203"/>
      <c r="F127" s="203"/>
      <c r="G127" s="11">
        <v>119</v>
      </c>
      <c r="H127" s="18">
        <v>145806</v>
      </c>
      <c r="I127" s="18">
        <v>153337</v>
      </c>
    </row>
    <row r="128" spans="1:9" x14ac:dyDescent="0.2">
      <c r="A128" s="203" t="s">
        <v>95</v>
      </c>
      <c r="B128" s="203"/>
      <c r="C128" s="203"/>
      <c r="D128" s="203"/>
      <c r="E128" s="203"/>
      <c r="F128" s="203"/>
      <c r="G128" s="11">
        <v>120</v>
      </c>
      <c r="H128" s="18">
        <v>988930</v>
      </c>
      <c r="I128" s="18">
        <v>1296473</v>
      </c>
    </row>
    <row r="129" spans="1:9" x14ac:dyDescent="0.2">
      <c r="A129" s="203" t="s">
        <v>96</v>
      </c>
      <c r="B129" s="203"/>
      <c r="C129" s="203"/>
      <c r="D129" s="203"/>
      <c r="E129" s="203"/>
      <c r="F129" s="203"/>
      <c r="G129" s="11">
        <v>121</v>
      </c>
      <c r="H129" s="18">
        <v>0</v>
      </c>
      <c r="I129" s="18">
        <v>0</v>
      </c>
    </row>
    <row r="130" spans="1:9" x14ac:dyDescent="0.2">
      <c r="A130" s="203" t="s">
        <v>97</v>
      </c>
      <c r="B130" s="203"/>
      <c r="C130" s="203"/>
      <c r="D130" s="203"/>
      <c r="E130" s="203"/>
      <c r="F130" s="203"/>
      <c r="G130" s="11">
        <v>122</v>
      </c>
      <c r="H130" s="18">
        <v>0</v>
      </c>
      <c r="I130" s="18">
        <v>0</v>
      </c>
    </row>
    <row r="131" spans="1:9" x14ac:dyDescent="0.2">
      <c r="A131" s="203" t="s">
        <v>98</v>
      </c>
      <c r="B131" s="203"/>
      <c r="C131" s="203"/>
      <c r="D131" s="203"/>
      <c r="E131" s="203"/>
      <c r="F131" s="203"/>
      <c r="G131" s="11">
        <v>123</v>
      </c>
      <c r="H131" s="18">
        <v>98745</v>
      </c>
      <c r="I131" s="18">
        <v>0</v>
      </c>
    </row>
    <row r="132" spans="1:9" ht="22.15" customHeight="1" x14ac:dyDescent="0.2">
      <c r="A132" s="204" t="s">
        <v>99</v>
      </c>
      <c r="B132" s="204"/>
      <c r="C132" s="204"/>
      <c r="D132" s="204"/>
      <c r="E132" s="204"/>
      <c r="F132" s="204"/>
      <c r="G132" s="11">
        <v>124</v>
      </c>
      <c r="H132" s="18">
        <v>0</v>
      </c>
      <c r="I132" s="18">
        <v>0</v>
      </c>
    </row>
    <row r="133" spans="1:9" ht="12.75" customHeight="1" x14ac:dyDescent="0.2">
      <c r="A133" s="205" t="s">
        <v>358</v>
      </c>
      <c r="B133" s="205"/>
      <c r="C133" s="205"/>
      <c r="D133" s="205"/>
      <c r="E133" s="205"/>
      <c r="F133" s="205"/>
      <c r="G133" s="12">
        <v>125</v>
      </c>
      <c r="H133" s="82">
        <f>H75+H98+H105+H117+H132</f>
        <v>19528451</v>
      </c>
      <c r="I133" s="82">
        <f>I75+I98+I105+I117+I132</f>
        <v>21316072</v>
      </c>
    </row>
    <row r="134" spans="1:9" x14ac:dyDescent="0.2">
      <c r="A134" s="204" t="s">
        <v>100</v>
      </c>
      <c r="B134" s="204"/>
      <c r="C134" s="204"/>
      <c r="D134" s="204"/>
      <c r="E134" s="204"/>
      <c r="F134" s="20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47" zoomScale="85" zoomScaleNormal="85" zoomScaleSheetLayoutView="110" workbookViewId="0">
      <selection activeCell="H83" sqref="H8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40" t="s">
        <v>102</v>
      </c>
      <c r="B1" s="241"/>
      <c r="C1" s="241"/>
      <c r="D1" s="241"/>
      <c r="E1" s="241"/>
      <c r="F1" s="241"/>
      <c r="G1" s="241"/>
      <c r="H1" s="241"/>
      <c r="I1" s="241"/>
    </row>
    <row r="2" spans="1:11" x14ac:dyDescent="0.2">
      <c r="A2" s="242" t="s">
        <v>462</v>
      </c>
      <c r="B2" s="243"/>
      <c r="C2" s="243"/>
      <c r="D2" s="243"/>
      <c r="E2" s="243"/>
      <c r="F2" s="243"/>
      <c r="G2" s="243"/>
      <c r="H2" s="243"/>
      <c r="I2" s="243"/>
    </row>
    <row r="3" spans="1:11" x14ac:dyDescent="0.2">
      <c r="A3" s="244" t="s">
        <v>448</v>
      </c>
      <c r="B3" s="245"/>
      <c r="C3" s="245"/>
      <c r="D3" s="245"/>
      <c r="E3" s="245"/>
      <c r="F3" s="245"/>
      <c r="G3" s="245"/>
      <c r="H3" s="245"/>
      <c r="I3" s="245"/>
      <c r="J3" s="246"/>
      <c r="K3" s="246"/>
    </row>
    <row r="4" spans="1:11" x14ac:dyDescent="0.2">
      <c r="A4" s="247" t="s">
        <v>328</v>
      </c>
      <c r="B4" s="248"/>
      <c r="C4" s="248"/>
      <c r="D4" s="248"/>
      <c r="E4" s="248"/>
      <c r="F4" s="248"/>
      <c r="G4" s="248"/>
      <c r="H4" s="248"/>
      <c r="I4" s="248"/>
      <c r="J4" s="249"/>
      <c r="K4" s="249"/>
    </row>
    <row r="5" spans="1:11" ht="22.15" customHeight="1" x14ac:dyDescent="0.2">
      <c r="A5" s="250" t="s">
        <v>2</v>
      </c>
      <c r="B5" s="251"/>
      <c r="C5" s="251"/>
      <c r="D5" s="251"/>
      <c r="E5" s="251"/>
      <c r="F5" s="251"/>
      <c r="G5" s="250" t="s">
        <v>103</v>
      </c>
      <c r="H5" s="252" t="s">
        <v>301</v>
      </c>
      <c r="I5" s="253"/>
      <c r="J5" s="252" t="s">
        <v>279</v>
      </c>
      <c r="K5" s="253"/>
    </row>
    <row r="6" spans="1:11" x14ac:dyDescent="0.2">
      <c r="A6" s="251"/>
      <c r="B6" s="251"/>
      <c r="C6" s="251"/>
      <c r="D6" s="251"/>
      <c r="E6" s="251"/>
      <c r="F6" s="251"/>
      <c r="G6" s="251"/>
      <c r="H6" s="46" t="s">
        <v>294</v>
      </c>
      <c r="I6" s="46" t="s">
        <v>295</v>
      </c>
      <c r="J6" s="46" t="s">
        <v>294</v>
      </c>
      <c r="K6" s="46" t="s">
        <v>295</v>
      </c>
    </row>
    <row r="7" spans="1:11" x14ac:dyDescent="0.2">
      <c r="A7" s="238">
        <v>1</v>
      </c>
      <c r="B7" s="239"/>
      <c r="C7" s="239"/>
      <c r="D7" s="239"/>
      <c r="E7" s="239"/>
      <c r="F7" s="239"/>
      <c r="G7" s="47">
        <v>2</v>
      </c>
      <c r="H7" s="46">
        <v>3</v>
      </c>
      <c r="I7" s="46">
        <v>4</v>
      </c>
      <c r="J7" s="46">
        <v>5</v>
      </c>
      <c r="K7" s="46">
        <v>6</v>
      </c>
    </row>
    <row r="8" spans="1:11" ht="12.75" customHeight="1" x14ac:dyDescent="0.2">
      <c r="A8" s="234" t="s">
        <v>359</v>
      </c>
      <c r="B8" s="234"/>
      <c r="C8" s="234"/>
      <c r="D8" s="234"/>
      <c r="E8" s="234"/>
      <c r="F8" s="234"/>
      <c r="G8" s="12">
        <v>1</v>
      </c>
      <c r="H8" s="48">
        <f>SUM(H9:H13)</f>
        <v>18201834</v>
      </c>
      <c r="I8" s="48">
        <f>SUM(I9:I13)</f>
        <v>4504394</v>
      </c>
      <c r="J8" s="48">
        <f>SUM(J9:J13)</f>
        <v>20004749</v>
      </c>
      <c r="K8" s="48">
        <f>SUM(K9:K13)</f>
        <v>5278181</v>
      </c>
    </row>
    <row r="9" spans="1:11" ht="12.75" customHeight="1" x14ac:dyDescent="0.2">
      <c r="A9" s="203" t="s">
        <v>115</v>
      </c>
      <c r="B9" s="203"/>
      <c r="C9" s="203"/>
      <c r="D9" s="203"/>
      <c r="E9" s="203"/>
      <c r="F9" s="203"/>
      <c r="G9" s="11">
        <v>2</v>
      </c>
      <c r="H9" s="49">
        <v>3330102</v>
      </c>
      <c r="I9" s="49">
        <v>1110775</v>
      </c>
      <c r="J9" s="49">
        <v>3828318</v>
      </c>
      <c r="K9" s="49">
        <v>994247</v>
      </c>
    </row>
    <row r="10" spans="1:11" ht="12.75" customHeight="1" x14ac:dyDescent="0.2">
      <c r="A10" s="203" t="s">
        <v>116</v>
      </c>
      <c r="B10" s="203"/>
      <c r="C10" s="203"/>
      <c r="D10" s="203"/>
      <c r="E10" s="203"/>
      <c r="F10" s="203"/>
      <c r="G10" s="11">
        <v>3</v>
      </c>
      <c r="H10" s="49">
        <v>13857775</v>
      </c>
      <c r="I10" s="49">
        <v>3146223</v>
      </c>
      <c r="J10" s="49">
        <v>15125663</v>
      </c>
      <c r="K10" s="49">
        <v>4057289</v>
      </c>
    </row>
    <row r="11" spans="1:11" ht="12.75" customHeight="1" x14ac:dyDescent="0.2">
      <c r="A11" s="203" t="s">
        <v>117</v>
      </c>
      <c r="B11" s="203"/>
      <c r="C11" s="203"/>
      <c r="D11" s="203"/>
      <c r="E11" s="203"/>
      <c r="F11" s="203"/>
      <c r="G11" s="11">
        <v>4</v>
      </c>
      <c r="H11" s="49">
        <v>66</v>
      </c>
      <c r="I11" s="49">
        <v>13</v>
      </c>
      <c r="J11" s="49">
        <v>40</v>
      </c>
      <c r="K11" s="49">
        <v>0</v>
      </c>
    </row>
    <row r="12" spans="1:11" ht="12.75" customHeight="1" x14ac:dyDescent="0.2">
      <c r="A12" s="203" t="s">
        <v>118</v>
      </c>
      <c r="B12" s="203"/>
      <c r="C12" s="203"/>
      <c r="D12" s="203"/>
      <c r="E12" s="203"/>
      <c r="F12" s="203"/>
      <c r="G12" s="11">
        <v>5</v>
      </c>
      <c r="H12" s="49">
        <v>0</v>
      </c>
      <c r="I12" s="49">
        <v>0</v>
      </c>
      <c r="J12" s="49">
        <v>0</v>
      </c>
      <c r="K12" s="49">
        <v>0</v>
      </c>
    </row>
    <row r="13" spans="1:11" ht="12.75" customHeight="1" x14ac:dyDescent="0.2">
      <c r="A13" s="203" t="s">
        <v>119</v>
      </c>
      <c r="B13" s="203"/>
      <c r="C13" s="203"/>
      <c r="D13" s="203"/>
      <c r="E13" s="203"/>
      <c r="F13" s="203"/>
      <c r="G13" s="11">
        <v>6</v>
      </c>
      <c r="H13" s="49">
        <v>1013891</v>
      </c>
      <c r="I13" s="49">
        <v>247383</v>
      </c>
      <c r="J13" s="49">
        <v>1050728</v>
      </c>
      <c r="K13" s="49">
        <v>226645</v>
      </c>
    </row>
    <row r="14" spans="1:11" ht="12.75" customHeight="1" x14ac:dyDescent="0.2">
      <c r="A14" s="234" t="s">
        <v>360</v>
      </c>
      <c r="B14" s="234"/>
      <c r="C14" s="234"/>
      <c r="D14" s="234"/>
      <c r="E14" s="234"/>
      <c r="F14" s="234"/>
      <c r="G14" s="12">
        <v>7</v>
      </c>
      <c r="H14" s="48">
        <f>H15+H16+H20+H24+H25+H26+H29+H36</f>
        <v>18347593</v>
      </c>
      <c r="I14" s="48">
        <f>I15+I16+I20+I24+I25+I26+I29+I36</f>
        <v>5475009</v>
      </c>
      <c r="J14" s="48">
        <f>J15+J16+J20+J24+J25+J26+J29+J36</f>
        <v>19322594</v>
      </c>
      <c r="K14" s="48">
        <f>K15+K16+K20+K24+K25+K26+K29+K36</f>
        <v>5985622</v>
      </c>
    </row>
    <row r="15" spans="1:11" ht="12.75" customHeight="1" x14ac:dyDescent="0.2">
      <c r="A15" s="203" t="s">
        <v>104</v>
      </c>
      <c r="B15" s="203"/>
      <c r="C15" s="203"/>
      <c r="D15" s="203"/>
      <c r="E15" s="203"/>
      <c r="F15" s="203"/>
      <c r="G15" s="11">
        <v>8</v>
      </c>
      <c r="H15" s="49">
        <v>-1161418</v>
      </c>
      <c r="I15" s="49">
        <v>-84071</v>
      </c>
      <c r="J15" s="49">
        <v>-239022</v>
      </c>
      <c r="K15" s="49">
        <v>404178</v>
      </c>
    </row>
    <row r="16" spans="1:11" ht="12.75" customHeight="1" x14ac:dyDescent="0.2">
      <c r="A16" s="207" t="s">
        <v>440</v>
      </c>
      <c r="B16" s="207"/>
      <c r="C16" s="207"/>
      <c r="D16" s="207"/>
      <c r="E16" s="207"/>
      <c r="F16" s="207"/>
      <c r="G16" s="12">
        <v>9</v>
      </c>
      <c r="H16" s="48">
        <f>SUM(H17:H19)</f>
        <v>11820840</v>
      </c>
      <c r="I16" s="48">
        <f>SUM(I17:I19)</f>
        <v>2573230</v>
      </c>
      <c r="J16" s="48">
        <f>SUM(J17:J19)</f>
        <v>11452574</v>
      </c>
      <c r="K16" s="48">
        <f>SUM(K17:K19)</f>
        <v>2445577</v>
      </c>
    </row>
    <row r="17" spans="1:11" ht="12.75" customHeight="1" x14ac:dyDescent="0.2">
      <c r="A17" s="237" t="s">
        <v>120</v>
      </c>
      <c r="B17" s="237"/>
      <c r="C17" s="237"/>
      <c r="D17" s="237"/>
      <c r="E17" s="237"/>
      <c r="F17" s="237"/>
      <c r="G17" s="11">
        <v>10</v>
      </c>
      <c r="H17" s="49">
        <v>7744771</v>
      </c>
      <c r="I17" s="49">
        <v>1649609</v>
      </c>
      <c r="J17" s="49">
        <v>6869145</v>
      </c>
      <c r="K17" s="49">
        <v>1354364</v>
      </c>
    </row>
    <row r="18" spans="1:11" ht="12.75" customHeight="1" x14ac:dyDescent="0.2">
      <c r="A18" s="237" t="s">
        <v>121</v>
      </c>
      <c r="B18" s="237"/>
      <c r="C18" s="237"/>
      <c r="D18" s="237"/>
      <c r="E18" s="237"/>
      <c r="F18" s="237"/>
      <c r="G18" s="11">
        <v>11</v>
      </c>
      <c r="H18" s="49">
        <v>1791808</v>
      </c>
      <c r="I18" s="49">
        <v>340412</v>
      </c>
      <c r="J18" s="49">
        <v>1955411</v>
      </c>
      <c r="K18" s="49">
        <v>400934</v>
      </c>
    </row>
    <row r="19" spans="1:11" ht="12.75" customHeight="1" x14ac:dyDescent="0.2">
      <c r="A19" s="237" t="s">
        <v>122</v>
      </c>
      <c r="B19" s="237"/>
      <c r="C19" s="237"/>
      <c r="D19" s="237"/>
      <c r="E19" s="237"/>
      <c r="F19" s="237"/>
      <c r="G19" s="11">
        <v>12</v>
      </c>
      <c r="H19" s="49">
        <v>2284261</v>
      </c>
      <c r="I19" s="49">
        <v>583209</v>
      </c>
      <c r="J19" s="49">
        <v>2628018</v>
      </c>
      <c r="K19" s="49">
        <v>690279</v>
      </c>
    </row>
    <row r="20" spans="1:11" ht="12.75" customHeight="1" x14ac:dyDescent="0.2">
      <c r="A20" s="207" t="s">
        <v>441</v>
      </c>
      <c r="B20" s="207"/>
      <c r="C20" s="207"/>
      <c r="D20" s="207"/>
      <c r="E20" s="207"/>
      <c r="F20" s="207"/>
      <c r="G20" s="12">
        <v>13</v>
      </c>
      <c r="H20" s="48">
        <f>SUM(H21:H23)</f>
        <v>2674965</v>
      </c>
      <c r="I20" s="48">
        <f>SUM(I21:I23)</f>
        <v>675557</v>
      </c>
      <c r="J20" s="48">
        <f>SUM(J21:J23)</f>
        <v>2727662</v>
      </c>
      <c r="K20" s="48">
        <f>SUM(K21:K23)</f>
        <v>686151</v>
      </c>
    </row>
    <row r="21" spans="1:11" ht="12.75" customHeight="1" x14ac:dyDescent="0.2">
      <c r="A21" s="237" t="s">
        <v>105</v>
      </c>
      <c r="B21" s="237"/>
      <c r="C21" s="237"/>
      <c r="D21" s="237"/>
      <c r="E21" s="237"/>
      <c r="F21" s="237"/>
      <c r="G21" s="11">
        <v>14</v>
      </c>
      <c r="H21" s="49">
        <v>1793064</v>
      </c>
      <c r="I21" s="49">
        <v>469544</v>
      </c>
      <c r="J21" s="49">
        <v>1833177</v>
      </c>
      <c r="K21" s="49">
        <v>470550</v>
      </c>
    </row>
    <row r="22" spans="1:11" ht="12.75" customHeight="1" x14ac:dyDescent="0.2">
      <c r="A22" s="237" t="s">
        <v>106</v>
      </c>
      <c r="B22" s="237"/>
      <c r="C22" s="237"/>
      <c r="D22" s="237"/>
      <c r="E22" s="237"/>
      <c r="F22" s="237"/>
      <c r="G22" s="11">
        <v>15</v>
      </c>
      <c r="H22" s="49">
        <v>557082</v>
      </c>
      <c r="I22" s="49">
        <v>126550</v>
      </c>
      <c r="J22" s="49">
        <v>574836</v>
      </c>
      <c r="K22" s="49">
        <v>141671</v>
      </c>
    </row>
    <row r="23" spans="1:11" ht="12.75" customHeight="1" x14ac:dyDescent="0.2">
      <c r="A23" s="237" t="s">
        <v>107</v>
      </c>
      <c r="B23" s="237"/>
      <c r="C23" s="237"/>
      <c r="D23" s="237"/>
      <c r="E23" s="237"/>
      <c r="F23" s="237"/>
      <c r="G23" s="11">
        <v>16</v>
      </c>
      <c r="H23" s="49">
        <v>324819</v>
      </c>
      <c r="I23" s="49">
        <v>79463</v>
      </c>
      <c r="J23" s="49">
        <v>319649</v>
      </c>
      <c r="K23" s="49">
        <v>73930</v>
      </c>
    </row>
    <row r="24" spans="1:11" ht="12.75" customHeight="1" x14ac:dyDescent="0.2">
      <c r="A24" s="203" t="s">
        <v>108</v>
      </c>
      <c r="B24" s="203"/>
      <c r="C24" s="203"/>
      <c r="D24" s="203"/>
      <c r="E24" s="203"/>
      <c r="F24" s="203"/>
      <c r="G24" s="11">
        <v>17</v>
      </c>
      <c r="H24" s="49">
        <v>1331729</v>
      </c>
      <c r="I24" s="49">
        <v>796682</v>
      </c>
      <c r="J24" s="49">
        <v>1341062</v>
      </c>
      <c r="K24" s="49">
        <v>718620</v>
      </c>
    </row>
    <row r="25" spans="1:11" ht="12.75" customHeight="1" x14ac:dyDescent="0.2">
      <c r="A25" s="203" t="s">
        <v>109</v>
      </c>
      <c r="B25" s="203"/>
      <c r="C25" s="203"/>
      <c r="D25" s="203"/>
      <c r="E25" s="203"/>
      <c r="F25" s="203"/>
      <c r="G25" s="11">
        <v>18</v>
      </c>
      <c r="H25" s="49">
        <v>526909</v>
      </c>
      <c r="I25" s="49">
        <v>181083</v>
      </c>
      <c r="J25" s="49">
        <v>609307</v>
      </c>
      <c r="K25" s="49">
        <v>215342</v>
      </c>
    </row>
    <row r="26" spans="1:11" ht="12.75" customHeight="1" x14ac:dyDescent="0.2">
      <c r="A26" s="207" t="s">
        <v>442</v>
      </c>
      <c r="B26" s="207"/>
      <c r="C26" s="207"/>
      <c r="D26" s="207"/>
      <c r="E26" s="207"/>
      <c r="F26" s="207"/>
      <c r="G26" s="12">
        <v>19</v>
      </c>
      <c r="H26" s="48">
        <f>H27+H28</f>
        <v>882539</v>
      </c>
      <c r="I26" s="48">
        <f>I27+I28</f>
        <v>421181</v>
      </c>
      <c r="J26" s="48">
        <f>J27+J28</f>
        <v>613781</v>
      </c>
      <c r="K26" s="48">
        <f>K27+K28</f>
        <v>248468</v>
      </c>
    </row>
    <row r="27" spans="1:11" ht="12.75" customHeight="1" x14ac:dyDescent="0.2">
      <c r="A27" s="237" t="s">
        <v>123</v>
      </c>
      <c r="B27" s="237"/>
      <c r="C27" s="237"/>
      <c r="D27" s="237"/>
      <c r="E27" s="237"/>
      <c r="F27" s="237"/>
      <c r="G27" s="11">
        <v>20</v>
      </c>
      <c r="H27" s="49">
        <v>882539</v>
      </c>
      <c r="I27" s="49">
        <v>421181</v>
      </c>
      <c r="J27" s="49">
        <v>613781</v>
      </c>
      <c r="K27" s="49">
        <v>248468</v>
      </c>
    </row>
    <row r="28" spans="1:11" ht="12.75" customHeight="1" x14ac:dyDescent="0.2">
      <c r="A28" s="237" t="s">
        <v>124</v>
      </c>
      <c r="B28" s="237"/>
      <c r="C28" s="237"/>
      <c r="D28" s="237"/>
      <c r="E28" s="237"/>
      <c r="F28" s="237"/>
      <c r="G28" s="11">
        <v>21</v>
      </c>
      <c r="H28" s="49">
        <v>0</v>
      </c>
      <c r="I28" s="49">
        <v>0</v>
      </c>
      <c r="J28" s="49">
        <v>0</v>
      </c>
      <c r="K28" s="49">
        <v>0</v>
      </c>
    </row>
    <row r="29" spans="1:11" ht="12.75" customHeight="1" x14ac:dyDescent="0.2">
      <c r="A29" s="207" t="s">
        <v>443</v>
      </c>
      <c r="B29" s="207"/>
      <c r="C29" s="207"/>
      <c r="D29" s="207"/>
      <c r="E29" s="207"/>
      <c r="F29" s="207"/>
      <c r="G29" s="12">
        <v>22</v>
      </c>
      <c r="H29" s="48">
        <f>SUM(H30:H35)</f>
        <v>15158</v>
      </c>
      <c r="I29" s="48">
        <f>SUM(I30:I35)</f>
        <v>15158</v>
      </c>
      <c r="J29" s="48">
        <f>SUM(J30:J35)</f>
        <v>0</v>
      </c>
      <c r="K29" s="48">
        <f>SUM(K30:K35)</f>
        <v>0</v>
      </c>
    </row>
    <row r="30" spans="1:11" ht="12.75" customHeight="1" x14ac:dyDescent="0.2">
      <c r="A30" s="237" t="s">
        <v>125</v>
      </c>
      <c r="B30" s="237"/>
      <c r="C30" s="237"/>
      <c r="D30" s="237"/>
      <c r="E30" s="237"/>
      <c r="F30" s="237"/>
      <c r="G30" s="11">
        <v>23</v>
      </c>
      <c r="H30" s="49">
        <v>15158</v>
      </c>
      <c r="I30" s="49">
        <v>15158</v>
      </c>
      <c r="J30" s="49">
        <v>0</v>
      </c>
      <c r="K30" s="49">
        <v>0</v>
      </c>
    </row>
    <row r="31" spans="1:11" ht="12.75" customHeight="1" x14ac:dyDescent="0.2">
      <c r="A31" s="237" t="s">
        <v>126</v>
      </c>
      <c r="B31" s="237"/>
      <c r="C31" s="237"/>
      <c r="D31" s="237"/>
      <c r="E31" s="237"/>
      <c r="F31" s="237"/>
      <c r="G31" s="11">
        <v>24</v>
      </c>
      <c r="H31" s="49">
        <v>0</v>
      </c>
      <c r="I31" s="49">
        <v>0</v>
      </c>
      <c r="J31" s="49">
        <v>0</v>
      </c>
      <c r="K31" s="49">
        <v>0</v>
      </c>
    </row>
    <row r="32" spans="1:11" ht="12.75" customHeight="1" x14ac:dyDescent="0.2">
      <c r="A32" s="237" t="s">
        <v>127</v>
      </c>
      <c r="B32" s="237"/>
      <c r="C32" s="237"/>
      <c r="D32" s="237"/>
      <c r="E32" s="237"/>
      <c r="F32" s="237"/>
      <c r="G32" s="11">
        <v>25</v>
      </c>
      <c r="H32" s="49">
        <v>0</v>
      </c>
      <c r="I32" s="49">
        <v>0</v>
      </c>
      <c r="J32" s="49">
        <v>0</v>
      </c>
      <c r="K32" s="49">
        <v>0</v>
      </c>
    </row>
    <row r="33" spans="1:11" ht="12.75" customHeight="1" x14ac:dyDescent="0.2">
      <c r="A33" s="237" t="s">
        <v>128</v>
      </c>
      <c r="B33" s="237"/>
      <c r="C33" s="237"/>
      <c r="D33" s="237"/>
      <c r="E33" s="237"/>
      <c r="F33" s="237"/>
      <c r="G33" s="11">
        <v>26</v>
      </c>
      <c r="H33" s="49">
        <v>0</v>
      </c>
      <c r="I33" s="49">
        <v>0</v>
      </c>
      <c r="J33" s="49">
        <v>0</v>
      </c>
      <c r="K33" s="49">
        <v>0</v>
      </c>
    </row>
    <row r="34" spans="1:11" ht="12.75" customHeight="1" x14ac:dyDescent="0.2">
      <c r="A34" s="237" t="s">
        <v>129</v>
      </c>
      <c r="B34" s="237"/>
      <c r="C34" s="237"/>
      <c r="D34" s="237"/>
      <c r="E34" s="237"/>
      <c r="F34" s="237"/>
      <c r="G34" s="11">
        <v>27</v>
      </c>
      <c r="H34" s="49">
        <v>0</v>
      </c>
      <c r="I34" s="49">
        <v>0</v>
      </c>
      <c r="J34" s="49">
        <v>0</v>
      </c>
      <c r="K34" s="49">
        <v>0</v>
      </c>
    </row>
    <row r="35" spans="1:11" ht="12.75" customHeight="1" x14ac:dyDescent="0.2">
      <c r="A35" s="237" t="s">
        <v>130</v>
      </c>
      <c r="B35" s="237"/>
      <c r="C35" s="237"/>
      <c r="D35" s="237"/>
      <c r="E35" s="237"/>
      <c r="F35" s="237"/>
      <c r="G35" s="11">
        <v>28</v>
      </c>
      <c r="H35" s="49">
        <v>0</v>
      </c>
      <c r="I35" s="49">
        <v>0</v>
      </c>
      <c r="J35" s="49">
        <v>0</v>
      </c>
      <c r="K35" s="49">
        <v>0</v>
      </c>
    </row>
    <row r="36" spans="1:11" ht="12.75" customHeight="1" x14ac:dyDescent="0.2">
      <c r="A36" s="203" t="s">
        <v>110</v>
      </c>
      <c r="B36" s="203"/>
      <c r="C36" s="203"/>
      <c r="D36" s="203"/>
      <c r="E36" s="203"/>
      <c r="F36" s="203"/>
      <c r="G36" s="11">
        <v>29</v>
      </c>
      <c r="H36" s="49">
        <v>2256871</v>
      </c>
      <c r="I36" s="49">
        <v>896189</v>
      </c>
      <c r="J36" s="49">
        <v>2817230</v>
      </c>
      <c r="K36" s="49">
        <v>1267286</v>
      </c>
    </row>
    <row r="37" spans="1:11" ht="12.75" customHeight="1" x14ac:dyDescent="0.2">
      <c r="A37" s="234" t="s">
        <v>361</v>
      </c>
      <c r="B37" s="234"/>
      <c r="C37" s="234"/>
      <c r="D37" s="234"/>
      <c r="E37" s="234"/>
      <c r="F37" s="234"/>
      <c r="G37" s="12">
        <v>30</v>
      </c>
      <c r="H37" s="48">
        <f>SUM(H38:H47)</f>
        <v>79</v>
      </c>
      <c r="I37" s="48">
        <f>SUM(I38:I47)</f>
        <v>4</v>
      </c>
      <c r="J37" s="48">
        <f>SUM(J38:J47)</f>
        <v>101</v>
      </c>
      <c r="K37" s="48">
        <f>SUM(K38:K47)</f>
        <v>3</v>
      </c>
    </row>
    <row r="38" spans="1:11" ht="12.75" customHeight="1" x14ac:dyDescent="0.2">
      <c r="A38" s="203" t="s">
        <v>131</v>
      </c>
      <c r="B38" s="203"/>
      <c r="C38" s="203"/>
      <c r="D38" s="203"/>
      <c r="E38" s="203"/>
      <c r="F38" s="203"/>
      <c r="G38" s="11">
        <v>31</v>
      </c>
      <c r="H38" s="49">
        <v>0</v>
      </c>
      <c r="I38" s="49">
        <v>0</v>
      </c>
      <c r="J38" s="49">
        <v>0</v>
      </c>
      <c r="K38" s="49">
        <v>0</v>
      </c>
    </row>
    <row r="39" spans="1:11" ht="25.15" customHeight="1" x14ac:dyDescent="0.2">
      <c r="A39" s="203" t="s">
        <v>132</v>
      </c>
      <c r="B39" s="203"/>
      <c r="C39" s="203"/>
      <c r="D39" s="203"/>
      <c r="E39" s="203"/>
      <c r="F39" s="203"/>
      <c r="G39" s="11">
        <v>32</v>
      </c>
      <c r="H39" s="49">
        <v>0</v>
      </c>
      <c r="I39" s="49">
        <v>0</v>
      </c>
      <c r="J39" s="49">
        <v>0</v>
      </c>
      <c r="K39" s="49">
        <v>0</v>
      </c>
    </row>
    <row r="40" spans="1:11" ht="25.15" customHeight="1" x14ac:dyDescent="0.2">
      <c r="A40" s="203" t="s">
        <v>133</v>
      </c>
      <c r="B40" s="203"/>
      <c r="C40" s="203"/>
      <c r="D40" s="203"/>
      <c r="E40" s="203"/>
      <c r="F40" s="203"/>
      <c r="G40" s="11">
        <v>33</v>
      </c>
      <c r="H40" s="49">
        <v>0</v>
      </c>
      <c r="I40" s="49">
        <v>0</v>
      </c>
      <c r="J40" s="49">
        <v>0</v>
      </c>
      <c r="K40" s="49">
        <v>0</v>
      </c>
    </row>
    <row r="41" spans="1:11" ht="25.15" customHeight="1" x14ac:dyDescent="0.2">
      <c r="A41" s="203" t="s">
        <v>134</v>
      </c>
      <c r="B41" s="203"/>
      <c r="C41" s="203"/>
      <c r="D41" s="203"/>
      <c r="E41" s="203"/>
      <c r="F41" s="203"/>
      <c r="G41" s="11">
        <v>34</v>
      </c>
      <c r="H41" s="49">
        <v>0</v>
      </c>
      <c r="I41" s="49">
        <v>0</v>
      </c>
      <c r="J41" s="49">
        <v>0</v>
      </c>
      <c r="K41" s="49">
        <v>0</v>
      </c>
    </row>
    <row r="42" spans="1:11" ht="25.15" customHeight="1" x14ac:dyDescent="0.2">
      <c r="A42" s="203" t="s">
        <v>135</v>
      </c>
      <c r="B42" s="203"/>
      <c r="C42" s="203"/>
      <c r="D42" s="203"/>
      <c r="E42" s="203"/>
      <c r="F42" s="203"/>
      <c r="G42" s="11">
        <v>35</v>
      </c>
      <c r="H42" s="49">
        <v>0</v>
      </c>
      <c r="I42" s="49">
        <v>0</v>
      </c>
      <c r="J42" s="49">
        <v>0</v>
      </c>
      <c r="K42" s="49">
        <v>0</v>
      </c>
    </row>
    <row r="43" spans="1:11" ht="12.75" customHeight="1" x14ac:dyDescent="0.2">
      <c r="A43" s="203" t="s">
        <v>136</v>
      </c>
      <c r="B43" s="203"/>
      <c r="C43" s="203"/>
      <c r="D43" s="203"/>
      <c r="E43" s="203"/>
      <c r="F43" s="203"/>
      <c r="G43" s="11">
        <v>36</v>
      </c>
      <c r="H43" s="49">
        <v>7</v>
      </c>
      <c r="I43" s="49">
        <v>4</v>
      </c>
      <c r="J43" s="49">
        <v>0</v>
      </c>
      <c r="K43" s="49">
        <v>0</v>
      </c>
    </row>
    <row r="44" spans="1:11" ht="12.75" customHeight="1" x14ac:dyDescent="0.2">
      <c r="A44" s="203" t="s">
        <v>137</v>
      </c>
      <c r="B44" s="203"/>
      <c r="C44" s="203"/>
      <c r="D44" s="203"/>
      <c r="E44" s="203"/>
      <c r="F44" s="203"/>
      <c r="G44" s="11">
        <v>37</v>
      </c>
      <c r="H44" s="49">
        <v>72</v>
      </c>
      <c r="I44" s="49">
        <v>0</v>
      </c>
      <c r="J44" s="49">
        <v>8</v>
      </c>
      <c r="K44" s="49">
        <v>3</v>
      </c>
    </row>
    <row r="45" spans="1:11" ht="12.75" customHeight="1" x14ac:dyDescent="0.2">
      <c r="A45" s="203" t="s">
        <v>138</v>
      </c>
      <c r="B45" s="203"/>
      <c r="C45" s="203"/>
      <c r="D45" s="203"/>
      <c r="E45" s="203"/>
      <c r="F45" s="203"/>
      <c r="G45" s="11">
        <v>38</v>
      </c>
      <c r="H45" s="49">
        <v>0</v>
      </c>
      <c r="I45" s="49">
        <v>0</v>
      </c>
      <c r="J45" s="49">
        <v>93</v>
      </c>
      <c r="K45" s="49">
        <v>0</v>
      </c>
    </row>
    <row r="46" spans="1:11" ht="12.75" customHeight="1" x14ac:dyDescent="0.2">
      <c r="A46" s="203" t="s">
        <v>139</v>
      </c>
      <c r="B46" s="203"/>
      <c r="C46" s="203"/>
      <c r="D46" s="203"/>
      <c r="E46" s="203"/>
      <c r="F46" s="203"/>
      <c r="G46" s="11">
        <v>39</v>
      </c>
      <c r="H46" s="49">
        <v>0</v>
      </c>
      <c r="I46" s="49">
        <v>0</v>
      </c>
      <c r="J46" s="49">
        <v>0</v>
      </c>
      <c r="K46" s="49">
        <v>0</v>
      </c>
    </row>
    <row r="47" spans="1:11" ht="12.75" customHeight="1" x14ac:dyDescent="0.2">
      <c r="A47" s="203" t="s">
        <v>140</v>
      </c>
      <c r="B47" s="203"/>
      <c r="C47" s="203"/>
      <c r="D47" s="203"/>
      <c r="E47" s="203"/>
      <c r="F47" s="203"/>
      <c r="G47" s="11">
        <v>40</v>
      </c>
      <c r="H47" s="49">
        <v>0</v>
      </c>
      <c r="I47" s="49">
        <v>0</v>
      </c>
      <c r="J47" s="49">
        <v>0</v>
      </c>
      <c r="K47" s="49">
        <v>0</v>
      </c>
    </row>
    <row r="48" spans="1:11" ht="12.75" customHeight="1" x14ac:dyDescent="0.2">
      <c r="A48" s="234" t="s">
        <v>362</v>
      </c>
      <c r="B48" s="234"/>
      <c r="C48" s="234"/>
      <c r="D48" s="234"/>
      <c r="E48" s="234"/>
      <c r="F48" s="234"/>
      <c r="G48" s="12">
        <v>41</v>
      </c>
      <c r="H48" s="48">
        <f>SUM(H49:H55)</f>
        <v>369968</v>
      </c>
      <c r="I48" s="48">
        <f>SUM(I49:I55)</f>
        <v>146839</v>
      </c>
      <c r="J48" s="48">
        <f>SUM(J49:J55)</f>
        <v>446943</v>
      </c>
      <c r="K48" s="48">
        <f>SUM(K49:K55)</f>
        <v>203219</v>
      </c>
    </row>
    <row r="49" spans="1:11" ht="25.15" customHeight="1" x14ac:dyDescent="0.2">
      <c r="A49" s="203" t="s">
        <v>141</v>
      </c>
      <c r="B49" s="203"/>
      <c r="C49" s="203"/>
      <c r="D49" s="203"/>
      <c r="E49" s="203"/>
      <c r="F49" s="203"/>
      <c r="G49" s="11">
        <v>42</v>
      </c>
      <c r="H49" s="49">
        <v>0</v>
      </c>
      <c r="I49" s="49">
        <v>0</v>
      </c>
      <c r="J49" s="49">
        <v>0</v>
      </c>
      <c r="K49" s="49">
        <v>0</v>
      </c>
    </row>
    <row r="50" spans="1:11" ht="12.75" customHeight="1" x14ac:dyDescent="0.2">
      <c r="A50" s="227" t="s">
        <v>142</v>
      </c>
      <c r="B50" s="227"/>
      <c r="C50" s="227"/>
      <c r="D50" s="227"/>
      <c r="E50" s="227"/>
      <c r="F50" s="227"/>
      <c r="G50" s="11">
        <v>43</v>
      </c>
      <c r="H50" s="49">
        <v>0</v>
      </c>
      <c r="I50" s="49">
        <v>0</v>
      </c>
      <c r="J50" s="49">
        <v>0</v>
      </c>
      <c r="K50" s="49">
        <v>0</v>
      </c>
    </row>
    <row r="51" spans="1:11" ht="12.75" customHeight="1" x14ac:dyDescent="0.2">
      <c r="A51" s="227" t="s">
        <v>143</v>
      </c>
      <c r="B51" s="227"/>
      <c r="C51" s="227"/>
      <c r="D51" s="227"/>
      <c r="E51" s="227"/>
      <c r="F51" s="227"/>
      <c r="G51" s="11">
        <v>44</v>
      </c>
      <c r="H51" s="49">
        <v>352015</v>
      </c>
      <c r="I51" s="49">
        <v>140392</v>
      </c>
      <c r="J51" s="49">
        <v>430209</v>
      </c>
      <c r="K51" s="49">
        <v>197723</v>
      </c>
    </row>
    <row r="52" spans="1:11" ht="12.75" customHeight="1" x14ac:dyDescent="0.2">
      <c r="A52" s="227" t="s">
        <v>144</v>
      </c>
      <c r="B52" s="227"/>
      <c r="C52" s="227"/>
      <c r="D52" s="227"/>
      <c r="E52" s="227"/>
      <c r="F52" s="227"/>
      <c r="G52" s="11">
        <v>45</v>
      </c>
      <c r="H52" s="49">
        <v>17953</v>
      </c>
      <c r="I52" s="49">
        <v>6447</v>
      </c>
      <c r="J52" s="49">
        <v>16734</v>
      </c>
      <c r="K52" s="49">
        <v>5496</v>
      </c>
    </row>
    <row r="53" spans="1:11" ht="12.75" customHeight="1" x14ac:dyDescent="0.2">
      <c r="A53" s="227" t="s">
        <v>145</v>
      </c>
      <c r="B53" s="227"/>
      <c r="C53" s="227"/>
      <c r="D53" s="227"/>
      <c r="E53" s="227"/>
      <c r="F53" s="227"/>
      <c r="G53" s="11">
        <v>46</v>
      </c>
      <c r="H53" s="49">
        <v>0</v>
      </c>
      <c r="I53" s="49">
        <v>0</v>
      </c>
      <c r="J53" s="49">
        <v>0</v>
      </c>
      <c r="K53" s="49">
        <v>0</v>
      </c>
    </row>
    <row r="54" spans="1:11" ht="12.75" customHeight="1" x14ac:dyDescent="0.2">
      <c r="A54" s="227" t="s">
        <v>146</v>
      </c>
      <c r="B54" s="227"/>
      <c r="C54" s="227"/>
      <c r="D54" s="227"/>
      <c r="E54" s="227"/>
      <c r="F54" s="227"/>
      <c r="G54" s="11">
        <v>47</v>
      </c>
      <c r="H54" s="49">
        <v>0</v>
      </c>
      <c r="I54" s="49">
        <v>0</v>
      </c>
      <c r="J54" s="49">
        <v>0</v>
      </c>
      <c r="K54" s="49">
        <v>0</v>
      </c>
    </row>
    <row r="55" spans="1:11" ht="12.75" customHeight="1" x14ac:dyDescent="0.2">
      <c r="A55" s="227" t="s">
        <v>147</v>
      </c>
      <c r="B55" s="227"/>
      <c r="C55" s="227"/>
      <c r="D55" s="227"/>
      <c r="E55" s="227"/>
      <c r="F55" s="227"/>
      <c r="G55" s="11">
        <v>48</v>
      </c>
      <c r="H55" s="49">
        <v>0</v>
      </c>
      <c r="I55" s="49">
        <v>0</v>
      </c>
      <c r="J55" s="49">
        <v>0</v>
      </c>
      <c r="K55" s="49">
        <v>0</v>
      </c>
    </row>
    <row r="56" spans="1:11" ht="22.15" customHeight="1" x14ac:dyDescent="0.2">
      <c r="A56" s="236" t="s">
        <v>148</v>
      </c>
      <c r="B56" s="236"/>
      <c r="C56" s="236"/>
      <c r="D56" s="236"/>
      <c r="E56" s="236"/>
      <c r="F56" s="236"/>
      <c r="G56" s="11">
        <v>49</v>
      </c>
      <c r="H56" s="49">
        <v>0</v>
      </c>
      <c r="I56" s="49">
        <v>0</v>
      </c>
      <c r="J56" s="49">
        <v>0</v>
      </c>
      <c r="K56" s="49">
        <v>0</v>
      </c>
    </row>
    <row r="57" spans="1:11" ht="12.75" customHeight="1" x14ac:dyDescent="0.2">
      <c r="A57" s="236" t="s">
        <v>149</v>
      </c>
      <c r="B57" s="236"/>
      <c r="C57" s="236"/>
      <c r="D57" s="236"/>
      <c r="E57" s="236"/>
      <c r="F57" s="236"/>
      <c r="G57" s="11">
        <v>50</v>
      </c>
      <c r="H57" s="49">
        <v>0</v>
      </c>
      <c r="I57" s="49">
        <v>0</v>
      </c>
      <c r="J57" s="49">
        <v>0</v>
      </c>
      <c r="K57" s="49">
        <v>0</v>
      </c>
    </row>
    <row r="58" spans="1:11" ht="24.6" customHeight="1" x14ac:dyDescent="0.2">
      <c r="A58" s="236" t="s">
        <v>150</v>
      </c>
      <c r="B58" s="236"/>
      <c r="C58" s="236"/>
      <c r="D58" s="236"/>
      <c r="E58" s="236"/>
      <c r="F58" s="236"/>
      <c r="G58" s="11">
        <v>51</v>
      </c>
      <c r="H58" s="49">
        <v>0</v>
      </c>
      <c r="I58" s="49">
        <v>0</v>
      </c>
      <c r="J58" s="49">
        <v>0</v>
      </c>
      <c r="K58" s="49">
        <v>0</v>
      </c>
    </row>
    <row r="59" spans="1:11" ht="12.75" customHeight="1" x14ac:dyDescent="0.2">
      <c r="A59" s="236" t="s">
        <v>151</v>
      </c>
      <c r="B59" s="236"/>
      <c r="C59" s="236"/>
      <c r="D59" s="236"/>
      <c r="E59" s="236"/>
      <c r="F59" s="236"/>
      <c r="G59" s="11">
        <v>52</v>
      </c>
      <c r="H59" s="49">
        <v>0</v>
      </c>
      <c r="I59" s="49">
        <v>0</v>
      </c>
      <c r="J59" s="49">
        <v>0</v>
      </c>
      <c r="K59" s="49">
        <v>0</v>
      </c>
    </row>
    <row r="60" spans="1:11" ht="12.75" customHeight="1" x14ac:dyDescent="0.2">
      <c r="A60" s="234" t="s">
        <v>363</v>
      </c>
      <c r="B60" s="234"/>
      <c r="C60" s="234"/>
      <c r="D60" s="234"/>
      <c r="E60" s="234"/>
      <c r="F60" s="234"/>
      <c r="G60" s="12">
        <v>53</v>
      </c>
      <c r="H60" s="48">
        <f>H8+H37+H56+H57</f>
        <v>18201913</v>
      </c>
      <c r="I60" s="48">
        <f t="shared" ref="I60:K60" si="0">I8+I37+I56+I57</f>
        <v>4504398</v>
      </c>
      <c r="J60" s="48">
        <f t="shared" si="0"/>
        <v>20004850</v>
      </c>
      <c r="K60" s="48">
        <f t="shared" si="0"/>
        <v>5278184</v>
      </c>
    </row>
    <row r="61" spans="1:11" ht="12.75" customHeight="1" x14ac:dyDescent="0.2">
      <c r="A61" s="234" t="s">
        <v>364</v>
      </c>
      <c r="B61" s="234"/>
      <c r="C61" s="234"/>
      <c r="D61" s="234"/>
      <c r="E61" s="234"/>
      <c r="F61" s="234"/>
      <c r="G61" s="12">
        <v>54</v>
      </c>
      <c r="H61" s="48">
        <f>H14+H48+H58+H59</f>
        <v>18717561</v>
      </c>
      <c r="I61" s="48">
        <f t="shared" ref="I61:K61" si="1">I14+I48+I58+I59</f>
        <v>5621848</v>
      </c>
      <c r="J61" s="48">
        <f t="shared" si="1"/>
        <v>19769537</v>
      </c>
      <c r="K61" s="48">
        <f t="shared" si="1"/>
        <v>6188841</v>
      </c>
    </row>
    <row r="62" spans="1:11" ht="12.75" customHeight="1" x14ac:dyDescent="0.2">
      <c r="A62" s="234" t="s">
        <v>365</v>
      </c>
      <c r="B62" s="234"/>
      <c r="C62" s="234"/>
      <c r="D62" s="234"/>
      <c r="E62" s="234"/>
      <c r="F62" s="234"/>
      <c r="G62" s="12">
        <v>55</v>
      </c>
      <c r="H62" s="48">
        <f>H60-H61</f>
        <v>-515648</v>
      </c>
      <c r="I62" s="48">
        <f t="shared" ref="I62:K62" si="2">I60-I61</f>
        <v>-1117450</v>
      </c>
      <c r="J62" s="48">
        <f t="shared" si="2"/>
        <v>235313</v>
      </c>
      <c r="K62" s="48">
        <f t="shared" si="2"/>
        <v>-910657</v>
      </c>
    </row>
    <row r="63" spans="1:11" ht="12.75" customHeight="1" x14ac:dyDescent="0.2">
      <c r="A63" s="235" t="s">
        <v>366</v>
      </c>
      <c r="B63" s="235"/>
      <c r="C63" s="235"/>
      <c r="D63" s="235"/>
      <c r="E63" s="235"/>
      <c r="F63" s="235"/>
      <c r="G63" s="12">
        <v>56</v>
      </c>
      <c r="H63" s="48">
        <f>+IF((H60-H61)&gt;0,(H60-H61),0)</f>
        <v>0</v>
      </c>
      <c r="I63" s="48">
        <f t="shared" ref="I63:K63" si="3">+IF((I60-I61)&gt;0,(I60-I61),0)</f>
        <v>0</v>
      </c>
      <c r="J63" s="48">
        <f t="shared" si="3"/>
        <v>235313</v>
      </c>
      <c r="K63" s="48">
        <f t="shared" si="3"/>
        <v>0</v>
      </c>
    </row>
    <row r="64" spans="1:11" ht="12.75" customHeight="1" x14ac:dyDescent="0.2">
      <c r="A64" s="235" t="s">
        <v>367</v>
      </c>
      <c r="B64" s="235"/>
      <c r="C64" s="235"/>
      <c r="D64" s="235"/>
      <c r="E64" s="235"/>
      <c r="F64" s="235"/>
      <c r="G64" s="12">
        <v>57</v>
      </c>
      <c r="H64" s="48">
        <f>+IF((H60-H61)&lt;0,(H60-H61),0)</f>
        <v>-515648</v>
      </c>
      <c r="I64" s="48">
        <f t="shared" ref="I64:K64" si="4">+IF((I60-I61)&lt;0,(I60-I61),0)</f>
        <v>-1117450</v>
      </c>
      <c r="J64" s="48">
        <f t="shared" si="4"/>
        <v>0</v>
      </c>
      <c r="K64" s="48">
        <f t="shared" si="4"/>
        <v>-910657</v>
      </c>
    </row>
    <row r="65" spans="1:11" ht="12.75" customHeight="1" x14ac:dyDescent="0.2">
      <c r="A65" s="236" t="s">
        <v>111</v>
      </c>
      <c r="B65" s="236"/>
      <c r="C65" s="236"/>
      <c r="D65" s="236"/>
      <c r="E65" s="236"/>
      <c r="F65" s="236"/>
      <c r="G65" s="11">
        <v>58</v>
      </c>
      <c r="H65" s="49">
        <v>0</v>
      </c>
      <c r="I65" s="49">
        <v>0</v>
      </c>
      <c r="J65" s="49">
        <v>0</v>
      </c>
      <c r="K65" s="49">
        <v>0</v>
      </c>
    </row>
    <row r="66" spans="1:11" ht="12.75" customHeight="1" x14ac:dyDescent="0.2">
      <c r="A66" s="234" t="s">
        <v>368</v>
      </c>
      <c r="B66" s="234"/>
      <c r="C66" s="234"/>
      <c r="D66" s="234"/>
      <c r="E66" s="234"/>
      <c r="F66" s="234"/>
      <c r="G66" s="12">
        <v>59</v>
      </c>
      <c r="H66" s="48">
        <f>H62-H65</f>
        <v>-515648</v>
      </c>
      <c r="I66" s="48">
        <f t="shared" ref="I66:K66" si="5">I62-I65</f>
        <v>-1117450</v>
      </c>
      <c r="J66" s="48">
        <f t="shared" si="5"/>
        <v>235313</v>
      </c>
      <c r="K66" s="48">
        <f t="shared" si="5"/>
        <v>-910657</v>
      </c>
    </row>
    <row r="67" spans="1:11" ht="12.75" customHeight="1" x14ac:dyDescent="0.2">
      <c r="A67" s="235" t="s">
        <v>369</v>
      </c>
      <c r="B67" s="235"/>
      <c r="C67" s="235"/>
      <c r="D67" s="235"/>
      <c r="E67" s="235"/>
      <c r="F67" s="235"/>
      <c r="G67" s="12">
        <v>60</v>
      </c>
      <c r="H67" s="48">
        <f>+IF((H62-H65)&gt;0,(H62-H65),0)</f>
        <v>0</v>
      </c>
      <c r="I67" s="48">
        <f t="shared" ref="I67:K67" si="6">+IF((I62-I65)&gt;0,(I62-I65),0)</f>
        <v>0</v>
      </c>
      <c r="J67" s="48">
        <f t="shared" si="6"/>
        <v>235313</v>
      </c>
      <c r="K67" s="48">
        <f t="shared" si="6"/>
        <v>0</v>
      </c>
    </row>
    <row r="68" spans="1:11" ht="12.75" customHeight="1" x14ac:dyDescent="0.2">
      <c r="A68" s="235" t="s">
        <v>370</v>
      </c>
      <c r="B68" s="235"/>
      <c r="C68" s="235"/>
      <c r="D68" s="235"/>
      <c r="E68" s="235"/>
      <c r="F68" s="235"/>
      <c r="G68" s="12">
        <v>61</v>
      </c>
      <c r="H68" s="48">
        <f>+IF((H62-H65)&lt;0,(H62-H65),0)</f>
        <v>-515648</v>
      </c>
      <c r="I68" s="48">
        <f t="shared" ref="I68:K68" si="7">+IF((I62-I65)&lt;0,(I62-I65),0)</f>
        <v>-1117450</v>
      </c>
      <c r="J68" s="48">
        <f t="shared" si="7"/>
        <v>0</v>
      </c>
      <c r="K68" s="48">
        <f t="shared" si="7"/>
        <v>-910657</v>
      </c>
    </row>
    <row r="69" spans="1:11" x14ac:dyDescent="0.2">
      <c r="A69" s="228" t="s">
        <v>152</v>
      </c>
      <c r="B69" s="228"/>
      <c r="C69" s="228"/>
      <c r="D69" s="228"/>
      <c r="E69" s="228"/>
      <c r="F69" s="228"/>
      <c r="G69" s="229"/>
      <c r="H69" s="229"/>
      <c r="I69" s="229"/>
      <c r="J69" s="230"/>
      <c r="K69" s="230"/>
    </row>
    <row r="70" spans="1:11" ht="22.15" customHeight="1" x14ac:dyDescent="0.2">
      <c r="A70" s="234" t="s">
        <v>371</v>
      </c>
      <c r="B70" s="234"/>
      <c r="C70" s="234"/>
      <c r="D70" s="234"/>
      <c r="E70" s="234"/>
      <c r="F70" s="234"/>
      <c r="G70" s="12">
        <v>62</v>
      </c>
      <c r="H70" s="48">
        <f>H71-H72</f>
        <v>0</v>
      </c>
      <c r="I70" s="48">
        <f>I71-I72</f>
        <v>0</v>
      </c>
      <c r="J70" s="48">
        <f>J71-J72</f>
        <v>0</v>
      </c>
      <c r="K70" s="48">
        <f>K71-K72</f>
        <v>0</v>
      </c>
    </row>
    <row r="71" spans="1:11" ht="12.75" customHeight="1" x14ac:dyDescent="0.2">
      <c r="A71" s="227" t="s">
        <v>153</v>
      </c>
      <c r="B71" s="227"/>
      <c r="C71" s="227"/>
      <c r="D71" s="227"/>
      <c r="E71" s="227"/>
      <c r="F71" s="227"/>
      <c r="G71" s="11">
        <v>63</v>
      </c>
      <c r="H71" s="49">
        <v>0</v>
      </c>
      <c r="I71" s="49">
        <v>0</v>
      </c>
      <c r="J71" s="49">
        <v>0</v>
      </c>
      <c r="K71" s="49">
        <v>0</v>
      </c>
    </row>
    <row r="72" spans="1:11" ht="12.75" customHeight="1" x14ac:dyDescent="0.2">
      <c r="A72" s="227" t="s">
        <v>154</v>
      </c>
      <c r="B72" s="227"/>
      <c r="C72" s="227"/>
      <c r="D72" s="227"/>
      <c r="E72" s="227"/>
      <c r="F72" s="227"/>
      <c r="G72" s="11">
        <v>64</v>
      </c>
      <c r="H72" s="49">
        <v>0</v>
      </c>
      <c r="I72" s="49">
        <v>0</v>
      </c>
      <c r="J72" s="49">
        <v>0</v>
      </c>
      <c r="K72" s="49">
        <v>0</v>
      </c>
    </row>
    <row r="73" spans="1:11" ht="12.75" customHeight="1" x14ac:dyDescent="0.2">
      <c r="A73" s="236" t="s">
        <v>155</v>
      </c>
      <c r="B73" s="236"/>
      <c r="C73" s="236"/>
      <c r="D73" s="236"/>
      <c r="E73" s="236"/>
      <c r="F73" s="236"/>
      <c r="G73" s="11">
        <v>65</v>
      </c>
      <c r="H73" s="49">
        <v>0</v>
      </c>
      <c r="I73" s="49">
        <v>0</v>
      </c>
      <c r="J73" s="49">
        <v>0</v>
      </c>
      <c r="K73" s="49">
        <v>0</v>
      </c>
    </row>
    <row r="74" spans="1:11" ht="12.75" customHeight="1" x14ac:dyDescent="0.2">
      <c r="A74" s="235" t="s">
        <v>372</v>
      </c>
      <c r="B74" s="235"/>
      <c r="C74" s="235"/>
      <c r="D74" s="235"/>
      <c r="E74" s="235"/>
      <c r="F74" s="235"/>
      <c r="G74" s="12">
        <v>66</v>
      </c>
      <c r="H74" s="71">
        <v>0</v>
      </c>
      <c r="I74" s="71">
        <v>0</v>
      </c>
      <c r="J74" s="71">
        <v>0</v>
      </c>
      <c r="K74" s="71">
        <v>0</v>
      </c>
    </row>
    <row r="75" spans="1:11" ht="12.75" customHeight="1" x14ac:dyDescent="0.2">
      <c r="A75" s="235" t="s">
        <v>373</v>
      </c>
      <c r="B75" s="235"/>
      <c r="C75" s="235"/>
      <c r="D75" s="235"/>
      <c r="E75" s="235"/>
      <c r="F75" s="235"/>
      <c r="G75" s="12">
        <v>67</v>
      </c>
      <c r="H75" s="71">
        <v>0</v>
      </c>
      <c r="I75" s="71">
        <v>0</v>
      </c>
      <c r="J75" s="71">
        <v>0</v>
      </c>
      <c r="K75" s="71">
        <v>0</v>
      </c>
    </row>
    <row r="76" spans="1:11" x14ac:dyDescent="0.2">
      <c r="A76" s="228" t="s">
        <v>156</v>
      </c>
      <c r="B76" s="228"/>
      <c r="C76" s="228"/>
      <c r="D76" s="228"/>
      <c r="E76" s="228"/>
      <c r="F76" s="228"/>
      <c r="G76" s="229"/>
      <c r="H76" s="229"/>
      <c r="I76" s="229"/>
      <c r="J76" s="230"/>
      <c r="K76" s="230"/>
    </row>
    <row r="77" spans="1:11" ht="12.75" customHeight="1" x14ac:dyDescent="0.2">
      <c r="A77" s="234" t="s">
        <v>374</v>
      </c>
      <c r="B77" s="234"/>
      <c r="C77" s="234"/>
      <c r="D77" s="234"/>
      <c r="E77" s="234"/>
      <c r="F77" s="234"/>
      <c r="G77" s="12">
        <v>68</v>
      </c>
      <c r="H77" s="71">
        <v>0</v>
      </c>
      <c r="I77" s="71">
        <v>0</v>
      </c>
      <c r="J77" s="71">
        <v>0</v>
      </c>
      <c r="K77" s="71">
        <v>0</v>
      </c>
    </row>
    <row r="78" spans="1:11" ht="12.75" customHeight="1" x14ac:dyDescent="0.2">
      <c r="A78" s="233" t="s">
        <v>375</v>
      </c>
      <c r="B78" s="233"/>
      <c r="C78" s="233"/>
      <c r="D78" s="233"/>
      <c r="E78" s="233"/>
      <c r="F78" s="233"/>
      <c r="G78" s="42">
        <v>69</v>
      </c>
      <c r="H78" s="50">
        <v>0</v>
      </c>
      <c r="I78" s="50">
        <v>0</v>
      </c>
      <c r="J78" s="50">
        <v>0</v>
      </c>
      <c r="K78" s="50">
        <v>0</v>
      </c>
    </row>
    <row r="79" spans="1:11" ht="12.75" customHeight="1" x14ac:dyDescent="0.2">
      <c r="A79" s="233" t="s">
        <v>376</v>
      </c>
      <c r="B79" s="233"/>
      <c r="C79" s="233"/>
      <c r="D79" s="233"/>
      <c r="E79" s="233"/>
      <c r="F79" s="233"/>
      <c r="G79" s="42">
        <v>70</v>
      </c>
      <c r="H79" s="50">
        <v>0</v>
      </c>
      <c r="I79" s="50">
        <v>0</v>
      </c>
      <c r="J79" s="50">
        <v>0</v>
      </c>
      <c r="K79" s="50">
        <v>0</v>
      </c>
    </row>
    <row r="80" spans="1:11" ht="12.75" customHeight="1" x14ac:dyDescent="0.2">
      <c r="A80" s="234" t="s">
        <v>377</v>
      </c>
      <c r="B80" s="234"/>
      <c r="C80" s="234"/>
      <c r="D80" s="234"/>
      <c r="E80" s="234"/>
      <c r="F80" s="234"/>
      <c r="G80" s="12">
        <v>71</v>
      </c>
      <c r="H80" s="71">
        <v>0</v>
      </c>
      <c r="I80" s="71">
        <v>0</v>
      </c>
      <c r="J80" s="71">
        <v>0</v>
      </c>
      <c r="K80" s="71">
        <v>0</v>
      </c>
    </row>
    <row r="81" spans="1:11" ht="12.75" customHeight="1" x14ac:dyDescent="0.2">
      <c r="A81" s="234" t="s">
        <v>378</v>
      </c>
      <c r="B81" s="234"/>
      <c r="C81" s="234"/>
      <c r="D81" s="234"/>
      <c r="E81" s="234"/>
      <c r="F81" s="234"/>
      <c r="G81" s="12">
        <v>72</v>
      </c>
      <c r="H81" s="71">
        <v>0</v>
      </c>
      <c r="I81" s="71">
        <v>0</v>
      </c>
      <c r="J81" s="71">
        <v>0</v>
      </c>
      <c r="K81" s="71">
        <v>0</v>
      </c>
    </row>
    <row r="82" spans="1:11" ht="12.75" customHeight="1" x14ac:dyDescent="0.2">
      <c r="A82" s="235" t="s">
        <v>379</v>
      </c>
      <c r="B82" s="235"/>
      <c r="C82" s="235"/>
      <c r="D82" s="235"/>
      <c r="E82" s="235"/>
      <c r="F82" s="235"/>
      <c r="G82" s="12">
        <v>73</v>
      </c>
      <c r="H82" s="71">
        <v>0</v>
      </c>
      <c r="I82" s="71">
        <v>0</v>
      </c>
      <c r="J82" s="71">
        <v>0</v>
      </c>
      <c r="K82" s="71">
        <v>0</v>
      </c>
    </row>
    <row r="83" spans="1:11" ht="12.75" customHeight="1" x14ac:dyDescent="0.2">
      <c r="A83" s="235" t="s">
        <v>380</v>
      </c>
      <c r="B83" s="235"/>
      <c r="C83" s="235"/>
      <c r="D83" s="235"/>
      <c r="E83" s="235"/>
      <c r="F83" s="235"/>
      <c r="G83" s="12">
        <v>74</v>
      </c>
      <c r="H83" s="71">
        <v>0</v>
      </c>
      <c r="I83" s="71">
        <v>0</v>
      </c>
      <c r="J83" s="71">
        <v>0</v>
      </c>
      <c r="K83" s="71">
        <v>0</v>
      </c>
    </row>
    <row r="84" spans="1:11" x14ac:dyDescent="0.2">
      <c r="A84" s="228" t="s">
        <v>112</v>
      </c>
      <c r="B84" s="228"/>
      <c r="C84" s="228"/>
      <c r="D84" s="228"/>
      <c r="E84" s="228"/>
      <c r="F84" s="228"/>
      <c r="G84" s="229"/>
      <c r="H84" s="229"/>
      <c r="I84" s="229"/>
      <c r="J84" s="230"/>
      <c r="K84" s="230"/>
    </row>
    <row r="85" spans="1:11" ht="12.75" customHeight="1" x14ac:dyDescent="0.2">
      <c r="A85" s="223" t="s">
        <v>381</v>
      </c>
      <c r="B85" s="223"/>
      <c r="C85" s="223"/>
      <c r="D85" s="223"/>
      <c r="E85" s="223"/>
      <c r="F85" s="223"/>
      <c r="G85" s="12">
        <v>75</v>
      </c>
      <c r="H85" s="51">
        <f>H86+H87</f>
        <v>0</v>
      </c>
      <c r="I85" s="51">
        <f>I86+I87</f>
        <v>0</v>
      </c>
      <c r="J85" s="51">
        <f>J86+J87</f>
        <v>0</v>
      </c>
      <c r="K85" s="51">
        <f>K86+K87</f>
        <v>0</v>
      </c>
    </row>
    <row r="86" spans="1:11" ht="12.75" customHeight="1" x14ac:dyDescent="0.2">
      <c r="A86" s="224" t="s">
        <v>157</v>
      </c>
      <c r="B86" s="224"/>
      <c r="C86" s="224"/>
      <c r="D86" s="224"/>
      <c r="E86" s="224"/>
      <c r="F86" s="224"/>
      <c r="G86" s="11">
        <v>76</v>
      </c>
      <c r="H86" s="52">
        <v>0</v>
      </c>
      <c r="I86" s="52">
        <v>0</v>
      </c>
      <c r="J86" s="52">
        <v>0</v>
      </c>
      <c r="K86" s="52">
        <v>0</v>
      </c>
    </row>
    <row r="87" spans="1:11" ht="12.75" customHeight="1" x14ac:dyDescent="0.2">
      <c r="A87" s="224" t="s">
        <v>158</v>
      </c>
      <c r="B87" s="224"/>
      <c r="C87" s="224"/>
      <c r="D87" s="224"/>
      <c r="E87" s="224"/>
      <c r="F87" s="224"/>
      <c r="G87" s="11">
        <v>77</v>
      </c>
      <c r="H87" s="52">
        <v>0</v>
      </c>
      <c r="I87" s="52">
        <v>0</v>
      </c>
      <c r="J87" s="52">
        <v>0</v>
      </c>
      <c r="K87" s="52">
        <v>0</v>
      </c>
    </row>
    <row r="88" spans="1:11" x14ac:dyDescent="0.2">
      <c r="A88" s="231" t="s">
        <v>114</v>
      </c>
      <c r="B88" s="231"/>
      <c r="C88" s="231"/>
      <c r="D88" s="231"/>
      <c r="E88" s="231"/>
      <c r="F88" s="231"/>
      <c r="G88" s="232"/>
      <c r="H88" s="232"/>
      <c r="I88" s="232"/>
      <c r="J88" s="230"/>
      <c r="K88" s="230"/>
    </row>
    <row r="89" spans="1:11" ht="12.75" customHeight="1" x14ac:dyDescent="0.2">
      <c r="A89" s="204" t="s">
        <v>159</v>
      </c>
      <c r="B89" s="204"/>
      <c r="C89" s="204"/>
      <c r="D89" s="204"/>
      <c r="E89" s="204"/>
      <c r="F89" s="204"/>
      <c r="G89" s="11">
        <v>78</v>
      </c>
      <c r="H89" s="52">
        <v>0</v>
      </c>
      <c r="I89" s="52">
        <v>0</v>
      </c>
      <c r="J89" s="52">
        <v>0</v>
      </c>
      <c r="K89" s="52">
        <v>0</v>
      </c>
    </row>
    <row r="90" spans="1:11" ht="24" customHeight="1" x14ac:dyDescent="0.2">
      <c r="A90" s="205" t="s">
        <v>437</v>
      </c>
      <c r="B90" s="205"/>
      <c r="C90" s="205"/>
      <c r="D90" s="205"/>
      <c r="E90" s="205"/>
      <c r="F90" s="205"/>
      <c r="G90" s="12">
        <v>79</v>
      </c>
      <c r="H90" s="69">
        <f>H91+H98</f>
        <v>0</v>
      </c>
      <c r="I90" s="69">
        <f>I91+I98</f>
        <v>0</v>
      </c>
      <c r="J90" s="69">
        <f t="shared" ref="J90:K90" si="8">J91+J98</f>
        <v>0</v>
      </c>
      <c r="K90" s="69">
        <f t="shared" si="8"/>
        <v>0</v>
      </c>
    </row>
    <row r="91" spans="1:11" ht="24" customHeight="1" x14ac:dyDescent="0.2">
      <c r="A91" s="225" t="s">
        <v>444</v>
      </c>
      <c r="B91" s="225"/>
      <c r="C91" s="225"/>
      <c r="D91" s="225"/>
      <c r="E91" s="225"/>
      <c r="F91" s="225"/>
      <c r="G91" s="12">
        <v>80</v>
      </c>
      <c r="H91" s="69">
        <f>SUM(H92:H96)</f>
        <v>0</v>
      </c>
      <c r="I91" s="69">
        <f>SUM(I92:I96)</f>
        <v>0</v>
      </c>
      <c r="J91" s="69">
        <f t="shared" ref="J91:K91" si="9">SUM(J92:J96)</f>
        <v>0</v>
      </c>
      <c r="K91" s="69">
        <f t="shared" si="9"/>
        <v>0</v>
      </c>
    </row>
    <row r="92" spans="1:11" ht="25.5" customHeight="1" x14ac:dyDescent="0.2">
      <c r="A92" s="227" t="s">
        <v>382</v>
      </c>
      <c r="B92" s="227"/>
      <c r="C92" s="227"/>
      <c r="D92" s="227"/>
      <c r="E92" s="227"/>
      <c r="F92" s="227"/>
      <c r="G92" s="12">
        <v>81</v>
      </c>
      <c r="H92" s="52">
        <v>0</v>
      </c>
      <c r="I92" s="52">
        <v>0</v>
      </c>
      <c r="J92" s="52">
        <v>0</v>
      </c>
      <c r="K92" s="52">
        <v>0</v>
      </c>
    </row>
    <row r="93" spans="1:11" ht="38.25" customHeight="1" x14ac:dyDescent="0.2">
      <c r="A93" s="227" t="s">
        <v>383</v>
      </c>
      <c r="B93" s="227"/>
      <c r="C93" s="227"/>
      <c r="D93" s="227"/>
      <c r="E93" s="227"/>
      <c r="F93" s="227"/>
      <c r="G93" s="12">
        <v>82</v>
      </c>
      <c r="H93" s="52">
        <v>0</v>
      </c>
      <c r="I93" s="52">
        <v>0</v>
      </c>
      <c r="J93" s="52">
        <v>0</v>
      </c>
      <c r="K93" s="52">
        <v>0</v>
      </c>
    </row>
    <row r="94" spans="1:11" ht="38.25" customHeight="1" x14ac:dyDescent="0.2">
      <c r="A94" s="227" t="s">
        <v>384</v>
      </c>
      <c r="B94" s="227"/>
      <c r="C94" s="227"/>
      <c r="D94" s="227"/>
      <c r="E94" s="227"/>
      <c r="F94" s="227"/>
      <c r="G94" s="12">
        <v>83</v>
      </c>
      <c r="H94" s="52">
        <v>0</v>
      </c>
      <c r="I94" s="52">
        <v>0</v>
      </c>
      <c r="J94" s="52">
        <v>0</v>
      </c>
      <c r="K94" s="52">
        <v>0</v>
      </c>
    </row>
    <row r="95" spans="1:11" x14ac:dyDescent="0.2">
      <c r="A95" s="227" t="s">
        <v>385</v>
      </c>
      <c r="B95" s="227"/>
      <c r="C95" s="227"/>
      <c r="D95" s="227"/>
      <c r="E95" s="227"/>
      <c r="F95" s="227"/>
      <c r="G95" s="12">
        <v>84</v>
      </c>
      <c r="H95" s="52">
        <v>0</v>
      </c>
      <c r="I95" s="52">
        <v>0</v>
      </c>
      <c r="J95" s="52">
        <v>0</v>
      </c>
      <c r="K95" s="52">
        <v>0</v>
      </c>
    </row>
    <row r="96" spans="1:11" x14ac:dyDescent="0.2">
      <c r="A96" s="227" t="s">
        <v>386</v>
      </c>
      <c r="B96" s="227"/>
      <c r="C96" s="227"/>
      <c r="D96" s="227"/>
      <c r="E96" s="227"/>
      <c r="F96" s="227"/>
      <c r="G96" s="12">
        <v>85</v>
      </c>
      <c r="H96" s="52">
        <v>0</v>
      </c>
      <c r="I96" s="52">
        <v>0</v>
      </c>
      <c r="J96" s="52">
        <v>0</v>
      </c>
      <c r="K96" s="52">
        <v>0</v>
      </c>
    </row>
    <row r="97" spans="1:11" ht="26.25" customHeight="1" x14ac:dyDescent="0.2">
      <c r="A97" s="227" t="s">
        <v>387</v>
      </c>
      <c r="B97" s="227"/>
      <c r="C97" s="227"/>
      <c r="D97" s="227"/>
      <c r="E97" s="227"/>
      <c r="F97" s="227"/>
      <c r="G97" s="12">
        <v>86</v>
      </c>
      <c r="H97" s="52">
        <v>0</v>
      </c>
      <c r="I97" s="52">
        <v>0</v>
      </c>
      <c r="J97" s="52">
        <v>0</v>
      </c>
      <c r="K97" s="52">
        <v>0</v>
      </c>
    </row>
    <row r="98" spans="1:11" ht="25.5" customHeight="1" x14ac:dyDescent="0.2">
      <c r="A98" s="225" t="s">
        <v>438</v>
      </c>
      <c r="B98" s="225"/>
      <c r="C98" s="225"/>
      <c r="D98" s="225"/>
      <c r="E98" s="225"/>
      <c r="F98" s="225"/>
      <c r="G98" s="12">
        <v>87</v>
      </c>
      <c r="H98" s="69">
        <f>SUM(H99:H106)</f>
        <v>0</v>
      </c>
      <c r="I98" s="69">
        <f>SUM(I99:I106)</f>
        <v>0</v>
      </c>
      <c r="J98" s="69">
        <f t="shared" ref="J98:K98" si="10">SUM(J99:J106)</f>
        <v>0</v>
      </c>
      <c r="K98" s="69">
        <f t="shared" si="10"/>
        <v>0</v>
      </c>
    </row>
    <row r="99" spans="1:11" x14ac:dyDescent="0.2">
      <c r="A99" s="226" t="s">
        <v>160</v>
      </c>
      <c r="B99" s="226"/>
      <c r="C99" s="226"/>
      <c r="D99" s="226"/>
      <c r="E99" s="226"/>
      <c r="F99" s="226"/>
      <c r="G99" s="11">
        <v>88</v>
      </c>
      <c r="H99" s="52">
        <v>0</v>
      </c>
      <c r="I99" s="52">
        <v>0</v>
      </c>
      <c r="J99" s="52">
        <v>0</v>
      </c>
      <c r="K99" s="52">
        <v>0</v>
      </c>
    </row>
    <row r="100" spans="1:11" ht="36" customHeight="1" x14ac:dyDescent="0.2">
      <c r="A100" s="227" t="s">
        <v>388</v>
      </c>
      <c r="B100" s="227"/>
      <c r="C100" s="227"/>
      <c r="D100" s="227"/>
      <c r="E100" s="227"/>
      <c r="F100" s="227"/>
      <c r="G100" s="11">
        <v>89</v>
      </c>
      <c r="H100" s="52">
        <v>0</v>
      </c>
      <c r="I100" s="52">
        <v>0</v>
      </c>
      <c r="J100" s="52">
        <v>0</v>
      </c>
      <c r="K100" s="52">
        <v>0</v>
      </c>
    </row>
    <row r="101" spans="1:11" ht="22.15" customHeight="1" x14ac:dyDescent="0.2">
      <c r="A101" s="226" t="s">
        <v>161</v>
      </c>
      <c r="B101" s="226"/>
      <c r="C101" s="226"/>
      <c r="D101" s="226"/>
      <c r="E101" s="226"/>
      <c r="F101" s="226"/>
      <c r="G101" s="11">
        <v>90</v>
      </c>
      <c r="H101" s="52">
        <v>0</v>
      </c>
      <c r="I101" s="52">
        <v>0</v>
      </c>
      <c r="J101" s="52">
        <v>0</v>
      </c>
      <c r="K101" s="52">
        <v>0</v>
      </c>
    </row>
    <row r="102" spans="1:11" ht="22.15" customHeight="1" x14ac:dyDescent="0.2">
      <c r="A102" s="226" t="s">
        <v>162</v>
      </c>
      <c r="B102" s="226"/>
      <c r="C102" s="226"/>
      <c r="D102" s="226"/>
      <c r="E102" s="226"/>
      <c r="F102" s="226"/>
      <c r="G102" s="11">
        <v>91</v>
      </c>
      <c r="H102" s="52">
        <v>0</v>
      </c>
      <c r="I102" s="52">
        <v>0</v>
      </c>
      <c r="J102" s="52">
        <v>0</v>
      </c>
      <c r="K102" s="52">
        <v>0</v>
      </c>
    </row>
    <row r="103" spans="1:11" ht="22.15" customHeight="1" x14ac:dyDescent="0.2">
      <c r="A103" s="226" t="s">
        <v>163</v>
      </c>
      <c r="B103" s="226"/>
      <c r="C103" s="226"/>
      <c r="D103" s="226"/>
      <c r="E103" s="226"/>
      <c r="F103" s="226"/>
      <c r="G103" s="11">
        <v>92</v>
      </c>
      <c r="H103" s="52">
        <v>0</v>
      </c>
      <c r="I103" s="52">
        <v>0</v>
      </c>
      <c r="J103" s="52">
        <v>0</v>
      </c>
      <c r="K103" s="52">
        <v>0</v>
      </c>
    </row>
    <row r="104" spans="1:11" ht="12.75" customHeight="1" x14ac:dyDescent="0.2">
      <c r="A104" s="227" t="s">
        <v>389</v>
      </c>
      <c r="B104" s="227"/>
      <c r="C104" s="227"/>
      <c r="D104" s="227"/>
      <c r="E104" s="227"/>
      <c r="F104" s="227"/>
      <c r="G104" s="11">
        <v>93</v>
      </c>
      <c r="H104" s="52">
        <v>0</v>
      </c>
      <c r="I104" s="52">
        <v>0</v>
      </c>
      <c r="J104" s="52">
        <v>0</v>
      </c>
      <c r="K104" s="52">
        <v>0</v>
      </c>
    </row>
    <row r="105" spans="1:11" ht="26.25" customHeight="1" x14ac:dyDescent="0.2">
      <c r="A105" s="227" t="s">
        <v>390</v>
      </c>
      <c r="B105" s="227"/>
      <c r="C105" s="227"/>
      <c r="D105" s="227"/>
      <c r="E105" s="227"/>
      <c r="F105" s="227"/>
      <c r="G105" s="11">
        <v>94</v>
      </c>
      <c r="H105" s="52">
        <v>0</v>
      </c>
      <c r="I105" s="52">
        <v>0</v>
      </c>
      <c r="J105" s="52">
        <v>0</v>
      </c>
      <c r="K105" s="52">
        <v>0</v>
      </c>
    </row>
    <row r="106" spans="1:11" x14ac:dyDescent="0.2">
      <c r="A106" s="227" t="s">
        <v>391</v>
      </c>
      <c r="B106" s="227"/>
      <c r="C106" s="227"/>
      <c r="D106" s="227"/>
      <c r="E106" s="227"/>
      <c r="F106" s="227"/>
      <c r="G106" s="11">
        <v>95</v>
      </c>
      <c r="H106" s="52">
        <v>0</v>
      </c>
      <c r="I106" s="52">
        <v>0</v>
      </c>
      <c r="J106" s="52">
        <v>0</v>
      </c>
      <c r="K106" s="52">
        <v>0</v>
      </c>
    </row>
    <row r="107" spans="1:11" ht="24.75" customHeight="1" x14ac:dyDescent="0.2">
      <c r="A107" s="227" t="s">
        <v>392</v>
      </c>
      <c r="B107" s="227"/>
      <c r="C107" s="227"/>
      <c r="D107" s="227"/>
      <c r="E107" s="227"/>
      <c r="F107" s="227"/>
      <c r="G107" s="11">
        <v>96</v>
      </c>
      <c r="H107" s="52">
        <v>0</v>
      </c>
      <c r="I107" s="52">
        <v>0</v>
      </c>
      <c r="J107" s="52">
        <v>0</v>
      </c>
      <c r="K107" s="52">
        <v>0</v>
      </c>
    </row>
    <row r="108" spans="1:11" ht="22.9" customHeight="1" x14ac:dyDescent="0.2">
      <c r="A108" s="205" t="s">
        <v>439</v>
      </c>
      <c r="B108" s="205"/>
      <c r="C108" s="205"/>
      <c r="D108" s="205"/>
      <c r="E108" s="205"/>
      <c r="F108" s="205"/>
      <c r="G108" s="12">
        <v>97</v>
      </c>
      <c r="H108" s="69">
        <f>H91+H98-H107-H97</f>
        <v>0</v>
      </c>
      <c r="I108" s="69">
        <f>I91+I98-I107-I97</f>
        <v>0</v>
      </c>
      <c r="J108" s="69">
        <f t="shared" ref="J108:K108" si="11">J91+J98-J107-J97</f>
        <v>0</v>
      </c>
      <c r="K108" s="69">
        <f t="shared" si="11"/>
        <v>0</v>
      </c>
    </row>
    <row r="109" spans="1:11" ht="12.75" customHeight="1" x14ac:dyDescent="0.2">
      <c r="A109" s="205" t="s">
        <v>393</v>
      </c>
      <c r="B109" s="205"/>
      <c r="C109" s="205"/>
      <c r="D109" s="205"/>
      <c r="E109" s="205"/>
      <c r="F109" s="205"/>
      <c r="G109" s="12">
        <v>98</v>
      </c>
      <c r="H109" s="51">
        <f>H89+H108</f>
        <v>0</v>
      </c>
      <c r="I109" s="51">
        <f>I89+I108</f>
        <v>0</v>
      </c>
      <c r="J109" s="51">
        <f t="shared" ref="J109:K109" si="12">J89+J108</f>
        <v>0</v>
      </c>
      <c r="K109" s="51">
        <f t="shared" si="12"/>
        <v>0</v>
      </c>
    </row>
    <row r="110" spans="1:11" x14ac:dyDescent="0.2">
      <c r="A110" s="228" t="s">
        <v>164</v>
      </c>
      <c r="B110" s="228"/>
      <c r="C110" s="228"/>
      <c r="D110" s="228"/>
      <c r="E110" s="228"/>
      <c r="F110" s="228"/>
      <c r="G110" s="229"/>
      <c r="H110" s="229"/>
      <c r="I110" s="229"/>
      <c r="J110" s="230"/>
      <c r="K110" s="230"/>
    </row>
    <row r="111" spans="1:11" ht="12.75" customHeight="1" x14ac:dyDescent="0.2">
      <c r="A111" s="223" t="s">
        <v>394</v>
      </c>
      <c r="B111" s="223"/>
      <c r="C111" s="223"/>
      <c r="D111" s="223"/>
      <c r="E111" s="223"/>
      <c r="F111" s="223"/>
      <c r="G111" s="12">
        <v>99</v>
      </c>
      <c r="H111" s="51">
        <f>H112+H113</f>
        <v>0</v>
      </c>
      <c r="I111" s="51">
        <f>I112+I113</f>
        <v>0</v>
      </c>
      <c r="J111" s="51">
        <f>J112+J113</f>
        <v>0</v>
      </c>
      <c r="K111" s="51">
        <f>K112+K113</f>
        <v>0</v>
      </c>
    </row>
    <row r="112" spans="1:11" ht="12.75" customHeight="1" x14ac:dyDescent="0.2">
      <c r="A112" s="224" t="s">
        <v>113</v>
      </c>
      <c r="B112" s="224"/>
      <c r="C112" s="224"/>
      <c r="D112" s="224"/>
      <c r="E112" s="224"/>
      <c r="F112" s="224"/>
      <c r="G112" s="11">
        <v>100</v>
      </c>
      <c r="H112" s="52">
        <v>0</v>
      </c>
      <c r="I112" s="52">
        <v>0</v>
      </c>
      <c r="J112" s="52">
        <v>0</v>
      </c>
      <c r="K112" s="52">
        <v>0</v>
      </c>
    </row>
    <row r="113" spans="1:11" ht="12.75" customHeight="1" x14ac:dyDescent="0.2">
      <c r="A113" s="224" t="s">
        <v>165</v>
      </c>
      <c r="B113" s="224"/>
      <c r="C113" s="224"/>
      <c r="D113" s="224"/>
      <c r="E113" s="224"/>
      <c r="F113" s="22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4" zoomScaleNormal="100" zoomScaleSheetLayoutView="100" workbookViewId="0">
      <selection activeCell="I16" sqref="I1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9" t="s">
        <v>166</v>
      </c>
      <c r="B1" s="260"/>
      <c r="C1" s="260"/>
      <c r="D1" s="260"/>
      <c r="E1" s="260"/>
      <c r="F1" s="260"/>
      <c r="G1" s="260"/>
      <c r="H1" s="260"/>
      <c r="I1" s="260"/>
    </row>
    <row r="2" spans="1:9" x14ac:dyDescent="0.2">
      <c r="A2" s="261" t="s">
        <v>462</v>
      </c>
      <c r="B2" s="213"/>
      <c r="C2" s="213"/>
      <c r="D2" s="213"/>
      <c r="E2" s="213"/>
      <c r="F2" s="213"/>
      <c r="G2" s="213"/>
      <c r="H2" s="213"/>
      <c r="I2" s="213"/>
    </row>
    <row r="3" spans="1:9" x14ac:dyDescent="0.2">
      <c r="A3" s="263" t="s">
        <v>448</v>
      </c>
      <c r="B3" s="264"/>
      <c r="C3" s="264"/>
      <c r="D3" s="264"/>
      <c r="E3" s="264"/>
      <c r="F3" s="264"/>
      <c r="G3" s="264"/>
      <c r="H3" s="264"/>
      <c r="I3" s="264"/>
    </row>
    <row r="4" spans="1:9" x14ac:dyDescent="0.2">
      <c r="A4" s="262" t="s">
        <v>464</v>
      </c>
      <c r="B4" s="216"/>
      <c r="C4" s="216"/>
      <c r="D4" s="216"/>
      <c r="E4" s="216"/>
      <c r="F4" s="216"/>
      <c r="G4" s="216"/>
      <c r="H4" s="216"/>
      <c r="I4" s="217"/>
    </row>
    <row r="5" spans="1:9" ht="23.25" x14ac:dyDescent="0.2">
      <c r="A5" s="265" t="s">
        <v>2</v>
      </c>
      <c r="B5" s="221"/>
      <c r="C5" s="221"/>
      <c r="D5" s="221"/>
      <c r="E5" s="221"/>
      <c r="F5" s="221"/>
      <c r="G5" s="60" t="s">
        <v>103</v>
      </c>
      <c r="H5" s="61" t="s">
        <v>301</v>
      </c>
      <c r="I5" s="61" t="s">
        <v>279</v>
      </c>
    </row>
    <row r="6" spans="1:9" x14ac:dyDescent="0.2">
      <c r="A6" s="266">
        <v>1</v>
      </c>
      <c r="B6" s="221"/>
      <c r="C6" s="221"/>
      <c r="D6" s="221"/>
      <c r="E6" s="221"/>
      <c r="F6" s="221"/>
      <c r="G6" s="62">
        <v>2</v>
      </c>
      <c r="H6" s="61" t="s">
        <v>167</v>
      </c>
      <c r="I6" s="61" t="s">
        <v>168</v>
      </c>
    </row>
    <row r="7" spans="1:9" x14ac:dyDescent="0.2">
      <c r="A7" s="256" t="s">
        <v>169</v>
      </c>
      <c r="B7" s="256"/>
      <c r="C7" s="256"/>
      <c r="D7" s="256"/>
      <c r="E7" s="256"/>
      <c r="F7" s="256"/>
      <c r="G7" s="256"/>
      <c r="H7" s="256"/>
      <c r="I7" s="256"/>
    </row>
    <row r="8" spans="1:9" ht="12.75" customHeight="1" x14ac:dyDescent="0.2">
      <c r="A8" s="203" t="s">
        <v>170</v>
      </c>
      <c r="B8" s="203"/>
      <c r="C8" s="203"/>
      <c r="D8" s="203"/>
      <c r="E8" s="203"/>
      <c r="F8" s="203"/>
      <c r="G8" s="63">
        <v>1</v>
      </c>
      <c r="H8" s="64">
        <v>-515648</v>
      </c>
      <c r="I8" s="64">
        <v>235313</v>
      </c>
    </row>
    <row r="9" spans="1:9" ht="12.75" customHeight="1" x14ac:dyDescent="0.2">
      <c r="A9" s="258" t="s">
        <v>171</v>
      </c>
      <c r="B9" s="258"/>
      <c r="C9" s="258"/>
      <c r="D9" s="258"/>
      <c r="E9" s="258"/>
      <c r="F9" s="258"/>
      <c r="G9" s="65">
        <v>2</v>
      </c>
      <c r="H9" s="66">
        <f>H10+H11+H12+H13+H14+H15+H16+H17</f>
        <v>1522197</v>
      </c>
      <c r="I9" s="66">
        <f>I10+I11+I12+I13+I14+I15+I16+I17</f>
        <v>2074537</v>
      </c>
    </row>
    <row r="10" spans="1:9" ht="12.75" customHeight="1" x14ac:dyDescent="0.2">
      <c r="A10" s="237" t="s">
        <v>172</v>
      </c>
      <c r="B10" s="237"/>
      <c r="C10" s="237"/>
      <c r="D10" s="237"/>
      <c r="E10" s="237"/>
      <c r="F10" s="237"/>
      <c r="G10" s="63">
        <v>3</v>
      </c>
      <c r="H10" s="64">
        <v>1331729</v>
      </c>
      <c r="I10" s="64">
        <v>1341062</v>
      </c>
    </row>
    <row r="11" spans="1:9" ht="22.15" customHeight="1" x14ac:dyDescent="0.2">
      <c r="A11" s="237" t="s">
        <v>173</v>
      </c>
      <c r="B11" s="237"/>
      <c r="C11" s="237"/>
      <c r="D11" s="237"/>
      <c r="E11" s="237"/>
      <c r="F11" s="237"/>
      <c r="G11" s="63">
        <v>4</v>
      </c>
      <c r="H11" s="64">
        <v>-106361</v>
      </c>
      <c r="I11" s="64">
        <v>0</v>
      </c>
    </row>
    <row r="12" spans="1:9" ht="23.45" customHeight="1" x14ac:dyDescent="0.2">
      <c r="A12" s="237" t="s">
        <v>174</v>
      </c>
      <c r="B12" s="237"/>
      <c r="C12" s="237"/>
      <c r="D12" s="237"/>
      <c r="E12" s="237"/>
      <c r="F12" s="237"/>
      <c r="G12" s="63">
        <v>5</v>
      </c>
      <c r="H12" s="64">
        <v>0</v>
      </c>
      <c r="I12" s="64">
        <v>0</v>
      </c>
    </row>
    <row r="13" spans="1:9" ht="12.75" customHeight="1" x14ac:dyDescent="0.2">
      <c r="A13" s="237" t="s">
        <v>175</v>
      </c>
      <c r="B13" s="237"/>
      <c r="C13" s="237"/>
      <c r="D13" s="237"/>
      <c r="E13" s="237"/>
      <c r="F13" s="237"/>
      <c r="G13" s="63">
        <v>6</v>
      </c>
      <c r="H13" s="64">
        <v>0</v>
      </c>
      <c r="I13" s="64">
        <v>0</v>
      </c>
    </row>
    <row r="14" spans="1:9" ht="12.75" customHeight="1" x14ac:dyDescent="0.2">
      <c r="A14" s="237" t="s">
        <v>176</v>
      </c>
      <c r="B14" s="237"/>
      <c r="C14" s="237"/>
      <c r="D14" s="237"/>
      <c r="E14" s="237"/>
      <c r="F14" s="237"/>
      <c r="G14" s="63">
        <v>7</v>
      </c>
      <c r="H14" s="64">
        <v>352015</v>
      </c>
      <c r="I14" s="64">
        <v>430209</v>
      </c>
    </row>
    <row r="15" spans="1:9" ht="12.75" customHeight="1" x14ac:dyDescent="0.2">
      <c r="A15" s="237" t="s">
        <v>177</v>
      </c>
      <c r="B15" s="237"/>
      <c r="C15" s="237"/>
      <c r="D15" s="237"/>
      <c r="E15" s="237"/>
      <c r="F15" s="237"/>
      <c r="G15" s="63">
        <v>8</v>
      </c>
      <c r="H15" s="64">
        <v>-55115</v>
      </c>
      <c r="I15" s="64">
        <v>320000</v>
      </c>
    </row>
    <row r="16" spans="1:9" ht="12.75" customHeight="1" x14ac:dyDescent="0.2">
      <c r="A16" s="237" t="s">
        <v>178</v>
      </c>
      <c r="B16" s="237"/>
      <c r="C16" s="237"/>
      <c r="D16" s="237"/>
      <c r="E16" s="237"/>
      <c r="F16" s="237"/>
      <c r="G16" s="63">
        <v>9</v>
      </c>
      <c r="H16" s="64">
        <v>-71</v>
      </c>
      <c r="I16" s="64">
        <v>-16734</v>
      </c>
    </row>
    <row r="17" spans="1:9" ht="25.15" customHeight="1" x14ac:dyDescent="0.2">
      <c r="A17" s="237" t="s">
        <v>179</v>
      </c>
      <c r="B17" s="237"/>
      <c r="C17" s="237"/>
      <c r="D17" s="237"/>
      <c r="E17" s="237"/>
      <c r="F17" s="237"/>
      <c r="G17" s="63">
        <v>10</v>
      </c>
      <c r="H17" s="64">
        <v>0</v>
      </c>
      <c r="I17" s="64">
        <v>0</v>
      </c>
    </row>
    <row r="18" spans="1:9" ht="28.15" customHeight="1" x14ac:dyDescent="0.2">
      <c r="A18" s="254" t="s">
        <v>306</v>
      </c>
      <c r="B18" s="254"/>
      <c r="C18" s="254"/>
      <c r="D18" s="254"/>
      <c r="E18" s="254"/>
      <c r="F18" s="254"/>
      <c r="G18" s="65">
        <v>11</v>
      </c>
      <c r="H18" s="66">
        <f>H8+H9</f>
        <v>1006549</v>
      </c>
      <c r="I18" s="66">
        <f>I8+I9</f>
        <v>2309850</v>
      </c>
    </row>
    <row r="19" spans="1:9" ht="12.75" customHeight="1" x14ac:dyDescent="0.2">
      <c r="A19" s="258" t="s">
        <v>180</v>
      </c>
      <c r="B19" s="258"/>
      <c r="C19" s="258"/>
      <c r="D19" s="258"/>
      <c r="E19" s="258"/>
      <c r="F19" s="258"/>
      <c r="G19" s="65">
        <v>12</v>
      </c>
      <c r="H19" s="66">
        <f>H20+H21+H22+H23</f>
        <v>-665647</v>
      </c>
      <c r="I19" s="66">
        <f>I20+I21+I22+I23</f>
        <v>-949895</v>
      </c>
    </row>
    <row r="20" spans="1:9" ht="12.75" customHeight="1" x14ac:dyDescent="0.2">
      <c r="A20" s="237" t="s">
        <v>181</v>
      </c>
      <c r="B20" s="237"/>
      <c r="C20" s="237"/>
      <c r="D20" s="237"/>
      <c r="E20" s="237"/>
      <c r="F20" s="237"/>
      <c r="G20" s="63">
        <v>13</v>
      </c>
      <c r="H20" s="64">
        <v>361768</v>
      </c>
      <c r="I20" s="64">
        <v>1376797</v>
      </c>
    </row>
    <row r="21" spans="1:9" ht="12.75" customHeight="1" x14ac:dyDescent="0.2">
      <c r="A21" s="237" t="s">
        <v>182</v>
      </c>
      <c r="B21" s="237"/>
      <c r="C21" s="237"/>
      <c r="D21" s="237"/>
      <c r="E21" s="237"/>
      <c r="F21" s="237"/>
      <c r="G21" s="63">
        <v>14</v>
      </c>
      <c r="H21" s="64">
        <v>-999130</v>
      </c>
      <c r="I21" s="64">
        <v>-1718338</v>
      </c>
    </row>
    <row r="22" spans="1:9" ht="12.75" customHeight="1" x14ac:dyDescent="0.2">
      <c r="A22" s="237" t="s">
        <v>183</v>
      </c>
      <c r="B22" s="237"/>
      <c r="C22" s="237"/>
      <c r="D22" s="237"/>
      <c r="E22" s="237"/>
      <c r="F22" s="237"/>
      <c r="G22" s="63">
        <v>15</v>
      </c>
      <c r="H22" s="64">
        <v>-28285</v>
      </c>
      <c r="I22" s="64">
        <v>-608354</v>
      </c>
    </row>
    <row r="23" spans="1:9" ht="12.75" customHeight="1" x14ac:dyDescent="0.2">
      <c r="A23" s="237" t="s">
        <v>184</v>
      </c>
      <c r="B23" s="237"/>
      <c r="C23" s="237"/>
      <c r="D23" s="237"/>
      <c r="E23" s="237"/>
      <c r="F23" s="237"/>
      <c r="G23" s="63">
        <v>16</v>
      </c>
      <c r="H23" s="64">
        <v>0</v>
      </c>
      <c r="I23" s="64">
        <v>0</v>
      </c>
    </row>
    <row r="24" spans="1:9" ht="12.75" customHeight="1" x14ac:dyDescent="0.2">
      <c r="A24" s="254" t="s">
        <v>185</v>
      </c>
      <c r="B24" s="254"/>
      <c r="C24" s="254"/>
      <c r="D24" s="254"/>
      <c r="E24" s="254"/>
      <c r="F24" s="254"/>
      <c r="G24" s="65">
        <v>17</v>
      </c>
      <c r="H24" s="66">
        <f>H18+H19</f>
        <v>340902</v>
      </c>
      <c r="I24" s="66">
        <f>I18+I19</f>
        <v>1359955</v>
      </c>
    </row>
    <row r="25" spans="1:9" ht="12.75" customHeight="1" x14ac:dyDescent="0.2">
      <c r="A25" s="203" t="s">
        <v>186</v>
      </c>
      <c r="B25" s="203"/>
      <c r="C25" s="203"/>
      <c r="D25" s="203"/>
      <c r="E25" s="203"/>
      <c r="F25" s="203"/>
      <c r="G25" s="63">
        <v>18</v>
      </c>
      <c r="H25" s="64">
        <v>-270697</v>
      </c>
      <c r="I25" s="64">
        <v>-430209</v>
      </c>
    </row>
    <row r="26" spans="1:9" ht="12.75" customHeight="1" x14ac:dyDescent="0.2">
      <c r="A26" s="203" t="s">
        <v>187</v>
      </c>
      <c r="B26" s="203"/>
      <c r="C26" s="203"/>
      <c r="D26" s="203"/>
      <c r="E26" s="203"/>
      <c r="F26" s="203"/>
      <c r="G26" s="63">
        <v>19</v>
      </c>
      <c r="H26" s="64">
        <v>0</v>
      </c>
      <c r="I26" s="64">
        <v>0</v>
      </c>
    </row>
    <row r="27" spans="1:9" ht="25.9" customHeight="1" x14ac:dyDescent="0.2">
      <c r="A27" s="255" t="s">
        <v>188</v>
      </c>
      <c r="B27" s="255"/>
      <c r="C27" s="255"/>
      <c r="D27" s="255"/>
      <c r="E27" s="255"/>
      <c r="F27" s="255"/>
      <c r="G27" s="65">
        <v>20</v>
      </c>
      <c r="H27" s="66">
        <f>H24+H25+H26</f>
        <v>70205</v>
      </c>
      <c r="I27" s="66">
        <f>I24+I25+I26</f>
        <v>929746</v>
      </c>
    </row>
    <row r="28" spans="1:9" x14ac:dyDescent="0.2">
      <c r="A28" s="256" t="s">
        <v>189</v>
      </c>
      <c r="B28" s="256"/>
      <c r="C28" s="256"/>
      <c r="D28" s="256"/>
      <c r="E28" s="256"/>
      <c r="F28" s="256"/>
      <c r="G28" s="256"/>
      <c r="H28" s="256"/>
      <c r="I28" s="256"/>
    </row>
    <row r="29" spans="1:9" ht="30.6" customHeight="1" x14ac:dyDescent="0.2">
      <c r="A29" s="203" t="s">
        <v>190</v>
      </c>
      <c r="B29" s="203"/>
      <c r="C29" s="203"/>
      <c r="D29" s="203"/>
      <c r="E29" s="203"/>
      <c r="F29" s="203"/>
      <c r="G29" s="63">
        <v>21</v>
      </c>
      <c r="H29" s="67">
        <v>141682</v>
      </c>
      <c r="I29" s="67">
        <v>223376</v>
      </c>
    </row>
    <row r="30" spans="1:9" ht="12.75" customHeight="1" x14ac:dyDescent="0.2">
      <c r="A30" s="203" t="s">
        <v>191</v>
      </c>
      <c r="B30" s="203"/>
      <c r="C30" s="203"/>
      <c r="D30" s="203"/>
      <c r="E30" s="203"/>
      <c r="F30" s="203"/>
      <c r="G30" s="63">
        <v>22</v>
      </c>
      <c r="H30" s="67">
        <v>0</v>
      </c>
      <c r="I30" s="67">
        <v>0</v>
      </c>
    </row>
    <row r="31" spans="1:9" ht="12.75" customHeight="1" x14ac:dyDescent="0.2">
      <c r="A31" s="203" t="s">
        <v>192</v>
      </c>
      <c r="B31" s="203"/>
      <c r="C31" s="203"/>
      <c r="D31" s="203"/>
      <c r="E31" s="203"/>
      <c r="F31" s="203"/>
      <c r="G31" s="63">
        <v>23</v>
      </c>
      <c r="H31" s="67">
        <v>0</v>
      </c>
      <c r="I31" s="67">
        <v>0</v>
      </c>
    </row>
    <row r="32" spans="1:9" ht="12.75" customHeight="1" x14ac:dyDescent="0.2">
      <c r="A32" s="203" t="s">
        <v>193</v>
      </c>
      <c r="B32" s="203"/>
      <c r="C32" s="203"/>
      <c r="D32" s="203"/>
      <c r="E32" s="203"/>
      <c r="F32" s="203"/>
      <c r="G32" s="63">
        <v>24</v>
      </c>
      <c r="H32" s="67">
        <v>0</v>
      </c>
      <c r="I32" s="67">
        <v>0</v>
      </c>
    </row>
    <row r="33" spans="1:9" ht="12.75" customHeight="1" x14ac:dyDescent="0.2">
      <c r="A33" s="203" t="s">
        <v>194</v>
      </c>
      <c r="B33" s="203"/>
      <c r="C33" s="203"/>
      <c r="D33" s="203"/>
      <c r="E33" s="203"/>
      <c r="F33" s="203"/>
      <c r="G33" s="63">
        <v>25</v>
      </c>
      <c r="H33" s="67">
        <v>0</v>
      </c>
      <c r="I33" s="67">
        <v>0</v>
      </c>
    </row>
    <row r="34" spans="1:9" ht="12.75" customHeight="1" x14ac:dyDescent="0.2">
      <c r="A34" s="203" t="s">
        <v>195</v>
      </c>
      <c r="B34" s="203"/>
      <c r="C34" s="203"/>
      <c r="D34" s="203"/>
      <c r="E34" s="203"/>
      <c r="F34" s="203"/>
      <c r="G34" s="63">
        <v>26</v>
      </c>
      <c r="H34" s="67">
        <v>0</v>
      </c>
      <c r="I34" s="67">
        <v>0</v>
      </c>
    </row>
    <row r="35" spans="1:9" ht="26.45" customHeight="1" x14ac:dyDescent="0.2">
      <c r="A35" s="254" t="s">
        <v>196</v>
      </c>
      <c r="B35" s="254"/>
      <c r="C35" s="254"/>
      <c r="D35" s="254"/>
      <c r="E35" s="254"/>
      <c r="F35" s="254"/>
      <c r="G35" s="65">
        <v>27</v>
      </c>
      <c r="H35" s="68">
        <f>H29+H30+H31+H32+H33+H34</f>
        <v>141682</v>
      </c>
      <c r="I35" s="68">
        <f>I29+I30+I31+I32+I33+I34</f>
        <v>223376</v>
      </c>
    </row>
    <row r="36" spans="1:9" ht="22.9" customHeight="1" x14ac:dyDescent="0.2">
      <c r="A36" s="203" t="s">
        <v>197</v>
      </c>
      <c r="B36" s="203"/>
      <c r="C36" s="203"/>
      <c r="D36" s="203"/>
      <c r="E36" s="203"/>
      <c r="F36" s="203"/>
      <c r="G36" s="63">
        <v>28</v>
      </c>
      <c r="H36" s="67">
        <v>-67534</v>
      </c>
      <c r="I36" s="67">
        <v>-91686</v>
      </c>
    </row>
    <row r="37" spans="1:9" ht="12.75" customHeight="1" x14ac:dyDescent="0.2">
      <c r="A37" s="203" t="s">
        <v>198</v>
      </c>
      <c r="B37" s="203"/>
      <c r="C37" s="203"/>
      <c r="D37" s="203"/>
      <c r="E37" s="203"/>
      <c r="F37" s="203"/>
      <c r="G37" s="63">
        <v>29</v>
      </c>
      <c r="H37" s="67">
        <v>0</v>
      </c>
      <c r="I37" s="67">
        <v>0</v>
      </c>
    </row>
    <row r="38" spans="1:9" ht="12.75" customHeight="1" x14ac:dyDescent="0.2">
      <c r="A38" s="203" t="s">
        <v>199</v>
      </c>
      <c r="B38" s="203"/>
      <c r="C38" s="203"/>
      <c r="D38" s="203"/>
      <c r="E38" s="203"/>
      <c r="F38" s="203"/>
      <c r="G38" s="63">
        <v>30</v>
      </c>
      <c r="H38" s="67">
        <v>0</v>
      </c>
      <c r="I38" s="67">
        <v>0</v>
      </c>
    </row>
    <row r="39" spans="1:9" ht="12.75" customHeight="1" x14ac:dyDescent="0.2">
      <c r="A39" s="203" t="s">
        <v>200</v>
      </c>
      <c r="B39" s="203"/>
      <c r="C39" s="203"/>
      <c r="D39" s="203"/>
      <c r="E39" s="203"/>
      <c r="F39" s="203"/>
      <c r="G39" s="63">
        <v>31</v>
      </c>
      <c r="H39" s="67">
        <v>0</v>
      </c>
      <c r="I39" s="67">
        <v>0</v>
      </c>
    </row>
    <row r="40" spans="1:9" ht="12.75" customHeight="1" x14ac:dyDescent="0.2">
      <c r="A40" s="203" t="s">
        <v>201</v>
      </c>
      <c r="B40" s="203"/>
      <c r="C40" s="203"/>
      <c r="D40" s="203"/>
      <c r="E40" s="203"/>
      <c r="F40" s="203"/>
      <c r="G40" s="63">
        <v>32</v>
      </c>
      <c r="H40" s="67">
        <v>0</v>
      </c>
      <c r="I40" s="67">
        <v>0</v>
      </c>
    </row>
    <row r="41" spans="1:9" ht="24" customHeight="1" x14ac:dyDescent="0.2">
      <c r="A41" s="254" t="s">
        <v>202</v>
      </c>
      <c r="B41" s="254"/>
      <c r="C41" s="254"/>
      <c r="D41" s="254"/>
      <c r="E41" s="254"/>
      <c r="F41" s="254"/>
      <c r="G41" s="65">
        <v>33</v>
      </c>
      <c r="H41" s="68">
        <f>H36+H37+H38+H39+H40</f>
        <v>-67534</v>
      </c>
      <c r="I41" s="68">
        <f>I36+I37+I38+I39+I40</f>
        <v>-91686</v>
      </c>
    </row>
    <row r="42" spans="1:9" ht="29.45" customHeight="1" x14ac:dyDescent="0.2">
      <c r="A42" s="255" t="s">
        <v>203</v>
      </c>
      <c r="B42" s="255"/>
      <c r="C42" s="255"/>
      <c r="D42" s="255"/>
      <c r="E42" s="255"/>
      <c r="F42" s="255"/>
      <c r="G42" s="65">
        <v>34</v>
      </c>
      <c r="H42" s="68">
        <f>H35+H41</f>
        <v>74148</v>
      </c>
      <c r="I42" s="68">
        <f>I35+I41</f>
        <v>131690</v>
      </c>
    </row>
    <row r="43" spans="1:9" x14ac:dyDescent="0.2">
      <c r="A43" s="256" t="s">
        <v>204</v>
      </c>
      <c r="B43" s="256"/>
      <c r="C43" s="256"/>
      <c r="D43" s="256"/>
      <c r="E43" s="256"/>
      <c r="F43" s="256"/>
      <c r="G43" s="256"/>
      <c r="H43" s="256"/>
      <c r="I43" s="256"/>
    </row>
    <row r="44" spans="1:9" ht="12.75" customHeight="1" x14ac:dyDescent="0.2">
      <c r="A44" s="203" t="s">
        <v>205</v>
      </c>
      <c r="B44" s="203"/>
      <c r="C44" s="203"/>
      <c r="D44" s="203"/>
      <c r="E44" s="203"/>
      <c r="F44" s="203"/>
      <c r="G44" s="63">
        <v>35</v>
      </c>
      <c r="H44" s="67">
        <v>0</v>
      </c>
      <c r="I44" s="67">
        <v>0</v>
      </c>
    </row>
    <row r="45" spans="1:9" ht="25.15" customHeight="1" x14ac:dyDescent="0.2">
      <c r="A45" s="203" t="s">
        <v>206</v>
      </c>
      <c r="B45" s="203"/>
      <c r="C45" s="203"/>
      <c r="D45" s="203"/>
      <c r="E45" s="203"/>
      <c r="F45" s="203"/>
      <c r="G45" s="63">
        <v>36</v>
      </c>
      <c r="H45" s="67">
        <v>0</v>
      </c>
      <c r="I45" s="67">
        <v>0</v>
      </c>
    </row>
    <row r="46" spans="1:9" ht="12.75" customHeight="1" x14ac:dyDescent="0.2">
      <c r="A46" s="203" t="s">
        <v>207</v>
      </c>
      <c r="B46" s="203"/>
      <c r="C46" s="203"/>
      <c r="D46" s="203"/>
      <c r="E46" s="203"/>
      <c r="F46" s="203"/>
      <c r="G46" s="63">
        <v>37</v>
      </c>
      <c r="H46" s="67">
        <v>665000</v>
      </c>
      <c r="I46" s="67">
        <v>0</v>
      </c>
    </row>
    <row r="47" spans="1:9" ht="12.75" customHeight="1" x14ac:dyDescent="0.2">
      <c r="A47" s="203" t="s">
        <v>208</v>
      </c>
      <c r="B47" s="203"/>
      <c r="C47" s="203"/>
      <c r="D47" s="203"/>
      <c r="E47" s="203"/>
      <c r="F47" s="203"/>
      <c r="G47" s="63">
        <v>38</v>
      </c>
      <c r="H47" s="67">
        <v>0</v>
      </c>
      <c r="I47" s="67">
        <v>0</v>
      </c>
    </row>
    <row r="48" spans="1:9" ht="22.15" customHeight="1" x14ac:dyDescent="0.2">
      <c r="A48" s="254" t="s">
        <v>209</v>
      </c>
      <c r="B48" s="254"/>
      <c r="C48" s="254"/>
      <c r="D48" s="254"/>
      <c r="E48" s="254"/>
      <c r="F48" s="254"/>
      <c r="G48" s="65">
        <v>39</v>
      </c>
      <c r="H48" s="68">
        <f>H44+H45+H46+H47</f>
        <v>665000</v>
      </c>
      <c r="I48" s="68">
        <f>I44+I45+I46+I47</f>
        <v>0</v>
      </c>
    </row>
    <row r="49" spans="1:9" ht="24.6" customHeight="1" x14ac:dyDescent="0.2">
      <c r="A49" s="203" t="s">
        <v>305</v>
      </c>
      <c r="B49" s="203"/>
      <c r="C49" s="203"/>
      <c r="D49" s="203"/>
      <c r="E49" s="203"/>
      <c r="F49" s="203"/>
      <c r="G49" s="63">
        <v>40</v>
      </c>
      <c r="H49" s="67">
        <v>-508403</v>
      </c>
      <c r="I49" s="67">
        <v>-812165</v>
      </c>
    </row>
    <row r="50" spans="1:9" ht="12.75" customHeight="1" x14ac:dyDescent="0.2">
      <c r="A50" s="203" t="s">
        <v>210</v>
      </c>
      <c r="B50" s="203"/>
      <c r="C50" s="203"/>
      <c r="D50" s="203"/>
      <c r="E50" s="203"/>
      <c r="F50" s="203"/>
      <c r="G50" s="63">
        <v>41</v>
      </c>
      <c r="H50" s="67">
        <v>0</v>
      </c>
      <c r="I50" s="67">
        <v>0</v>
      </c>
    </row>
    <row r="51" spans="1:9" ht="12.75" customHeight="1" x14ac:dyDescent="0.2">
      <c r="A51" s="203" t="s">
        <v>211</v>
      </c>
      <c r="B51" s="203"/>
      <c r="C51" s="203"/>
      <c r="D51" s="203"/>
      <c r="E51" s="203"/>
      <c r="F51" s="203"/>
      <c r="G51" s="63">
        <v>42</v>
      </c>
      <c r="H51" s="67">
        <v>-321258</v>
      </c>
      <c r="I51" s="67">
        <v>-242514</v>
      </c>
    </row>
    <row r="52" spans="1:9" ht="22.9" customHeight="1" x14ac:dyDescent="0.2">
      <c r="A52" s="203" t="s">
        <v>212</v>
      </c>
      <c r="B52" s="203"/>
      <c r="C52" s="203"/>
      <c r="D52" s="203"/>
      <c r="E52" s="203"/>
      <c r="F52" s="203"/>
      <c r="G52" s="63">
        <v>43</v>
      </c>
      <c r="H52" s="67">
        <v>0</v>
      </c>
      <c r="I52" s="67">
        <v>0</v>
      </c>
    </row>
    <row r="53" spans="1:9" ht="12.75" customHeight="1" x14ac:dyDescent="0.2">
      <c r="A53" s="203" t="s">
        <v>213</v>
      </c>
      <c r="B53" s="203"/>
      <c r="C53" s="203"/>
      <c r="D53" s="203"/>
      <c r="E53" s="203"/>
      <c r="F53" s="203"/>
      <c r="G53" s="63">
        <v>44</v>
      </c>
      <c r="H53" s="67">
        <v>0</v>
      </c>
      <c r="I53" s="67">
        <v>0</v>
      </c>
    </row>
    <row r="54" spans="1:9" ht="30.6" customHeight="1" x14ac:dyDescent="0.2">
      <c r="A54" s="254" t="s">
        <v>214</v>
      </c>
      <c r="B54" s="254"/>
      <c r="C54" s="254"/>
      <c r="D54" s="254"/>
      <c r="E54" s="254"/>
      <c r="F54" s="254"/>
      <c r="G54" s="65">
        <v>45</v>
      </c>
      <c r="H54" s="68">
        <f>H49+H50+H51+H52+H53</f>
        <v>-829661</v>
      </c>
      <c r="I54" s="68">
        <f>I49+I50+I51+I52+I53</f>
        <v>-1054679</v>
      </c>
    </row>
    <row r="55" spans="1:9" ht="29.45" customHeight="1" x14ac:dyDescent="0.2">
      <c r="A55" s="255" t="s">
        <v>215</v>
      </c>
      <c r="B55" s="255"/>
      <c r="C55" s="255"/>
      <c r="D55" s="255"/>
      <c r="E55" s="255"/>
      <c r="F55" s="255"/>
      <c r="G55" s="65">
        <v>46</v>
      </c>
      <c r="H55" s="68">
        <f>H48+H54</f>
        <v>-164661</v>
      </c>
      <c r="I55" s="68">
        <f>I48+I54</f>
        <v>-1054679</v>
      </c>
    </row>
    <row r="56" spans="1:9" x14ac:dyDescent="0.2">
      <c r="A56" s="203" t="s">
        <v>216</v>
      </c>
      <c r="B56" s="203"/>
      <c r="C56" s="203"/>
      <c r="D56" s="203"/>
      <c r="E56" s="203"/>
      <c r="F56" s="203"/>
      <c r="G56" s="63">
        <v>47</v>
      </c>
      <c r="H56" s="67">
        <v>0</v>
      </c>
      <c r="I56" s="67">
        <v>0</v>
      </c>
    </row>
    <row r="57" spans="1:9" ht="26.45" customHeight="1" x14ac:dyDescent="0.2">
      <c r="A57" s="255" t="s">
        <v>217</v>
      </c>
      <c r="B57" s="255"/>
      <c r="C57" s="255"/>
      <c r="D57" s="255"/>
      <c r="E57" s="255"/>
      <c r="F57" s="255"/>
      <c r="G57" s="65">
        <v>48</v>
      </c>
      <c r="H57" s="68">
        <f>H27+H42+H55+H56</f>
        <v>-20308</v>
      </c>
      <c r="I57" s="68">
        <f>I27+I42+I55+I56</f>
        <v>6757</v>
      </c>
    </row>
    <row r="58" spans="1:9" x14ac:dyDescent="0.2">
      <c r="A58" s="257" t="s">
        <v>218</v>
      </c>
      <c r="B58" s="257"/>
      <c r="C58" s="257"/>
      <c r="D58" s="257"/>
      <c r="E58" s="257"/>
      <c r="F58" s="257"/>
      <c r="G58" s="63">
        <v>49</v>
      </c>
      <c r="H58" s="67">
        <v>44051</v>
      </c>
      <c r="I58" s="67">
        <v>23743</v>
      </c>
    </row>
    <row r="59" spans="1:9" ht="31.15" customHeight="1" x14ac:dyDescent="0.2">
      <c r="A59" s="255" t="s">
        <v>219</v>
      </c>
      <c r="B59" s="255"/>
      <c r="C59" s="255"/>
      <c r="D59" s="255"/>
      <c r="E59" s="255"/>
      <c r="F59" s="255"/>
      <c r="G59" s="65">
        <v>50</v>
      </c>
      <c r="H59" s="68">
        <f>H57+H58</f>
        <v>23743</v>
      </c>
      <c r="I59" s="68">
        <f>I57+I58</f>
        <v>30500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9" t="s">
        <v>220</v>
      </c>
      <c r="B1" s="260"/>
      <c r="C1" s="260"/>
      <c r="D1" s="260"/>
      <c r="E1" s="260"/>
      <c r="F1" s="260"/>
      <c r="G1" s="260"/>
      <c r="H1" s="260"/>
      <c r="I1" s="260"/>
    </row>
    <row r="2" spans="1:9" ht="12.75" customHeight="1" x14ac:dyDescent="0.2">
      <c r="A2" s="261" t="s">
        <v>462</v>
      </c>
      <c r="B2" s="213"/>
      <c r="C2" s="213"/>
      <c r="D2" s="213"/>
      <c r="E2" s="213"/>
      <c r="F2" s="213"/>
      <c r="G2" s="213"/>
      <c r="H2" s="213"/>
      <c r="I2" s="213"/>
    </row>
    <row r="3" spans="1:9" x14ac:dyDescent="0.2">
      <c r="A3" s="269" t="s">
        <v>448</v>
      </c>
      <c r="B3" s="270"/>
      <c r="C3" s="270"/>
      <c r="D3" s="270"/>
      <c r="E3" s="270"/>
      <c r="F3" s="270"/>
      <c r="G3" s="270"/>
      <c r="H3" s="270"/>
      <c r="I3" s="270"/>
    </row>
    <row r="4" spans="1:9" x14ac:dyDescent="0.2">
      <c r="A4" s="262" t="s">
        <v>329</v>
      </c>
      <c r="B4" s="216"/>
      <c r="C4" s="216"/>
      <c r="D4" s="216"/>
      <c r="E4" s="216"/>
      <c r="F4" s="216"/>
      <c r="G4" s="216"/>
      <c r="H4" s="216"/>
      <c r="I4" s="217"/>
    </row>
    <row r="5" spans="1:9" ht="24" thickBot="1" x14ac:dyDescent="0.25">
      <c r="A5" s="284" t="s">
        <v>2</v>
      </c>
      <c r="B5" s="285"/>
      <c r="C5" s="285"/>
      <c r="D5" s="285"/>
      <c r="E5" s="285"/>
      <c r="F5" s="286"/>
      <c r="G5" s="14" t="s">
        <v>103</v>
      </c>
      <c r="H5" s="20" t="s">
        <v>301</v>
      </c>
      <c r="I5" s="20" t="s">
        <v>279</v>
      </c>
    </row>
    <row r="6" spans="1:9" x14ac:dyDescent="0.2">
      <c r="A6" s="275">
        <v>1</v>
      </c>
      <c r="B6" s="276"/>
      <c r="C6" s="276"/>
      <c r="D6" s="276"/>
      <c r="E6" s="276"/>
      <c r="F6" s="277"/>
      <c r="G6" s="15">
        <v>2</v>
      </c>
      <c r="H6" s="21" t="s">
        <v>167</v>
      </c>
      <c r="I6" s="21" t="s">
        <v>168</v>
      </c>
    </row>
    <row r="7" spans="1:9" x14ac:dyDescent="0.2">
      <c r="A7" s="280" t="s">
        <v>169</v>
      </c>
      <c r="B7" s="281"/>
      <c r="C7" s="281"/>
      <c r="D7" s="281"/>
      <c r="E7" s="281"/>
      <c r="F7" s="281"/>
      <c r="G7" s="281"/>
      <c r="H7" s="281"/>
      <c r="I7" s="282"/>
    </row>
    <row r="8" spans="1:9" x14ac:dyDescent="0.2">
      <c r="A8" s="283" t="s">
        <v>221</v>
      </c>
      <c r="B8" s="283"/>
      <c r="C8" s="283"/>
      <c r="D8" s="283"/>
      <c r="E8" s="283"/>
      <c r="F8" s="283"/>
      <c r="G8" s="16">
        <v>1</v>
      </c>
      <c r="H8" s="23">
        <v>0</v>
      </c>
      <c r="I8" s="23">
        <v>0</v>
      </c>
    </row>
    <row r="9" spans="1:9" x14ac:dyDescent="0.2">
      <c r="A9" s="267" t="s">
        <v>222</v>
      </c>
      <c r="B9" s="267"/>
      <c r="C9" s="267"/>
      <c r="D9" s="267"/>
      <c r="E9" s="267"/>
      <c r="F9" s="267"/>
      <c r="G9" s="17">
        <v>2</v>
      </c>
      <c r="H9" s="24">
        <v>0</v>
      </c>
      <c r="I9" s="24">
        <v>0</v>
      </c>
    </row>
    <row r="10" spans="1:9" x14ac:dyDescent="0.2">
      <c r="A10" s="267" t="s">
        <v>223</v>
      </c>
      <c r="B10" s="267"/>
      <c r="C10" s="267"/>
      <c r="D10" s="267"/>
      <c r="E10" s="267"/>
      <c r="F10" s="267"/>
      <c r="G10" s="17">
        <v>3</v>
      </c>
      <c r="H10" s="24">
        <v>0</v>
      </c>
      <c r="I10" s="24">
        <v>0</v>
      </c>
    </row>
    <row r="11" spans="1:9" x14ac:dyDescent="0.2">
      <c r="A11" s="267" t="s">
        <v>224</v>
      </c>
      <c r="B11" s="267"/>
      <c r="C11" s="267"/>
      <c r="D11" s="267"/>
      <c r="E11" s="267"/>
      <c r="F11" s="267"/>
      <c r="G11" s="17">
        <v>4</v>
      </c>
      <c r="H11" s="24">
        <v>0</v>
      </c>
      <c r="I11" s="24">
        <v>0</v>
      </c>
    </row>
    <row r="12" spans="1:9" x14ac:dyDescent="0.2">
      <c r="A12" s="267" t="s">
        <v>395</v>
      </c>
      <c r="B12" s="267"/>
      <c r="C12" s="267"/>
      <c r="D12" s="267"/>
      <c r="E12" s="267"/>
      <c r="F12" s="267"/>
      <c r="G12" s="17">
        <v>5</v>
      </c>
      <c r="H12" s="24">
        <v>0</v>
      </c>
      <c r="I12" s="24">
        <v>0</v>
      </c>
    </row>
    <row r="13" spans="1:9" x14ac:dyDescent="0.2">
      <c r="A13" s="268" t="s">
        <v>396</v>
      </c>
      <c r="B13" s="268"/>
      <c r="C13" s="268"/>
      <c r="D13" s="268"/>
      <c r="E13" s="268"/>
      <c r="F13" s="268"/>
      <c r="G13" s="53">
        <v>6</v>
      </c>
      <c r="H13" s="56">
        <f>SUM(H8:H12)</f>
        <v>0</v>
      </c>
      <c r="I13" s="56">
        <f>SUM(I8:I12)</f>
        <v>0</v>
      </c>
    </row>
    <row r="14" spans="1:9" ht="12.75" customHeight="1" x14ac:dyDescent="0.2">
      <c r="A14" s="267" t="s">
        <v>397</v>
      </c>
      <c r="B14" s="267"/>
      <c r="C14" s="267"/>
      <c r="D14" s="267"/>
      <c r="E14" s="267"/>
      <c r="F14" s="267"/>
      <c r="G14" s="17">
        <v>7</v>
      </c>
      <c r="H14" s="24">
        <v>0</v>
      </c>
      <c r="I14" s="24">
        <v>0</v>
      </c>
    </row>
    <row r="15" spans="1:9" ht="12.75" customHeight="1" x14ac:dyDescent="0.2">
      <c r="A15" s="267" t="s">
        <v>398</v>
      </c>
      <c r="B15" s="267"/>
      <c r="C15" s="267"/>
      <c r="D15" s="267"/>
      <c r="E15" s="267"/>
      <c r="F15" s="267"/>
      <c r="G15" s="17">
        <v>8</v>
      </c>
      <c r="H15" s="24">
        <v>0</v>
      </c>
      <c r="I15" s="24">
        <v>0</v>
      </c>
    </row>
    <row r="16" spans="1:9" ht="12.75" customHeight="1" x14ac:dyDescent="0.2">
      <c r="A16" s="267" t="s">
        <v>399</v>
      </c>
      <c r="B16" s="267"/>
      <c r="C16" s="267"/>
      <c r="D16" s="267"/>
      <c r="E16" s="267"/>
      <c r="F16" s="267"/>
      <c r="G16" s="17">
        <v>9</v>
      </c>
      <c r="H16" s="24">
        <v>0</v>
      </c>
      <c r="I16" s="24">
        <v>0</v>
      </c>
    </row>
    <row r="17" spans="1:9" ht="12.75" customHeight="1" x14ac:dyDescent="0.2">
      <c r="A17" s="267" t="s">
        <v>400</v>
      </c>
      <c r="B17" s="267"/>
      <c r="C17" s="267"/>
      <c r="D17" s="267"/>
      <c r="E17" s="267"/>
      <c r="F17" s="267"/>
      <c r="G17" s="17">
        <v>10</v>
      </c>
      <c r="H17" s="24">
        <v>0</v>
      </c>
      <c r="I17" s="24">
        <v>0</v>
      </c>
    </row>
    <row r="18" spans="1:9" ht="12.75" customHeight="1" x14ac:dyDescent="0.2">
      <c r="A18" s="267" t="s">
        <v>401</v>
      </c>
      <c r="B18" s="267"/>
      <c r="C18" s="267"/>
      <c r="D18" s="267"/>
      <c r="E18" s="267"/>
      <c r="F18" s="267"/>
      <c r="G18" s="17">
        <v>11</v>
      </c>
      <c r="H18" s="24">
        <v>0</v>
      </c>
      <c r="I18" s="24">
        <v>0</v>
      </c>
    </row>
    <row r="19" spans="1:9" ht="12.75" customHeight="1" x14ac:dyDescent="0.2">
      <c r="A19" s="267" t="s">
        <v>402</v>
      </c>
      <c r="B19" s="267"/>
      <c r="C19" s="267"/>
      <c r="D19" s="267"/>
      <c r="E19" s="267"/>
      <c r="F19" s="267"/>
      <c r="G19" s="17">
        <v>12</v>
      </c>
      <c r="H19" s="24">
        <v>0</v>
      </c>
      <c r="I19" s="24">
        <v>0</v>
      </c>
    </row>
    <row r="20" spans="1:9" ht="26.25" customHeight="1" x14ac:dyDescent="0.2">
      <c r="A20" s="268" t="s">
        <v>403</v>
      </c>
      <c r="B20" s="268"/>
      <c r="C20" s="268"/>
      <c r="D20" s="268"/>
      <c r="E20" s="268"/>
      <c r="F20" s="268"/>
      <c r="G20" s="53">
        <v>13</v>
      </c>
      <c r="H20" s="56">
        <f>SUM(H14:H19)</f>
        <v>0</v>
      </c>
      <c r="I20" s="56">
        <f>SUM(I14:I19)</f>
        <v>0</v>
      </c>
    </row>
    <row r="21" spans="1:9" ht="27.6" customHeight="1" x14ac:dyDescent="0.2">
      <c r="A21" s="279" t="s">
        <v>404</v>
      </c>
      <c r="B21" s="279"/>
      <c r="C21" s="279"/>
      <c r="D21" s="279"/>
      <c r="E21" s="279"/>
      <c r="F21" s="279"/>
      <c r="G21" s="54">
        <v>14</v>
      </c>
      <c r="H21" s="25">
        <f>H13+H20</f>
        <v>0</v>
      </c>
      <c r="I21" s="25">
        <f>I13+I20</f>
        <v>0</v>
      </c>
    </row>
    <row r="22" spans="1:9" x14ac:dyDescent="0.2">
      <c r="A22" s="280" t="s">
        <v>189</v>
      </c>
      <c r="B22" s="281"/>
      <c r="C22" s="281"/>
      <c r="D22" s="281"/>
      <c r="E22" s="281"/>
      <c r="F22" s="281"/>
      <c r="G22" s="281"/>
      <c r="H22" s="281"/>
      <c r="I22" s="282"/>
    </row>
    <row r="23" spans="1:9" ht="26.45" customHeight="1" x14ac:dyDescent="0.2">
      <c r="A23" s="283" t="s">
        <v>225</v>
      </c>
      <c r="B23" s="283"/>
      <c r="C23" s="283"/>
      <c r="D23" s="283"/>
      <c r="E23" s="283"/>
      <c r="F23" s="283"/>
      <c r="G23" s="16">
        <v>15</v>
      </c>
      <c r="H23" s="23">
        <v>0</v>
      </c>
      <c r="I23" s="23">
        <v>0</v>
      </c>
    </row>
    <row r="24" spans="1:9" ht="12.75" customHeight="1" x14ac:dyDescent="0.2">
      <c r="A24" s="267" t="s">
        <v>226</v>
      </c>
      <c r="B24" s="267"/>
      <c r="C24" s="267"/>
      <c r="D24" s="267"/>
      <c r="E24" s="267"/>
      <c r="F24" s="267"/>
      <c r="G24" s="16">
        <v>16</v>
      </c>
      <c r="H24" s="24">
        <v>0</v>
      </c>
      <c r="I24" s="24">
        <v>0</v>
      </c>
    </row>
    <row r="25" spans="1:9" ht="12.75" customHeight="1" x14ac:dyDescent="0.2">
      <c r="A25" s="267" t="s">
        <v>227</v>
      </c>
      <c r="B25" s="267"/>
      <c r="C25" s="267"/>
      <c r="D25" s="267"/>
      <c r="E25" s="267"/>
      <c r="F25" s="267"/>
      <c r="G25" s="16">
        <v>17</v>
      </c>
      <c r="H25" s="24">
        <v>0</v>
      </c>
      <c r="I25" s="24">
        <v>0</v>
      </c>
    </row>
    <row r="26" spans="1:9" ht="12.75" customHeight="1" x14ac:dyDescent="0.2">
      <c r="A26" s="267" t="s">
        <v>228</v>
      </c>
      <c r="B26" s="267"/>
      <c r="C26" s="267"/>
      <c r="D26" s="267"/>
      <c r="E26" s="267"/>
      <c r="F26" s="267"/>
      <c r="G26" s="16">
        <v>18</v>
      </c>
      <c r="H26" s="24">
        <v>0</v>
      </c>
      <c r="I26" s="24">
        <v>0</v>
      </c>
    </row>
    <row r="27" spans="1:9" ht="12.75" customHeight="1" x14ac:dyDescent="0.2">
      <c r="A27" s="267" t="s">
        <v>229</v>
      </c>
      <c r="B27" s="267"/>
      <c r="C27" s="267"/>
      <c r="D27" s="267"/>
      <c r="E27" s="267"/>
      <c r="F27" s="267"/>
      <c r="G27" s="16">
        <v>19</v>
      </c>
      <c r="H27" s="24">
        <v>0</v>
      </c>
      <c r="I27" s="24">
        <v>0</v>
      </c>
    </row>
    <row r="28" spans="1:9" ht="12.75" customHeight="1" x14ac:dyDescent="0.2">
      <c r="A28" s="267" t="s">
        <v>230</v>
      </c>
      <c r="B28" s="267"/>
      <c r="C28" s="267"/>
      <c r="D28" s="267"/>
      <c r="E28" s="267"/>
      <c r="F28" s="267"/>
      <c r="G28" s="16">
        <v>20</v>
      </c>
      <c r="H28" s="24">
        <v>0</v>
      </c>
      <c r="I28" s="24">
        <v>0</v>
      </c>
    </row>
    <row r="29" spans="1:9" ht="24" customHeight="1" x14ac:dyDescent="0.2">
      <c r="A29" s="273" t="s">
        <v>405</v>
      </c>
      <c r="B29" s="273"/>
      <c r="C29" s="273"/>
      <c r="D29" s="273"/>
      <c r="E29" s="273"/>
      <c r="F29" s="273"/>
      <c r="G29" s="53">
        <v>21</v>
      </c>
      <c r="H29" s="57">
        <f>SUM(H23:H28)</f>
        <v>0</v>
      </c>
      <c r="I29" s="57">
        <f>SUM(I23:I28)</f>
        <v>0</v>
      </c>
    </row>
    <row r="30" spans="1:9" ht="27" customHeight="1" x14ac:dyDescent="0.2">
      <c r="A30" s="267" t="s">
        <v>231</v>
      </c>
      <c r="B30" s="267"/>
      <c r="C30" s="267"/>
      <c r="D30" s="267"/>
      <c r="E30" s="267"/>
      <c r="F30" s="267"/>
      <c r="G30" s="17">
        <v>22</v>
      </c>
      <c r="H30" s="24">
        <v>0</v>
      </c>
      <c r="I30" s="24">
        <v>0</v>
      </c>
    </row>
    <row r="31" spans="1:9" ht="12.75" customHeight="1" x14ac:dyDescent="0.2">
      <c r="A31" s="267" t="s">
        <v>232</v>
      </c>
      <c r="B31" s="267"/>
      <c r="C31" s="267"/>
      <c r="D31" s="267"/>
      <c r="E31" s="267"/>
      <c r="F31" s="267"/>
      <c r="G31" s="17">
        <v>23</v>
      </c>
      <c r="H31" s="24">
        <v>0</v>
      </c>
      <c r="I31" s="24">
        <v>0</v>
      </c>
    </row>
    <row r="32" spans="1:9" ht="12.75" customHeight="1" x14ac:dyDescent="0.2">
      <c r="A32" s="267" t="s">
        <v>406</v>
      </c>
      <c r="B32" s="267"/>
      <c r="C32" s="267"/>
      <c r="D32" s="267"/>
      <c r="E32" s="267"/>
      <c r="F32" s="267"/>
      <c r="G32" s="17">
        <v>24</v>
      </c>
      <c r="H32" s="24">
        <v>0</v>
      </c>
      <c r="I32" s="24">
        <v>0</v>
      </c>
    </row>
    <row r="33" spans="1:9" ht="12.75" customHeight="1" x14ac:dyDescent="0.2">
      <c r="A33" s="267" t="s">
        <v>233</v>
      </c>
      <c r="B33" s="267"/>
      <c r="C33" s="267"/>
      <c r="D33" s="267"/>
      <c r="E33" s="267"/>
      <c r="F33" s="267"/>
      <c r="G33" s="17">
        <v>25</v>
      </c>
      <c r="H33" s="24">
        <v>0</v>
      </c>
      <c r="I33" s="24">
        <v>0</v>
      </c>
    </row>
    <row r="34" spans="1:9" ht="12.75" customHeight="1" x14ac:dyDescent="0.2">
      <c r="A34" s="267" t="s">
        <v>234</v>
      </c>
      <c r="B34" s="267"/>
      <c r="C34" s="267"/>
      <c r="D34" s="267"/>
      <c r="E34" s="267"/>
      <c r="F34" s="267"/>
      <c r="G34" s="17">
        <v>26</v>
      </c>
      <c r="H34" s="24">
        <v>0</v>
      </c>
      <c r="I34" s="24">
        <v>0</v>
      </c>
    </row>
    <row r="35" spans="1:9" ht="25.9" customHeight="1" x14ac:dyDescent="0.2">
      <c r="A35" s="273" t="s">
        <v>407</v>
      </c>
      <c r="B35" s="273"/>
      <c r="C35" s="273"/>
      <c r="D35" s="273"/>
      <c r="E35" s="273"/>
      <c r="F35" s="273"/>
      <c r="G35" s="53">
        <v>27</v>
      </c>
      <c r="H35" s="57">
        <f>SUM(H30:H34)</f>
        <v>0</v>
      </c>
      <c r="I35" s="57">
        <f>SUM(I30:I34)</f>
        <v>0</v>
      </c>
    </row>
    <row r="36" spans="1:9" ht="28.15" customHeight="1" x14ac:dyDescent="0.2">
      <c r="A36" s="279" t="s">
        <v>408</v>
      </c>
      <c r="B36" s="279"/>
      <c r="C36" s="279"/>
      <c r="D36" s="279"/>
      <c r="E36" s="279"/>
      <c r="F36" s="279"/>
      <c r="G36" s="54">
        <v>28</v>
      </c>
      <c r="H36" s="58">
        <f>H29+H35</f>
        <v>0</v>
      </c>
      <c r="I36" s="58">
        <f>I29+I35</f>
        <v>0</v>
      </c>
    </row>
    <row r="37" spans="1:9" x14ac:dyDescent="0.2">
      <c r="A37" s="280" t="s">
        <v>204</v>
      </c>
      <c r="B37" s="281"/>
      <c r="C37" s="281"/>
      <c r="D37" s="281"/>
      <c r="E37" s="281"/>
      <c r="F37" s="281"/>
      <c r="G37" s="281">
        <v>0</v>
      </c>
      <c r="H37" s="281"/>
      <c r="I37" s="282"/>
    </row>
    <row r="38" spans="1:9" ht="12.75" customHeight="1" x14ac:dyDescent="0.2">
      <c r="A38" s="287" t="s">
        <v>235</v>
      </c>
      <c r="B38" s="287"/>
      <c r="C38" s="287"/>
      <c r="D38" s="287"/>
      <c r="E38" s="287"/>
      <c r="F38" s="287"/>
      <c r="G38" s="16">
        <v>29</v>
      </c>
      <c r="H38" s="23">
        <v>0</v>
      </c>
      <c r="I38" s="23">
        <v>0</v>
      </c>
    </row>
    <row r="39" spans="1:9" ht="25.15" customHeight="1" x14ac:dyDescent="0.2">
      <c r="A39" s="272" t="s">
        <v>236</v>
      </c>
      <c r="B39" s="272"/>
      <c r="C39" s="272"/>
      <c r="D39" s="272"/>
      <c r="E39" s="272"/>
      <c r="F39" s="272"/>
      <c r="G39" s="17">
        <v>30</v>
      </c>
      <c r="H39" s="24">
        <v>0</v>
      </c>
      <c r="I39" s="24">
        <v>0</v>
      </c>
    </row>
    <row r="40" spans="1:9" ht="12.75" customHeight="1" x14ac:dyDescent="0.2">
      <c r="A40" s="272" t="s">
        <v>237</v>
      </c>
      <c r="B40" s="272"/>
      <c r="C40" s="272"/>
      <c r="D40" s="272"/>
      <c r="E40" s="272"/>
      <c r="F40" s="272"/>
      <c r="G40" s="17">
        <v>31</v>
      </c>
      <c r="H40" s="24">
        <v>0</v>
      </c>
      <c r="I40" s="24">
        <v>0</v>
      </c>
    </row>
    <row r="41" spans="1:9" ht="12.75" customHeight="1" x14ac:dyDescent="0.2">
      <c r="A41" s="272" t="s">
        <v>238</v>
      </c>
      <c r="B41" s="272"/>
      <c r="C41" s="272"/>
      <c r="D41" s="272"/>
      <c r="E41" s="272"/>
      <c r="F41" s="272"/>
      <c r="G41" s="17">
        <v>32</v>
      </c>
      <c r="H41" s="24">
        <v>0</v>
      </c>
      <c r="I41" s="24">
        <v>0</v>
      </c>
    </row>
    <row r="42" spans="1:9" ht="25.9" customHeight="1" x14ac:dyDescent="0.2">
      <c r="A42" s="273" t="s">
        <v>409</v>
      </c>
      <c r="B42" s="273"/>
      <c r="C42" s="273"/>
      <c r="D42" s="273"/>
      <c r="E42" s="273"/>
      <c r="F42" s="273"/>
      <c r="G42" s="53">
        <v>33</v>
      </c>
      <c r="H42" s="57">
        <f>H41+H40+H39+H38</f>
        <v>0</v>
      </c>
      <c r="I42" s="57">
        <f>I41+I40+I39+I38</f>
        <v>0</v>
      </c>
    </row>
    <row r="43" spans="1:9" ht="24.6" customHeight="1" x14ac:dyDescent="0.2">
      <c r="A43" s="272" t="s">
        <v>239</v>
      </c>
      <c r="B43" s="272"/>
      <c r="C43" s="272"/>
      <c r="D43" s="272"/>
      <c r="E43" s="272"/>
      <c r="F43" s="272"/>
      <c r="G43" s="17">
        <v>34</v>
      </c>
      <c r="H43" s="24">
        <v>0</v>
      </c>
      <c r="I43" s="24">
        <v>0</v>
      </c>
    </row>
    <row r="44" spans="1:9" ht="12.75" customHeight="1" x14ac:dyDescent="0.2">
      <c r="A44" s="272" t="s">
        <v>240</v>
      </c>
      <c r="B44" s="272"/>
      <c r="C44" s="272"/>
      <c r="D44" s="272"/>
      <c r="E44" s="272"/>
      <c r="F44" s="272"/>
      <c r="G44" s="17">
        <v>35</v>
      </c>
      <c r="H44" s="24">
        <v>0</v>
      </c>
      <c r="I44" s="24">
        <v>0</v>
      </c>
    </row>
    <row r="45" spans="1:9" ht="12.75" customHeight="1" x14ac:dyDescent="0.2">
      <c r="A45" s="272" t="s">
        <v>241</v>
      </c>
      <c r="B45" s="272"/>
      <c r="C45" s="272"/>
      <c r="D45" s="272"/>
      <c r="E45" s="272"/>
      <c r="F45" s="272"/>
      <c r="G45" s="17">
        <v>36</v>
      </c>
      <c r="H45" s="24">
        <v>0</v>
      </c>
      <c r="I45" s="24">
        <v>0</v>
      </c>
    </row>
    <row r="46" spans="1:9" ht="21" customHeight="1" x14ac:dyDescent="0.2">
      <c r="A46" s="272" t="s">
        <v>242</v>
      </c>
      <c r="B46" s="272"/>
      <c r="C46" s="272"/>
      <c r="D46" s="272"/>
      <c r="E46" s="272"/>
      <c r="F46" s="272"/>
      <c r="G46" s="17">
        <v>37</v>
      </c>
      <c r="H46" s="24">
        <v>0</v>
      </c>
      <c r="I46" s="24">
        <v>0</v>
      </c>
    </row>
    <row r="47" spans="1:9" ht="12.75" customHeight="1" x14ac:dyDescent="0.2">
      <c r="A47" s="272" t="s">
        <v>243</v>
      </c>
      <c r="B47" s="272"/>
      <c r="C47" s="272"/>
      <c r="D47" s="272"/>
      <c r="E47" s="272"/>
      <c r="F47" s="272"/>
      <c r="G47" s="17">
        <v>38</v>
      </c>
      <c r="H47" s="24">
        <v>0</v>
      </c>
      <c r="I47" s="24">
        <v>0</v>
      </c>
    </row>
    <row r="48" spans="1:9" ht="22.9" customHeight="1" x14ac:dyDescent="0.2">
      <c r="A48" s="273" t="s">
        <v>410</v>
      </c>
      <c r="B48" s="273"/>
      <c r="C48" s="273"/>
      <c r="D48" s="273"/>
      <c r="E48" s="273"/>
      <c r="F48" s="273"/>
      <c r="G48" s="53">
        <v>39</v>
      </c>
      <c r="H48" s="57">
        <f>H47+H46+H45+H44+H43</f>
        <v>0</v>
      </c>
      <c r="I48" s="57">
        <f>I47+I46+I45+I44+I43</f>
        <v>0</v>
      </c>
    </row>
    <row r="49" spans="1:9" ht="25.9" customHeight="1" x14ac:dyDescent="0.2">
      <c r="A49" s="274" t="s">
        <v>445</v>
      </c>
      <c r="B49" s="274"/>
      <c r="C49" s="274"/>
      <c r="D49" s="274"/>
      <c r="E49" s="274"/>
      <c r="F49" s="274"/>
      <c r="G49" s="53">
        <v>40</v>
      </c>
      <c r="H49" s="57">
        <f>H48+H42</f>
        <v>0</v>
      </c>
      <c r="I49" s="57">
        <f>I48+I42</f>
        <v>0</v>
      </c>
    </row>
    <row r="50" spans="1:9" ht="12.75" customHeight="1" x14ac:dyDescent="0.2">
      <c r="A50" s="267" t="s">
        <v>244</v>
      </c>
      <c r="B50" s="267"/>
      <c r="C50" s="267"/>
      <c r="D50" s="267"/>
      <c r="E50" s="267"/>
      <c r="F50" s="267"/>
      <c r="G50" s="17">
        <v>41</v>
      </c>
      <c r="H50" s="24">
        <v>0</v>
      </c>
      <c r="I50" s="24">
        <v>0</v>
      </c>
    </row>
    <row r="51" spans="1:9" ht="25.9" customHeight="1" x14ac:dyDescent="0.2">
      <c r="A51" s="274" t="s">
        <v>411</v>
      </c>
      <c r="B51" s="274"/>
      <c r="C51" s="274"/>
      <c r="D51" s="274"/>
      <c r="E51" s="274"/>
      <c r="F51" s="274"/>
      <c r="G51" s="53">
        <v>42</v>
      </c>
      <c r="H51" s="57">
        <f>H21+H36+H49+H50</f>
        <v>0</v>
      </c>
      <c r="I51" s="57">
        <f>I21+I36+I49+I50</f>
        <v>0</v>
      </c>
    </row>
    <row r="52" spans="1:9" ht="12.75" customHeight="1" x14ac:dyDescent="0.2">
      <c r="A52" s="278" t="s">
        <v>218</v>
      </c>
      <c r="B52" s="278"/>
      <c r="C52" s="278"/>
      <c r="D52" s="278"/>
      <c r="E52" s="278"/>
      <c r="F52" s="278"/>
      <c r="G52" s="17">
        <v>43</v>
      </c>
      <c r="H52" s="24">
        <v>0</v>
      </c>
      <c r="I52" s="24">
        <v>0</v>
      </c>
    </row>
    <row r="53" spans="1:9" ht="31.9" customHeight="1" x14ac:dyDescent="0.2">
      <c r="A53" s="271" t="s">
        <v>412</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1" zoomScale="80" zoomScaleNormal="100" zoomScaleSheetLayoutView="80" workbookViewId="0">
      <selection activeCell="Q53" sqref="Q5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245</v>
      </c>
      <c r="B1" s="307"/>
      <c r="C1" s="307"/>
      <c r="D1" s="307"/>
      <c r="E1" s="307"/>
      <c r="F1" s="307"/>
      <c r="G1" s="307"/>
      <c r="H1" s="307"/>
      <c r="I1" s="307"/>
      <c r="J1" s="307"/>
      <c r="K1" s="26"/>
    </row>
    <row r="2" spans="1:25" ht="15.75" x14ac:dyDescent="0.2">
      <c r="A2" s="2"/>
      <c r="B2" s="3"/>
      <c r="C2" s="308" t="s">
        <v>246</v>
      </c>
      <c r="D2" s="308"/>
      <c r="E2" s="9">
        <v>45292</v>
      </c>
      <c r="F2" s="4" t="s">
        <v>0</v>
      </c>
      <c r="G2" s="9">
        <v>45657</v>
      </c>
      <c r="H2" s="27"/>
      <c r="I2" s="27"/>
      <c r="J2" s="27"/>
      <c r="K2" s="26"/>
      <c r="X2" s="28" t="s">
        <v>448</v>
      </c>
    </row>
    <row r="3" spans="1:25" ht="13.5" customHeight="1" thickBot="1" x14ac:dyDescent="0.25">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90.75" thickBot="1" x14ac:dyDescent="0.25">
      <c r="A4" s="311"/>
      <c r="B4" s="312"/>
      <c r="C4" s="312"/>
      <c r="D4" s="312"/>
      <c r="E4" s="312"/>
      <c r="F4" s="312"/>
      <c r="G4" s="31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8"/>
      <c r="Y4" s="300"/>
    </row>
    <row r="5" spans="1:25" ht="22.5" x14ac:dyDescent="0.2">
      <c r="A5" s="301">
        <v>1</v>
      </c>
      <c r="B5" s="302"/>
      <c r="C5" s="302"/>
      <c r="D5" s="302"/>
      <c r="E5" s="302"/>
      <c r="F5" s="30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
      <c r="A7" s="295" t="s">
        <v>298</v>
      </c>
      <c r="B7" s="295"/>
      <c r="C7" s="295"/>
      <c r="D7" s="295"/>
      <c r="E7" s="295"/>
      <c r="F7" s="295"/>
      <c r="G7" s="6">
        <v>1</v>
      </c>
      <c r="H7" s="33">
        <v>13261444</v>
      </c>
      <c r="I7" s="33">
        <v>0</v>
      </c>
      <c r="J7" s="33">
        <v>0</v>
      </c>
      <c r="K7" s="33">
        <v>0</v>
      </c>
      <c r="L7" s="33">
        <v>0</v>
      </c>
      <c r="M7" s="33">
        <v>0</v>
      </c>
      <c r="N7" s="33">
        <v>0</v>
      </c>
      <c r="O7" s="33">
        <v>0</v>
      </c>
      <c r="P7" s="33">
        <v>0</v>
      </c>
      <c r="Q7" s="33">
        <v>0</v>
      </c>
      <c r="R7" s="33">
        <v>0</v>
      </c>
      <c r="S7" s="33">
        <v>0</v>
      </c>
      <c r="T7" s="33">
        <v>0</v>
      </c>
      <c r="U7" s="33">
        <v>-7518090</v>
      </c>
      <c r="V7" s="33">
        <v>0</v>
      </c>
      <c r="W7" s="34">
        <f>H7+I7+J7+K7-L7+M7+N7+O7+P7+Q7+R7+U7+V7+S7+T7</f>
        <v>5743354</v>
      </c>
      <c r="X7" s="33">
        <v>0</v>
      </c>
      <c r="Y7" s="34">
        <f>W7+X7</f>
        <v>5743354</v>
      </c>
    </row>
    <row r="8" spans="1:25" x14ac:dyDescent="0.2">
      <c r="A8" s="290" t="s">
        <v>265</v>
      </c>
      <c r="B8" s="290"/>
      <c r="C8" s="290"/>
      <c r="D8" s="290"/>
      <c r="E8" s="290"/>
      <c r="F8" s="29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0" t="s">
        <v>266</v>
      </c>
      <c r="B9" s="290"/>
      <c r="C9" s="290"/>
      <c r="D9" s="290"/>
      <c r="E9" s="290"/>
      <c r="F9" s="29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6" t="s">
        <v>299</v>
      </c>
      <c r="B10" s="296"/>
      <c r="C10" s="296"/>
      <c r="D10" s="296"/>
      <c r="E10" s="296"/>
      <c r="F10" s="296"/>
      <c r="G10" s="7">
        <v>4</v>
      </c>
      <c r="H10" s="34">
        <f>H7+H8+H9</f>
        <v>13261444</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-7518090</v>
      </c>
      <c r="V10" s="34">
        <f t="shared" si="2"/>
        <v>0</v>
      </c>
      <c r="W10" s="34">
        <f t="shared" si="2"/>
        <v>5743354</v>
      </c>
      <c r="X10" s="34">
        <f t="shared" si="2"/>
        <v>0</v>
      </c>
      <c r="Y10" s="34">
        <f t="shared" si="2"/>
        <v>5743354</v>
      </c>
    </row>
    <row r="11" spans="1:25" x14ac:dyDescent="0.2">
      <c r="A11" s="290" t="s">
        <v>267</v>
      </c>
      <c r="B11" s="290"/>
      <c r="C11" s="290"/>
      <c r="D11" s="290"/>
      <c r="E11" s="290"/>
      <c r="F11" s="290"/>
      <c r="G11" s="6">
        <v>5</v>
      </c>
      <c r="H11" s="35">
        <v>0</v>
      </c>
      <c r="I11" s="35">
        <v>0</v>
      </c>
      <c r="J11" s="35">
        <v>0</v>
      </c>
      <c r="K11" s="35">
        <v>0</v>
      </c>
      <c r="L11" s="35">
        <v>0</v>
      </c>
      <c r="M11" s="35">
        <v>0</v>
      </c>
      <c r="N11" s="35">
        <v>0</v>
      </c>
      <c r="O11" s="35">
        <v>0</v>
      </c>
      <c r="P11" s="35">
        <v>0</v>
      </c>
      <c r="Q11" s="35">
        <v>0</v>
      </c>
      <c r="R11" s="35">
        <v>0</v>
      </c>
      <c r="S11" s="33">
        <v>0</v>
      </c>
      <c r="T11" s="33">
        <v>0</v>
      </c>
      <c r="U11" s="35">
        <v>0</v>
      </c>
      <c r="V11" s="33">
        <v>-515648</v>
      </c>
      <c r="W11" s="34">
        <f t="shared" ref="W11:W29" si="3">H11+I11+J11+K11-L11+M11+N11+O11+P11+Q11+R11+U11+V11+S11+T11</f>
        <v>-515648</v>
      </c>
      <c r="X11" s="33">
        <v>0</v>
      </c>
      <c r="Y11" s="34">
        <f t="shared" ref="Y11:Y29" si="4">W11+X11</f>
        <v>-515648</v>
      </c>
    </row>
    <row r="12" spans="1:25" x14ac:dyDescent="0.2">
      <c r="A12" s="290" t="s">
        <v>268</v>
      </c>
      <c r="B12" s="290"/>
      <c r="C12" s="290"/>
      <c r="D12" s="290"/>
      <c r="E12" s="290"/>
      <c r="F12" s="29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0" t="s">
        <v>269</v>
      </c>
      <c r="B13" s="290"/>
      <c r="C13" s="290"/>
      <c r="D13" s="290"/>
      <c r="E13" s="290"/>
      <c r="F13" s="29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0" t="s">
        <v>419</v>
      </c>
      <c r="B14" s="290"/>
      <c r="C14" s="290"/>
      <c r="D14" s="290"/>
      <c r="E14" s="290"/>
      <c r="F14" s="29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0" t="s">
        <v>270</v>
      </c>
      <c r="B15" s="290"/>
      <c r="C15" s="290"/>
      <c r="D15" s="290"/>
      <c r="E15" s="290"/>
      <c r="F15" s="29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0" t="s">
        <v>271</v>
      </c>
      <c r="B16" s="290"/>
      <c r="C16" s="290"/>
      <c r="D16" s="290"/>
      <c r="E16" s="290"/>
      <c r="F16" s="29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0" t="s">
        <v>272</v>
      </c>
      <c r="B17" s="290"/>
      <c r="C17" s="290"/>
      <c r="D17" s="290"/>
      <c r="E17" s="290"/>
      <c r="F17" s="29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0" t="s">
        <v>273</v>
      </c>
      <c r="B18" s="290"/>
      <c r="C18" s="290"/>
      <c r="D18" s="290"/>
      <c r="E18" s="290"/>
      <c r="F18" s="29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0" t="s">
        <v>274</v>
      </c>
      <c r="B19" s="290"/>
      <c r="C19" s="290"/>
      <c r="D19" s="290"/>
      <c r="E19" s="290"/>
      <c r="F19" s="29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0" t="s">
        <v>275</v>
      </c>
      <c r="B20" s="290"/>
      <c r="C20" s="290"/>
      <c r="D20" s="290"/>
      <c r="E20" s="290"/>
      <c r="F20" s="29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0" t="s">
        <v>420</v>
      </c>
      <c r="B21" s="290"/>
      <c r="C21" s="290"/>
      <c r="D21" s="290"/>
      <c r="E21" s="290"/>
      <c r="F21" s="29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0" t="s">
        <v>421</v>
      </c>
      <c r="B22" s="290"/>
      <c r="C22" s="290"/>
      <c r="D22" s="290"/>
      <c r="E22" s="290"/>
      <c r="F22" s="29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0" t="s">
        <v>422</v>
      </c>
      <c r="B23" s="290"/>
      <c r="C23" s="290"/>
      <c r="D23" s="290"/>
      <c r="E23" s="290"/>
      <c r="F23" s="29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0" t="s">
        <v>276</v>
      </c>
      <c r="B24" s="290"/>
      <c r="C24" s="290"/>
      <c r="D24" s="290"/>
      <c r="E24" s="290"/>
      <c r="F24" s="29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0" t="s">
        <v>423</v>
      </c>
      <c r="B25" s="290"/>
      <c r="C25" s="290"/>
      <c r="D25" s="290"/>
      <c r="E25" s="290"/>
      <c r="F25" s="29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0" t="s">
        <v>431</v>
      </c>
      <c r="B26" s="290"/>
      <c r="C26" s="290"/>
      <c r="D26" s="290"/>
      <c r="E26" s="290"/>
      <c r="F26" s="29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0" t="s">
        <v>424</v>
      </c>
      <c r="B27" s="290"/>
      <c r="C27" s="290"/>
      <c r="D27" s="290"/>
      <c r="E27" s="290"/>
      <c r="F27" s="29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0" t="s">
        <v>425</v>
      </c>
      <c r="B28" s="290"/>
      <c r="C28" s="290"/>
      <c r="D28" s="290"/>
      <c r="E28" s="290"/>
      <c r="F28" s="29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90" t="s">
        <v>426</v>
      </c>
      <c r="B29" s="290"/>
      <c r="C29" s="290"/>
      <c r="D29" s="290"/>
      <c r="E29" s="290"/>
      <c r="F29" s="29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1" t="s">
        <v>427</v>
      </c>
      <c r="B30" s="291"/>
      <c r="C30" s="291"/>
      <c r="D30" s="291"/>
      <c r="E30" s="291"/>
      <c r="F30" s="291"/>
      <c r="G30" s="8">
        <v>24</v>
      </c>
      <c r="H30" s="36">
        <f>SUM(H10:H29)</f>
        <v>13261444</v>
      </c>
      <c r="I30" s="36">
        <f t="shared" ref="I30:Y30" si="5">SUM(I10:I29)</f>
        <v>0</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-7518090</v>
      </c>
      <c r="V30" s="36">
        <f t="shared" si="5"/>
        <v>-515648</v>
      </c>
      <c r="W30" s="36">
        <f t="shared" si="5"/>
        <v>5227706</v>
      </c>
      <c r="X30" s="36">
        <f t="shared" si="5"/>
        <v>0</v>
      </c>
      <c r="Y30" s="36">
        <f t="shared" si="5"/>
        <v>5227706</v>
      </c>
    </row>
    <row r="31" spans="1:25" x14ac:dyDescent="0.2">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
      <c r="A32" s="288" t="s">
        <v>278</v>
      </c>
      <c r="B32" s="288"/>
      <c r="C32" s="288"/>
      <c r="D32" s="288"/>
      <c r="E32" s="288"/>
      <c r="F32" s="28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8" t="s">
        <v>428</v>
      </c>
      <c r="B33" s="288"/>
      <c r="C33" s="288"/>
      <c r="D33" s="288"/>
      <c r="E33" s="288"/>
      <c r="F33" s="28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-515648</v>
      </c>
      <c r="W33" s="34">
        <f t="shared" si="8"/>
        <v>-515648</v>
      </c>
      <c r="X33" s="34">
        <f t="shared" si="8"/>
        <v>0</v>
      </c>
      <c r="Y33" s="34">
        <f t="shared" si="8"/>
        <v>-515648</v>
      </c>
    </row>
    <row r="34" spans="1:25" ht="30.75" customHeight="1" x14ac:dyDescent="0.2">
      <c r="A34" s="289" t="s">
        <v>429</v>
      </c>
      <c r="B34" s="289"/>
      <c r="C34" s="289"/>
      <c r="D34" s="289"/>
      <c r="E34" s="289"/>
      <c r="F34" s="28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
      <c r="A36" s="295" t="s">
        <v>300</v>
      </c>
      <c r="B36" s="295"/>
      <c r="C36" s="295"/>
      <c r="D36" s="295"/>
      <c r="E36" s="295"/>
      <c r="F36" s="295"/>
      <c r="G36" s="6">
        <v>28</v>
      </c>
      <c r="H36" s="33">
        <v>13261444</v>
      </c>
      <c r="I36" s="33">
        <v>0</v>
      </c>
      <c r="J36" s="33">
        <v>0</v>
      </c>
      <c r="K36" s="33">
        <v>0</v>
      </c>
      <c r="L36" s="33">
        <v>0</v>
      </c>
      <c r="M36" s="33">
        <v>0</v>
      </c>
      <c r="N36" s="33">
        <v>0</v>
      </c>
      <c r="O36" s="33">
        <v>0</v>
      </c>
      <c r="P36" s="33">
        <v>0</v>
      </c>
      <c r="Q36" s="33">
        <v>0</v>
      </c>
      <c r="R36" s="33">
        <v>0</v>
      </c>
      <c r="S36" s="33">
        <v>0</v>
      </c>
      <c r="T36" s="33">
        <v>0</v>
      </c>
      <c r="U36" s="33">
        <v>-8033738</v>
      </c>
      <c r="V36" s="33">
        <v>0</v>
      </c>
      <c r="W36" s="37">
        <f>H36+I36+J36+K36-L36+M36+N36+O36+P36+Q36+R36+U36+V36+S36+T36</f>
        <v>5227706</v>
      </c>
      <c r="X36" s="33">
        <v>0</v>
      </c>
      <c r="Y36" s="37">
        <f t="shared" ref="Y36:Y38" si="12">W36+X36</f>
        <v>5227706</v>
      </c>
    </row>
    <row r="37" spans="1:25" ht="12.75" customHeight="1" x14ac:dyDescent="0.2">
      <c r="A37" s="290" t="s">
        <v>265</v>
      </c>
      <c r="B37" s="290"/>
      <c r="C37" s="290"/>
      <c r="D37" s="290"/>
      <c r="E37" s="290"/>
      <c r="F37" s="29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0" t="s">
        <v>266</v>
      </c>
      <c r="B38" s="290"/>
      <c r="C38" s="290"/>
      <c r="D38" s="290"/>
      <c r="E38" s="290"/>
      <c r="F38" s="29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6" t="s">
        <v>430</v>
      </c>
      <c r="B39" s="296"/>
      <c r="C39" s="296"/>
      <c r="D39" s="296"/>
      <c r="E39" s="296"/>
      <c r="F39" s="296"/>
      <c r="G39" s="7">
        <v>31</v>
      </c>
      <c r="H39" s="34">
        <f>H36+H37+H38</f>
        <v>13261444</v>
      </c>
      <c r="I39" s="34">
        <f t="shared" ref="I39:Y39" si="14">I36+I37+I38</f>
        <v>0</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-8033738</v>
      </c>
      <c r="V39" s="34">
        <f t="shared" si="14"/>
        <v>0</v>
      </c>
      <c r="W39" s="34">
        <f t="shared" si="14"/>
        <v>5227706</v>
      </c>
      <c r="X39" s="34">
        <f t="shared" si="14"/>
        <v>0</v>
      </c>
      <c r="Y39" s="34">
        <f t="shared" si="14"/>
        <v>5227706</v>
      </c>
    </row>
    <row r="40" spans="1:25" ht="12.75" customHeight="1" x14ac:dyDescent="0.2">
      <c r="A40" s="290" t="s">
        <v>267</v>
      </c>
      <c r="B40" s="290"/>
      <c r="C40" s="290"/>
      <c r="D40" s="290"/>
      <c r="E40" s="290"/>
      <c r="F40" s="290"/>
      <c r="G40" s="6">
        <v>32</v>
      </c>
      <c r="H40" s="35">
        <v>0</v>
      </c>
      <c r="I40" s="35">
        <v>0</v>
      </c>
      <c r="J40" s="35">
        <v>0</v>
      </c>
      <c r="K40" s="35">
        <v>0</v>
      </c>
      <c r="L40" s="35">
        <v>0</v>
      </c>
      <c r="M40" s="35">
        <v>0</v>
      </c>
      <c r="N40" s="35">
        <v>0</v>
      </c>
      <c r="O40" s="35">
        <v>0</v>
      </c>
      <c r="P40" s="35">
        <v>0</v>
      </c>
      <c r="Q40" s="35">
        <v>0</v>
      </c>
      <c r="R40" s="35">
        <v>0</v>
      </c>
      <c r="S40" s="33">
        <v>0</v>
      </c>
      <c r="T40" s="33">
        <v>0</v>
      </c>
      <c r="U40" s="35">
        <v>0</v>
      </c>
      <c r="V40" s="33">
        <v>235313</v>
      </c>
      <c r="W40" s="37">
        <f t="shared" ref="W40:W58" si="15">H40+I40+J40+K40-L40+M40+N40+O40+P40+Q40+R40+U40+V40+S40+T40</f>
        <v>235313</v>
      </c>
      <c r="X40" s="33">
        <v>0</v>
      </c>
      <c r="Y40" s="37">
        <f t="shared" ref="Y40:Y58" si="16">W40+X40</f>
        <v>235313</v>
      </c>
    </row>
    <row r="41" spans="1:25" ht="12.75" customHeight="1" x14ac:dyDescent="0.2">
      <c r="A41" s="290" t="s">
        <v>268</v>
      </c>
      <c r="B41" s="290"/>
      <c r="C41" s="290"/>
      <c r="D41" s="290"/>
      <c r="E41" s="290"/>
      <c r="F41" s="29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0" t="s">
        <v>280</v>
      </c>
      <c r="B42" s="290"/>
      <c r="C42" s="290"/>
      <c r="D42" s="290"/>
      <c r="E42" s="290"/>
      <c r="F42" s="29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0" t="s">
        <v>419</v>
      </c>
      <c r="B43" s="290"/>
      <c r="C43" s="290"/>
      <c r="D43" s="290"/>
      <c r="E43" s="290"/>
      <c r="F43" s="29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0" t="s">
        <v>270</v>
      </c>
      <c r="B44" s="290"/>
      <c r="C44" s="290"/>
      <c r="D44" s="290"/>
      <c r="E44" s="290"/>
      <c r="F44" s="29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0" t="s">
        <v>271</v>
      </c>
      <c r="B45" s="290"/>
      <c r="C45" s="290"/>
      <c r="D45" s="290"/>
      <c r="E45" s="290"/>
      <c r="F45" s="29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0" t="s">
        <v>281</v>
      </c>
      <c r="B46" s="290"/>
      <c r="C46" s="290"/>
      <c r="D46" s="290"/>
      <c r="E46" s="290"/>
      <c r="F46" s="29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0" t="s">
        <v>273</v>
      </c>
      <c r="B47" s="290"/>
      <c r="C47" s="290"/>
      <c r="D47" s="290"/>
      <c r="E47" s="290"/>
      <c r="F47" s="29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0" t="s">
        <v>274</v>
      </c>
      <c r="B48" s="290"/>
      <c r="C48" s="290"/>
      <c r="D48" s="290"/>
      <c r="E48" s="290"/>
      <c r="F48" s="29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0" t="s">
        <v>275</v>
      </c>
      <c r="B49" s="290"/>
      <c r="C49" s="290"/>
      <c r="D49" s="290"/>
      <c r="E49" s="290"/>
      <c r="F49" s="29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0" t="s">
        <v>420</v>
      </c>
      <c r="B50" s="290"/>
      <c r="C50" s="290"/>
      <c r="D50" s="290"/>
      <c r="E50" s="290"/>
      <c r="F50" s="29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0" t="s">
        <v>421</v>
      </c>
      <c r="B51" s="290"/>
      <c r="C51" s="290"/>
      <c r="D51" s="290"/>
      <c r="E51" s="290"/>
      <c r="F51" s="29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0" t="s">
        <v>422</v>
      </c>
      <c r="B52" s="290"/>
      <c r="C52" s="290"/>
      <c r="D52" s="290"/>
      <c r="E52" s="290"/>
      <c r="F52" s="29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0" t="s">
        <v>276</v>
      </c>
      <c r="B53" s="290"/>
      <c r="C53" s="290"/>
      <c r="D53" s="290"/>
      <c r="E53" s="290"/>
      <c r="F53" s="29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0" t="s">
        <v>423</v>
      </c>
      <c r="B54" s="290"/>
      <c r="C54" s="290"/>
      <c r="D54" s="290"/>
      <c r="E54" s="290"/>
      <c r="F54" s="29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0" t="s">
        <v>431</v>
      </c>
      <c r="B55" s="290"/>
      <c r="C55" s="290"/>
      <c r="D55" s="290"/>
      <c r="E55" s="290"/>
      <c r="F55" s="29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0" t="s">
        <v>424</v>
      </c>
      <c r="B56" s="290"/>
      <c r="C56" s="290"/>
      <c r="D56" s="290"/>
      <c r="E56" s="290"/>
      <c r="F56" s="29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0" t="s">
        <v>432</v>
      </c>
      <c r="B57" s="290"/>
      <c r="C57" s="290"/>
      <c r="D57" s="290"/>
      <c r="E57" s="290"/>
      <c r="F57" s="29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90" t="s">
        <v>426</v>
      </c>
      <c r="B58" s="290"/>
      <c r="C58" s="290"/>
      <c r="D58" s="290"/>
      <c r="E58" s="290"/>
      <c r="F58" s="29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1" t="s">
        <v>433</v>
      </c>
      <c r="B59" s="291"/>
      <c r="C59" s="291"/>
      <c r="D59" s="291"/>
      <c r="E59" s="291"/>
      <c r="F59" s="291"/>
      <c r="G59" s="8">
        <v>51</v>
      </c>
      <c r="H59" s="36">
        <f>SUM(H39:H58)</f>
        <v>13261444</v>
      </c>
      <c r="I59" s="36">
        <f t="shared" ref="I59:Y59" si="17">SUM(I39:I58)</f>
        <v>0</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-8033738</v>
      </c>
      <c r="V59" s="36">
        <f t="shared" si="17"/>
        <v>235313</v>
      </c>
      <c r="W59" s="36">
        <f t="shared" si="17"/>
        <v>5463019</v>
      </c>
      <c r="X59" s="36">
        <f t="shared" si="17"/>
        <v>0</v>
      </c>
      <c r="Y59" s="36">
        <f t="shared" si="17"/>
        <v>5463019</v>
      </c>
    </row>
    <row r="60" spans="1:25" x14ac:dyDescent="0.2">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
      <c r="A61" s="288" t="s">
        <v>434</v>
      </c>
      <c r="B61" s="288"/>
      <c r="C61" s="288"/>
      <c r="D61" s="288"/>
      <c r="E61" s="288"/>
      <c r="F61" s="28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8" t="s">
        <v>435</v>
      </c>
      <c r="B62" s="288"/>
      <c r="C62" s="288"/>
      <c r="D62" s="288"/>
      <c r="E62" s="288"/>
      <c r="F62" s="28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235313</v>
      </c>
      <c r="W62" s="37">
        <f t="shared" si="20"/>
        <v>235313</v>
      </c>
      <c r="X62" s="37">
        <f t="shared" si="20"/>
        <v>0</v>
      </c>
      <c r="Y62" s="37">
        <f t="shared" si="20"/>
        <v>235313</v>
      </c>
    </row>
    <row r="63" spans="1:25" ht="29.25" customHeight="1" x14ac:dyDescent="0.2">
      <c r="A63" s="289" t="s">
        <v>436</v>
      </c>
      <c r="B63" s="289"/>
      <c r="C63" s="289"/>
      <c r="D63" s="289"/>
      <c r="E63" s="289"/>
      <c r="F63" s="28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120" zoomScaleNormal="120" workbookViewId="0">
      <selection sqref="A1:I40"/>
    </sheetView>
  </sheetViews>
  <sheetFormatPr defaultRowHeight="12.75" x14ac:dyDescent="0.2"/>
  <cols>
    <col min="9" max="9" width="95" customWidth="1"/>
  </cols>
  <sheetData>
    <row r="1" spans="1:9" x14ac:dyDescent="0.2">
      <c r="A1" s="315" t="s">
        <v>466</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23.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Josipa Perković</cp:lastModifiedBy>
  <cp:lastPrinted>2018-04-25T06:49:36Z</cp:lastPrinted>
  <dcterms:created xsi:type="dcterms:W3CDTF">2008-10-17T11:51:54Z</dcterms:created>
  <dcterms:modified xsi:type="dcterms:W3CDTF">2025-02-27T13:04:51Z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