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LL\Dropbox\DC sync\02_Mon Perin d.o.o\9999_Izvještaji\2021\Financijski izvještaji\Hanfa-burza\"/>
    </mc:Choice>
  </mc:AlternateContent>
  <bookViews>
    <workbookView xWindow="0" yWindow="0" windowWidth="10548" windowHeight="11160"/>
  </bookViews>
  <sheets>
    <sheet name="General Data" sheetId="1" r:id="rId1"/>
    <sheet name="Balance Sheet" sheetId="2" r:id="rId2"/>
    <sheet name="P&amp;L" sheetId="3" r:id="rId3"/>
    <sheet name="CF_I" sheetId="4" r:id="rId4"/>
    <sheet name="CF_D" sheetId="5" r:id="rId5"/>
    <sheet name="SOCE" sheetId="7" r:id="rId6"/>
    <sheet name="Notes" sheetId="6"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7" i="7" l="1"/>
  <c r="W9" i="7"/>
  <c r="Y9" i="7" s="1"/>
  <c r="W8" i="7"/>
  <c r="Y8" i="7" s="1"/>
  <c r="W7" i="7"/>
  <c r="H9" i="4"/>
  <c r="I9" i="4"/>
  <c r="I18" i="4" s="1"/>
  <c r="H18" i="4"/>
  <c r="H19" i="4"/>
  <c r="I19" i="4"/>
  <c r="X63" i="7"/>
  <c r="V63" i="7"/>
  <c r="U63" i="7"/>
  <c r="T63" i="7"/>
  <c r="S63" i="7"/>
  <c r="R63" i="7"/>
  <c r="Q63" i="7"/>
  <c r="P63" i="7"/>
  <c r="O63" i="7"/>
  <c r="N63" i="7"/>
  <c r="M63" i="7"/>
  <c r="L63" i="7"/>
  <c r="K63" i="7"/>
  <c r="J63" i="7"/>
  <c r="I63" i="7"/>
  <c r="H63" i="7"/>
  <c r="X61" i="7"/>
  <c r="X62" i="7" s="1"/>
  <c r="V61" i="7"/>
  <c r="V62" i="7" s="1"/>
  <c r="U61" i="7"/>
  <c r="U62" i="7" s="1"/>
  <c r="T61" i="7"/>
  <c r="T62" i="7" s="1"/>
  <c r="S61" i="7"/>
  <c r="S62" i="7" s="1"/>
  <c r="R61" i="7"/>
  <c r="R62" i="7" s="1"/>
  <c r="Q61" i="7"/>
  <c r="Q62" i="7" s="1"/>
  <c r="P61" i="7"/>
  <c r="P62" i="7" s="1"/>
  <c r="O61" i="7"/>
  <c r="O62" i="7" s="1"/>
  <c r="N61" i="7"/>
  <c r="N62" i="7" s="1"/>
  <c r="M61" i="7"/>
  <c r="M62" i="7" s="1"/>
  <c r="L61" i="7"/>
  <c r="L62" i="7" s="1"/>
  <c r="K61" i="7"/>
  <c r="K62" i="7" s="1"/>
  <c r="J61" i="7"/>
  <c r="J62" i="7" s="1"/>
  <c r="I61" i="7"/>
  <c r="I62" i="7" s="1"/>
  <c r="H61" i="7"/>
  <c r="H62" i="7" s="1"/>
  <c r="W58" i="7"/>
  <c r="Y58" i="7" s="1"/>
  <c r="W57" i="7"/>
  <c r="Y57" i="7" s="1"/>
  <c r="W56" i="7"/>
  <c r="Y56" i="7" s="1"/>
  <c r="W55" i="7"/>
  <c r="Y55" i="7" s="1"/>
  <c r="W54" i="7"/>
  <c r="Y54" i="7" s="1"/>
  <c r="W53" i="7"/>
  <c r="Y53" i="7" s="1"/>
  <c r="W52" i="7"/>
  <c r="Y52" i="7" s="1"/>
  <c r="W51" i="7"/>
  <c r="Y51" i="7" s="1"/>
  <c r="W50" i="7"/>
  <c r="W49" i="7"/>
  <c r="Y49" i="7" s="1"/>
  <c r="W48" i="7"/>
  <c r="Y48" i="7" s="1"/>
  <c r="W47" i="7"/>
  <c r="Y47" i="7" s="1"/>
  <c r="W46" i="7"/>
  <c r="Y46" i="7" s="1"/>
  <c r="W45" i="7"/>
  <c r="Y45" i="7" s="1"/>
  <c r="W44" i="7"/>
  <c r="Y44" i="7" s="1"/>
  <c r="W43" i="7"/>
  <c r="Y43" i="7" s="1"/>
  <c r="W42" i="7"/>
  <c r="Y42" i="7" s="1"/>
  <c r="W41" i="7"/>
  <c r="Y41" i="7" s="1"/>
  <c r="W40" i="7"/>
  <c r="W38" i="7"/>
  <c r="Y38" i="7" s="1"/>
  <c r="W37" i="7"/>
  <c r="Y37" i="7" s="1"/>
  <c r="X34" i="7"/>
  <c r="V34" i="7"/>
  <c r="U34" i="7"/>
  <c r="T34" i="7"/>
  <c r="S34" i="7"/>
  <c r="R34" i="7"/>
  <c r="Q34" i="7"/>
  <c r="P34" i="7"/>
  <c r="O34" i="7"/>
  <c r="N34" i="7"/>
  <c r="M34" i="7"/>
  <c r="L34" i="7"/>
  <c r="K34" i="7"/>
  <c r="J34" i="7"/>
  <c r="I34" i="7"/>
  <c r="H34" i="7"/>
  <c r="X32" i="7"/>
  <c r="X33" i="7" s="1"/>
  <c r="V32" i="7"/>
  <c r="V33" i="7" s="1"/>
  <c r="U32" i="7"/>
  <c r="U33" i="7" s="1"/>
  <c r="T32" i="7"/>
  <c r="T33" i="7" s="1"/>
  <c r="S32" i="7"/>
  <c r="S33" i="7" s="1"/>
  <c r="R32" i="7"/>
  <c r="R33" i="7" s="1"/>
  <c r="Q32" i="7"/>
  <c r="Q33" i="7" s="1"/>
  <c r="P32" i="7"/>
  <c r="P33" i="7" s="1"/>
  <c r="O32" i="7"/>
  <c r="O33" i="7" s="1"/>
  <c r="N32" i="7"/>
  <c r="N33" i="7" s="1"/>
  <c r="M32" i="7"/>
  <c r="M33" i="7" s="1"/>
  <c r="L32" i="7"/>
  <c r="L33" i="7" s="1"/>
  <c r="K32" i="7"/>
  <c r="K33" i="7" s="1"/>
  <c r="J32" i="7"/>
  <c r="J33" i="7" s="1"/>
  <c r="I32" i="7"/>
  <c r="I33" i="7" s="1"/>
  <c r="H32" i="7"/>
  <c r="H33" i="7" s="1"/>
  <c r="W29" i="7"/>
  <c r="Y29" i="7" s="1"/>
  <c r="W28" i="7"/>
  <c r="Y28" i="7" s="1"/>
  <c r="W27" i="7"/>
  <c r="Y27" i="7" s="1"/>
  <c r="W26" i="7"/>
  <c r="Y26" i="7" s="1"/>
  <c r="W25" i="7"/>
  <c r="Y25" i="7" s="1"/>
  <c r="W24" i="7"/>
  <c r="Y24" i="7" s="1"/>
  <c r="W23" i="7"/>
  <c r="Y23" i="7" s="1"/>
  <c r="W22" i="7"/>
  <c r="Y22" i="7" s="1"/>
  <c r="W21" i="7"/>
  <c r="Y21" i="7" s="1"/>
  <c r="W20" i="7"/>
  <c r="Y20" i="7" s="1"/>
  <c r="W19" i="7"/>
  <c r="Y19" i="7" s="1"/>
  <c r="W18" i="7"/>
  <c r="Y18" i="7" s="1"/>
  <c r="W17" i="7"/>
  <c r="Y17" i="7" s="1"/>
  <c r="W16" i="7"/>
  <c r="Y16" i="7" s="1"/>
  <c r="W15" i="7"/>
  <c r="Y15" i="7" s="1"/>
  <c r="W14" i="7"/>
  <c r="Y14" i="7" s="1"/>
  <c r="W13" i="7"/>
  <c r="Y13" i="7" s="1"/>
  <c r="W12" i="7"/>
  <c r="Y12" i="7" s="1"/>
  <c r="W11" i="7"/>
  <c r="X10" i="7"/>
  <c r="X30" i="7" s="1"/>
  <c r="X36" i="7" s="1"/>
  <c r="X39" i="7" s="1"/>
  <c r="X59" i="7" s="1"/>
  <c r="V10" i="7"/>
  <c r="V30" i="7" s="1"/>
  <c r="V39" i="7" s="1"/>
  <c r="V59" i="7" s="1"/>
  <c r="U10" i="7"/>
  <c r="U30" i="7" s="1"/>
  <c r="U39" i="7" s="1"/>
  <c r="U59" i="7" s="1"/>
  <c r="T10" i="7"/>
  <c r="T30" i="7" s="1"/>
  <c r="T39" i="7" s="1"/>
  <c r="T59" i="7" s="1"/>
  <c r="S10" i="7"/>
  <c r="S30" i="7" s="1"/>
  <c r="S39" i="7" s="1"/>
  <c r="S59" i="7" s="1"/>
  <c r="R10" i="7"/>
  <c r="R30" i="7" s="1"/>
  <c r="R39" i="7" s="1"/>
  <c r="R59" i="7" s="1"/>
  <c r="Q10" i="7"/>
  <c r="Q30" i="7" s="1"/>
  <c r="Q39" i="7" s="1"/>
  <c r="Q59" i="7" s="1"/>
  <c r="P10" i="7"/>
  <c r="P30" i="7" s="1"/>
  <c r="P39" i="7" s="1"/>
  <c r="P59" i="7" s="1"/>
  <c r="O10" i="7"/>
  <c r="O30" i="7" s="1"/>
  <c r="O39" i="7" s="1"/>
  <c r="O59" i="7" s="1"/>
  <c r="N10" i="7"/>
  <c r="N30" i="7" s="1"/>
  <c r="N39" i="7" s="1"/>
  <c r="N59" i="7" s="1"/>
  <c r="M10" i="7"/>
  <c r="M30" i="7" s="1"/>
  <c r="M39" i="7" s="1"/>
  <c r="M59" i="7" s="1"/>
  <c r="L10" i="7"/>
  <c r="L30" i="7" s="1"/>
  <c r="L39" i="7" s="1"/>
  <c r="L59" i="7" s="1"/>
  <c r="K10" i="7"/>
  <c r="K30" i="7" s="1"/>
  <c r="K39" i="7" s="1"/>
  <c r="K59" i="7" s="1"/>
  <c r="J10" i="7"/>
  <c r="J30" i="7" s="1"/>
  <c r="J39" i="7" s="1"/>
  <c r="J59" i="7" s="1"/>
  <c r="I10" i="7"/>
  <c r="I30" i="7" s="1"/>
  <c r="I39" i="7" s="1"/>
  <c r="I59" i="7" s="1"/>
  <c r="H10" i="7"/>
  <c r="H30" i="7" s="1"/>
  <c r="I54" i="4"/>
  <c r="H54" i="4"/>
  <c r="I48" i="4"/>
  <c r="H48" i="4"/>
  <c r="I41" i="4"/>
  <c r="H41" i="4"/>
  <c r="I35" i="4"/>
  <c r="I42" i="4" s="1"/>
  <c r="H35" i="4"/>
  <c r="I69" i="3"/>
  <c r="H69" i="3"/>
  <c r="W10" i="7" l="1"/>
  <c r="W30" i="7" s="1"/>
  <c r="W61" i="7"/>
  <c r="W62" i="7" s="1"/>
  <c r="W63" i="7"/>
  <c r="Y50" i="7"/>
  <c r="Y63" i="7" s="1"/>
  <c r="W34" i="7"/>
  <c r="H55" i="4"/>
  <c r="I55" i="4"/>
  <c r="H42" i="4"/>
  <c r="H24" i="4"/>
  <c r="H27" i="4" s="1"/>
  <c r="H57" i="4" s="1"/>
  <c r="H59" i="4" s="1"/>
  <c r="I24" i="4"/>
  <c r="I27" i="4" s="1"/>
  <c r="W36" i="7"/>
  <c r="H39" i="7"/>
  <c r="H59" i="7" s="1"/>
  <c r="Y61" i="7"/>
  <c r="Y34" i="7"/>
  <c r="Y32" i="7"/>
  <c r="Y10" i="7"/>
  <c r="W32" i="7"/>
  <c r="W33" i="7" s="1"/>
  <c r="Y40" i="7"/>
  <c r="Y11" i="7"/>
  <c r="I57" i="4"/>
  <c r="I59" i="4" s="1"/>
  <c r="Y62" i="7" l="1"/>
  <c r="Y30" i="7"/>
  <c r="Y33" i="7"/>
  <c r="W39" i="7"/>
  <c r="W59" i="7" s="1"/>
  <c r="Y36" i="7"/>
  <c r="Y39" i="7" s="1"/>
  <c r="Y59" i="7" s="1"/>
</calcChain>
</file>

<file path=xl/sharedStrings.xml><?xml version="1.0" encoding="utf-8"?>
<sst xmlns="http://schemas.openxmlformats.org/spreadsheetml/2006/main" count="537" uniqueCount="479">
  <si>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</si>
  <si>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</si>
  <si>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</si>
  <si>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</si>
  <si>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</si>
  <si>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</si>
  <si>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</si>
  <si>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t>HR</t>
  </si>
  <si>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</si>
  <si>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</si>
  <si>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</si>
  <si>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</si>
  <si>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</si>
  <si>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</si>
  <si>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</si>
  <si>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</si>
  <si>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</si>
  <si>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</si>
  <si>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</si>
  <si>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</si>
  <si>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</si>
  <si>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</si>
  <si>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</si>
  <si>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t>RD</t>
  </si>
  <si>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</si>
  <si>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</si>
  <si>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</si>
  <si>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</si>
  <si>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</si>
  <si>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</si>
  <si>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</si>
  <si>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</si>
  <si>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</si>
  <si>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</si>
  <si>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</si>
  <si>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</si>
  <si>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</si>
  <si>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</si>
  <si>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</si>
  <si>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</si>
  <si>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</si>
  <si>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</si>
  <si>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</si>
  <si>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t>balance as at 31.12.2021.</t>
  </si>
  <si>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</si>
  <si>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</si>
  <si>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</si>
  <si>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</si>
  <si>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</si>
  <si>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</si>
  <si>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</si>
  <si>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</si>
  <si>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</si>
  <si>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</si>
  <si>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</si>
  <si>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</si>
  <si>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</si>
  <si>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</si>
  <si>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</si>
  <si>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</si>
  <si>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</si>
  <si>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</si>
  <si>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</si>
  <si>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</si>
  <si>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</si>
  <si>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</si>
  <si>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</si>
  <si>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</si>
  <si>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</si>
  <si>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</si>
  <si>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</si>
  <si>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</si>
  <si>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</si>
  <si>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</si>
  <si>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</si>
  <si>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</si>
  <si>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</si>
  <si>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</si>
  <si>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</si>
  <si>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</si>
  <si>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</si>
  <si>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</si>
  <si>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</si>
  <si>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</si>
  <si>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</si>
  <si>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</si>
  <si>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</si>
  <si>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</si>
  <si>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</si>
  <si>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</si>
  <si>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</si>
  <si>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</si>
  <si>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</si>
  <si>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</si>
  <si>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</si>
  <si>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</si>
  <si>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</si>
  <si>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</si>
  <si>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</si>
  <si>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</si>
  <si>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</si>
  <si>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</si>
  <si>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</si>
  <si>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</si>
  <si>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</si>
  <si>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</si>
  <si>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070+076+077+083+086+089)</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</si>
  <si>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</si>
  <si>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</si>
  <si>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</si>
  <si>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</si>
  <si>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</si>
  <si>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</si>
  <si>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</si>
  <si>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</si>
  <si>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</si>
  <si>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t>V FAIR VALUE RESERVES AND OTHER (ADP 078 to 082)</t>
  </si>
  <si>
    <t xml:space="preserve">     1 Financial assets at fair value through other comprehensive income (i.e. available for sale)</t>
  </si>
  <si>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</si>
  <si>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</si>
  <si>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t xml:space="preserve">     4 Other fair value reserves</t>
  </si>
  <si>
    <t xml:space="preserve">      5 Exchange differences arising from the translation of foreign operations (consolidation)</t>
  </si>
  <si>
    <t>VI RETAINED PROFIT OR LOSS BROUGHT FORWARD (ADP 084-085)</t>
  </si>
  <si>
    <r>
      <rPr>
        <sz val="9"/>
        <rFont val="Arial"/>
        <family val="2"/>
        <charset val="238"/>
      </rPr>
      <t xml:space="preserve">     1 Retained profit</t>
    </r>
  </si>
  <si>
    <r>
      <rPr>
        <sz val="9"/>
        <rFont val="Arial"/>
        <family val="2"/>
        <charset val="238"/>
      </rPr>
      <t xml:space="preserve">     2 Loss brought forward</t>
    </r>
  </si>
  <si>
    <t>VII PROFIT OR LOSS FOR THE BUSINESS YEAR (ADP 087-088)</t>
  </si>
  <si>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</si>
  <si>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</si>
  <si>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</si>
  <si>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091 to 096)</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</si>
  <si>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</si>
  <si>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</si>
  <si>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</si>
  <si>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</si>
  <si>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</si>
  <si>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</si>
  <si>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098 to 108)</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</si>
  <si>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</si>
  <si>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</si>
  <si>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</si>
  <si>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</si>
  <si>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</si>
  <si>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</si>
  <si>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</si>
  <si>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</si>
  <si>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</si>
  <si>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</si>
  <si>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</si>
  <si>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110 to 123)</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</si>
  <si>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</si>
  <si>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</si>
  <si>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</si>
  <si>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</si>
  <si>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</si>
  <si>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</si>
  <si>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</si>
  <si>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G)  OFF-BALANCE SHEET ITEMS</t>
    </r>
  </si>
  <si>
    <r>
      <rPr>
        <b/>
        <sz val="12"/>
        <rFont val="Arial"/>
        <family val="2"/>
        <charset val="238"/>
      </rPr>
      <t>STATEMENT OF PROFIT OR LOSS</t>
    </r>
  </si>
  <si>
    <t>for the period 01.01.2021. to 31.12.2021.</t>
  </si>
  <si>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</si>
  <si>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</si>
  <si>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</si>
  <si>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128 to 132)</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</si>
  <si>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</si>
  <si>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</si>
  <si>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</si>
  <si>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</si>
  <si>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</si>
  <si>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134+135+139+143+144+145+148+155)</t>
    </r>
  </si>
  <si>
    <r>
      <rPr>
        <sz val="9"/>
        <rFont val="Arial"/>
        <family val="2"/>
        <charset val="238"/>
      </rPr>
      <t xml:space="preserve">    1 Changes in inventories of work in progress and finished goods</t>
    </r>
  </si>
  <si>
    <t xml:space="preserve">    2 Material costs (ADP 136 to 138)</t>
  </si>
  <si>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</si>
  <si>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</si>
  <si>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</si>
  <si>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t xml:space="preserve">   3 Staff costs (ADP 140 to 142)</t>
  </si>
  <si>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</si>
  <si>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</si>
  <si>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</si>
  <si>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</si>
  <si>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</si>
  <si>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</si>
  <si>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</si>
  <si>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</si>
  <si>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t xml:space="preserve">   7 Provisions (ADP 149 to 155)</t>
  </si>
  <si>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</si>
  <si>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</si>
  <si>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</si>
  <si>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</si>
  <si>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</si>
  <si>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</si>
  <si>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</si>
  <si>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157 to 166)</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</si>
  <si>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</si>
  <si>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</si>
  <si>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</si>
  <si>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</si>
  <si>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</si>
  <si>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</si>
  <si>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</si>
  <si>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</si>
  <si>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</si>
  <si>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</si>
  <si>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168 to 174)</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</si>
  <si>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</si>
  <si>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</si>
  <si>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</si>
  <si>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</si>
  <si>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</si>
  <si>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</si>
  <si>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</si>
  <si>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</si>
  <si>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</si>
  <si>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</si>
  <si>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</si>
  <si>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127+156+175 + 176)</t>
    </r>
  </si>
  <si>
    <r>
      <rPr>
        <b/>
        <sz val="9"/>
        <color rgb="FF333399"/>
        <rFont val="Arial"/>
        <family val="2"/>
        <charset val="238"/>
      </rPr>
      <t xml:space="preserve">X    TOTAL EXPENDITURE </t>
    </r>
    <r>
      <rPr>
        <sz val="9"/>
        <color rgb="FF333399"/>
        <rFont val="Arial"/>
        <family val="2"/>
        <charset val="238"/>
      </rPr>
      <t>(ADP 133+167+177 + 178)</t>
    </r>
  </si>
  <si>
    <r>
      <rPr>
        <b/>
        <sz val="9"/>
        <color rgb="FF333399"/>
        <rFont val="Arial"/>
        <family val="2"/>
        <charset val="238"/>
      </rPr>
      <t xml:space="preserve">XI   PRE-TAX PROFIT OR LOSS </t>
    </r>
    <r>
      <rPr>
        <sz val="9"/>
        <color rgb="FF333399"/>
        <rFont val="Arial"/>
        <family val="2"/>
        <charset val="238"/>
      </rPr>
      <t>(ADP 179-180)</t>
    </r>
  </si>
  <si>
    <t xml:space="preserve">   1 Pre-tax profit (ADP 179-180)</t>
  </si>
  <si>
    <t xml:space="preserve">   2 Pre-tax loss (ADP 180-179)</t>
  </si>
  <si>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</si>
  <si>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181-184)</t>
    </r>
  </si>
  <si>
    <t xml:space="preserve">  1 Profit for the period (ADP 181-184)</t>
  </si>
  <si>
    <t xml:space="preserve">  2 Loss for the period (ADP 184-181)</t>
  </si>
  <si>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</si>
  <si>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(ADP 189-190)</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</si>
  <si>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</si>
  <si>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</si>
  <si>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</si>
  <si>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</si>
  <si>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</si>
  <si>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</si>
  <si>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181+188)</t>
    </r>
  </si>
  <si>
    <t xml:space="preserve"> 1 Pre-tax profit (ADP 194)</t>
  </si>
  <si>
    <t xml:space="preserve"> 2 Pre-tax loss (ADP 194)</t>
  </si>
  <si>
    <r>
      <rPr>
        <b/>
        <sz val="9"/>
        <color rgb="FF333399"/>
        <rFont val="Arial"/>
        <family val="2"/>
        <charset val="238"/>
      </rPr>
      <t xml:space="preserve">XVII INCOME TAX </t>
    </r>
    <r>
      <rPr>
        <sz val="9"/>
        <color rgb="FF333399"/>
        <rFont val="Arial"/>
        <family val="2"/>
        <charset val="238"/>
      </rPr>
      <t>(ADP 184+191)</t>
    </r>
  </si>
  <si>
    <r>
      <rPr>
        <b/>
        <sz val="9"/>
        <color rgb="FF333399"/>
        <rFont val="Arial"/>
        <family val="2"/>
        <charset val="238"/>
      </rPr>
      <t xml:space="preserve">XVIII PROFIT OR LOSS FOR THE PERIOD </t>
    </r>
    <r>
      <rPr>
        <sz val="9"/>
        <color rgb="FF333399"/>
        <rFont val="Arial"/>
        <family val="2"/>
        <charset val="238"/>
      </rPr>
      <t>(ADP 194-197)</t>
    </r>
  </si>
  <si>
    <t xml:space="preserve"> 1 Profit for the period (ADP 194-197)</t>
  </si>
  <si>
    <t xml:space="preserve"> 2 Loss for the period (ADP 197-194)</t>
  </si>
  <si>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</si>
  <si>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202+203)</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</si>
  <si>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</si>
  <si>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</si>
  <si>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</si>
  <si>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</si>
  <si>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t xml:space="preserve">II OTHER COMPREHENSIVE INCOME/LOSS BEFORE TAX
    (ADP 206+ 213)   </t>
  </si>
  <si>
    <t>III Items that will not be reclassified to profit or loss (ADP207 to 211)</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</si>
  <si>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</si>
  <si>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</si>
  <si>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</si>
  <si>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</si>
  <si>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</si>
  <si>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</si>
  <si>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IV Items that may be reclassified to profit or loss (ADP 214 to 221)</t>
  </si>
  <si>
    <t>1 Exchange rate differences from translation of foreign operations</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</si>
  <si>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</si>
  <si>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</si>
  <si>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</si>
  <si>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</si>
  <si>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</si>
  <si>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</si>
  <si>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</si>
  <si>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</si>
  <si>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V NET OTHER COMPREHENSIVE INCOME OR LOSS (ADP 206+213- 212 - 222)</t>
  </si>
  <si>
    <t>VI COMPREHENSIVE INCOME OR LOSS FOR THE PERIOD (ADP 204+223)</t>
  </si>
  <si>
    <r>
      <rPr>
        <b/>
        <sz val="9"/>
        <color rgb="FF000080"/>
        <rFont val="Arial"/>
        <family val="2"/>
        <charset val="238"/>
      </rPr>
      <t>APPENDIX to the Statement on comprehensive income (to be filled in by entrepreneurs who draw up consolidated statements)</t>
    </r>
  </si>
  <si>
    <t>VI COMPREHENSIVE INCOME OR LOSS FOR THE PERIOD (ADP 225+226)</t>
  </si>
  <si>
    <t>1 Attributable to owners of the parent</t>
  </si>
  <si>
    <t>2 Attributable to minority (non-controlling) interest</t>
  </si>
  <si>
    <r>
      <rPr>
        <b/>
        <sz val="12"/>
        <rFont val="Arial"/>
        <family val="2"/>
        <charset val="238"/>
      </rPr>
      <t>STATEMENT OF CASH FLOWS - indirect method</t>
    </r>
  </si>
  <si>
    <r>
      <rPr>
        <b/>
        <sz val="8"/>
        <rFont val="Arial"/>
        <family val="2"/>
        <charset val="238"/>
      </rPr>
      <t xml:space="preserve">ADP
</t>
    </r>
    <r>
      <rPr>
        <b/>
        <sz val="8"/>
        <rFont val="Arial"/>
        <family val="2"/>
        <charset val="238"/>
      </rPr>
      <t>code</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</si>
  <si>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</si>
  <si>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</si>
  <si>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</si>
  <si>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</si>
  <si>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</si>
  <si>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</si>
  <si>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</si>
  <si>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</si>
  <si>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</si>
  <si>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</si>
  <si>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</si>
  <si>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</si>
  <si>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</si>
  <si>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</si>
  <si>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</si>
  <si>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</si>
  <si>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</si>
  <si>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</si>
  <si>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</si>
  <si>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</si>
  <si>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</si>
  <si>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</si>
  <si>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</si>
  <si>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</si>
  <si>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</si>
  <si>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</si>
  <si>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</si>
  <si>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</si>
  <si>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</si>
  <si>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</si>
  <si>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</si>
  <si>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</si>
  <si>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</si>
  <si>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</si>
  <si>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</si>
  <si>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</si>
  <si>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</si>
  <si>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</si>
  <si>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</si>
  <si>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</si>
  <si>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</si>
  <si>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</si>
  <si>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</si>
  <si>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</si>
  <si>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</si>
  <si>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</si>
  <si>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</si>
  <si>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</si>
  <si>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</si>
  <si>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</si>
  <si>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</si>
  <si>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</si>
  <si>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</si>
  <si>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</si>
  <si>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</si>
  <si>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</si>
  <si>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</si>
  <si>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</si>
  <si>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</si>
  <si>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</si>
  <si>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</si>
  <si>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</si>
  <si>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</si>
  <si>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</si>
  <si>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</si>
  <si>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</si>
  <si>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</si>
  <si>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</si>
  <si>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</si>
  <si>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</si>
  <si>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 xml:space="preserve"> 1 Cash receipts from sales of fixed tangible and intangible assets</t>
  </si>
  <si>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</si>
  <si>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</si>
  <si>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</si>
  <si>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</si>
  <si>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</si>
  <si>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t>III Total cash receipts from investment activities (ADP 015 to 020)</t>
  </si>
  <si>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</si>
  <si>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</si>
  <si>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</si>
  <si>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</si>
  <si>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</si>
  <si>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t>IV Total cash payments from investment activities (ADP 022 to 026)</t>
  </si>
  <si>
    <t>B) NET CASH FLOW FROM INVESTMENT ACTIVITIES (ADP 021 + 027)</t>
  </si>
  <si>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</si>
  <si>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</si>
  <si>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</si>
  <si>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</si>
  <si>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t>V Total cash receipts from financing activities (ADP 029 to 032)</t>
  </si>
  <si>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</si>
  <si>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</si>
  <si>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</si>
  <si>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</si>
  <si>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</si>
  <si>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t>VI Total cash payments from financing activities (ADP 034 to 038)</t>
  </si>
  <si>
    <t>C) NET CASH FLOW FROM FINANCING ACTIVITIES (ADP 033 +039)</t>
  </si>
  <si>
    <r>
      <rPr>
        <sz val="9"/>
        <rFont val="Arial"/>
        <family val="2"/>
        <charset val="238"/>
      </rPr>
      <t xml:space="preserve">  1 Unrealised exchange rate differences in cash and cash equivalents</t>
    </r>
  </si>
  <si>
    <t>D) NET INCREASE OR DECREASE IN CASH FLOWS (ADP 014 + 028 + 040 + 041)</t>
  </si>
  <si>
    <t>E) CASH AND CASH EQUIVALENTS AT THE BEGINNING OF THE PERIOD</t>
  </si>
  <si>
    <t>F) CASH AND CASH EQUIVALENTS AT THE END OF THE PERIOD (ADP 042+043)</t>
  </si>
  <si>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</si>
  <si>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</si>
  <si>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</si>
  <si>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</si>
  <si>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</si>
  <si>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</si>
  <si>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</si>
  <si>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</si>
  <si>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</si>
  <si>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</si>
  <si>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</si>
  <si>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</si>
  <si>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</si>
  <si>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</si>
  <si>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</si>
  <si>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</si>
  <si>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t>Fair value of financial assets through other comprehensive income (available for sale)</t>
  </si>
  <si>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</si>
  <si>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</si>
  <si>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t>Other fair value reserves</t>
  </si>
  <si>
    <t>Exchange rate differences from translation of foreign operations</t>
  </si>
  <si>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</si>
  <si>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</si>
  <si>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</si>
  <si>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</si>
  <si>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</si>
  <si>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</si>
  <si>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</si>
  <si>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</si>
  <si>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</si>
  <si>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</si>
  <si>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</si>
  <si>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</si>
  <si>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</si>
  <si>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</si>
  <si>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r>
      <rPr>
        <sz val="11"/>
        <color theme="1"/>
        <rFont val="Calibri"/>
        <family val="2"/>
        <charset val="238"/>
        <scheme val="minor"/>
      </rPr>
      <t/>
    </r>
  </si>
  <si>
    <r>
      <rPr>
        <b/>
        <sz val="8"/>
        <color rgb="FFFFFFFF"/>
        <rFont val="Arial"/>
        <family val="2"/>
        <charset val="238"/>
      </rPr>
      <t>15</t>
    </r>
    <r>
      <rPr>
        <sz val="11"/>
        <color theme="1"/>
        <rFont val="Calibri"/>
        <family val="2"/>
        <charset val="238"/>
        <scheme val="minor"/>
      </rPr>
      <t/>
    </r>
  </si>
  <si>
    <t>16</t>
  </si>
  <si>
    <t>17</t>
  </si>
  <si>
    <t>18 (3 do 6 - 7
 + 8 do 17)</t>
  </si>
  <si>
    <t>20 (18+19)</t>
  </si>
  <si>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</si>
  <si>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</si>
  <si>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</si>
  <si>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</si>
  <si>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</si>
  <si>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</si>
  <si>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</si>
  <si>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</si>
  <si>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t>8 Gains or losses from subsequent measurement of financial assets at fair value through other comprehensive income (available for sale)</t>
  </si>
  <si>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</si>
  <si>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</si>
  <si>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</si>
  <si>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</si>
  <si>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</si>
  <si>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</si>
  <si>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</si>
  <si>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t>16 Decrease in initial (subscribed) capital arising from the pre-bankruptcy settlement procedure</t>
  </si>
  <si>
    <t>17 Decrease in initial (subscribed) capital arising from the reinvestment of profit</t>
  </si>
  <si>
    <r>
      <rPr>
        <sz val="8"/>
        <rFont val="Arial"/>
        <family val="2"/>
        <charset val="238"/>
      </rPr>
      <t>18 Redemption of treasury shares/holdings</t>
    </r>
  </si>
  <si>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</si>
  <si>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</si>
  <si>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</si>
  <si>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</si>
  <si>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</si>
  <si>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</si>
  <si>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APPENDIX TO THE STATEMENT OF CHANGES IN EQUITY (to be filled in by undertakings that draw up financial statements in accordance with the IFRS)</t>
    </r>
  </si>
  <si>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</si>
  <si>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</si>
  <si>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</si>
  <si>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r>
      <rPr>
        <b/>
        <sz val="8"/>
        <color rgb="FF000080"/>
        <rFont val="Arial"/>
        <family val="2"/>
        <charset val="238"/>
      </rPr>
      <t>Current period</t>
    </r>
  </si>
  <si>
    <r>
      <rPr>
        <b/>
        <sz val="8"/>
        <rFont val="Arial"/>
        <family val="2"/>
        <charset val="238"/>
      </rPr>
      <t>1 Balance on the first day of the current business year</t>
    </r>
  </si>
  <si>
    <t>4 Balance on the first day of the current business year (restated) (AOP 28 to 30)</t>
  </si>
  <si>
    <r>
      <rPr>
        <sz val="8"/>
        <rFont val="Arial"/>
        <family val="2"/>
        <charset val="238"/>
      </rPr>
      <t>12 Actuarial gains/losses on defined remuneration plans</t>
    </r>
  </si>
  <si>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</si>
  <si>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</si>
  <si>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</si>
  <si>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</si>
  <si>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</si>
  <si>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</si>
  <si>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</si>
  <si>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</si>
  <si>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</si>
  <si>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t>02013720</t>
  </si>
  <si>
    <t>040224587</t>
  </si>
  <si>
    <t>06374155285</t>
  </si>
  <si>
    <t>MON PERIN D.D.</t>
  </si>
  <si>
    <t>Bale</t>
  </si>
  <si>
    <t>Trg La Musa 2</t>
  </si>
  <si>
    <t>massimo.piutti@monperin.hr</t>
  </si>
  <si>
    <t>www.monperin.hr</t>
  </si>
  <si>
    <t>Yes</t>
  </si>
  <si>
    <t>M.I. Računovođa d.o.o.</t>
  </si>
  <si>
    <t>Ivana Mikulek</t>
  </si>
  <si>
    <t>052 824 186</t>
  </si>
  <si>
    <t>ivana.mikulek@mi-racunovoda.hr</t>
  </si>
  <si>
    <t>Iaudit d.o.o. za reviziju</t>
  </si>
  <si>
    <t>Ivana Fatur Jovanović</t>
  </si>
  <si>
    <t>Last day of the preceding business year</t>
  </si>
  <si>
    <t>At the reporting date of the current period</t>
  </si>
  <si>
    <t>for the period 01.01.2021 to 31.12.2021</t>
  </si>
  <si>
    <t>KD</t>
  </si>
  <si>
    <t>Maian d.o.o.</t>
  </si>
  <si>
    <t>Dandoli d.o.o.</t>
  </si>
  <si>
    <t>Mon Perin Castrum d.o.o.</t>
  </si>
  <si>
    <t>02981149</t>
  </si>
  <si>
    <t>04809122</t>
  </si>
  <si>
    <t>04318781</t>
  </si>
  <si>
    <t>Submitter: Group Mon Perin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</si>
</sst>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k_n_-;\-* #,##0.00\ _k_n_-;_-* &quot;-&quot;??\ _k_n_-;_-@_-"/>
    <numFmt numFmtId="164" formatCode="000"/>
    <numFmt numFmtId="165" formatCode="00"/>
  </numFmts>
  <fonts count="43" x14ac:knownFonts="1">
    <font>
      <sz val="11"/>
      <color theme="1"/>
      <name val="Calibri"/>
      <family val="2"/>
      <charset val="238"/>
      <scheme val="minor"/>
    </font>
    <font>
      <sz val="11"/>
      <color theme="1"/>
      <name val="Calibri"/>
      <family val="2"/>
      <charset val="238"/>
      <scheme val="minor"/>
    </font>
    <font>
      <b/>
      <sz val="12"/>
      <color theme="1"/>
      <name val="Arial"/>
      <family val="2"/>
      <charset val="238"/>
    </font>
    <font>
      <sz val="11"/>
      <color theme="1"/>
      <name val="Arial"/>
      <family val="2"/>
      <charset val="238"/>
    </font>
    <font>
      <b/>
      <sz val="11"/>
      <name val="Arial"/>
      <family val="2"/>
      <charset val="238"/>
    </font>
    <font>
      <b/>
      <sz val="9"/>
      <name val="Arial"/>
      <family val="2"/>
      <charset val="238"/>
    </font>
    <font>
      <sz val="9"/>
      <name val="Arial"/>
      <family val="2"/>
      <charset val="238"/>
    </font>
    <font>
      <b/>
      <sz val="12"/>
      <color theme="1"/>
      <name val="Arial Rounded MT Bold"/>
      <family val="2"/>
    </font>
    <font>
      <sz val="11"/>
      <name val="Arial"/>
      <family val="2"/>
      <charset val="238"/>
    </font>
    <font>
      <sz val="10"/>
      <name val="Times New Roman"/>
      <family val="1"/>
      <charset val="238"/>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12"/>
      <name val="Arial"/>
      <family val="2"/>
      <charset val="238"/>
    </font>
    <font>
      <b/>
      <sz val="10"/>
      <name val="Arial"/>
      <family val="2"/>
      <charset val="238"/>
    </font>
    <font>
      <sz val="10"/>
      <name val="Arial"/>
      <family val="2"/>
      <charset val="238"/>
    </font>
    <font>
      <b/>
      <sz val="7"/>
      <name val="Arial"/>
      <family val="2"/>
      <charset val="238"/>
    </font>
    <font>
      <b/>
      <sz val="8"/>
      <name val="Arial"/>
      <family val="2"/>
      <charset val="238"/>
    </font>
    <font>
      <b/>
      <sz val="9"/>
      <color indexed="62"/>
      <name val="Arial"/>
      <family val="2"/>
      <charset val="238"/>
    </font>
    <font>
      <b/>
      <sz val="9"/>
      <color rgb="FF333399"/>
      <name val="Arial"/>
      <family val="2"/>
      <charset val="238"/>
    </font>
    <font>
      <sz val="9"/>
      <color rgb="FF333399"/>
      <name val="Arial"/>
      <family val="2"/>
      <charset val="238"/>
    </font>
    <font>
      <sz val="9"/>
      <color indexed="12"/>
      <name val="Arial"/>
      <family val="2"/>
      <charset val="238"/>
    </font>
    <font>
      <sz val="9"/>
      <color rgb="FF0000FF"/>
      <name val="Arial"/>
      <family val="2"/>
      <charset val="238"/>
    </font>
    <font>
      <b/>
      <sz val="9"/>
      <color indexed="18"/>
      <name val="Arial"/>
      <family val="2"/>
      <charset val="238"/>
    </font>
    <font>
      <b/>
      <sz val="9"/>
      <color rgb="FF000080"/>
      <name val="Arial"/>
      <family val="2"/>
      <charset val="238"/>
    </font>
    <font>
      <sz val="9"/>
      <color indexed="18"/>
      <name val="Arial"/>
      <family val="2"/>
      <charset val="238"/>
    </font>
    <font>
      <sz val="8"/>
      <name val="Arial"/>
      <family val="2"/>
      <charset val="238"/>
    </font>
    <font>
      <i/>
      <sz val="9"/>
      <name val="Arial"/>
      <family val="2"/>
      <charset val="238"/>
    </font>
    <font>
      <sz val="9"/>
      <color rgb="FF000080"/>
      <name val="Arial"/>
      <family val="2"/>
      <charset val="238"/>
    </font>
    <font>
      <sz val="10"/>
      <color indexed="8"/>
      <name val="Arial"/>
      <family val="2"/>
      <charset val="238"/>
    </font>
    <font>
      <b/>
      <sz val="8"/>
      <color indexed="9"/>
      <name val="Arial"/>
      <family val="2"/>
      <charset val="238"/>
    </font>
    <font>
      <b/>
      <sz val="8"/>
      <color rgb="FFFFFFFF"/>
      <name val="Arial"/>
      <family val="2"/>
      <charset val="238"/>
    </font>
    <font>
      <b/>
      <sz val="7"/>
      <color rgb="FFFFFFFF"/>
      <name val="Arial"/>
      <family val="2"/>
      <charset val="238"/>
    </font>
    <font>
      <b/>
      <sz val="8"/>
      <color indexed="18"/>
      <name val="Arial"/>
      <family val="2"/>
      <charset val="238"/>
    </font>
    <font>
      <b/>
      <sz val="8"/>
      <color rgb="FF000080"/>
      <name val="Arial"/>
      <family val="2"/>
      <charset val="238"/>
    </font>
    <font>
      <sz val="8"/>
      <color indexed="18"/>
      <name val="Arial"/>
      <family val="2"/>
      <charset val="238"/>
    </font>
    <font>
      <sz val="8"/>
      <color indexed="12"/>
      <name val="Arial"/>
      <family val="2"/>
      <charset val="238"/>
    </font>
    <font>
      <sz val="10"/>
      <name val="Arial"/>
      <charset val="238"/>
    </font>
    <font>
      <u/>
      <sz val="10"/>
      <color indexed="12"/>
      <name val="Arial"/>
      <charset val="238"/>
    </font>
    <font>
      <sz val="9"/>
      <color theme="1"/>
      <name val="Calibri"/>
      <family val="2"/>
      <charset val="238"/>
      <scheme val="minor"/>
    </font>
  </fonts>
  <fills count="14">
    <fill>
      <patternFill patternType="none"/>
    </fill>
    <fill>
      <patternFill patternType="gray125"/>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4" tint="0.79998168889431442"/>
        <bgColor indexed="64"/>
      </patternFill>
    </fill>
    <fill>
      <patternFill patternType="gray125">
        <fgColor indexed="22"/>
      </patternFill>
    </fill>
    <fill>
      <patternFill patternType="mediumGray">
        <fgColor indexed="22"/>
      </patternFill>
    </fill>
    <fill>
      <patternFill patternType="gray125">
        <fgColor indexed="22"/>
        <bgColor indexed="22"/>
      </patternFill>
    </fill>
    <fill>
      <patternFill patternType="lightUp">
        <fgColor indexed="22"/>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style="thin">
        <color indexed="64"/>
      </right>
      <top style="medium">
        <color indexed="22"/>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hair">
        <color indexed="64"/>
      </top>
      <bottom style="hair">
        <color indexed="64"/>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64"/>
      </right>
      <top/>
      <bottom style="thin">
        <color indexed="22"/>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s>
  <cellStyleXfs count="6">
    <xf numFmtId="0" fontId="0" fillId="0" borderId="0"/>
    <xf numFmtId="0" fontId="18" fillId="0" borderId="0"/>
    <xf numFmtId="0" fontId="32" fillId="0" borderId="0">
      <alignment vertical="top"/>
    </xf>
    <xf numFmtId="0" fontId="40" fillId="0" borderId="0"/>
    <xf numFmtId="0" fontId="41" fillId="0" borderId="0" applyNumberFormat="0" applyFill="0" applyBorder="0" applyAlignment="0" applyProtection="0">
      <alignment vertical="top"/>
      <protection locked="0"/>
    </xf>
    <xf numFmtId="43" fontId="1" fillId="0" borderId="0" applyFont="0" applyFill="0" applyBorder="0" applyAlignment="0" applyProtection="0"/>
  </cellStyleXfs>
  <cellXfs count="327">
    <xf numFmtId="0" fontId="0" fillId="0" borderId="0" xfId="0"/>
    <xf numFmtId="0" fontId="5" fillId="7" borderId="14" xfId="0" applyFont="1" applyFill="1" applyBorder="1" applyAlignment="1" applyProtection="1">
      <alignment horizontal="center" vertical="center" wrapText="1"/>
    </xf>
    <xf numFmtId="0" fontId="20" fillId="7" borderId="16" xfId="0" applyFont="1" applyFill="1" applyBorder="1" applyAlignment="1" applyProtection="1">
      <alignment horizontal="center" vertical="center"/>
    </xf>
    <xf numFmtId="164" fontId="5" fillId="0" borderId="20" xfId="0" applyNumberFormat="1" applyFont="1" applyFill="1" applyBorder="1" applyAlignment="1" applyProtection="1">
      <alignment horizontal="center" vertical="center"/>
    </xf>
    <xf numFmtId="164" fontId="5" fillId="9" borderId="20" xfId="0" applyNumberFormat="1" applyFont="1" applyFill="1" applyBorder="1" applyAlignment="1" applyProtection="1">
      <alignment horizontal="center" vertical="center"/>
    </xf>
    <xf numFmtId="3" fontId="24" fillId="9" borderId="20" xfId="0" applyNumberFormat="1" applyFont="1" applyFill="1" applyBorder="1" applyAlignment="1" applyProtection="1">
      <alignment horizontal="right" vertical="center" shrinkToFit="1"/>
    </xf>
    <xf numFmtId="164" fontId="5" fillId="0" borderId="27" xfId="0" applyNumberFormat="1" applyFont="1" applyFill="1" applyBorder="1" applyAlignment="1" applyProtection="1">
      <alignment horizontal="center" vertical="center"/>
    </xf>
    <xf numFmtId="0" fontId="5" fillId="7" borderId="14" xfId="1" applyFont="1" applyFill="1" applyBorder="1" applyAlignment="1" applyProtection="1">
      <alignment horizontal="center" vertical="center" wrapText="1"/>
    </xf>
    <xf numFmtId="3" fontId="20" fillId="7" borderId="14" xfId="1" applyNumberFormat="1" applyFont="1" applyFill="1" applyBorder="1" applyAlignment="1" applyProtection="1">
      <alignment horizontal="center" vertical="center" wrapText="1"/>
    </xf>
    <xf numFmtId="0" fontId="20" fillId="7" borderId="16" xfId="1" applyFont="1" applyFill="1" applyBorder="1" applyAlignment="1" applyProtection="1">
      <alignment horizontal="center" vertical="center"/>
    </xf>
    <xf numFmtId="3" fontId="20" fillId="7" borderId="16" xfId="1" applyNumberFormat="1" applyFont="1" applyFill="1" applyBorder="1" applyAlignment="1" applyProtection="1">
      <alignment horizontal="center" vertical="center" wrapText="1"/>
    </xf>
    <xf numFmtId="164" fontId="5" fillId="9" borderId="28" xfId="0" applyNumberFormat="1" applyFont="1" applyFill="1" applyBorder="1" applyAlignment="1" applyProtection="1">
      <alignment horizontal="center" vertical="center"/>
    </xf>
    <xf numFmtId="3" fontId="24" fillId="9" borderId="28" xfId="0" applyNumberFormat="1" applyFont="1" applyFill="1" applyBorder="1" applyAlignment="1" applyProtection="1">
      <alignment horizontal="right" vertical="center" shrinkToFit="1"/>
    </xf>
    <xf numFmtId="164" fontId="5" fillId="9" borderId="27" xfId="0" applyNumberFormat="1" applyFont="1" applyFill="1" applyBorder="1" applyAlignment="1" applyProtection="1">
      <alignment horizontal="center" vertical="center"/>
    </xf>
    <xf numFmtId="3" fontId="24" fillId="9" borderId="27" xfId="0" applyNumberFormat="1" applyFont="1" applyFill="1" applyBorder="1" applyAlignment="1" applyProtection="1">
      <alignment horizontal="right" vertical="center" shrinkToFit="1"/>
    </xf>
    <xf numFmtId="164" fontId="5" fillId="2" borderId="20" xfId="0" applyNumberFormat="1" applyFont="1" applyFill="1" applyBorder="1" applyAlignment="1" applyProtection="1">
      <alignment horizontal="center" vertical="center"/>
    </xf>
    <xf numFmtId="3" fontId="24" fillId="9" borderId="20" xfId="0" applyNumberFormat="1" applyFont="1" applyFill="1" applyBorder="1" applyAlignment="1" applyProtection="1">
      <alignment vertical="center"/>
    </xf>
    <xf numFmtId="3" fontId="24" fillId="9" borderId="27" xfId="0" applyNumberFormat="1" applyFont="1" applyFill="1" applyBorder="1" applyAlignment="1" applyProtection="1">
      <alignment vertical="center"/>
    </xf>
    <xf numFmtId="4" fontId="20" fillId="7" borderId="14" xfId="1" applyNumberFormat="1" applyFont="1" applyFill="1" applyBorder="1" applyAlignment="1" applyProtection="1">
      <alignment horizontal="center" vertical="center" wrapText="1"/>
    </xf>
    <xf numFmtId="164" fontId="5" fillId="2" borderId="38" xfId="0" applyNumberFormat="1" applyFont="1" applyFill="1" applyBorder="1" applyAlignment="1" applyProtection="1">
      <alignment horizontal="center" vertical="center"/>
    </xf>
    <xf numFmtId="3" fontId="24" fillId="9" borderId="20" xfId="0" applyNumberFormat="1" applyFont="1" applyFill="1" applyBorder="1" applyAlignment="1" applyProtection="1">
      <alignment horizontal="right" vertical="center"/>
    </xf>
    <xf numFmtId="3" fontId="24" fillId="9" borderId="27" xfId="0" applyNumberFormat="1" applyFont="1" applyFill="1" applyBorder="1" applyAlignment="1" applyProtection="1">
      <alignment horizontal="right" vertical="center"/>
    </xf>
    <xf numFmtId="164" fontId="5" fillId="0" borderId="38" xfId="0" applyNumberFormat="1" applyFont="1" applyFill="1" applyBorder="1" applyAlignment="1" applyProtection="1">
      <alignment horizontal="center" vertical="center"/>
    </xf>
    <xf numFmtId="3" fontId="24" fillId="0" borderId="27" xfId="0" applyNumberFormat="1" applyFont="1" applyFill="1" applyBorder="1" applyAlignment="1" applyProtection="1">
      <alignment vertical="center"/>
    </xf>
    <xf numFmtId="3" fontId="18" fillId="0" borderId="0" xfId="2" applyNumberFormat="1" applyFont="1" applyAlignment="1" applyProtection="1">
      <alignment wrapText="1"/>
    </xf>
    <xf numFmtId="3" fontId="18" fillId="0" borderId="0" xfId="1" applyNumberFormat="1" applyFont="1" applyProtection="1"/>
    <xf numFmtId="14" fontId="17" fillId="6" borderId="0" xfId="2" applyNumberFormat="1" applyFont="1" applyFill="1" applyBorder="1" applyAlignment="1" applyProtection="1">
      <alignment horizontal="center" vertical="center"/>
    </xf>
    <xf numFmtId="3" fontId="18" fillId="0" borderId="0" xfId="1" applyNumberFormat="1" applyFont="1" applyBorder="1" applyAlignment="1" applyProtection="1">
      <alignment horizontal="center" vertical="center" wrapText="1"/>
    </xf>
    <xf numFmtId="3" fontId="18" fillId="0" borderId="0" xfId="2" applyNumberFormat="1" applyFont="1" applyBorder="1" applyAlignment="1" applyProtection="1">
      <alignment wrapText="1"/>
    </xf>
    <xf numFmtId="3" fontId="33" fillId="7" borderId="43" xfId="0" applyNumberFormat="1" applyFont="1" applyFill="1" applyBorder="1" applyAlignment="1" applyProtection="1">
      <alignment horizontal="center" vertical="center" wrapText="1"/>
    </xf>
    <xf numFmtId="3" fontId="34" fillId="7" borderId="43" xfId="0" applyNumberFormat="1" applyFont="1" applyFill="1" applyBorder="1" applyAlignment="1" applyProtection="1">
      <alignment horizontal="center" vertical="center" wrapText="1"/>
    </xf>
    <xf numFmtId="49" fontId="33" fillId="7" borderId="46" xfId="0" applyNumberFormat="1" applyFont="1" applyFill="1" applyBorder="1" applyAlignment="1" applyProtection="1">
      <alignment horizontal="center" vertical="center"/>
    </xf>
    <xf numFmtId="3" fontId="33" fillId="7" borderId="46" xfId="0" applyNumberFormat="1" applyFont="1" applyFill="1" applyBorder="1" applyAlignment="1" applyProtection="1">
      <alignment horizontal="center" vertical="center" wrapText="1"/>
    </xf>
    <xf numFmtId="3" fontId="33" fillId="7" borderId="46" xfId="0" applyNumberFormat="1" applyFont="1" applyFill="1" applyBorder="1" applyAlignment="1" applyProtection="1">
      <alignment horizontal="center" vertical="center"/>
    </xf>
    <xf numFmtId="3" fontId="33" fillId="7" borderId="47" xfId="0" applyNumberFormat="1" applyFont="1" applyFill="1" applyBorder="1" applyAlignment="1" applyProtection="1">
      <alignment horizontal="center" vertical="center"/>
    </xf>
    <xf numFmtId="165" fontId="20" fillId="0" borderId="49" xfId="0" applyNumberFormat="1" applyFont="1" applyFill="1" applyBorder="1" applyAlignment="1" applyProtection="1">
      <alignment horizontal="center" vertical="center"/>
    </xf>
    <xf numFmtId="3" fontId="39" fillId="0" borderId="49" xfId="0" applyNumberFormat="1" applyFont="1" applyFill="1" applyBorder="1" applyAlignment="1" applyProtection="1">
      <alignment vertical="center" shrinkToFit="1"/>
    </xf>
    <xf numFmtId="165" fontId="20" fillId="9" borderId="49" xfId="0" applyNumberFormat="1" applyFont="1" applyFill="1" applyBorder="1" applyAlignment="1" applyProtection="1">
      <alignment horizontal="center" vertical="center"/>
    </xf>
    <xf numFmtId="3" fontId="39" fillId="9" borderId="49" xfId="0" applyNumberFormat="1" applyFont="1" applyFill="1" applyBorder="1" applyAlignment="1" applyProtection="1">
      <alignment vertical="center" shrinkToFit="1"/>
    </xf>
    <xf numFmtId="3" fontId="29" fillId="13" borderId="49" xfId="0" applyNumberFormat="1" applyFont="1" applyFill="1" applyBorder="1" applyAlignment="1" applyProtection="1">
      <alignment vertical="center" shrinkToFit="1"/>
    </xf>
    <xf numFmtId="165" fontId="20" fillId="9" borderId="50" xfId="0" applyNumberFormat="1" applyFont="1" applyFill="1" applyBorder="1" applyAlignment="1" applyProtection="1">
      <alignment horizontal="center" vertical="center"/>
    </xf>
    <xf numFmtId="3" fontId="39" fillId="9" borderId="50" xfId="0" applyNumberFormat="1" applyFont="1" applyFill="1" applyBorder="1" applyAlignment="1" applyProtection="1">
      <alignment vertical="center" shrinkToFit="1"/>
    </xf>
    <xf numFmtId="3" fontId="5" fillId="7" borderId="15" xfId="0" applyNumberFormat="1" applyFont="1" applyFill="1" applyBorder="1" applyAlignment="1" applyProtection="1">
      <alignment horizontal="center" vertical="center" wrapText="1"/>
    </xf>
    <xf numFmtId="3" fontId="5" fillId="7" borderId="14" xfId="0" applyNumberFormat="1" applyFont="1" applyFill="1" applyBorder="1" applyAlignment="1" applyProtection="1">
      <alignment horizontal="center" vertical="center" wrapText="1"/>
    </xf>
    <xf numFmtId="3" fontId="5" fillId="7" borderId="16" xfId="0" applyNumberFormat="1" applyFont="1" applyFill="1" applyBorder="1" applyAlignment="1" applyProtection="1">
      <alignment horizontal="center" vertical="center" wrapText="1"/>
    </xf>
    <xf numFmtId="0" fontId="42" fillId="0" borderId="0" xfId="0" applyFont="1"/>
    <xf numFmtId="43" fontId="0" fillId="0" borderId="0" xfId="5" applyFont="1"/>
    <xf numFmtId="0" fontId="16" fillId="0" borderId="0" xfId="2" applyFont="1" applyFill="1" applyBorder="1" applyAlignment="1" applyProtection="1">
      <alignment horizontal="center" vertical="center" wrapText="1"/>
    </xf>
    <xf numFmtId="0" fontId="18" fillId="0" borderId="0" xfId="1" applyFont="1" applyBorder="1" applyAlignment="1" applyProtection="1">
      <alignment horizontal="center" vertical="center" wrapText="1"/>
    </xf>
    <xf numFmtId="0" fontId="17" fillId="0" borderId="0" xfId="2" applyFont="1" applyFill="1" applyBorder="1" applyAlignment="1" applyProtection="1">
      <alignment horizontal="center" vertical="center"/>
    </xf>
    <xf numFmtId="0" fontId="22" fillId="9" borderId="20" xfId="0" applyFont="1" applyFill="1" applyBorder="1" applyAlignment="1" applyProtection="1">
      <alignment horizontal="left" vertical="center" wrapText="1"/>
    </xf>
    <xf numFmtId="0" fontId="21" fillId="9" borderId="20" xfId="0" applyFont="1" applyFill="1" applyBorder="1" applyAlignment="1" applyProtection="1">
      <alignment horizontal="left" vertical="center" wrapText="1"/>
    </xf>
    <xf numFmtId="0" fontId="21" fillId="0" borderId="27" xfId="0" applyFont="1" applyFill="1" applyBorder="1" applyAlignment="1" applyProtection="1">
      <alignment horizontal="left" vertical="center" wrapText="1"/>
    </xf>
    <xf numFmtId="0" fontId="6" fillId="0" borderId="20" xfId="0" applyFont="1" applyFill="1" applyBorder="1" applyAlignment="1" applyProtection="1">
      <alignment horizontal="left" vertical="center" wrapText="1"/>
    </xf>
    <xf numFmtId="0" fontId="21" fillId="0" borderId="20" xfId="0" applyFont="1" applyFill="1" applyBorder="1" applyAlignment="1" applyProtection="1">
      <alignment horizontal="left" vertical="center" wrapText="1"/>
    </xf>
    <xf numFmtId="0" fontId="24" fillId="0" borderId="20" xfId="0" applyFont="1" applyFill="1" applyBorder="1" applyAlignment="1" applyProtection="1">
      <alignment horizontal="left" vertical="center" wrapText="1"/>
    </xf>
    <xf numFmtId="0" fontId="25" fillId="9" borderId="20" xfId="0" applyFont="1" applyFill="1" applyBorder="1" applyAlignment="1" applyProtection="1">
      <alignment horizontal="left" vertical="center" wrapText="1"/>
    </xf>
    <xf numFmtId="0" fontId="24" fillId="9" borderId="20"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1" fillId="0" borderId="26" xfId="0" applyFont="1" applyFill="1" applyBorder="1" applyAlignment="1" applyProtection="1">
      <alignment horizontal="left" vertical="center" wrapText="1"/>
    </xf>
    <xf numFmtId="0" fontId="26" fillId="8" borderId="28" xfId="0" applyFont="1" applyFill="1" applyBorder="1" applyAlignment="1" applyProtection="1">
      <alignment horizontal="left" vertical="center" wrapText="1"/>
    </xf>
    <xf numFmtId="0" fontId="28" fillId="8" borderId="28" xfId="0" applyFont="1" applyFill="1" applyBorder="1" applyAlignment="1" applyProtection="1">
      <alignment vertical="center"/>
    </xf>
    <xf numFmtId="0" fontId="6" fillId="0" borderId="21"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24" fillId="0" borderId="21" xfId="0" applyFont="1" applyFill="1" applyBorder="1" applyAlignment="1" applyProtection="1">
      <alignment horizontal="left" vertical="center" wrapText="1"/>
    </xf>
    <xf numFmtId="0" fontId="24" fillId="0" borderId="22" xfId="0" applyFont="1" applyFill="1" applyBorder="1" applyAlignment="1" applyProtection="1">
      <alignment horizontal="left" vertical="center" wrapText="1"/>
    </xf>
    <xf numFmtId="0" fontId="24" fillId="0" borderId="23" xfId="0" applyFont="1" applyFill="1" applyBorder="1" applyAlignment="1" applyProtection="1">
      <alignment horizontal="left" vertical="center" wrapText="1"/>
    </xf>
    <xf numFmtId="0" fontId="21" fillId="0" borderId="21" xfId="0" applyFont="1" applyFill="1" applyBorder="1" applyAlignment="1" applyProtection="1">
      <alignment horizontal="left" vertical="center" wrapText="1"/>
    </xf>
    <xf numFmtId="0" fontId="21" fillId="0" borderId="22"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9" borderId="21" xfId="0" applyFont="1" applyFill="1" applyBorder="1" applyAlignment="1" applyProtection="1">
      <alignment horizontal="left" vertical="center" wrapText="1"/>
    </xf>
    <xf numFmtId="0" fontId="21" fillId="9" borderId="22" xfId="0" applyFont="1" applyFill="1" applyBorder="1" applyAlignment="1" applyProtection="1">
      <alignment horizontal="left" vertical="center" wrapText="1"/>
    </xf>
    <xf numFmtId="0" fontId="21" fillId="9" borderId="23" xfId="0" applyFont="1" applyFill="1" applyBorder="1" applyAlignment="1" applyProtection="1">
      <alignment horizontal="left" vertical="center" wrapText="1"/>
    </xf>
    <xf numFmtId="0" fontId="24" fillId="9" borderId="21" xfId="0" applyFont="1" applyFill="1" applyBorder="1" applyAlignment="1" applyProtection="1">
      <alignment horizontal="left" vertical="center" wrapText="1"/>
    </xf>
    <xf numFmtId="0" fontId="24" fillId="9" borderId="22" xfId="0" applyFont="1" applyFill="1" applyBorder="1" applyAlignment="1" applyProtection="1">
      <alignment horizontal="left" vertical="center" wrapText="1"/>
    </xf>
    <xf numFmtId="0" fontId="24" fillId="9" borderId="23" xfId="0" applyFont="1" applyFill="1" applyBorder="1" applyAlignment="1" applyProtection="1">
      <alignment horizontal="left" vertical="center" wrapText="1"/>
    </xf>
    <xf numFmtId="0" fontId="18" fillId="8" borderId="10" xfId="0" applyFont="1" applyFill="1" applyBorder="1" applyAlignment="1" applyProtection="1">
      <alignment horizontal="left" vertical="center" wrapText="1"/>
    </xf>
    <xf numFmtId="0" fontId="18" fillId="8" borderId="7" xfId="0" applyFont="1" applyFill="1" applyBorder="1" applyAlignment="1" applyProtection="1">
      <alignment horizontal="left" vertical="center" wrapText="1"/>
    </xf>
    <xf numFmtId="0" fontId="21" fillId="0" borderId="17" xfId="0" applyFont="1" applyFill="1" applyBorder="1" applyAlignment="1" applyProtection="1">
      <alignment horizontal="left" vertical="center" wrapText="1"/>
    </xf>
    <xf numFmtId="0" fontId="21" fillId="0" borderId="18" xfId="0" applyFont="1" applyFill="1" applyBorder="1" applyAlignment="1" applyProtection="1">
      <alignment horizontal="left" vertical="center" wrapText="1"/>
    </xf>
    <xf numFmtId="0" fontId="21" fillId="0" borderId="19" xfId="0" applyFont="1" applyFill="1" applyBorder="1" applyAlignment="1" applyProtection="1">
      <alignment horizontal="left" vertical="center" wrapText="1"/>
    </xf>
    <xf numFmtId="0" fontId="16"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18" fillId="0" borderId="10" xfId="0" applyFont="1" applyFill="1" applyBorder="1" applyAlignment="1" applyProtection="1">
      <alignment horizontal="right" vertical="top" wrapText="1"/>
    </xf>
    <xf numFmtId="0" fontId="18" fillId="0" borderId="10" xfId="0" applyFont="1" applyBorder="1" applyAlignment="1" applyProtection="1">
      <alignment horizontal="right" vertical="top" wrapText="1"/>
    </xf>
    <xf numFmtId="0" fontId="5" fillId="7" borderId="1"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20" fillId="7" borderId="10" xfId="0" applyFont="1" applyFill="1" applyBorder="1" applyAlignment="1" applyProtection="1">
      <alignment horizontal="center" vertical="center"/>
    </xf>
    <xf numFmtId="0" fontId="0" fillId="0" borderId="10" xfId="0" applyBorder="1" applyAlignment="1" applyProtection="1">
      <alignment horizontal="center" vertical="center"/>
    </xf>
    <xf numFmtId="0" fontId="0" fillId="0" borderId="7" xfId="0" applyBorder="1" applyAlignment="1" applyProtection="1">
      <alignment horizontal="center" vertical="center"/>
    </xf>
    <xf numFmtId="0" fontId="26" fillId="8" borderId="28" xfId="0" applyFont="1" applyFill="1" applyBorder="1" applyAlignment="1" applyProtection="1">
      <alignment vertical="center" wrapText="1"/>
    </xf>
    <xf numFmtId="0" fontId="27" fillId="9" borderId="20" xfId="0" applyFont="1" applyFill="1" applyBorder="1" applyAlignment="1" applyProtection="1">
      <alignment horizontal="left" vertical="center" wrapText="1"/>
    </xf>
    <xf numFmtId="0" fontId="26" fillId="9" borderId="20" xfId="0" applyFont="1" applyFill="1" applyBorder="1" applyAlignment="1" applyProtection="1">
      <alignment horizontal="left" vertical="center" wrapText="1"/>
    </xf>
    <xf numFmtId="0" fontId="27" fillId="0" borderId="20" xfId="0" applyFont="1" applyFill="1" applyBorder="1" applyAlignment="1" applyProtection="1">
      <alignment horizontal="left" vertical="center" wrapText="1" indent="1"/>
    </xf>
    <xf numFmtId="0" fontId="26" fillId="0" borderId="20" xfId="0" applyFont="1" applyFill="1" applyBorder="1" applyAlignment="1" applyProtection="1">
      <alignment horizontal="left" vertical="center" wrapText="1" indent="1"/>
    </xf>
    <xf numFmtId="0" fontId="27" fillId="0" borderId="27" xfId="0" applyFont="1" applyFill="1" applyBorder="1" applyAlignment="1" applyProtection="1">
      <alignment horizontal="left" vertical="center" wrapText="1" indent="1"/>
    </xf>
    <xf numFmtId="0" fontId="26" fillId="0" borderId="27" xfId="0" applyFont="1" applyFill="1" applyBorder="1" applyAlignment="1" applyProtection="1">
      <alignment horizontal="left" vertical="center" wrapText="1" indent="1"/>
    </xf>
    <xf numFmtId="0" fontId="6" fillId="0" borderId="20"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xf>
    <xf numFmtId="0" fontId="5" fillId="9" borderId="20" xfId="0" applyFont="1" applyFill="1" applyBorder="1" applyAlignment="1" applyProtection="1">
      <alignment horizontal="left" vertical="center" wrapText="1"/>
    </xf>
    <xf numFmtId="0" fontId="5" fillId="8" borderId="28" xfId="0" applyFont="1" applyFill="1" applyBorder="1" applyAlignment="1" applyProtection="1">
      <alignment horizontal="left" vertical="center" wrapText="1"/>
    </xf>
    <xf numFmtId="0" fontId="5" fillId="8" borderId="28" xfId="0" applyFont="1" applyFill="1" applyBorder="1" applyAlignment="1" applyProtection="1">
      <alignment vertical="center" wrapText="1"/>
    </xf>
    <xf numFmtId="0" fontId="5" fillId="0" borderId="20" xfId="0" applyFont="1" applyFill="1" applyBorder="1" applyAlignment="1" applyProtection="1">
      <alignment horizontal="left" vertical="center" wrapText="1"/>
    </xf>
    <xf numFmtId="0" fontId="6" fillId="9" borderId="20" xfId="0" applyFont="1" applyFill="1" applyBorder="1" applyAlignment="1" applyProtection="1">
      <alignment horizontal="left" vertical="center" wrapText="1" indent="1"/>
    </xf>
    <xf numFmtId="0" fontId="6" fillId="9" borderId="27" xfId="0" applyFont="1" applyFill="1" applyBorder="1" applyAlignment="1" applyProtection="1">
      <alignment horizontal="left" vertical="center" wrapText="1" indent="1"/>
    </xf>
    <xf numFmtId="0" fontId="6" fillId="2" borderId="20" xfId="0" applyFont="1" applyFill="1" applyBorder="1" applyAlignment="1" applyProtection="1">
      <alignment horizontal="left" vertical="center" wrapText="1" indent="1"/>
    </xf>
    <xf numFmtId="0" fontId="30" fillId="0" borderId="20" xfId="0" applyFont="1" applyFill="1" applyBorder="1" applyAlignment="1" applyProtection="1">
      <alignment horizontal="left" vertical="center" wrapText="1"/>
    </xf>
    <xf numFmtId="0" fontId="6" fillId="9" borderId="20" xfId="0" applyFont="1" applyFill="1" applyBorder="1" applyAlignment="1" applyProtection="1">
      <alignment horizontal="left" vertical="center" wrapText="1"/>
    </xf>
    <xf numFmtId="0" fontId="22" fillId="9" borderId="28" xfId="0" applyFont="1" applyFill="1" applyBorder="1" applyAlignment="1" applyProtection="1">
      <alignment horizontal="left" vertical="center" wrapText="1"/>
    </xf>
    <xf numFmtId="0" fontId="21" fillId="9" borderId="28" xfId="0" applyFont="1" applyFill="1" applyBorder="1" applyAlignment="1" applyProtection="1">
      <alignment horizontal="left" vertical="center" wrapText="1"/>
    </xf>
    <xf numFmtId="0" fontId="16" fillId="0" borderId="0" xfId="1" applyFont="1" applyFill="1" applyBorder="1" applyAlignment="1" applyProtection="1">
      <alignment horizontal="center" vertical="center" wrapText="1"/>
    </xf>
    <xf numFmtId="0" fontId="18" fillId="0" borderId="10" xfId="1" applyFont="1" applyFill="1" applyBorder="1" applyAlignment="1" applyProtection="1">
      <alignment horizontal="right" vertical="top" wrapText="1"/>
    </xf>
    <xf numFmtId="0" fontId="0" fillId="0" borderId="10" xfId="0" applyBorder="1" applyAlignment="1" applyProtection="1">
      <alignment horizontal="right" wrapText="1"/>
    </xf>
    <xf numFmtId="0" fontId="5" fillId="7" borderId="1" xfId="1" applyFont="1" applyFill="1" applyBorder="1" applyAlignment="1" applyProtection="1">
      <alignment horizontal="center" vertical="center" wrapText="1"/>
    </xf>
    <xf numFmtId="0" fontId="20" fillId="7" borderId="6" xfId="1" applyFont="1" applyFill="1" applyBorder="1" applyAlignment="1" applyProtection="1">
      <alignment horizontal="center" vertical="center"/>
    </xf>
    <xf numFmtId="0" fontId="26" fillId="9" borderId="21" xfId="0" applyFont="1" applyFill="1" applyBorder="1" applyAlignment="1" applyProtection="1">
      <alignment horizontal="left" vertical="center" wrapText="1"/>
    </xf>
    <xf numFmtId="0" fontId="26" fillId="9" borderId="22" xfId="0" applyFont="1" applyFill="1" applyBorder="1" applyAlignment="1" applyProtection="1">
      <alignment horizontal="left" vertical="center" wrapText="1"/>
    </xf>
    <xf numFmtId="0" fontId="26" fillId="9" borderId="23"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22"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0" fontId="26" fillId="9" borderId="24" xfId="0" applyFont="1" applyFill="1" applyBorder="1" applyAlignment="1" applyProtection="1">
      <alignment horizontal="left" vertical="center" wrapText="1"/>
    </xf>
    <xf numFmtId="0" fontId="26" fillId="9" borderId="25" xfId="0" applyFont="1" applyFill="1" applyBorder="1" applyAlignment="1" applyProtection="1">
      <alignment horizontal="left" vertical="center" wrapText="1"/>
    </xf>
    <xf numFmtId="0" fontId="26" fillId="9" borderId="26" xfId="0" applyFont="1" applyFill="1" applyBorder="1" applyAlignment="1" applyProtection="1">
      <alignment horizontal="left" vertical="center" wrapText="1"/>
    </xf>
    <xf numFmtId="0" fontId="5" fillId="9" borderId="21"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xf>
    <xf numFmtId="0" fontId="5" fillId="9" borderId="23" xfId="0" applyFont="1" applyFill="1" applyBorder="1" applyAlignment="1" applyProtection="1">
      <alignment horizontal="left" vertical="center" wrapText="1"/>
    </xf>
    <xf numFmtId="0" fontId="26" fillId="11" borderId="1" xfId="0" applyFont="1" applyFill="1" applyBorder="1" applyAlignment="1" applyProtection="1">
      <alignment horizontal="left" vertical="center" shrinkToFit="1"/>
    </xf>
    <xf numFmtId="0" fontId="26" fillId="11" borderId="2" xfId="0" applyFont="1" applyFill="1" applyBorder="1" applyAlignment="1" applyProtection="1">
      <alignment horizontal="left" vertical="center" shrinkToFit="1"/>
    </xf>
    <xf numFmtId="0" fontId="26" fillId="11" borderId="3" xfId="0" applyFont="1" applyFill="1" applyBorder="1" applyAlignment="1" applyProtection="1">
      <alignment horizontal="left" vertical="center" shrinkToFit="1"/>
    </xf>
    <xf numFmtId="0" fontId="6" fillId="0" borderId="35" xfId="0" applyFont="1" applyFill="1" applyBorder="1" applyAlignment="1" applyProtection="1">
      <alignment horizontal="left" vertical="center" wrapText="1" indent="1"/>
    </xf>
    <xf numFmtId="0" fontId="6" fillId="0" borderId="36" xfId="0" applyFont="1" applyFill="1" applyBorder="1" applyAlignment="1" applyProtection="1">
      <alignment horizontal="left" vertical="center" wrapText="1" indent="1"/>
    </xf>
    <xf numFmtId="0" fontId="6" fillId="0" borderId="37" xfId="0" applyFont="1" applyFill="1" applyBorder="1" applyAlignment="1" applyProtection="1">
      <alignment horizontal="left" vertical="center" wrapText="1" indent="1"/>
    </xf>
    <xf numFmtId="0" fontId="6" fillId="0" borderId="21" xfId="0" applyFont="1" applyFill="1" applyBorder="1" applyAlignment="1" applyProtection="1">
      <alignment horizontal="left" vertical="center" wrapText="1" indent="1"/>
    </xf>
    <xf numFmtId="0" fontId="6" fillId="0" borderId="22" xfId="0" applyFont="1" applyFill="1" applyBorder="1" applyAlignment="1" applyProtection="1">
      <alignment horizontal="left" vertical="center" wrapText="1" indent="1"/>
    </xf>
    <xf numFmtId="0" fontId="6" fillId="0" borderId="23" xfId="0" applyFont="1" applyFill="1" applyBorder="1" applyAlignment="1" applyProtection="1">
      <alignment horizontal="left" vertical="center" wrapText="1" indent="1"/>
    </xf>
    <xf numFmtId="0" fontId="6" fillId="9" borderId="21" xfId="0" applyFont="1" applyFill="1" applyBorder="1" applyAlignment="1" applyProtection="1">
      <alignment horizontal="left" vertical="center" wrapText="1" inden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30" fillId="0" borderId="21" xfId="0" applyFont="1" applyFill="1" applyBorder="1" applyAlignment="1" applyProtection="1">
      <alignment horizontal="left" vertical="center" wrapText="1" indent="2"/>
    </xf>
    <xf numFmtId="0" fontId="30" fillId="0" borderId="22" xfId="0" applyFont="1" applyFill="1" applyBorder="1" applyAlignment="1" applyProtection="1">
      <alignment horizontal="left" vertical="center" wrapText="1" indent="2"/>
    </xf>
    <xf numFmtId="0" fontId="30" fillId="0" borderId="23" xfId="0" applyFont="1" applyFill="1" applyBorder="1" applyAlignment="1" applyProtection="1">
      <alignment horizontal="left" vertical="center" wrapText="1" indent="2"/>
    </xf>
    <xf numFmtId="0" fontId="20" fillId="7" borderId="32" xfId="1"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0" fillId="0" borderId="34" xfId="0" applyBorder="1" applyAlignment="1" applyProtection="1">
      <alignment horizontal="center" vertical="center" wrapText="1"/>
    </xf>
    <xf numFmtId="0" fontId="0" fillId="0" borderId="0" xfId="0" applyAlignment="1" applyProtection="1">
      <alignment horizontal="center" wrapText="1"/>
    </xf>
    <xf numFmtId="0" fontId="18" fillId="0" borderId="10" xfId="1" applyFont="1" applyBorder="1" applyAlignment="1" applyProtection="1">
      <alignment horizontal="right" vertical="top" wrapText="1"/>
    </xf>
    <xf numFmtId="0" fontId="0" fillId="0" borderId="10" xfId="0" applyBorder="1" applyAlignment="1" applyProtection="1">
      <alignment horizontal="right"/>
    </xf>
    <xf numFmtId="0" fontId="5" fillId="7" borderId="15" xfId="1"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7" fillId="0" borderId="20" xfId="0" applyFont="1" applyFill="1" applyBorder="1" applyAlignment="1" applyProtection="1">
      <alignment horizontal="left" vertical="center" wrapText="1"/>
    </xf>
    <xf numFmtId="0" fontId="26" fillId="0" borderId="20" xfId="0" applyFont="1" applyFill="1" applyBorder="1" applyAlignment="1" applyProtection="1">
      <alignment horizontal="left" vertical="center" wrapText="1"/>
    </xf>
    <xf numFmtId="0" fontId="27" fillId="0" borderId="27" xfId="0" applyFont="1" applyFill="1" applyBorder="1" applyAlignment="1" applyProtection="1">
      <alignment horizontal="left" vertical="center" wrapText="1"/>
    </xf>
    <xf numFmtId="0" fontId="26" fillId="0" borderId="27" xfId="0" applyFont="1" applyFill="1" applyBorder="1" applyAlignment="1" applyProtection="1">
      <alignment horizontal="left" vertical="center" wrapText="1"/>
    </xf>
    <xf numFmtId="0" fontId="6" fillId="11" borderId="2" xfId="0" applyFont="1" applyFill="1" applyBorder="1" applyAlignment="1" applyProtection="1">
      <alignment horizontal="left" vertical="center" shrinkToFit="1"/>
    </xf>
    <xf numFmtId="0" fontId="6" fillId="11" borderId="3" xfId="0" applyFont="1" applyFill="1" applyBorder="1" applyAlignment="1" applyProtection="1">
      <alignment horizontal="left" vertical="center" shrinkToFit="1"/>
    </xf>
    <xf numFmtId="0" fontId="6" fillId="0" borderId="38" xfId="0" applyFont="1" applyFill="1" applyBorder="1" applyAlignment="1" applyProtection="1">
      <alignment horizontal="left" vertical="center" wrapText="1"/>
    </xf>
    <xf numFmtId="0" fontId="27" fillId="9" borderId="27" xfId="0" applyFont="1" applyFill="1" applyBorder="1" applyAlignment="1" applyProtection="1">
      <alignment horizontal="left" vertical="center" wrapText="1"/>
    </xf>
    <xf numFmtId="0" fontId="26" fillId="9" borderId="27" xfId="0" applyFont="1" applyFill="1" applyBorder="1" applyAlignment="1" applyProtection="1">
      <alignment horizontal="left" vertical="center" wrapText="1"/>
    </xf>
    <xf numFmtId="0" fontId="6" fillId="0" borderId="38" xfId="0" applyFont="1" applyFill="1" applyBorder="1" applyAlignment="1" applyProtection="1">
      <alignment horizontal="left" vertical="center" wrapText="1" indent="1"/>
    </xf>
    <xf numFmtId="0" fontId="18" fillId="0" borderId="10" xfId="0" applyFont="1" applyBorder="1" applyAlignment="1" applyProtection="1">
      <alignment horizontal="right"/>
    </xf>
    <xf numFmtId="0" fontId="36" fillId="9" borderId="50" xfId="0" applyFont="1" applyFill="1" applyBorder="1" applyAlignment="1" applyProtection="1">
      <alignment horizontal="left" vertical="center" wrapText="1"/>
    </xf>
    <xf numFmtId="0" fontId="29" fillId="0" borderId="49" xfId="0" applyFont="1" applyBorder="1" applyAlignment="1" applyProtection="1">
      <alignment horizontal="left" vertical="center" wrapText="1"/>
    </xf>
    <xf numFmtId="0" fontId="20" fillId="9" borderId="50" xfId="0" applyFont="1" applyFill="1" applyBorder="1" applyAlignment="1" applyProtection="1">
      <alignment horizontal="left" vertical="center" wrapText="1"/>
    </xf>
    <xf numFmtId="0" fontId="36" fillId="12" borderId="51" xfId="0" applyFont="1" applyFill="1" applyBorder="1" applyAlignment="1" applyProtection="1">
      <alignment horizontal="left" vertical="center"/>
    </xf>
    <xf numFmtId="0" fontId="29" fillId="0" borderId="51" xfId="0" applyFont="1" applyBorder="1" applyAlignment="1" applyProtection="1">
      <alignment vertical="center"/>
    </xf>
    <xf numFmtId="0" fontId="36" fillId="9" borderId="49" xfId="0" applyFont="1" applyFill="1" applyBorder="1" applyAlignment="1" applyProtection="1">
      <alignment horizontal="left" vertical="center" wrapText="1"/>
    </xf>
    <xf numFmtId="0" fontId="20" fillId="9" borderId="49" xfId="0" applyFont="1" applyFill="1" applyBorder="1" applyAlignment="1" applyProtection="1">
      <alignment horizontal="left" vertical="center" wrapText="1"/>
    </xf>
    <xf numFmtId="0" fontId="37" fillId="9" borderId="49" xfId="0" applyFont="1" applyFill="1" applyBorder="1" applyAlignment="1" applyProtection="1">
      <alignment horizontal="left" vertical="center" wrapText="1"/>
    </xf>
    <xf numFmtId="0" fontId="37" fillId="9" borderId="50" xfId="0" applyFont="1" applyFill="1" applyBorder="1" applyAlignment="1" applyProtection="1">
      <alignment horizontal="left" vertical="center" wrapText="1"/>
    </xf>
    <xf numFmtId="0" fontId="29" fillId="0" borderId="51" xfId="0" applyFont="1" applyBorder="1" applyProtection="1"/>
    <xf numFmtId="0" fontId="20" fillId="0" borderId="49" xfId="0" applyFont="1" applyBorder="1" applyAlignment="1" applyProtection="1">
      <alignment horizontal="left" vertical="center" wrapText="1"/>
    </xf>
    <xf numFmtId="3" fontId="33" fillId="7" borderId="41" xfId="0" applyNumberFormat="1" applyFont="1" applyFill="1" applyBorder="1" applyAlignment="1" applyProtection="1">
      <alignment horizontal="center" vertical="center" wrapText="1"/>
    </xf>
    <xf numFmtId="3" fontId="29" fillId="0" borderId="44" xfId="0" applyNumberFormat="1" applyFont="1" applyBorder="1" applyProtection="1"/>
    <xf numFmtId="49" fontId="33" fillId="7" borderId="45" xfId="0" applyNumberFormat="1" applyFont="1" applyFill="1" applyBorder="1" applyAlignment="1" applyProtection="1">
      <alignment horizontal="center" vertical="center" wrapText="1"/>
    </xf>
    <xf numFmtId="49" fontId="33" fillId="7" borderId="46" xfId="0" applyNumberFormat="1" applyFont="1" applyFill="1" applyBorder="1" applyAlignment="1" applyProtection="1">
      <alignment horizontal="center" vertical="center" wrapText="1"/>
    </xf>
    <xf numFmtId="0" fontId="36" fillId="12" borderId="48" xfId="0" applyFont="1" applyFill="1" applyBorder="1" applyAlignment="1" applyProtection="1">
      <alignment horizontal="left" vertical="center"/>
    </xf>
    <xf numFmtId="0" fontId="38" fillId="12" borderId="48" xfId="0" applyFont="1" applyFill="1" applyBorder="1" applyAlignment="1" applyProtection="1">
      <alignment vertical="center"/>
    </xf>
    <xf numFmtId="0" fontId="29" fillId="0" borderId="48" xfId="0" applyFont="1" applyBorder="1" applyAlignment="1" applyProtection="1">
      <alignment vertical="center"/>
    </xf>
    <xf numFmtId="3" fontId="33" fillId="7" borderId="40" xfId="0" applyNumberFormat="1" applyFont="1" applyFill="1" applyBorder="1" applyAlignment="1" applyProtection="1">
      <alignment horizontal="center" vertical="center" wrapText="1"/>
    </xf>
    <xf numFmtId="3" fontId="29" fillId="0" borderId="43" xfId="0" applyNumberFormat="1" applyFont="1" applyBorder="1" applyProtection="1"/>
    <xf numFmtId="0" fontId="16" fillId="0" borderId="0" xfId="2" applyFont="1" applyFill="1" applyBorder="1" applyAlignment="1" applyProtection="1">
      <alignment horizontal="center" vertical="center" wrapText="1"/>
    </xf>
    <xf numFmtId="0" fontId="18" fillId="0" borderId="0" xfId="1" applyFont="1" applyBorder="1" applyAlignment="1" applyProtection="1">
      <alignment horizontal="center" vertical="center" wrapText="1"/>
    </xf>
    <xf numFmtId="0" fontId="17" fillId="0" borderId="0" xfId="2" applyFont="1" applyFill="1" applyBorder="1" applyAlignment="1" applyProtection="1">
      <alignment horizontal="center" vertical="center"/>
    </xf>
    <xf numFmtId="0" fontId="33" fillId="7" borderId="39" xfId="0" applyFont="1" applyFill="1" applyBorder="1" applyAlignment="1" applyProtection="1">
      <alignment horizontal="center" vertical="center" wrapText="1"/>
    </xf>
    <xf numFmtId="0" fontId="29" fillId="0" borderId="40" xfId="0" applyFont="1" applyBorder="1" applyAlignment="1" applyProtection="1">
      <alignment horizontal="center" vertical="center" wrapText="1"/>
    </xf>
    <xf numFmtId="0" fontId="29" fillId="0" borderId="42" xfId="0" applyFont="1" applyBorder="1" applyAlignment="1" applyProtection="1">
      <alignment horizontal="center" vertical="center" wrapText="1"/>
    </xf>
    <xf numFmtId="0" fontId="29" fillId="0" borderId="43" xfId="0" applyFont="1" applyBorder="1" applyAlignment="1" applyProtection="1">
      <alignment horizontal="center" vertical="center" wrapText="1"/>
    </xf>
    <xf numFmtId="0" fontId="33" fillId="7" borderId="40" xfId="0" applyFont="1" applyFill="1" applyBorder="1" applyAlignment="1" applyProtection="1">
      <alignment horizontal="center" vertical="center" wrapText="1"/>
    </xf>
    <xf numFmtId="0" fontId="29" fillId="0" borderId="43" xfId="0" applyFont="1" applyBorder="1" applyProtection="1"/>
    <xf numFmtId="0" fontId="2" fillId="2" borderId="1" xfId="0" applyFont="1" applyFill="1" applyBorder="1" applyAlignment="1" applyProtection="1">
      <alignment vertical="center"/>
    </xf>
    <xf numFmtId="0" fontId="2" fillId="2" borderId="2" xfId="0" applyFont="1" applyFill="1" applyBorder="1" applyAlignment="1" applyProtection="1">
      <alignment vertical="center"/>
    </xf>
    <xf numFmtId="0" fontId="3" fillId="2" borderId="2" xfId="0" applyFont="1" applyFill="1" applyBorder="1" applyProtection="1"/>
    <xf numFmtId="0" fontId="0" fillId="2" borderId="3" xfId="0" applyFill="1" applyBorder="1" applyProtection="1"/>
    <xf numFmtId="0" fontId="4" fillId="2" borderId="4"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5" fillId="2" borderId="4" xfId="0" applyFont="1" applyFill="1" applyBorder="1" applyAlignment="1" applyProtection="1">
      <alignment vertical="center" wrapText="1"/>
    </xf>
    <xf numFmtId="0" fontId="5" fillId="2" borderId="0" xfId="0" applyFont="1" applyFill="1" applyBorder="1" applyAlignment="1" applyProtection="1">
      <alignment vertical="center" wrapText="1"/>
    </xf>
    <xf numFmtId="14" fontId="5" fillId="3" borderId="6" xfId="0" applyNumberFormat="1" applyFont="1" applyFill="1" applyBorder="1" applyAlignment="1" applyProtection="1">
      <alignment horizontal="center" vertical="center"/>
    </xf>
    <xf numFmtId="14" fontId="5" fillId="3" borderId="7" xfId="0" applyNumberFormat="1"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6" fillId="2" borderId="8" xfId="0" applyFont="1" applyFill="1" applyBorder="1" applyAlignment="1" applyProtection="1">
      <alignment vertical="center"/>
    </xf>
    <xf numFmtId="0" fontId="5" fillId="0" borderId="4"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2" borderId="4" xfId="0" applyFont="1" applyFill="1" applyBorder="1" applyAlignment="1" applyProtection="1">
      <alignment vertical="center" wrapText="1"/>
    </xf>
    <xf numFmtId="0" fontId="5" fillId="2" borderId="0" xfId="0" applyFont="1" applyFill="1" applyBorder="1" applyAlignment="1" applyProtection="1">
      <alignment horizontal="right" vertical="center" wrapText="1"/>
    </xf>
    <xf numFmtId="0" fontId="5" fillId="2" borderId="0" xfId="0" applyFont="1" applyFill="1" applyBorder="1" applyAlignment="1" applyProtection="1">
      <alignment vertical="center" wrapText="1"/>
    </xf>
    <xf numFmtId="1" fontId="5" fillId="3" borderId="9" xfId="0" applyNumberFormat="1" applyFont="1" applyFill="1" applyBorder="1" applyAlignment="1" applyProtection="1">
      <alignment horizontal="center" vertical="center"/>
    </xf>
    <xf numFmtId="14" fontId="5" fillId="4" borderId="0" xfId="0" applyNumberFormat="1" applyFont="1" applyFill="1" applyBorder="1" applyAlignment="1" applyProtection="1">
      <alignment horizontal="center" vertical="center"/>
    </xf>
    <xf numFmtId="0" fontId="6" fillId="2" borderId="5" xfId="0" applyFont="1" applyFill="1" applyBorder="1" applyAlignment="1" applyProtection="1">
      <alignment vertical="center"/>
    </xf>
    <xf numFmtId="14" fontId="5" fillId="5" borderId="0" xfId="0" applyNumberFormat="1" applyFont="1" applyFill="1" applyBorder="1" applyAlignment="1" applyProtection="1">
      <alignment horizontal="center" vertical="center"/>
    </xf>
    <xf numFmtId="0" fontId="7" fillId="2" borderId="4"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0" fillId="2" borderId="5" xfId="0" applyFill="1" applyBorder="1" applyProtection="1"/>
    <xf numFmtId="0" fontId="8" fillId="2" borderId="4" xfId="0" applyFont="1" applyFill="1" applyBorder="1" applyProtection="1"/>
    <xf numFmtId="0" fontId="8" fillId="2" borderId="0" xfId="0" applyFont="1" applyFill="1" applyBorder="1" applyProtection="1"/>
    <xf numFmtId="0" fontId="8" fillId="2" borderId="0" xfId="0" applyFont="1" applyFill="1" applyBorder="1" applyAlignment="1" applyProtection="1">
      <alignment vertical="center" wrapText="1"/>
    </xf>
    <xf numFmtId="0" fontId="8" fillId="2" borderId="0" xfId="0" applyFont="1" applyFill="1" applyBorder="1" applyProtection="1"/>
    <xf numFmtId="0" fontId="8" fillId="2" borderId="0" xfId="0" applyFont="1" applyFill="1" applyBorder="1" applyAlignment="1" applyProtection="1">
      <alignment vertical="center"/>
    </xf>
    <xf numFmtId="0" fontId="8" fillId="2" borderId="5" xfId="0" applyFont="1" applyFill="1" applyBorder="1" applyAlignment="1" applyProtection="1">
      <alignment vertical="center"/>
    </xf>
    <xf numFmtId="0" fontId="6" fillId="2" borderId="4" xfId="0" applyFont="1" applyFill="1" applyBorder="1" applyAlignment="1" applyProtection="1">
      <alignment horizontal="right" vertical="center"/>
    </xf>
    <xf numFmtId="0" fontId="6" fillId="2" borderId="0" xfId="0" applyFont="1" applyFill="1" applyBorder="1" applyAlignment="1" applyProtection="1">
      <alignment horizontal="right" vertical="center"/>
    </xf>
    <xf numFmtId="49" fontId="5" fillId="3" borderId="6" xfId="3" applyNumberFormat="1" applyFont="1" applyFill="1" applyBorder="1" applyAlignment="1" applyProtection="1">
      <alignment horizontal="center" vertical="center"/>
    </xf>
    <xf numFmtId="49" fontId="5" fillId="3" borderId="7" xfId="3" applyNumberFormat="1" applyFont="1" applyFill="1" applyBorder="1" applyAlignment="1" applyProtection="1">
      <alignment horizontal="center" vertical="center"/>
    </xf>
    <xf numFmtId="0" fontId="8" fillId="2" borderId="4" xfId="0" applyFont="1" applyFill="1" applyBorder="1" applyAlignment="1" applyProtection="1">
      <alignment wrapText="1"/>
    </xf>
    <xf numFmtId="0" fontId="6" fillId="2" borderId="0" xfId="0" applyFont="1" applyFill="1" applyBorder="1" applyAlignment="1" applyProtection="1">
      <alignment horizontal="right" vertical="center" wrapText="1"/>
    </xf>
    <xf numFmtId="0" fontId="6" fillId="2" borderId="5" xfId="0" applyFont="1" applyFill="1" applyBorder="1" applyAlignment="1" applyProtection="1">
      <alignment horizontal="right" vertical="center" wrapText="1"/>
    </xf>
    <xf numFmtId="0" fontId="5" fillId="3" borderId="6"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8" fillId="2" borderId="5" xfId="0" applyFont="1" applyFill="1" applyBorder="1" applyAlignment="1" applyProtection="1">
      <alignment wrapText="1"/>
    </xf>
    <xf numFmtId="0" fontId="8" fillId="2" borderId="0" xfId="3" applyFont="1" applyFill="1" applyProtection="1"/>
    <xf numFmtId="0" fontId="8" fillId="2" borderId="0" xfId="0" applyFont="1" applyFill="1" applyBorder="1" applyAlignment="1" applyProtection="1">
      <alignment wrapText="1"/>
    </xf>
    <xf numFmtId="0" fontId="8" fillId="2" borderId="0" xfId="0" applyFont="1" applyFill="1" applyBorder="1" applyAlignment="1" applyProtection="1">
      <alignment wrapText="1"/>
    </xf>
    <xf numFmtId="0" fontId="6" fillId="2" borderId="4" xfId="0" applyFont="1" applyFill="1" applyBorder="1" applyAlignment="1" applyProtection="1">
      <alignment horizontal="right" vertical="center" wrapText="1"/>
    </xf>
    <xf numFmtId="0" fontId="8" fillId="2" borderId="4" xfId="0" applyFont="1" applyFill="1" applyBorder="1" applyAlignment="1" applyProtection="1">
      <alignment wrapText="1"/>
    </xf>
    <xf numFmtId="0" fontId="8" fillId="2" borderId="5" xfId="0" applyFont="1" applyFill="1" applyBorder="1" applyProtection="1"/>
    <xf numFmtId="0" fontId="9" fillId="2" borderId="4" xfId="0" applyFont="1" applyFill="1" applyBorder="1" applyAlignment="1" applyProtection="1">
      <alignment vertical="center"/>
    </xf>
    <xf numFmtId="0" fontId="9" fillId="2" borderId="0" xfId="0" applyFont="1" applyFill="1" applyBorder="1" applyAlignment="1" applyProtection="1">
      <alignment vertical="center"/>
    </xf>
    <xf numFmtId="0" fontId="6" fillId="2" borderId="0" xfId="0" applyFont="1" applyFill="1" applyBorder="1" applyAlignment="1" applyProtection="1">
      <alignment horizontal="right" vertical="center" wrapText="1"/>
    </xf>
    <xf numFmtId="0" fontId="9" fillId="2" borderId="5" xfId="0" applyFont="1" applyFill="1" applyBorder="1" applyAlignment="1" applyProtection="1">
      <alignment vertical="center"/>
    </xf>
    <xf numFmtId="0" fontId="9" fillId="2" borderId="0" xfId="0" applyFont="1" applyFill="1" applyBorder="1" applyAlignment="1" applyProtection="1">
      <alignment vertical="center"/>
    </xf>
    <xf numFmtId="0" fontId="6" fillId="2" borderId="4"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5" fillId="3" borderId="6" xfId="3" applyFont="1" applyFill="1" applyBorder="1" applyAlignment="1" applyProtection="1">
      <alignment vertical="center"/>
    </xf>
    <xf numFmtId="0" fontId="5" fillId="3" borderId="10" xfId="3" applyFont="1" applyFill="1" applyBorder="1" applyAlignment="1" applyProtection="1">
      <alignment vertical="center"/>
    </xf>
    <xf numFmtId="0" fontId="5" fillId="3" borderId="7" xfId="3" applyFont="1" applyFill="1" applyBorder="1" applyAlignment="1" applyProtection="1">
      <alignment vertical="center"/>
    </xf>
    <xf numFmtId="0" fontId="8" fillId="2" borderId="0" xfId="3" applyFont="1" applyFill="1" applyAlignment="1" applyProtection="1">
      <alignment vertical="top"/>
    </xf>
    <xf numFmtId="0" fontId="8" fillId="2" borderId="0" xfId="3" applyFont="1" applyFill="1" applyProtection="1"/>
    <xf numFmtId="0" fontId="8" fillId="2" borderId="5" xfId="3" applyFont="1" applyFill="1" applyBorder="1" applyProtection="1"/>
    <xf numFmtId="0" fontId="5" fillId="3" borderId="6" xfId="3" applyFont="1" applyFill="1" applyBorder="1" applyAlignment="1" applyProtection="1">
      <alignment horizontal="center" vertical="center"/>
    </xf>
    <xf numFmtId="0" fontId="5" fillId="3" borderId="7" xfId="3" applyFont="1" applyFill="1" applyBorder="1" applyAlignment="1" applyProtection="1">
      <alignment horizontal="center" vertical="center"/>
    </xf>
    <xf numFmtId="0" fontId="41" fillId="3" borderId="6" xfId="4" applyFill="1" applyBorder="1" applyAlignment="1" applyProtection="1"/>
    <xf numFmtId="0" fontId="8" fillId="3" borderId="10" xfId="3" applyFont="1" applyFill="1" applyBorder="1" applyProtection="1"/>
    <xf numFmtId="0" fontId="8" fillId="3" borderId="7" xfId="3" applyFont="1" applyFill="1" applyBorder="1" applyProtection="1"/>
    <xf numFmtId="0" fontId="8" fillId="2" borderId="0" xfId="0" applyFont="1" applyFill="1" applyBorder="1" applyAlignment="1" applyProtection="1">
      <alignment vertical="top"/>
    </xf>
    <xf numFmtId="0" fontId="8" fillId="2" borderId="2" xfId="0" applyFont="1" applyFill="1" applyBorder="1" applyProtection="1"/>
    <xf numFmtId="0" fontId="5" fillId="3" borderId="9" xfId="3" applyFont="1" applyFill="1" applyBorder="1" applyAlignment="1" applyProtection="1">
      <alignment horizontal="center" vertical="center"/>
    </xf>
    <xf numFmtId="0" fontId="5" fillId="2" borderId="0" xfId="0" applyFont="1" applyFill="1" applyBorder="1" applyAlignment="1" applyProtection="1">
      <alignment vertical="center"/>
    </xf>
    <xf numFmtId="0" fontId="6" fillId="2" borderId="0" xfId="0" applyFont="1" applyFill="1" applyBorder="1" applyAlignment="1" applyProtection="1">
      <alignment vertical="center"/>
    </xf>
    <xf numFmtId="0" fontId="8" fillId="2" borderId="0" xfId="0" applyFont="1" applyFill="1" applyBorder="1" applyAlignment="1" applyProtection="1">
      <alignment vertical="center"/>
    </xf>
    <xf numFmtId="0" fontId="8" fillId="2" borderId="5" xfId="0" applyFont="1" applyFill="1" applyBorder="1" applyAlignment="1" applyProtection="1">
      <alignment vertical="center"/>
    </xf>
    <xf numFmtId="49" fontId="5" fillId="3" borderId="9" xfId="3" applyNumberFormat="1"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10" fillId="2" borderId="0" xfId="0" applyFont="1" applyFill="1" applyBorder="1" applyAlignment="1" applyProtection="1"/>
    <xf numFmtId="0" fontId="11" fillId="2" borderId="0" xfId="0" applyFont="1" applyFill="1" applyBorder="1" applyAlignment="1" applyProtection="1">
      <alignment vertical="center"/>
    </xf>
    <xf numFmtId="0" fontId="12" fillId="2" borderId="5" xfId="0" applyFont="1" applyFill="1" applyBorder="1" applyAlignment="1" applyProtection="1">
      <alignment vertical="center"/>
    </xf>
    <xf numFmtId="0" fontId="5" fillId="2" borderId="0" xfId="3" applyFont="1" applyFill="1" applyAlignment="1" applyProtection="1">
      <alignment horizontal="center" vertical="center"/>
    </xf>
    <xf numFmtId="0" fontId="13" fillId="2" borderId="0" xfId="0" applyFont="1" applyFill="1" applyBorder="1" applyAlignment="1" applyProtection="1">
      <alignment vertical="center"/>
    </xf>
    <xf numFmtId="0" fontId="13" fillId="2" borderId="5" xfId="0" applyFont="1" applyFill="1" applyBorder="1" applyAlignment="1" applyProtection="1">
      <alignment vertical="center"/>
    </xf>
    <xf numFmtId="0" fontId="14" fillId="2" borderId="0" xfId="0" applyFont="1" applyFill="1" applyBorder="1" applyAlignment="1" applyProtection="1">
      <alignment vertical="center"/>
    </xf>
    <xf numFmtId="0" fontId="15" fillId="2" borderId="0" xfId="0" applyFont="1" applyFill="1" applyBorder="1" applyAlignment="1" applyProtection="1">
      <alignment vertical="center"/>
    </xf>
    <xf numFmtId="0" fontId="13" fillId="2" borderId="5" xfId="0" applyFont="1" applyFill="1" applyBorder="1" applyAlignment="1" applyProtection="1">
      <alignment vertical="center"/>
    </xf>
    <xf numFmtId="0" fontId="6" fillId="2" borderId="5" xfId="0" applyFont="1" applyFill="1" applyBorder="1" applyAlignment="1" applyProtection="1">
      <alignment horizontal="center" vertical="center"/>
    </xf>
    <xf numFmtId="0" fontId="5" fillId="3" borderId="6" xfId="0" applyFont="1" applyFill="1" applyBorder="1" applyAlignment="1" applyProtection="1">
      <alignment horizontal="right" vertical="center"/>
    </xf>
    <xf numFmtId="0" fontId="5" fillId="3" borderId="10" xfId="0" applyFont="1" applyFill="1" applyBorder="1" applyAlignment="1" applyProtection="1">
      <alignment horizontal="right" vertical="center"/>
    </xf>
    <xf numFmtId="0" fontId="5" fillId="3" borderId="7" xfId="0" applyFont="1" applyFill="1" applyBorder="1" applyAlignment="1" applyProtection="1">
      <alignment horizontal="right" vertical="center"/>
    </xf>
    <xf numFmtId="0" fontId="5" fillId="3" borderId="7" xfId="0" quotePrefix="1" applyFont="1" applyFill="1" applyBorder="1" applyAlignment="1" applyProtection="1">
      <alignment horizontal="center" vertical="center"/>
    </xf>
    <xf numFmtId="0" fontId="8" fillId="2" borderId="0" xfId="0" applyFont="1" applyFill="1" applyBorder="1" applyAlignment="1" applyProtection="1">
      <alignment vertical="top" wrapText="1"/>
    </xf>
    <xf numFmtId="0" fontId="5" fillId="3" borderId="9" xfId="0" quotePrefix="1" applyFont="1" applyFill="1" applyBorder="1" applyAlignment="1" applyProtection="1">
      <alignment horizontal="center" vertical="center"/>
    </xf>
    <xf numFmtId="0" fontId="8" fillId="2" borderId="0" xfId="0" applyFont="1" applyFill="1" applyBorder="1" applyAlignment="1" applyProtection="1">
      <alignment vertical="top" wrapText="1"/>
    </xf>
    <xf numFmtId="0" fontId="5" fillId="3" borderId="9" xfId="0" applyFont="1" applyFill="1" applyBorder="1" applyAlignment="1" applyProtection="1">
      <alignment horizontal="center" vertical="center"/>
    </xf>
    <xf numFmtId="0" fontId="8" fillId="2" borderId="4" xfId="0" applyFont="1" applyFill="1" applyBorder="1" applyAlignment="1" applyProtection="1">
      <alignment vertical="top"/>
    </xf>
    <xf numFmtId="0" fontId="8" fillId="2" borderId="0" xfId="0" applyFont="1" applyFill="1" applyBorder="1" applyAlignment="1" applyProtection="1">
      <alignment vertical="top"/>
    </xf>
    <xf numFmtId="0" fontId="10" fillId="2" borderId="5" xfId="0" applyFont="1" applyFill="1" applyBorder="1" applyProtection="1"/>
    <xf numFmtId="0" fontId="6" fillId="2" borderId="4"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6" fillId="2" borderId="2" xfId="0" applyFont="1" applyFill="1" applyBorder="1" applyAlignment="1" applyProtection="1">
      <alignment horizontal="left" vertical="center" wrapText="1"/>
    </xf>
    <xf numFmtId="49" fontId="5" fillId="3" borderId="6" xfId="3" applyNumberFormat="1" applyFont="1" applyFill="1" applyBorder="1" applyAlignment="1" applyProtection="1">
      <alignment vertical="center"/>
    </xf>
    <xf numFmtId="49" fontId="5" fillId="3" borderId="10" xfId="3" applyNumberFormat="1" applyFont="1" applyFill="1" applyBorder="1" applyAlignment="1" applyProtection="1">
      <alignment vertical="center"/>
    </xf>
    <xf numFmtId="49" fontId="5" fillId="3" borderId="7" xfId="3" applyNumberFormat="1" applyFont="1" applyFill="1" applyBorder="1" applyAlignment="1" applyProtection="1">
      <alignment vertical="center"/>
    </xf>
    <xf numFmtId="0" fontId="6" fillId="2" borderId="5" xfId="0" applyFont="1" applyFill="1" applyBorder="1" applyAlignment="1" applyProtection="1">
      <alignment horizontal="center" vertical="center"/>
    </xf>
    <xf numFmtId="0" fontId="41" fillId="3" borderId="6" xfId="4" applyFill="1" applyBorder="1" applyAlignment="1" applyProtection="1">
      <alignment vertical="center"/>
    </xf>
    <xf numFmtId="0" fontId="8" fillId="3" borderId="10" xfId="3" applyFont="1" applyFill="1" applyBorder="1" applyAlignment="1" applyProtection="1">
      <alignment vertical="center"/>
    </xf>
    <xf numFmtId="0" fontId="8" fillId="3" borderId="7" xfId="3" applyFont="1" applyFill="1" applyBorder="1" applyAlignment="1" applyProtection="1">
      <alignment vertical="center"/>
    </xf>
    <xf numFmtId="0" fontId="8" fillId="3" borderId="6" xfId="3" applyFont="1" applyFill="1" applyBorder="1" applyAlignment="1" applyProtection="1">
      <alignment vertical="center"/>
    </xf>
    <xf numFmtId="0" fontId="0" fillId="2" borderId="6" xfId="0" applyFill="1" applyBorder="1" applyProtection="1"/>
    <xf numFmtId="0" fontId="0" fillId="2" borderId="10" xfId="0" applyFill="1" applyBorder="1" applyProtection="1"/>
    <xf numFmtId="0" fontId="6" fillId="2" borderId="11" xfId="0" applyFont="1" applyFill="1" applyBorder="1" applyAlignment="1" applyProtection="1">
      <alignment horizontal="left" vertical="center" wrapText="1"/>
    </xf>
    <xf numFmtId="0" fontId="0" fillId="2" borderId="7" xfId="0" applyFill="1" applyBorder="1" applyProtection="1"/>
    <xf numFmtId="0" fontId="17" fillId="0" borderId="0" xfId="0" applyFont="1" applyFill="1" applyBorder="1" applyAlignment="1" applyProtection="1">
      <alignment horizontal="center" vertical="top" wrapText="1"/>
    </xf>
    <xf numFmtId="0" fontId="17" fillId="6" borderId="12" xfId="0" applyFont="1" applyFill="1" applyBorder="1" applyAlignment="1" applyProtection="1">
      <alignment vertical="center" wrapText="1"/>
    </xf>
    <xf numFmtId="0" fontId="0" fillId="0" borderId="11" xfId="0" applyBorder="1" applyAlignment="1" applyProtection="1">
      <alignment vertical="center" wrapText="1"/>
    </xf>
    <xf numFmtId="0" fontId="0" fillId="0" borderId="13" xfId="0" applyBorder="1" applyAlignment="1" applyProtection="1">
      <alignment vertical="center" wrapText="1"/>
    </xf>
    <xf numFmtId="3" fontId="6" fillId="0" borderId="20" xfId="0" applyNumberFormat="1" applyFont="1" applyFill="1" applyBorder="1" applyAlignment="1" applyProtection="1">
      <alignment horizontal="right" vertical="center" shrinkToFit="1"/>
    </xf>
    <xf numFmtId="3" fontId="6" fillId="0" borderId="27" xfId="0" applyNumberFormat="1" applyFont="1" applyFill="1" applyBorder="1" applyAlignment="1" applyProtection="1">
      <alignment horizontal="right" vertical="center" shrinkToFit="1"/>
    </xf>
    <xf numFmtId="3" fontId="6" fillId="0" borderId="29" xfId="0" applyNumberFormat="1" applyFont="1" applyFill="1" applyBorder="1" applyAlignment="1" applyProtection="1">
      <alignment vertical="center"/>
    </xf>
    <xf numFmtId="0" fontId="17" fillId="0" borderId="0" xfId="1" applyFont="1" applyFill="1" applyBorder="1" applyAlignment="1" applyProtection="1">
      <alignment horizontal="center" vertical="top" wrapText="1"/>
    </xf>
    <xf numFmtId="0" fontId="17" fillId="10" borderId="12" xfId="1" applyFont="1" applyFill="1" applyBorder="1" applyAlignment="1" applyProtection="1">
      <alignment vertical="center" wrapText="1"/>
    </xf>
    <xf numFmtId="3" fontId="24" fillId="2" borderId="20" xfId="0" applyNumberFormat="1" applyFont="1" applyFill="1" applyBorder="1" applyAlignment="1" applyProtection="1">
      <alignment horizontal="right" vertical="center" shrinkToFit="1"/>
    </xf>
    <xf numFmtId="3" fontId="6" fillId="0" borderId="20" xfId="0" applyNumberFormat="1" applyFont="1" applyFill="1" applyBorder="1" applyAlignment="1" applyProtection="1">
      <alignment vertical="center"/>
    </xf>
    <xf numFmtId="3" fontId="6" fillId="0" borderId="27" xfId="0" applyNumberFormat="1" applyFont="1" applyFill="1" applyBorder="1" applyAlignment="1" applyProtection="1">
      <alignment vertical="center"/>
    </xf>
    <xf numFmtId="3" fontId="6" fillId="0" borderId="38" xfId="0" applyNumberFormat="1" applyFont="1" applyFill="1" applyBorder="1" applyAlignment="1" applyProtection="1">
      <alignment horizontal="right" vertical="center"/>
    </xf>
    <xf numFmtId="3" fontId="6" fillId="0" borderId="20" xfId="0" applyNumberFormat="1" applyFont="1" applyFill="1" applyBorder="1" applyAlignment="1" applyProtection="1">
      <alignment horizontal="right" vertical="center"/>
    </xf>
    <xf numFmtId="3" fontId="6" fillId="0" borderId="38" xfId="0" applyNumberFormat="1" applyFont="1" applyFill="1" applyBorder="1" applyAlignment="1" applyProtection="1">
      <alignment vertical="center"/>
    </xf>
    <xf numFmtId="0" fontId="20" fillId="6" borderId="12" xfId="1" applyFont="1" applyFill="1" applyBorder="1" applyAlignment="1" applyProtection="1">
      <alignment vertical="center" wrapText="1"/>
    </xf>
    <xf numFmtId="3" fontId="29" fillId="0" borderId="49" xfId="0" applyNumberFormat="1" applyFont="1" applyFill="1" applyBorder="1" applyAlignment="1" applyProtection="1">
      <alignment vertical="center" shrinkToFit="1"/>
    </xf>
  </cellXfs>
  <cellStyles count="6">
    <cellStyle name="Comma" xfId="5" builtinId="3"/>
    <cellStyle name="Hyperlink" xfId="4" builtinId="8"/>
    <cellStyle name="Normal" xfId="0" builtinId="0"/>
    <cellStyle name="Normal 2" xfId="1"/>
    <cellStyle name="Normal 3" xfId="3"/>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vana.mikulek@mi-racunovoda.hr" TargetMode="External"/><Relationship Id="rId2" Type="http://schemas.openxmlformats.org/officeDocument/2006/relationships/hyperlink" Target="http://www.monperin.hr/" TargetMode="External"/><Relationship Id="rId1" Type="http://schemas.openxmlformats.org/officeDocument/2006/relationships/hyperlink" Target="mailto:massimo.piutti@monperin.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tabSelected="1" view="pageBreakPreview" zoomScale="80" zoomScaleNormal="100" zoomScaleSheetLayoutView="80" workbookViewId="0">
      <selection sqref="A1:C1"/>
    </sheetView>
  </sheetViews>
  <sheetFormatPr defaultRowHeight="14.4" x14ac:dyDescent="0.3"/>
  <sheetData>
    <row r="1" spans="1:10" ht="15.6" x14ac:dyDescent="0.3">
      <c r="A1" s="194"/>
      <c r="B1" s="195"/>
      <c r="C1" s="195"/>
      <c r="D1" s="196"/>
      <c r="E1" s="196"/>
      <c r="F1" s="196"/>
      <c r="G1" s="196"/>
      <c r="H1" s="196"/>
      <c r="I1" s="196"/>
      <c r="J1" s="197"/>
    </row>
    <row r="2" spans="1:10" x14ac:dyDescent="0.3">
      <c r="A2" s="198" t="s">
        <v>0</v>
      </c>
      <c r="B2" s="199"/>
      <c r="C2" s="199"/>
      <c r="D2" s="199"/>
      <c r="E2" s="199"/>
      <c r="F2" s="199"/>
      <c r="G2" s="199"/>
      <c r="H2" s="199"/>
      <c r="I2" s="199"/>
      <c r="J2" s="200"/>
    </row>
    <row r="3" spans="1:10" x14ac:dyDescent="0.3">
      <c r="A3" s="201"/>
      <c r="B3" s="202"/>
      <c r="C3" s="202"/>
      <c r="D3" s="202"/>
      <c r="E3" s="202"/>
      <c r="F3" s="202"/>
      <c r="G3" s="202"/>
      <c r="H3" s="202"/>
      <c r="I3" s="202"/>
      <c r="J3" s="203"/>
    </row>
    <row r="4" spans="1:10" x14ac:dyDescent="0.3">
      <c r="A4" s="204" t="s">
        <v>1</v>
      </c>
      <c r="B4" s="205"/>
      <c r="C4" s="205"/>
      <c r="D4" s="205"/>
      <c r="E4" s="206">
        <v>44197</v>
      </c>
      <c r="F4" s="207"/>
      <c r="G4" s="208" t="s">
        <v>2</v>
      </c>
      <c r="H4" s="206">
        <v>44561</v>
      </c>
      <c r="I4" s="207"/>
      <c r="J4" s="209"/>
    </row>
    <row r="5" spans="1:10" x14ac:dyDescent="0.3">
      <c r="A5" s="210"/>
      <c r="B5" s="211"/>
      <c r="C5" s="211"/>
      <c r="D5" s="211"/>
      <c r="E5" s="211"/>
      <c r="F5" s="211"/>
      <c r="G5" s="211"/>
      <c r="H5" s="211"/>
      <c r="I5" s="211"/>
      <c r="J5" s="212"/>
    </row>
    <row r="6" spans="1:10" x14ac:dyDescent="0.3">
      <c r="A6" s="213"/>
      <c r="B6" s="214" t="s">
        <v>3</v>
      </c>
      <c r="C6" s="215"/>
      <c r="D6" s="215"/>
      <c r="E6" s="216">
        <v>2021</v>
      </c>
      <c r="F6" s="217"/>
      <c r="G6" s="208"/>
      <c r="H6" s="217"/>
      <c r="I6" s="217"/>
      <c r="J6" s="218"/>
    </row>
    <row r="7" spans="1:10" x14ac:dyDescent="0.3">
      <c r="A7" s="213"/>
      <c r="B7" s="215"/>
      <c r="C7" s="215"/>
      <c r="D7" s="215"/>
      <c r="E7" s="219"/>
      <c r="F7" s="219"/>
      <c r="G7" s="208"/>
      <c r="H7" s="219"/>
      <c r="I7" s="219"/>
      <c r="J7" s="218"/>
    </row>
    <row r="8" spans="1:10" ht="15" x14ac:dyDescent="0.3">
      <c r="A8" s="220" t="s">
        <v>4</v>
      </c>
      <c r="B8" s="221"/>
      <c r="C8" s="221"/>
      <c r="D8" s="221"/>
      <c r="E8" s="221"/>
      <c r="F8" s="221"/>
      <c r="G8" s="221"/>
      <c r="H8" s="221"/>
      <c r="I8" s="221"/>
      <c r="J8" s="222"/>
    </row>
    <row r="9" spans="1:10" x14ac:dyDescent="0.3">
      <c r="A9" s="223"/>
      <c r="B9" s="224"/>
      <c r="C9" s="224"/>
      <c r="D9" s="224"/>
      <c r="E9" s="225"/>
      <c r="F9" s="225"/>
      <c r="G9" s="226"/>
      <c r="H9" s="226"/>
      <c r="I9" s="227"/>
      <c r="J9" s="228"/>
    </row>
    <row r="10" spans="1:10" x14ac:dyDescent="0.3">
      <c r="A10" s="229" t="s">
        <v>5</v>
      </c>
      <c r="B10" s="230"/>
      <c r="C10" s="231" t="s">
        <v>453</v>
      </c>
      <c r="D10" s="232"/>
      <c r="E10" s="233"/>
      <c r="F10" s="234" t="s">
        <v>6</v>
      </c>
      <c r="G10" s="235"/>
      <c r="H10" s="236" t="s">
        <v>7</v>
      </c>
      <c r="I10" s="237"/>
      <c r="J10" s="238"/>
    </row>
    <row r="11" spans="1:10" x14ac:dyDescent="0.3">
      <c r="A11" s="223"/>
      <c r="B11" s="224"/>
      <c r="C11" s="239"/>
      <c r="D11" s="239"/>
      <c r="E11" s="240"/>
      <c r="F11" s="240"/>
      <c r="G11" s="240"/>
      <c r="H11" s="240"/>
      <c r="I11" s="241"/>
      <c r="J11" s="238"/>
    </row>
    <row r="12" spans="1:10" x14ac:dyDescent="0.3">
      <c r="A12" s="242" t="s">
        <v>8</v>
      </c>
      <c r="B12" s="230"/>
      <c r="C12" s="231" t="s">
        <v>454</v>
      </c>
      <c r="D12" s="232"/>
      <c r="E12" s="243"/>
      <c r="F12" s="240"/>
      <c r="G12" s="240"/>
      <c r="H12" s="240"/>
      <c r="I12" s="241"/>
      <c r="J12" s="238"/>
    </row>
    <row r="13" spans="1:10" x14ac:dyDescent="0.3">
      <c r="A13" s="233"/>
      <c r="B13" s="241"/>
      <c r="C13" s="239"/>
      <c r="D13" s="239"/>
      <c r="E13" s="226"/>
      <c r="F13" s="226"/>
      <c r="G13" s="226"/>
      <c r="H13" s="226"/>
      <c r="I13" s="224"/>
      <c r="J13" s="244"/>
    </row>
    <row r="14" spans="1:10" x14ac:dyDescent="0.3">
      <c r="A14" s="242" t="s">
        <v>9</v>
      </c>
      <c r="B14" s="235"/>
      <c r="C14" s="231" t="s">
        <v>455</v>
      </c>
      <c r="D14" s="232"/>
      <c r="E14" s="245"/>
      <c r="F14" s="246"/>
      <c r="G14" s="247" t="s">
        <v>10</v>
      </c>
      <c r="H14" s="236"/>
      <c r="I14" s="237"/>
      <c r="J14" s="248"/>
    </row>
    <row r="15" spans="1:10" x14ac:dyDescent="0.3">
      <c r="A15" s="233"/>
      <c r="B15" s="241"/>
      <c r="C15" s="239"/>
      <c r="D15" s="239"/>
      <c r="E15" s="226"/>
      <c r="F15" s="226"/>
      <c r="G15" s="226"/>
      <c r="H15" s="226"/>
      <c r="I15" s="224"/>
      <c r="J15" s="244"/>
    </row>
    <row r="16" spans="1:10" x14ac:dyDescent="0.3">
      <c r="A16" s="242" t="s">
        <v>11</v>
      </c>
      <c r="B16" s="235"/>
      <c r="C16" s="231"/>
      <c r="D16" s="232"/>
      <c r="E16" s="249"/>
      <c r="F16" s="249"/>
      <c r="G16" s="249"/>
      <c r="H16" s="249"/>
      <c r="I16" s="249"/>
      <c r="J16" s="248"/>
    </row>
    <row r="17" spans="1:10" x14ac:dyDescent="0.3">
      <c r="A17" s="250"/>
      <c r="B17" s="251"/>
      <c r="C17" s="251"/>
      <c r="D17" s="251"/>
      <c r="E17" s="251"/>
      <c r="F17" s="251"/>
      <c r="G17" s="251"/>
      <c r="H17" s="251"/>
      <c r="I17" s="251"/>
      <c r="J17" s="252"/>
    </row>
    <row r="18" spans="1:10" x14ac:dyDescent="0.3">
      <c r="A18" s="229" t="s">
        <v>12</v>
      </c>
      <c r="B18" s="230"/>
      <c r="C18" s="253" t="s">
        <v>456</v>
      </c>
      <c r="D18" s="254"/>
      <c r="E18" s="254"/>
      <c r="F18" s="254"/>
      <c r="G18" s="254"/>
      <c r="H18" s="254"/>
      <c r="I18" s="254"/>
      <c r="J18" s="255"/>
    </row>
    <row r="19" spans="1:10" x14ac:dyDescent="0.3">
      <c r="A19" s="223"/>
      <c r="B19" s="224"/>
      <c r="C19" s="256"/>
      <c r="D19" s="239"/>
      <c r="E19" s="257"/>
      <c r="F19" s="257"/>
      <c r="G19" s="257"/>
      <c r="H19" s="257"/>
      <c r="I19" s="239"/>
      <c r="J19" s="258"/>
    </row>
    <row r="20" spans="1:10" x14ac:dyDescent="0.3">
      <c r="A20" s="229" t="s">
        <v>13</v>
      </c>
      <c r="B20" s="230"/>
      <c r="C20" s="259">
        <v>52211</v>
      </c>
      <c r="D20" s="260"/>
      <c r="E20" s="257"/>
      <c r="F20" s="257"/>
      <c r="G20" s="253" t="s">
        <v>457</v>
      </c>
      <c r="H20" s="254"/>
      <c r="I20" s="254"/>
      <c r="J20" s="255"/>
    </row>
    <row r="21" spans="1:10" x14ac:dyDescent="0.3">
      <c r="A21" s="223"/>
      <c r="B21" s="224"/>
      <c r="C21" s="239"/>
      <c r="D21" s="239"/>
      <c r="E21" s="257"/>
      <c r="F21" s="257"/>
      <c r="G21" s="257"/>
      <c r="H21" s="257"/>
      <c r="I21" s="239"/>
      <c r="J21" s="258"/>
    </row>
    <row r="22" spans="1:10" x14ac:dyDescent="0.3">
      <c r="A22" s="229" t="s">
        <v>14</v>
      </c>
      <c r="B22" s="230"/>
      <c r="C22" s="253" t="s">
        <v>458</v>
      </c>
      <c r="D22" s="254"/>
      <c r="E22" s="254"/>
      <c r="F22" s="254"/>
      <c r="G22" s="254"/>
      <c r="H22" s="254"/>
      <c r="I22" s="254"/>
      <c r="J22" s="255"/>
    </row>
    <row r="23" spans="1:10" x14ac:dyDescent="0.3">
      <c r="A23" s="223"/>
      <c r="B23" s="224"/>
      <c r="C23" s="239"/>
      <c r="D23" s="239"/>
      <c r="E23" s="257"/>
      <c r="F23" s="257"/>
      <c r="G23" s="257"/>
      <c r="H23" s="257"/>
      <c r="I23" s="239"/>
      <c r="J23" s="258"/>
    </row>
    <row r="24" spans="1:10" x14ac:dyDescent="0.3">
      <c r="A24" s="229" t="s">
        <v>15</v>
      </c>
      <c r="B24" s="230"/>
      <c r="C24" s="261" t="s">
        <v>459</v>
      </c>
      <c r="D24" s="262"/>
      <c r="E24" s="262"/>
      <c r="F24" s="262"/>
      <c r="G24" s="262"/>
      <c r="H24" s="262"/>
      <c r="I24" s="262"/>
      <c r="J24" s="263"/>
    </row>
    <row r="25" spans="1:10" x14ac:dyDescent="0.3">
      <c r="A25" s="223"/>
      <c r="B25" s="224"/>
      <c r="C25" s="256"/>
      <c r="D25" s="239"/>
      <c r="E25" s="257"/>
      <c r="F25" s="257"/>
      <c r="G25" s="257"/>
      <c r="H25" s="257"/>
      <c r="I25" s="239"/>
      <c r="J25" s="258"/>
    </row>
    <row r="26" spans="1:10" x14ac:dyDescent="0.3">
      <c r="A26" s="229" t="s">
        <v>16</v>
      </c>
      <c r="B26" s="230"/>
      <c r="C26" s="261" t="s">
        <v>460</v>
      </c>
      <c r="D26" s="262"/>
      <c r="E26" s="262"/>
      <c r="F26" s="262"/>
      <c r="G26" s="262"/>
      <c r="H26" s="262"/>
      <c r="I26" s="262"/>
      <c r="J26" s="263"/>
    </row>
    <row r="27" spans="1:10" x14ac:dyDescent="0.3">
      <c r="A27" s="223"/>
      <c r="B27" s="224"/>
      <c r="C27" s="264"/>
      <c r="D27" s="224"/>
      <c r="E27" s="265"/>
      <c r="F27" s="265"/>
      <c r="G27" s="265"/>
      <c r="H27" s="265"/>
      <c r="I27" s="224"/>
      <c r="J27" s="244"/>
    </row>
    <row r="28" spans="1:10" x14ac:dyDescent="0.3">
      <c r="A28" s="242" t="s">
        <v>17</v>
      </c>
      <c r="B28" s="230"/>
      <c r="C28" s="266">
        <v>33</v>
      </c>
      <c r="D28" s="267"/>
      <c r="E28" s="268"/>
      <c r="F28" s="268"/>
      <c r="G28" s="268"/>
      <c r="H28" s="268"/>
      <c r="I28" s="269"/>
      <c r="J28" s="270"/>
    </row>
    <row r="29" spans="1:10" x14ac:dyDescent="0.3">
      <c r="A29" s="223"/>
      <c r="B29" s="224"/>
      <c r="C29" s="239"/>
      <c r="D29" s="224"/>
      <c r="E29" s="226"/>
      <c r="F29" s="226"/>
      <c r="G29" s="226"/>
      <c r="H29" s="226"/>
      <c r="I29" s="224"/>
      <c r="J29" s="244"/>
    </row>
    <row r="30" spans="1:10" x14ac:dyDescent="0.3">
      <c r="A30" s="229" t="s">
        <v>18</v>
      </c>
      <c r="B30" s="230"/>
      <c r="C30" s="271" t="s">
        <v>471</v>
      </c>
      <c r="D30" s="272" t="s">
        <v>19</v>
      </c>
      <c r="E30" s="273"/>
      <c r="F30" s="273"/>
      <c r="G30" s="273"/>
      <c r="H30" s="274" t="s">
        <v>20</v>
      </c>
      <c r="I30" s="275" t="s">
        <v>21</v>
      </c>
      <c r="J30" s="276"/>
    </row>
    <row r="31" spans="1:10" x14ac:dyDescent="0.3">
      <c r="A31" s="229"/>
      <c r="B31" s="230"/>
      <c r="C31" s="277"/>
      <c r="D31" s="208"/>
      <c r="E31" s="246"/>
      <c r="F31" s="246"/>
      <c r="G31" s="246"/>
      <c r="H31" s="246"/>
      <c r="I31" s="278"/>
      <c r="J31" s="279"/>
    </row>
    <row r="32" spans="1:10" x14ac:dyDescent="0.3">
      <c r="A32" s="229" t="s">
        <v>22</v>
      </c>
      <c r="B32" s="230"/>
      <c r="C32" s="266" t="s">
        <v>23</v>
      </c>
      <c r="D32" s="272" t="s">
        <v>24</v>
      </c>
      <c r="E32" s="273"/>
      <c r="F32" s="273"/>
      <c r="G32" s="273"/>
      <c r="H32" s="280" t="s">
        <v>25</v>
      </c>
      <c r="I32" s="281" t="s">
        <v>26</v>
      </c>
      <c r="J32" s="282"/>
    </row>
    <row r="33" spans="1:10" x14ac:dyDescent="0.3">
      <c r="A33" s="223"/>
      <c r="B33" s="224"/>
      <c r="C33" s="224"/>
      <c r="D33" s="224"/>
      <c r="E33" s="226"/>
      <c r="F33" s="226"/>
      <c r="G33" s="226"/>
      <c r="H33" s="226"/>
      <c r="I33" s="224"/>
      <c r="J33" s="244"/>
    </row>
    <row r="34" spans="1:10" x14ac:dyDescent="0.3">
      <c r="A34" s="272" t="s">
        <v>27</v>
      </c>
      <c r="B34" s="273"/>
      <c r="C34" s="273"/>
      <c r="D34" s="273"/>
      <c r="E34" s="273" t="s">
        <v>28</v>
      </c>
      <c r="F34" s="273"/>
      <c r="G34" s="273"/>
      <c r="H34" s="273"/>
      <c r="I34" s="273"/>
      <c r="J34" s="283" t="s">
        <v>29</v>
      </c>
    </row>
    <row r="35" spans="1:10" x14ac:dyDescent="0.3">
      <c r="A35" s="223"/>
      <c r="B35" s="224"/>
      <c r="C35" s="224"/>
      <c r="D35" s="224"/>
      <c r="E35" s="226"/>
      <c r="F35" s="226"/>
      <c r="G35" s="226"/>
      <c r="H35" s="226"/>
      <c r="I35" s="224"/>
      <c r="J35" s="228"/>
    </row>
    <row r="36" spans="1:10" x14ac:dyDescent="0.3">
      <c r="A36" s="284" t="s">
        <v>472</v>
      </c>
      <c r="B36" s="285"/>
      <c r="C36" s="285"/>
      <c r="D36" s="285"/>
      <c r="E36" s="284" t="s">
        <v>457</v>
      </c>
      <c r="F36" s="285"/>
      <c r="G36" s="285"/>
      <c r="H36" s="285"/>
      <c r="I36" s="286"/>
      <c r="J36" s="287" t="s">
        <v>475</v>
      </c>
    </row>
    <row r="37" spans="1:10" x14ac:dyDescent="0.3">
      <c r="A37" s="223"/>
      <c r="B37" s="224"/>
      <c r="C37" s="264"/>
      <c r="D37" s="288"/>
      <c r="E37" s="288"/>
      <c r="F37" s="288"/>
      <c r="G37" s="288"/>
      <c r="H37" s="288"/>
      <c r="I37" s="288"/>
      <c r="J37" s="244"/>
    </row>
    <row r="38" spans="1:10" x14ac:dyDescent="0.3">
      <c r="A38" s="284" t="s">
        <v>473</v>
      </c>
      <c r="B38" s="285"/>
      <c r="C38" s="285"/>
      <c r="D38" s="286"/>
      <c r="E38" s="284" t="s">
        <v>457</v>
      </c>
      <c r="F38" s="285"/>
      <c r="G38" s="285"/>
      <c r="H38" s="285"/>
      <c r="I38" s="286"/>
      <c r="J38" s="289" t="s">
        <v>476</v>
      </c>
    </row>
    <row r="39" spans="1:10" x14ac:dyDescent="0.3">
      <c r="A39" s="223"/>
      <c r="B39" s="224"/>
      <c r="C39" s="264"/>
      <c r="D39" s="290"/>
      <c r="E39" s="288"/>
      <c r="F39" s="288"/>
      <c r="G39" s="288"/>
      <c r="H39" s="288"/>
      <c r="I39" s="241"/>
      <c r="J39" s="244"/>
    </row>
    <row r="40" spans="1:10" x14ac:dyDescent="0.3">
      <c r="A40" s="284" t="s">
        <v>474</v>
      </c>
      <c r="B40" s="285"/>
      <c r="C40" s="285"/>
      <c r="D40" s="286"/>
      <c r="E40" s="284" t="s">
        <v>457</v>
      </c>
      <c r="F40" s="285"/>
      <c r="G40" s="285"/>
      <c r="H40" s="285"/>
      <c r="I40" s="286"/>
      <c r="J40" s="289" t="s">
        <v>477</v>
      </c>
    </row>
    <row r="41" spans="1:10" x14ac:dyDescent="0.3">
      <c r="A41" s="223"/>
      <c r="B41" s="224"/>
      <c r="C41" s="264"/>
      <c r="D41" s="290"/>
      <c r="E41" s="288"/>
      <c r="F41" s="288"/>
      <c r="G41" s="288"/>
      <c r="H41" s="288"/>
      <c r="I41" s="241"/>
      <c r="J41" s="244"/>
    </row>
    <row r="42" spans="1:10" x14ac:dyDescent="0.3">
      <c r="A42" s="284"/>
      <c r="B42" s="285"/>
      <c r="C42" s="285"/>
      <c r="D42" s="286"/>
      <c r="E42" s="284"/>
      <c r="F42" s="285"/>
      <c r="G42" s="285"/>
      <c r="H42" s="285"/>
      <c r="I42" s="286"/>
      <c r="J42" s="291"/>
    </row>
    <row r="43" spans="1:10" x14ac:dyDescent="0.3">
      <c r="A43" s="292"/>
      <c r="B43" s="264"/>
      <c r="C43" s="293"/>
      <c r="D43" s="293"/>
      <c r="E43" s="226"/>
      <c r="F43" s="226"/>
      <c r="G43" s="293"/>
      <c r="H43" s="293"/>
      <c r="I43" s="293"/>
      <c r="J43" s="244"/>
    </row>
    <row r="44" spans="1:10" x14ac:dyDescent="0.3">
      <c r="A44" s="284"/>
      <c r="B44" s="285"/>
      <c r="C44" s="285"/>
      <c r="D44" s="286"/>
      <c r="E44" s="284"/>
      <c r="F44" s="285"/>
      <c r="G44" s="285"/>
      <c r="H44" s="285"/>
      <c r="I44" s="286"/>
      <c r="J44" s="291"/>
    </row>
    <row r="45" spans="1:10" x14ac:dyDescent="0.3">
      <c r="A45" s="292"/>
      <c r="B45" s="264"/>
      <c r="C45" s="264"/>
      <c r="D45" s="224"/>
      <c r="E45" s="226"/>
      <c r="F45" s="226"/>
      <c r="G45" s="293"/>
      <c r="H45" s="293"/>
      <c r="I45" s="224"/>
      <c r="J45" s="244"/>
    </row>
    <row r="46" spans="1:10" x14ac:dyDescent="0.3">
      <c r="A46" s="284"/>
      <c r="B46" s="285"/>
      <c r="C46" s="285"/>
      <c r="D46" s="286"/>
      <c r="E46" s="284"/>
      <c r="F46" s="285"/>
      <c r="G46" s="285"/>
      <c r="H46" s="285"/>
      <c r="I46" s="286"/>
      <c r="J46" s="291"/>
    </row>
    <row r="47" spans="1:10" x14ac:dyDescent="0.3">
      <c r="A47" s="292"/>
      <c r="B47" s="264"/>
      <c r="C47" s="264"/>
      <c r="D47" s="224"/>
      <c r="E47" s="226"/>
      <c r="F47" s="226"/>
      <c r="G47" s="293"/>
      <c r="H47" s="293"/>
      <c r="I47" s="224"/>
      <c r="J47" s="294" t="s">
        <v>30</v>
      </c>
    </row>
    <row r="48" spans="1:10" x14ac:dyDescent="0.3">
      <c r="A48" s="292"/>
      <c r="B48" s="264"/>
      <c r="C48" s="264"/>
      <c r="D48" s="224"/>
      <c r="E48" s="226"/>
      <c r="F48" s="226"/>
      <c r="G48" s="293"/>
      <c r="H48" s="293"/>
      <c r="I48" s="224"/>
      <c r="J48" s="294" t="s">
        <v>31</v>
      </c>
    </row>
    <row r="49" spans="1:10" x14ac:dyDescent="0.3">
      <c r="A49" s="242" t="s">
        <v>32</v>
      </c>
      <c r="B49" s="234"/>
      <c r="C49" s="236" t="s">
        <v>461</v>
      </c>
      <c r="D49" s="237"/>
      <c r="E49" s="295" t="s">
        <v>33</v>
      </c>
      <c r="F49" s="296"/>
      <c r="G49" s="253" t="s">
        <v>462</v>
      </c>
      <c r="H49" s="254"/>
      <c r="I49" s="254"/>
      <c r="J49" s="255"/>
    </row>
    <row r="50" spans="1:10" x14ac:dyDescent="0.3">
      <c r="A50" s="292"/>
      <c r="B50" s="264"/>
      <c r="C50" s="293"/>
      <c r="D50" s="293"/>
      <c r="E50" s="226"/>
      <c r="F50" s="226"/>
      <c r="G50" s="297" t="s">
        <v>34</v>
      </c>
      <c r="H50" s="297"/>
      <c r="I50" s="297"/>
      <c r="J50" s="218"/>
    </row>
    <row r="51" spans="1:10" x14ac:dyDescent="0.3">
      <c r="A51" s="242" t="s">
        <v>35</v>
      </c>
      <c r="B51" s="234"/>
      <c r="C51" s="253" t="s">
        <v>463</v>
      </c>
      <c r="D51" s="254"/>
      <c r="E51" s="254"/>
      <c r="F51" s="254"/>
      <c r="G51" s="254"/>
      <c r="H51" s="254"/>
      <c r="I51" s="254"/>
      <c r="J51" s="255"/>
    </row>
    <row r="52" spans="1:10" x14ac:dyDescent="0.3">
      <c r="A52" s="223"/>
      <c r="B52" s="224"/>
      <c r="C52" s="268" t="s">
        <v>36</v>
      </c>
      <c r="D52" s="268"/>
      <c r="E52" s="268"/>
      <c r="F52" s="268"/>
      <c r="G52" s="268"/>
      <c r="H52" s="268"/>
      <c r="I52" s="268"/>
      <c r="J52" s="244"/>
    </row>
    <row r="53" spans="1:10" x14ac:dyDescent="0.3">
      <c r="A53" s="242" t="s">
        <v>37</v>
      </c>
      <c r="B53" s="234"/>
      <c r="C53" s="298" t="s">
        <v>464</v>
      </c>
      <c r="D53" s="299"/>
      <c r="E53" s="300"/>
      <c r="F53" s="226"/>
      <c r="G53" s="226"/>
      <c r="H53" s="273"/>
      <c r="I53" s="273"/>
      <c r="J53" s="301"/>
    </row>
    <row r="54" spans="1:10" x14ac:dyDescent="0.3">
      <c r="A54" s="223"/>
      <c r="B54" s="224"/>
      <c r="C54" s="264"/>
      <c r="D54" s="224"/>
      <c r="E54" s="226"/>
      <c r="F54" s="226"/>
      <c r="G54" s="226"/>
      <c r="H54" s="226"/>
      <c r="I54" s="224"/>
      <c r="J54" s="244"/>
    </row>
    <row r="55" spans="1:10" x14ac:dyDescent="0.3">
      <c r="A55" s="242" t="s">
        <v>15</v>
      </c>
      <c r="B55" s="234"/>
      <c r="C55" s="302" t="s">
        <v>465</v>
      </c>
      <c r="D55" s="303"/>
      <c r="E55" s="303"/>
      <c r="F55" s="303"/>
      <c r="G55" s="303"/>
      <c r="H55" s="303"/>
      <c r="I55" s="303"/>
      <c r="J55" s="304"/>
    </row>
    <row r="56" spans="1:10" x14ac:dyDescent="0.3">
      <c r="A56" s="223"/>
      <c r="B56" s="224"/>
      <c r="C56" s="224"/>
      <c r="D56" s="224"/>
      <c r="E56" s="226"/>
      <c r="F56" s="226"/>
      <c r="G56" s="226"/>
      <c r="H56" s="226"/>
      <c r="I56" s="224"/>
      <c r="J56" s="244"/>
    </row>
    <row r="57" spans="1:10" x14ac:dyDescent="0.3">
      <c r="A57" s="242" t="s">
        <v>38</v>
      </c>
      <c r="B57" s="234"/>
      <c r="C57" s="305" t="s">
        <v>466</v>
      </c>
      <c r="D57" s="303"/>
      <c r="E57" s="303"/>
      <c r="F57" s="303"/>
      <c r="G57" s="303"/>
      <c r="H57" s="303"/>
      <c r="I57" s="303"/>
      <c r="J57" s="304"/>
    </row>
    <row r="58" spans="1:10" x14ac:dyDescent="0.3">
      <c r="A58" s="223"/>
      <c r="B58" s="224"/>
      <c r="C58" s="297" t="s">
        <v>39</v>
      </c>
      <c r="D58" s="297"/>
      <c r="E58" s="297"/>
      <c r="F58" s="297"/>
      <c r="G58" s="224"/>
      <c r="H58" s="224"/>
      <c r="I58" s="224"/>
      <c r="J58" s="244"/>
    </row>
    <row r="59" spans="1:10" x14ac:dyDescent="0.3">
      <c r="A59" s="242" t="s">
        <v>40</v>
      </c>
      <c r="B59" s="234"/>
      <c r="C59" s="305" t="s">
        <v>467</v>
      </c>
      <c r="D59" s="303"/>
      <c r="E59" s="303"/>
      <c r="F59" s="303"/>
      <c r="G59" s="303"/>
      <c r="H59" s="303"/>
      <c r="I59" s="303"/>
      <c r="J59" s="304"/>
    </row>
    <row r="60" spans="1:10" x14ac:dyDescent="0.3">
      <c r="A60" s="306"/>
      <c r="B60" s="307"/>
      <c r="C60" s="308" t="s">
        <v>41</v>
      </c>
      <c r="D60" s="308"/>
      <c r="E60" s="308"/>
      <c r="F60" s="308"/>
      <c r="G60" s="308"/>
      <c r="H60" s="307"/>
      <c r="I60" s="307"/>
      <c r="J60" s="309"/>
    </row>
  </sheetData>
  <sheetProtection algorithmName="SHA-512" hashValue="Ea2Ar8uKpkhFnru5coYSv9ZulivmMAaNHi5EQobGvcI8ETUDeFHtDXmWe+8gPUx96vxF8saUkOpcb+FOq4JRwA==" saltValue="5CQnm7xFLqkD4X+BBeKTpA==" spinCount="100000" sheet="1" objects="1" scenarios="1"/>
  <mergeCells count="124">
    <mergeCell ref="A1:C1"/>
    <mergeCell ref="A2:J2"/>
    <mergeCell ref="A4:D4"/>
    <mergeCell ref="E4:F4"/>
    <mergeCell ref="H4:I4"/>
    <mergeCell ref="A5:J5"/>
    <mergeCell ref="E11:F11"/>
    <mergeCell ref="G11:H11"/>
    <mergeCell ref="A12:B12"/>
    <mergeCell ref="E12:F12"/>
    <mergeCell ref="G12:H12"/>
    <mergeCell ref="A8:I8"/>
    <mergeCell ref="E9:F9"/>
    <mergeCell ref="G9:H9"/>
    <mergeCell ref="A10:B10"/>
    <mergeCell ref="F10:G10"/>
    <mergeCell ref="H10:I10"/>
    <mergeCell ref="A20:B20"/>
    <mergeCell ref="E15:F15"/>
    <mergeCell ref="G15:H15"/>
    <mergeCell ref="A16:B16"/>
    <mergeCell ref="A17:J17"/>
    <mergeCell ref="A18:B18"/>
    <mergeCell ref="E13:F13"/>
    <mergeCell ref="G13:H13"/>
    <mergeCell ref="A14:B14"/>
    <mergeCell ref="E14:F14"/>
    <mergeCell ref="H14:I14"/>
    <mergeCell ref="C18:J18"/>
    <mergeCell ref="E19:F19"/>
    <mergeCell ref="G19:H19"/>
    <mergeCell ref="C20:D20"/>
    <mergeCell ref="E20:F20"/>
    <mergeCell ref="G20:J20"/>
    <mergeCell ref="C57:J57"/>
    <mergeCell ref="E48:F48"/>
    <mergeCell ref="G48:H48"/>
    <mergeCell ref="A49:B49"/>
    <mergeCell ref="C49:D49"/>
    <mergeCell ref="E49:F49"/>
    <mergeCell ref="C59:J59"/>
    <mergeCell ref="E45:F45"/>
    <mergeCell ref="G45:H45"/>
    <mergeCell ref="A46:D46"/>
    <mergeCell ref="E46:I46"/>
    <mergeCell ref="E47:F47"/>
    <mergeCell ref="G47:H47"/>
    <mergeCell ref="C51:J51"/>
    <mergeCell ref="C53:E53"/>
    <mergeCell ref="C55:J55"/>
    <mergeCell ref="A53:B53"/>
    <mergeCell ref="F53:G53"/>
    <mergeCell ref="H53:J53"/>
    <mergeCell ref="E54:F54"/>
    <mergeCell ref="G54:H54"/>
    <mergeCell ref="C50:D50"/>
    <mergeCell ref="E50:F50"/>
    <mergeCell ref="G50:I50"/>
    <mergeCell ref="A51:B51"/>
    <mergeCell ref="C52:I52"/>
    <mergeCell ref="E40:I40"/>
    <mergeCell ref="E41:F41"/>
    <mergeCell ref="G41:H41"/>
    <mergeCell ref="E35:F35"/>
    <mergeCell ref="G35:H35"/>
    <mergeCell ref="A36:D36"/>
    <mergeCell ref="E25:F25"/>
    <mergeCell ref="G25:H25"/>
    <mergeCell ref="C26:J26"/>
    <mergeCell ref="A42:D42"/>
    <mergeCell ref="E42:I42"/>
    <mergeCell ref="C43:D43"/>
    <mergeCell ref="E43:F43"/>
    <mergeCell ref="G43:I43"/>
    <mergeCell ref="A44:D44"/>
    <mergeCell ref="E44:I44"/>
    <mergeCell ref="E39:F39"/>
    <mergeCell ref="G39:H39"/>
    <mergeCell ref="A40:D40"/>
    <mergeCell ref="E21:F21"/>
    <mergeCell ref="G21:H21"/>
    <mergeCell ref="C22:J22"/>
    <mergeCell ref="E23:F23"/>
    <mergeCell ref="G23:H23"/>
    <mergeCell ref="G49:J49"/>
    <mergeCell ref="E36:I36"/>
    <mergeCell ref="D37:I37"/>
    <mergeCell ref="A38:D38"/>
    <mergeCell ref="E38:I38"/>
    <mergeCell ref="A32:B32"/>
    <mergeCell ref="E33:F33"/>
    <mergeCell ref="G33:H33"/>
    <mergeCell ref="A34:D34"/>
    <mergeCell ref="E34:I34"/>
    <mergeCell ref="A30:B30"/>
    <mergeCell ref="A31:B31"/>
    <mergeCell ref="A28:B28"/>
    <mergeCell ref="A24:B24"/>
    <mergeCell ref="A26:B26"/>
    <mergeCell ref="A22:B22"/>
    <mergeCell ref="C58:F58"/>
    <mergeCell ref="A59:B59"/>
    <mergeCell ref="C60:G60"/>
    <mergeCell ref="C16:D16"/>
    <mergeCell ref="C14:D14"/>
    <mergeCell ref="C12:D12"/>
    <mergeCell ref="C10:D10"/>
    <mergeCell ref="I31:J31"/>
    <mergeCell ref="D32:G32"/>
    <mergeCell ref="E29:F29"/>
    <mergeCell ref="G29:H29"/>
    <mergeCell ref="D30:G30"/>
    <mergeCell ref="E31:F31"/>
    <mergeCell ref="G31:H31"/>
    <mergeCell ref="E27:F27"/>
    <mergeCell ref="G27:H27"/>
    <mergeCell ref="E28:F28"/>
    <mergeCell ref="G28:H28"/>
    <mergeCell ref="I28:J28"/>
    <mergeCell ref="A55:B55"/>
    <mergeCell ref="E56:F56"/>
    <mergeCell ref="G56:H56"/>
    <mergeCell ref="A57:B57"/>
    <mergeCell ref="C24:J24"/>
  </mergeCells>
  <dataValidations count="3">
    <dataValidation type="list" allowBlank="1" showInputMessage="1" showErrorMessage="1" sqref="C49:D49">
      <formula1>$J$47:$J$48</formula1>
    </dataValidation>
    <dataValidation type="list" allowBlank="1" showInputMessage="1" showErrorMessage="1" sqref="C30">
      <formula1>$H$30:$I$30</formula1>
    </dataValidation>
    <dataValidation type="list" allowBlank="1" showInputMessage="1" showErrorMessage="1" sqref="C32">
      <formula1>$H$32:$I$32</formula1>
    </dataValidation>
  </dataValidations>
  <hyperlinks>
    <hyperlink ref="C24" r:id="rId1"/>
    <hyperlink ref="C26" r:id="rId2"/>
    <hyperlink ref="C55"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80" zoomScaleNormal="100" zoomScaleSheetLayoutView="80" workbookViewId="0">
      <selection sqref="A1:I134"/>
    </sheetView>
  </sheetViews>
  <sheetFormatPr defaultRowHeight="14.4" x14ac:dyDescent="0.3"/>
  <cols>
    <col min="6" max="6" width="21.6640625" customWidth="1"/>
    <col min="8" max="9" width="13.77734375" style="45" customWidth="1"/>
  </cols>
  <sheetData>
    <row r="1" spans="1:9" x14ac:dyDescent="0.3">
      <c r="A1" s="83" t="s">
        <v>42</v>
      </c>
      <c r="B1" s="84"/>
      <c r="C1" s="84"/>
      <c r="D1" s="84"/>
      <c r="E1" s="84"/>
      <c r="F1" s="84"/>
      <c r="G1" s="84"/>
      <c r="H1" s="84"/>
      <c r="I1" s="84"/>
    </row>
    <row r="2" spans="1:9" x14ac:dyDescent="0.3">
      <c r="A2" s="310" t="s">
        <v>43</v>
      </c>
      <c r="B2" s="148"/>
      <c r="C2" s="148"/>
      <c r="D2" s="148"/>
      <c r="E2" s="148"/>
      <c r="F2" s="148"/>
      <c r="G2" s="148"/>
      <c r="H2" s="148"/>
      <c r="I2" s="148"/>
    </row>
    <row r="3" spans="1:9" x14ac:dyDescent="0.3">
      <c r="A3" s="85" t="s">
        <v>44</v>
      </c>
      <c r="B3" s="86"/>
      <c r="C3" s="86"/>
      <c r="D3" s="86"/>
      <c r="E3" s="86"/>
      <c r="F3" s="86"/>
      <c r="G3" s="86"/>
      <c r="H3" s="86"/>
      <c r="I3" s="86"/>
    </row>
    <row r="4" spans="1:9" x14ac:dyDescent="0.3">
      <c r="A4" s="311" t="s">
        <v>478</v>
      </c>
      <c r="B4" s="312"/>
      <c r="C4" s="312"/>
      <c r="D4" s="312"/>
      <c r="E4" s="312"/>
      <c r="F4" s="312"/>
      <c r="G4" s="312"/>
      <c r="H4" s="312"/>
      <c r="I4" s="313"/>
    </row>
    <row r="5" spans="1:9" ht="36.6" thickBot="1" x14ac:dyDescent="0.35">
      <c r="A5" s="87" t="s">
        <v>45</v>
      </c>
      <c r="B5" s="88"/>
      <c r="C5" s="88"/>
      <c r="D5" s="88"/>
      <c r="E5" s="88"/>
      <c r="F5" s="89"/>
      <c r="G5" s="1" t="s">
        <v>46</v>
      </c>
      <c r="H5" s="42" t="s">
        <v>468</v>
      </c>
      <c r="I5" s="43" t="s">
        <v>469</v>
      </c>
    </row>
    <row r="6" spans="1:9" x14ac:dyDescent="0.3">
      <c r="A6" s="90">
        <v>1</v>
      </c>
      <c r="B6" s="91"/>
      <c r="C6" s="91"/>
      <c r="D6" s="91"/>
      <c r="E6" s="91"/>
      <c r="F6" s="92"/>
      <c r="G6" s="2">
        <v>2</v>
      </c>
      <c r="H6" s="44">
        <v>3</v>
      </c>
      <c r="I6" s="44">
        <v>4</v>
      </c>
    </row>
    <row r="7" spans="1:9" x14ac:dyDescent="0.3">
      <c r="A7" s="78"/>
      <c r="B7" s="78"/>
      <c r="C7" s="78"/>
      <c r="D7" s="78"/>
      <c r="E7" s="78"/>
      <c r="F7" s="78"/>
      <c r="G7" s="78"/>
      <c r="H7" s="78"/>
      <c r="I7" s="79"/>
    </row>
    <row r="8" spans="1:9" x14ac:dyDescent="0.3">
      <c r="A8" s="80" t="s">
        <v>47</v>
      </c>
      <c r="B8" s="81"/>
      <c r="C8" s="81"/>
      <c r="D8" s="81"/>
      <c r="E8" s="81"/>
      <c r="F8" s="82"/>
      <c r="G8" s="3">
        <v>1</v>
      </c>
      <c r="H8" s="314"/>
      <c r="I8" s="314"/>
    </row>
    <row r="9" spans="1:9" x14ac:dyDescent="0.3">
      <c r="A9" s="72" t="s">
        <v>48</v>
      </c>
      <c r="B9" s="73"/>
      <c r="C9" s="73"/>
      <c r="D9" s="73"/>
      <c r="E9" s="73"/>
      <c r="F9" s="74"/>
      <c r="G9" s="4">
        <v>2</v>
      </c>
      <c r="H9" s="5">
        <v>230689921</v>
      </c>
      <c r="I9" s="5">
        <v>257237322</v>
      </c>
    </row>
    <row r="10" spans="1:9" x14ac:dyDescent="0.3">
      <c r="A10" s="75" t="s">
        <v>49</v>
      </c>
      <c r="B10" s="76"/>
      <c r="C10" s="76"/>
      <c r="D10" s="76"/>
      <c r="E10" s="76"/>
      <c r="F10" s="77"/>
      <c r="G10" s="4">
        <v>3</v>
      </c>
      <c r="H10" s="5">
        <v>95311</v>
      </c>
      <c r="I10" s="5">
        <v>79577</v>
      </c>
    </row>
    <row r="11" spans="1:9" x14ac:dyDescent="0.3">
      <c r="A11" s="63" t="s">
        <v>50</v>
      </c>
      <c r="B11" s="64"/>
      <c r="C11" s="64"/>
      <c r="D11" s="64"/>
      <c r="E11" s="64"/>
      <c r="F11" s="65"/>
      <c r="G11" s="3">
        <v>4</v>
      </c>
      <c r="H11" s="314"/>
      <c r="I11" s="314"/>
    </row>
    <row r="12" spans="1:9" x14ac:dyDescent="0.3">
      <c r="A12" s="63" t="s">
        <v>51</v>
      </c>
      <c r="B12" s="64"/>
      <c r="C12" s="64"/>
      <c r="D12" s="64"/>
      <c r="E12" s="64"/>
      <c r="F12" s="65"/>
      <c r="G12" s="3">
        <v>5</v>
      </c>
      <c r="H12" s="314">
        <v>16798</v>
      </c>
      <c r="I12" s="314">
        <v>3153</v>
      </c>
    </row>
    <row r="13" spans="1:9" x14ac:dyDescent="0.3">
      <c r="A13" s="63" t="s">
        <v>52</v>
      </c>
      <c r="B13" s="64"/>
      <c r="C13" s="64"/>
      <c r="D13" s="64"/>
      <c r="E13" s="64"/>
      <c r="F13" s="65"/>
      <c r="G13" s="3">
        <v>6</v>
      </c>
      <c r="H13" s="314"/>
      <c r="I13" s="314"/>
    </row>
    <row r="14" spans="1:9" x14ac:dyDescent="0.3">
      <c r="A14" s="63" t="s">
        <v>53</v>
      </c>
      <c r="B14" s="64"/>
      <c r="C14" s="64"/>
      <c r="D14" s="64"/>
      <c r="E14" s="64"/>
      <c r="F14" s="65"/>
      <c r="G14" s="3">
        <v>7</v>
      </c>
      <c r="H14" s="314">
        <v>78513</v>
      </c>
      <c r="I14" s="314">
        <v>76424</v>
      </c>
    </row>
    <row r="15" spans="1:9" x14ac:dyDescent="0.3">
      <c r="A15" s="63" t="s">
        <v>54</v>
      </c>
      <c r="B15" s="64"/>
      <c r="C15" s="64"/>
      <c r="D15" s="64"/>
      <c r="E15" s="64"/>
      <c r="F15" s="65"/>
      <c r="G15" s="3">
        <v>8</v>
      </c>
      <c r="H15" s="314"/>
      <c r="I15" s="314"/>
    </row>
    <row r="16" spans="1:9" x14ac:dyDescent="0.3">
      <c r="A16" s="63" t="s">
        <v>55</v>
      </c>
      <c r="B16" s="64"/>
      <c r="C16" s="64"/>
      <c r="D16" s="64"/>
      <c r="E16" s="64"/>
      <c r="F16" s="65"/>
      <c r="G16" s="3">
        <v>9</v>
      </c>
      <c r="H16" s="314"/>
      <c r="I16" s="314"/>
    </row>
    <row r="17" spans="1:9" x14ac:dyDescent="0.3">
      <c r="A17" s="75" t="s">
        <v>56</v>
      </c>
      <c r="B17" s="76"/>
      <c r="C17" s="76"/>
      <c r="D17" s="76"/>
      <c r="E17" s="76"/>
      <c r="F17" s="77"/>
      <c r="G17" s="4">
        <v>10</v>
      </c>
      <c r="H17" s="5">
        <v>152705518</v>
      </c>
      <c r="I17" s="5">
        <v>155604066</v>
      </c>
    </row>
    <row r="18" spans="1:9" x14ac:dyDescent="0.3">
      <c r="A18" s="63" t="s">
        <v>57</v>
      </c>
      <c r="B18" s="64"/>
      <c r="C18" s="64"/>
      <c r="D18" s="64"/>
      <c r="E18" s="64"/>
      <c r="F18" s="65"/>
      <c r="G18" s="3">
        <v>11</v>
      </c>
      <c r="H18" s="314">
        <v>4331290</v>
      </c>
      <c r="I18" s="314">
        <v>4331290</v>
      </c>
    </row>
    <row r="19" spans="1:9" x14ac:dyDescent="0.3">
      <c r="A19" s="63" t="s">
        <v>58</v>
      </c>
      <c r="B19" s="64"/>
      <c r="C19" s="64"/>
      <c r="D19" s="64"/>
      <c r="E19" s="64"/>
      <c r="F19" s="65"/>
      <c r="G19" s="3">
        <v>12</v>
      </c>
      <c r="H19" s="314">
        <v>132193997</v>
      </c>
      <c r="I19" s="314">
        <v>122107086</v>
      </c>
    </row>
    <row r="20" spans="1:9" x14ac:dyDescent="0.3">
      <c r="A20" s="63" t="s">
        <v>59</v>
      </c>
      <c r="B20" s="64"/>
      <c r="C20" s="64"/>
      <c r="D20" s="64"/>
      <c r="E20" s="64"/>
      <c r="F20" s="65"/>
      <c r="G20" s="3">
        <v>13</v>
      </c>
      <c r="H20" s="314">
        <v>11001616</v>
      </c>
      <c r="I20" s="314">
        <v>9965277</v>
      </c>
    </row>
    <row r="21" spans="1:9" x14ac:dyDescent="0.3">
      <c r="A21" s="63" t="s">
        <v>60</v>
      </c>
      <c r="B21" s="64"/>
      <c r="C21" s="64"/>
      <c r="D21" s="64"/>
      <c r="E21" s="64"/>
      <c r="F21" s="65"/>
      <c r="G21" s="3">
        <v>14</v>
      </c>
      <c r="H21" s="314">
        <v>1572913</v>
      </c>
      <c r="I21" s="314">
        <v>728306</v>
      </c>
    </row>
    <row r="22" spans="1:9" x14ac:dyDescent="0.3">
      <c r="A22" s="63" t="s">
        <v>61</v>
      </c>
      <c r="B22" s="64"/>
      <c r="C22" s="64"/>
      <c r="D22" s="64"/>
      <c r="E22" s="64"/>
      <c r="F22" s="65"/>
      <c r="G22" s="3">
        <v>15</v>
      </c>
      <c r="H22" s="314">
        <v>709412</v>
      </c>
      <c r="I22" s="314">
        <v>708708</v>
      </c>
    </row>
    <row r="23" spans="1:9" x14ac:dyDescent="0.3">
      <c r="A23" s="63" t="s">
        <v>62</v>
      </c>
      <c r="B23" s="64"/>
      <c r="C23" s="64"/>
      <c r="D23" s="64"/>
      <c r="E23" s="64"/>
      <c r="F23" s="65"/>
      <c r="G23" s="3">
        <v>16</v>
      </c>
      <c r="H23" s="314">
        <v>20882</v>
      </c>
      <c r="I23" s="314">
        <v>6630298</v>
      </c>
    </row>
    <row r="24" spans="1:9" x14ac:dyDescent="0.3">
      <c r="A24" s="63" t="s">
        <v>63</v>
      </c>
      <c r="B24" s="64"/>
      <c r="C24" s="64"/>
      <c r="D24" s="64"/>
      <c r="E24" s="64"/>
      <c r="F24" s="65"/>
      <c r="G24" s="3">
        <v>17</v>
      </c>
      <c r="H24" s="314">
        <v>2386773</v>
      </c>
      <c r="I24" s="314">
        <v>10644466</v>
      </c>
    </row>
    <row r="25" spans="1:9" x14ac:dyDescent="0.3">
      <c r="A25" s="63" t="s">
        <v>64</v>
      </c>
      <c r="B25" s="64"/>
      <c r="C25" s="64"/>
      <c r="D25" s="64"/>
      <c r="E25" s="64"/>
      <c r="F25" s="65"/>
      <c r="G25" s="3">
        <v>18</v>
      </c>
      <c r="H25" s="314">
        <v>488635</v>
      </c>
      <c r="I25" s="314">
        <v>488635</v>
      </c>
    </row>
    <row r="26" spans="1:9" x14ac:dyDescent="0.3">
      <c r="A26" s="63" t="s">
        <v>65</v>
      </c>
      <c r="B26" s="64"/>
      <c r="C26" s="64"/>
      <c r="D26" s="64"/>
      <c r="E26" s="64"/>
      <c r="F26" s="65"/>
      <c r="G26" s="3">
        <v>19</v>
      </c>
      <c r="H26" s="314"/>
      <c r="I26" s="314"/>
    </row>
    <row r="27" spans="1:9" x14ac:dyDescent="0.3">
      <c r="A27" s="75" t="s">
        <v>66</v>
      </c>
      <c r="B27" s="76"/>
      <c r="C27" s="76"/>
      <c r="D27" s="76"/>
      <c r="E27" s="76"/>
      <c r="F27" s="77"/>
      <c r="G27" s="4">
        <v>20</v>
      </c>
      <c r="H27" s="5">
        <v>77889092</v>
      </c>
      <c r="I27" s="5">
        <v>101553679</v>
      </c>
    </row>
    <row r="28" spans="1:9" x14ac:dyDescent="0.3">
      <c r="A28" s="63" t="s">
        <v>67</v>
      </c>
      <c r="B28" s="64"/>
      <c r="C28" s="64"/>
      <c r="D28" s="64"/>
      <c r="E28" s="64"/>
      <c r="F28" s="65"/>
      <c r="G28" s="3">
        <v>21</v>
      </c>
      <c r="H28" s="314"/>
      <c r="I28" s="314"/>
    </row>
    <row r="29" spans="1:9" x14ac:dyDescent="0.3">
      <c r="A29" s="63" t="s">
        <v>68</v>
      </c>
      <c r="B29" s="64"/>
      <c r="C29" s="64"/>
      <c r="D29" s="64"/>
      <c r="E29" s="64"/>
      <c r="F29" s="65"/>
      <c r="G29" s="3">
        <v>22</v>
      </c>
      <c r="H29" s="314"/>
      <c r="I29" s="314"/>
    </row>
    <row r="30" spans="1:9" x14ac:dyDescent="0.3">
      <c r="A30" s="63" t="s">
        <v>69</v>
      </c>
      <c r="B30" s="64"/>
      <c r="C30" s="64"/>
      <c r="D30" s="64"/>
      <c r="E30" s="64"/>
      <c r="F30" s="65"/>
      <c r="G30" s="3">
        <v>23</v>
      </c>
      <c r="H30" s="314"/>
      <c r="I30" s="314"/>
    </row>
    <row r="31" spans="1:9" x14ac:dyDescent="0.3">
      <c r="A31" s="63" t="s">
        <v>70</v>
      </c>
      <c r="B31" s="64"/>
      <c r="C31" s="64"/>
      <c r="D31" s="64"/>
      <c r="E31" s="64"/>
      <c r="F31" s="65"/>
      <c r="G31" s="3">
        <v>24</v>
      </c>
      <c r="H31" s="314">
        <v>4000</v>
      </c>
      <c r="I31" s="314">
        <v>1266600</v>
      </c>
    </row>
    <row r="32" spans="1:9" x14ac:dyDescent="0.3">
      <c r="A32" s="63" t="s">
        <v>71</v>
      </c>
      <c r="B32" s="64"/>
      <c r="C32" s="64"/>
      <c r="D32" s="64"/>
      <c r="E32" s="64"/>
      <c r="F32" s="65"/>
      <c r="G32" s="3">
        <v>25</v>
      </c>
      <c r="H32" s="314"/>
      <c r="I32" s="314"/>
    </row>
    <row r="33" spans="1:9" x14ac:dyDescent="0.3">
      <c r="A33" s="63" t="s">
        <v>72</v>
      </c>
      <c r="B33" s="64"/>
      <c r="C33" s="64"/>
      <c r="D33" s="64"/>
      <c r="E33" s="64"/>
      <c r="F33" s="65"/>
      <c r="G33" s="3">
        <v>26</v>
      </c>
      <c r="H33" s="314"/>
      <c r="I33" s="314"/>
    </row>
    <row r="34" spans="1:9" x14ac:dyDescent="0.3">
      <c r="A34" s="63" t="s">
        <v>73</v>
      </c>
      <c r="B34" s="64"/>
      <c r="C34" s="64"/>
      <c r="D34" s="64"/>
      <c r="E34" s="64"/>
      <c r="F34" s="65"/>
      <c r="G34" s="3">
        <v>27</v>
      </c>
      <c r="H34" s="314">
        <v>77491123</v>
      </c>
      <c r="I34" s="314">
        <v>99961775</v>
      </c>
    </row>
    <row r="35" spans="1:9" x14ac:dyDescent="0.3">
      <c r="A35" s="63" t="s">
        <v>74</v>
      </c>
      <c r="B35" s="64"/>
      <c r="C35" s="64"/>
      <c r="D35" s="64"/>
      <c r="E35" s="64"/>
      <c r="F35" s="65"/>
      <c r="G35" s="3">
        <v>28</v>
      </c>
      <c r="H35" s="314">
        <v>393969</v>
      </c>
      <c r="I35" s="314">
        <v>325304</v>
      </c>
    </row>
    <row r="36" spans="1:9" x14ac:dyDescent="0.3">
      <c r="A36" s="63" t="s">
        <v>75</v>
      </c>
      <c r="B36" s="64"/>
      <c r="C36" s="64"/>
      <c r="D36" s="64"/>
      <c r="E36" s="64"/>
      <c r="F36" s="65"/>
      <c r="G36" s="3">
        <v>29</v>
      </c>
      <c r="H36" s="314"/>
      <c r="I36" s="314"/>
    </row>
    <row r="37" spans="1:9" x14ac:dyDescent="0.3">
      <c r="A37" s="63" t="s">
        <v>76</v>
      </c>
      <c r="B37" s="64"/>
      <c r="C37" s="64"/>
      <c r="D37" s="64"/>
      <c r="E37" s="64"/>
      <c r="F37" s="65"/>
      <c r="G37" s="3">
        <v>30</v>
      </c>
      <c r="H37" s="314"/>
      <c r="I37" s="314"/>
    </row>
    <row r="38" spans="1:9" x14ac:dyDescent="0.3">
      <c r="A38" s="75" t="s">
        <v>77</v>
      </c>
      <c r="B38" s="76"/>
      <c r="C38" s="76"/>
      <c r="D38" s="76"/>
      <c r="E38" s="76"/>
      <c r="F38" s="77"/>
      <c r="G38" s="4">
        <v>31</v>
      </c>
      <c r="H38" s="5">
        <v>0</v>
      </c>
      <c r="I38" s="5">
        <v>0</v>
      </c>
    </row>
    <row r="39" spans="1:9" x14ac:dyDescent="0.3">
      <c r="A39" s="63" t="s">
        <v>78</v>
      </c>
      <c r="B39" s="64"/>
      <c r="C39" s="64"/>
      <c r="D39" s="64"/>
      <c r="E39" s="64"/>
      <c r="F39" s="65"/>
      <c r="G39" s="3">
        <v>32</v>
      </c>
      <c r="H39" s="314"/>
      <c r="I39" s="314"/>
    </row>
    <row r="40" spans="1:9" x14ac:dyDescent="0.3">
      <c r="A40" s="63" t="s">
        <v>79</v>
      </c>
      <c r="B40" s="64"/>
      <c r="C40" s="64"/>
      <c r="D40" s="64"/>
      <c r="E40" s="64"/>
      <c r="F40" s="65"/>
      <c r="G40" s="3">
        <v>33</v>
      </c>
      <c r="H40" s="314"/>
      <c r="I40" s="314"/>
    </row>
    <row r="41" spans="1:9" x14ac:dyDescent="0.3">
      <c r="A41" s="63" t="s">
        <v>80</v>
      </c>
      <c r="B41" s="64"/>
      <c r="C41" s="64"/>
      <c r="D41" s="64"/>
      <c r="E41" s="64"/>
      <c r="F41" s="65"/>
      <c r="G41" s="3">
        <v>34</v>
      </c>
      <c r="H41" s="314"/>
      <c r="I41" s="314"/>
    </row>
    <row r="42" spans="1:9" x14ac:dyDescent="0.3">
      <c r="A42" s="63" t="s">
        <v>81</v>
      </c>
      <c r="B42" s="64"/>
      <c r="C42" s="64"/>
      <c r="D42" s="64"/>
      <c r="E42" s="64"/>
      <c r="F42" s="65"/>
      <c r="G42" s="3">
        <v>35</v>
      </c>
      <c r="H42" s="314"/>
      <c r="I42" s="314"/>
    </row>
    <row r="43" spans="1:9" x14ac:dyDescent="0.3">
      <c r="A43" s="66" t="s">
        <v>82</v>
      </c>
      <c r="B43" s="67"/>
      <c r="C43" s="67"/>
      <c r="D43" s="67"/>
      <c r="E43" s="67"/>
      <c r="F43" s="68"/>
      <c r="G43" s="3">
        <v>36</v>
      </c>
      <c r="H43" s="314"/>
      <c r="I43" s="314"/>
    </row>
    <row r="44" spans="1:9" x14ac:dyDescent="0.3">
      <c r="A44" s="72" t="s">
        <v>83</v>
      </c>
      <c r="B44" s="73"/>
      <c r="C44" s="73"/>
      <c r="D44" s="73"/>
      <c r="E44" s="73"/>
      <c r="F44" s="74"/>
      <c r="G44" s="4">
        <v>37</v>
      </c>
      <c r="H44" s="5">
        <v>26245419</v>
      </c>
      <c r="I44" s="5">
        <v>46137535</v>
      </c>
    </row>
    <row r="45" spans="1:9" x14ac:dyDescent="0.3">
      <c r="A45" s="75" t="s">
        <v>84</v>
      </c>
      <c r="B45" s="76"/>
      <c r="C45" s="76"/>
      <c r="D45" s="76"/>
      <c r="E45" s="76"/>
      <c r="F45" s="77"/>
      <c r="G45" s="4">
        <v>38</v>
      </c>
      <c r="H45" s="5">
        <v>112874</v>
      </c>
      <c r="I45" s="5">
        <v>227055</v>
      </c>
    </row>
    <row r="46" spans="1:9" x14ac:dyDescent="0.3">
      <c r="A46" s="63" t="s">
        <v>85</v>
      </c>
      <c r="B46" s="64"/>
      <c r="C46" s="64"/>
      <c r="D46" s="64"/>
      <c r="E46" s="64"/>
      <c r="F46" s="65"/>
      <c r="G46" s="3">
        <v>39</v>
      </c>
      <c r="H46" s="314">
        <v>1050</v>
      </c>
      <c r="I46" s="314">
        <v>1830</v>
      </c>
    </row>
    <row r="47" spans="1:9" x14ac:dyDescent="0.3">
      <c r="A47" s="63" t="s">
        <v>86</v>
      </c>
      <c r="B47" s="64"/>
      <c r="C47" s="64"/>
      <c r="D47" s="64"/>
      <c r="E47" s="64"/>
      <c r="F47" s="65"/>
      <c r="G47" s="3">
        <v>40</v>
      </c>
      <c r="H47" s="314"/>
      <c r="I47" s="314"/>
    </row>
    <row r="48" spans="1:9" x14ac:dyDescent="0.3">
      <c r="A48" s="63" t="s">
        <v>87</v>
      </c>
      <c r="B48" s="64"/>
      <c r="C48" s="64"/>
      <c r="D48" s="64"/>
      <c r="E48" s="64"/>
      <c r="F48" s="65"/>
      <c r="G48" s="3">
        <v>41</v>
      </c>
      <c r="H48" s="314"/>
      <c r="I48" s="314"/>
    </row>
    <row r="49" spans="1:9" x14ac:dyDescent="0.3">
      <c r="A49" s="63" t="s">
        <v>88</v>
      </c>
      <c r="B49" s="64"/>
      <c r="C49" s="64"/>
      <c r="D49" s="64"/>
      <c r="E49" s="64"/>
      <c r="F49" s="65"/>
      <c r="G49" s="3">
        <v>42</v>
      </c>
      <c r="H49" s="314">
        <v>99255</v>
      </c>
      <c r="I49" s="314">
        <v>139568</v>
      </c>
    </row>
    <row r="50" spans="1:9" x14ac:dyDescent="0.3">
      <c r="A50" s="63" t="s">
        <v>89</v>
      </c>
      <c r="B50" s="64"/>
      <c r="C50" s="64"/>
      <c r="D50" s="64"/>
      <c r="E50" s="64"/>
      <c r="F50" s="65"/>
      <c r="G50" s="3">
        <v>43</v>
      </c>
      <c r="H50" s="314">
        <v>12569</v>
      </c>
      <c r="I50" s="314">
        <v>85657</v>
      </c>
    </row>
    <row r="51" spans="1:9" x14ac:dyDescent="0.3">
      <c r="A51" s="63" t="s">
        <v>90</v>
      </c>
      <c r="B51" s="64"/>
      <c r="C51" s="64"/>
      <c r="D51" s="64"/>
      <c r="E51" s="64"/>
      <c r="F51" s="65"/>
      <c r="G51" s="3">
        <v>44</v>
      </c>
      <c r="H51" s="314"/>
      <c r="I51" s="314"/>
    </row>
    <row r="52" spans="1:9" x14ac:dyDescent="0.3">
      <c r="A52" s="63" t="s">
        <v>91</v>
      </c>
      <c r="B52" s="64"/>
      <c r="C52" s="64"/>
      <c r="D52" s="64"/>
      <c r="E52" s="64"/>
      <c r="F52" s="65"/>
      <c r="G52" s="3">
        <v>45</v>
      </c>
      <c r="H52" s="314"/>
      <c r="I52" s="314"/>
    </row>
    <row r="53" spans="1:9" x14ac:dyDescent="0.3">
      <c r="A53" s="75" t="s">
        <v>92</v>
      </c>
      <c r="B53" s="76"/>
      <c r="C53" s="76"/>
      <c r="D53" s="76"/>
      <c r="E53" s="76"/>
      <c r="F53" s="77"/>
      <c r="G53" s="4">
        <v>46</v>
      </c>
      <c r="H53" s="5">
        <v>836998</v>
      </c>
      <c r="I53" s="5">
        <v>1758866</v>
      </c>
    </row>
    <row r="54" spans="1:9" x14ac:dyDescent="0.3">
      <c r="A54" s="63" t="s">
        <v>93</v>
      </c>
      <c r="B54" s="64"/>
      <c r="C54" s="64"/>
      <c r="D54" s="64"/>
      <c r="E54" s="64"/>
      <c r="F54" s="65"/>
      <c r="G54" s="3">
        <v>47</v>
      </c>
      <c r="H54" s="314"/>
      <c r="I54" s="314"/>
    </row>
    <row r="55" spans="1:9" x14ac:dyDescent="0.3">
      <c r="A55" s="63" t="s">
        <v>94</v>
      </c>
      <c r="B55" s="64"/>
      <c r="C55" s="64"/>
      <c r="D55" s="64"/>
      <c r="E55" s="64"/>
      <c r="F55" s="65"/>
      <c r="G55" s="3">
        <v>48</v>
      </c>
      <c r="H55" s="314">
        <v>22426</v>
      </c>
      <c r="I55" s="314"/>
    </row>
    <row r="56" spans="1:9" x14ac:dyDescent="0.3">
      <c r="A56" s="63" t="s">
        <v>95</v>
      </c>
      <c r="B56" s="64"/>
      <c r="C56" s="64"/>
      <c r="D56" s="64"/>
      <c r="E56" s="64"/>
      <c r="F56" s="65"/>
      <c r="G56" s="3">
        <v>49</v>
      </c>
      <c r="H56" s="314">
        <v>142116</v>
      </c>
      <c r="I56" s="314">
        <v>258827</v>
      </c>
    </row>
    <row r="57" spans="1:9" x14ac:dyDescent="0.3">
      <c r="A57" s="63" t="s">
        <v>96</v>
      </c>
      <c r="B57" s="64"/>
      <c r="C57" s="64"/>
      <c r="D57" s="64"/>
      <c r="E57" s="64"/>
      <c r="F57" s="65"/>
      <c r="G57" s="3">
        <v>50</v>
      </c>
      <c r="H57" s="314"/>
      <c r="I57" s="314"/>
    </row>
    <row r="58" spans="1:9" x14ac:dyDescent="0.3">
      <c r="A58" s="63" t="s">
        <v>97</v>
      </c>
      <c r="B58" s="64"/>
      <c r="C58" s="64"/>
      <c r="D58" s="64"/>
      <c r="E58" s="64"/>
      <c r="F58" s="65"/>
      <c r="G58" s="3">
        <v>51</v>
      </c>
      <c r="H58" s="314">
        <v>588545</v>
      </c>
      <c r="I58" s="314">
        <v>1415751</v>
      </c>
    </row>
    <row r="59" spans="1:9" x14ac:dyDescent="0.3">
      <c r="A59" s="63" t="s">
        <v>98</v>
      </c>
      <c r="B59" s="64"/>
      <c r="C59" s="64"/>
      <c r="D59" s="64"/>
      <c r="E59" s="64"/>
      <c r="F59" s="65"/>
      <c r="G59" s="3">
        <v>52</v>
      </c>
      <c r="H59" s="314">
        <v>83911</v>
      </c>
      <c r="I59" s="314">
        <v>84288</v>
      </c>
    </row>
    <row r="60" spans="1:9" x14ac:dyDescent="0.3">
      <c r="A60" s="75" t="s">
        <v>99</v>
      </c>
      <c r="B60" s="76"/>
      <c r="C60" s="76"/>
      <c r="D60" s="76"/>
      <c r="E60" s="76"/>
      <c r="F60" s="77"/>
      <c r="G60" s="4">
        <v>53</v>
      </c>
      <c r="H60" s="5">
        <v>5853993</v>
      </c>
      <c r="I60" s="5">
        <v>12610304</v>
      </c>
    </row>
    <row r="61" spans="1:9" x14ac:dyDescent="0.3">
      <c r="A61" s="63" t="s">
        <v>67</v>
      </c>
      <c r="B61" s="64"/>
      <c r="C61" s="64"/>
      <c r="D61" s="64"/>
      <c r="E61" s="64"/>
      <c r="F61" s="65"/>
      <c r="G61" s="3">
        <v>54</v>
      </c>
      <c r="H61" s="314"/>
      <c r="I61" s="314"/>
    </row>
    <row r="62" spans="1:9" x14ac:dyDescent="0.3">
      <c r="A62" s="63" t="s">
        <v>68</v>
      </c>
      <c r="B62" s="64"/>
      <c r="C62" s="64"/>
      <c r="D62" s="64"/>
      <c r="E62" s="64"/>
      <c r="F62" s="65"/>
      <c r="G62" s="3">
        <v>55</v>
      </c>
      <c r="H62" s="314"/>
      <c r="I62" s="314"/>
    </row>
    <row r="63" spans="1:9" x14ac:dyDescent="0.3">
      <c r="A63" s="63" t="s">
        <v>69</v>
      </c>
      <c r="B63" s="64"/>
      <c r="C63" s="64"/>
      <c r="D63" s="64"/>
      <c r="E63" s="64"/>
      <c r="F63" s="65"/>
      <c r="G63" s="3">
        <v>56</v>
      </c>
      <c r="H63" s="314"/>
      <c r="I63" s="314"/>
    </row>
    <row r="64" spans="1:9" x14ac:dyDescent="0.3">
      <c r="A64" s="63" t="s">
        <v>70</v>
      </c>
      <c r="B64" s="64"/>
      <c r="C64" s="64"/>
      <c r="D64" s="64"/>
      <c r="E64" s="64"/>
      <c r="F64" s="65"/>
      <c r="G64" s="3">
        <v>57</v>
      </c>
      <c r="H64" s="314"/>
      <c r="I64" s="314"/>
    </row>
    <row r="65" spans="1:9" x14ac:dyDescent="0.3">
      <c r="A65" s="63" t="s">
        <v>71</v>
      </c>
      <c r="B65" s="64"/>
      <c r="C65" s="64"/>
      <c r="D65" s="64"/>
      <c r="E65" s="64"/>
      <c r="F65" s="65"/>
      <c r="G65" s="3">
        <v>58</v>
      </c>
      <c r="H65" s="314"/>
      <c r="I65" s="314"/>
    </row>
    <row r="66" spans="1:9" x14ac:dyDescent="0.3">
      <c r="A66" s="63" t="s">
        <v>72</v>
      </c>
      <c r="B66" s="64"/>
      <c r="C66" s="64"/>
      <c r="D66" s="64"/>
      <c r="E66" s="64"/>
      <c r="F66" s="65"/>
      <c r="G66" s="3">
        <v>59</v>
      </c>
      <c r="H66" s="314"/>
      <c r="I66" s="314"/>
    </row>
    <row r="67" spans="1:9" x14ac:dyDescent="0.3">
      <c r="A67" s="63" t="s">
        <v>73</v>
      </c>
      <c r="B67" s="64"/>
      <c r="C67" s="64"/>
      <c r="D67" s="64"/>
      <c r="E67" s="64"/>
      <c r="F67" s="65"/>
      <c r="G67" s="3">
        <v>60</v>
      </c>
      <c r="H67" s="314"/>
      <c r="I67" s="314"/>
    </row>
    <row r="68" spans="1:9" x14ac:dyDescent="0.3">
      <c r="A68" s="63" t="s">
        <v>74</v>
      </c>
      <c r="B68" s="64"/>
      <c r="C68" s="64"/>
      <c r="D68" s="64"/>
      <c r="E68" s="64"/>
      <c r="F68" s="65"/>
      <c r="G68" s="3">
        <v>61</v>
      </c>
      <c r="H68" s="314">
        <v>5853993</v>
      </c>
      <c r="I68" s="314">
        <v>12610304</v>
      </c>
    </row>
    <row r="69" spans="1:9" x14ac:dyDescent="0.3">
      <c r="A69" s="63" t="s">
        <v>100</v>
      </c>
      <c r="B69" s="64"/>
      <c r="C69" s="64"/>
      <c r="D69" s="64"/>
      <c r="E69" s="64"/>
      <c r="F69" s="65"/>
      <c r="G69" s="3">
        <v>62</v>
      </c>
      <c r="H69" s="314"/>
      <c r="I69" s="314"/>
    </row>
    <row r="70" spans="1:9" x14ac:dyDescent="0.3">
      <c r="A70" s="66" t="s">
        <v>101</v>
      </c>
      <c r="B70" s="67"/>
      <c r="C70" s="67"/>
      <c r="D70" s="67"/>
      <c r="E70" s="67"/>
      <c r="F70" s="68"/>
      <c r="G70" s="3">
        <v>63</v>
      </c>
      <c r="H70" s="314">
        <v>19441554</v>
      </c>
      <c r="I70" s="314">
        <v>31541310</v>
      </c>
    </row>
    <row r="71" spans="1:9" x14ac:dyDescent="0.3">
      <c r="A71" s="69" t="s">
        <v>102</v>
      </c>
      <c r="B71" s="70"/>
      <c r="C71" s="70"/>
      <c r="D71" s="70"/>
      <c r="E71" s="70"/>
      <c r="F71" s="71"/>
      <c r="G71" s="3">
        <v>64</v>
      </c>
      <c r="H71" s="314"/>
      <c r="I71" s="314"/>
    </row>
    <row r="72" spans="1:9" x14ac:dyDescent="0.3">
      <c r="A72" s="72" t="s">
        <v>103</v>
      </c>
      <c r="B72" s="73"/>
      <c r="C72" s="73"/>
      <c r="D72" s="73"/>
      <c r="E72" s="73"/>
      <c r="F72" s="74"/>
      <c r="G72" s="4">
        <v>65</v>
      </c>
      <c r="H72" s="5">
        <v>256935340</v>
      </c>
      <c r="I72" s="5">
        <v>303374857</v>
      </c>
    </row>
    <row r="73" spans="1:9" x14ac:dyDescent="0.3">
      <c r="A73" s="58" t="s">
        <v>104</v>
      </c>
      <c r="B73" s="59"/>
      <c r="C73" s="59"/>
      <c r="D73" s="59"/>
      <c r="E73" s="59"/>
      <c r="F73" s="60"/>
      <c r="G73" s="6">
        <v>66</v>
      </c>
      <c r="H73" s="315"/>
      <c r="I73" s="315"/>
    </row>
    <row r="74" spans="1:9" x14ac:dyDescent="0.3">
      <c r="A74" s="61" t="s">
        <v>105</v>
      </c>
      <c r="B74" s="62"/>
      <c r="C74" s="62"/>
      <c r="D74" s="62"/>
      <c r="E74" s="62"/>
      <c r="F74" s="62"/>
      <c r="G74" s="62"/>
      <c r="H74" s="62"/>
      <c r="I74" s="62"/>
    </row>
    <row r="75" spans="1:9" x14ac:dyDescent="0.3">
      <c r="A75" s="50" t="s">
        <v>106</v>
      </c>
      <c r="B75" s="51"/>
      <c r="C75" s="51"/>
      <c r="D75" s="51"/>
      <c r="E75" s="51"/>
      <c r="F75" s="51"/>
      <c r="G75" s="4">
        <v>67</v>
      </c>
      <c r="H75" s="5">
        <v>161554366</v>
      </c>
      <c r="I75" s="5">
        <v>209919980</v>
      </c>
    </row>
    <row r="76" spans="1:9" x14ac:dyDescent="0.3">
      <c r="A76" s="55" t="s">
        <v>107</v>
      </c>
      <c r="B76" s="55"/>
      <c r="C76" s="55"/>
      <c r="D76" s="55"/>
      <c r="E76" s="55"/>
      <c r="F76" s="55"/>
      <c r="G76" s="3">
        <v>68</v>
      </c>
      <c r="H76" s="316">
        <v>96011000</v>
      </c>
      <c r="I76" s="316">
        <v>106730270</v>
      </c>
    </row>
    <row r="77" spans="1:9" x14ac:dyDescent="0.3">
      <c r="A77" s="55" t="s">
        <v>108</v>
      </c>
      <c r="B77" s="55"/>
      <c r="C77" s="55"/>
      <c r="D77" s="55"/>
      <c r="E77" s="55"/>
      <c r="F77" s="55"/>
      <c r="G77" s="3">
        <v>69</v>
      </c>
      <c r="H77" s="316">
        <v>64950000</v>
      </c>
      <c r="I77" s="316">
        <v>89604321</v>
      </c>
    </row>
    <row r="78" spans="1:9" x14ac:dyDescent="0.3">
      <c r="A78" s="57" t="s">
        <v>109</v>
      </c>
      <c r="B78" s="57"/>
      <c r="C78" s="57"/>
      <c r="D78" s="57"/>
      <c r="E78" s="57"/>
      <c r="F78" s="57"/>
      <c r="G78" s="4">
        <v>70</v>
      </c>
      <c r="H78" s="5">
        <v>571419</v>
      </c>
      <c r="I78" s="5">
        <v>571419</v>
      </c>
    </row>
    <row r="79" spans="1:9" x14ac:dyDescent="0.3">
      <c r="A79" s="53" t="s">
        <v>110</v>
      </c>
      <c r="B79" s="53"/>
      <c r="C79" s="53"/>
      <c r="D79" s="53"/>
      <c r="E79" s="53"/>
      <c r="F79" s="53"/>
      <c r="G79" s="3">
        <v>71</v>
      </c>
      <c r="H79" s="316">
        <v>571419</v>
      </c>
      <c r="I79" s="316">
        <v>571419</v>
      </c>
    </row>
    <row r="80" spans="1:9" x14ac:dyDescent="0.3">
      <c r="A80" s="53" t="s">
        <v>111</v>
      </c>
      <c r="B80" s="53"/>
      <c r="C80" s="53"/>
      <c r="D80" s="53"/>
      <c r="E80" s="53"/>
      <c r="F80" s="53"/>
      <c r="G80" s="3">
        <v>72</v>
      </c>
      <c r="H80" s="316">
        <v>1190650</v>
      </c>
      <c r="I80" s="316">
        <v>1190650</v>
      </c>
    </row>
    <row r="81" spans="1:9" x14ac:dyDescent="0.3">
      <c r="A81" s="53" t="s">
        <v>112</v>
      </c>
      <c r="B81" s="53"/>
      <c r="C81" s="53"/>
      <c r="D81" s="53"/>
      <c r="E81" s="53"/>
      <c r="F81" s="53"/>
      <c r="G81" s="3">
        <v>73</v>
      </c>
      <c r="H81" s="316">
        <v>1190650</v>
      </c>
      <c r="I81" s="316">
        <v>1190650</v>
      </c>
    </row>
    <row r="82" spans="1:9" x14ac:dyDescent="0.3">
      <c r="A82" s="53" t="s">
        <v>113</v>
      </c>
      <c r="B82" s="53"/>
      <c r="C82" s="53"/>
      <c r="D82" s="53"/>
      <c r="E82" s="53"/>
      <c r="F82" s="53"/>
      <c r="G82" s="3">
        <v>74</v>
      </c>
      <c r="H82" s="316"/>
      <c r="I82" s="316"/>
    </row>
    <row r="83" spans="1:9" x14ac:dyDescent="0.3">
      <c r="A83" s="53" t="s">
        <v>114</v>
      </c>
      <c r="B83" s="53"/>
      <c r="C83" s="53"/>
      <c r="D83" s="53"/>
      <c r="E83" s="53"/>
      <c r="F83" s="53"/>
      <c r="G83" s="3">
        <v>75</v>
      </c>
      <c r="H83" s="316"/>
      <c r="I83" s="316"/>
    </row>
    <row r="84" spans="1:9" x14ac:dyDescent="0.3">
      <c r="A84" s="55" t="s">
        <v>115</v>
      </c>
      <c r="B84" s="55"/>
      <c r="C84" s="55"/>
      <c r="D84" s="55"/>
      <c r="E84" s="55"/>
      <c r="F84" s="55"/>
      <c r="G84" s="3">
        <v>76</v>
      </c>
      <c r="H84" s="316">
        <v>-16590906</v>
      </c>
      <c r="I84" s="316">
        <v>-12534696</v>
      </c>
    </row>
    <row r="85" spans="1:9" x14ac:dyDescent="0.3">
      <c r="A85" s="56" t="s">
        <v>116</v>
      </c>
      <c r="B85" s="57"/>
      <c r="C85" s="57"/>
      <c r="D85" s="57"/>
      <c r="E85" s="57"/>
      <c r="F85" s="57"/>
      <c r="G85" s="4">
        <v>77</v>
      </c>
      <c r="H85" s="5">
        <v>0</v>
      </c>
      <c r="I85" s="5">
        <v>0</v>
      </c>
    </row>
    <row r="86" spans="1:9" ht="27" customHeight="1" x14ac:dyDescent="0.3">
      <c r="A86" s="53" t="s">
        <v>117</v>
      </c>
      <c r="B86" s="53"/>
      <c r="C86" s="53"/>
      <c r="D86" s="53"/>
      <c r="E86" s="53"/>
      <c r="F86" s="53"/>
      <c r="G86" s="3">
        <v>78</v>
      </c>
      <c r="H86" s="314"/>
      <c r="I86" s="314"/>
    </row>
    <row r="87" spans="1:9" x14ac:dyDescent="0.3">
      <c r="A87" s="53" t="s">
        <v>118</v>
      </c>
      <c r="B87" s="53"/>
      <c r="C87" s="53"/>
      <c r="D87" s="53"/>
      <c r="E87" s="53"/>
      <c r="F87" s="53"/>
      <c r="G87" s="3">
        <v>79</v>
      </c>
      <c r="H87" s="314"/>
      <c r="I87" s="314"/>
    </row>
    <row r="88" spans="1:9" x14ac:dyDescent="0.3">
      <c r="A88" s="53" t="s">
        <v>119</v>
      </c>
      <c r="B88" s="53"/>
      <c r="C88" s="53"/>
      <c r="D88" s="53"/>
      <c r="E88" s="53"/>
      <c r="F88" s="53"/>
      <c r="G88" s="3">
        <v>80</v>
      </c>
      <c r="H88" s="314"/>
      <c r="I88" s="314"/>
    </row>
    <row r="89" spans="1:9" x14ac:dyDescent="0.3">
      <c r="A89" s="53" t="s">
        <v>120</v>
      </c>
      <c r="B89" s="53"/>
      <c r="C89" s="53"/>
      <c r="D89" s="53"/>
      <c r="E89" s="53"/>
      <c r="F89" s="53"/>
      <c r="G89" s="3">
        <v>81</v>
      </c>
      <c r="H89" s="314"/>
      <c r="I89" s="314"/>
    </row>
    <row r="90" spans="1:9" x14ac:dyDescent="0.3">
      <c r="A90" s="53" t="s">
        <v>121</v>
      </c>
      <c r="B90" s="53"/>
      <c r="C90" s="53"/>
      <c r="D90" s="53"/>
      <c r="E90" s="53"/>
      <c r="F90" s="53"/>
      <c r="G90" s="3">
        <v>82</v>
      </c>
      <c r="H90" s="314"/>
      <c r="I90" s="314"/>
    </row>
    <row r="91" spans="1:9" x14ac:dyDescent="0.3">
      <c r="A91" s="56" t="s">
        <v>122</v>
      </c>
      <c r="B91" s="57"/>
      <c r="C91" s="57"/>
      <c r="D91" s="57"/>
      <c r="E91" s="57"/>
      <c r="F91" s="57"/>
      <c r="G91" s="4">
        <v>83</v>
      </c>
      <c r="H91" s="5">
        <v>20885470</v>
      </c>
      <c r="I91" s="5">
        <v>10406198</v>
      </c>
    </row>
    <row r="92" spans="1:9" x14ac:dyDescent="0.3">
      <c r="A92" s="53" t="s">
        <v>123</v>
      </c>
      <c r="B92" s="53"/>
      <c r="C92" s="53"/>
      <c r="D92" s="53"/>
      <c r="E92" s="53"/>
      <c r="F92" s="53"/>
      <c r="G92" s="3">
        <v>84</v>
      </c>
      <c r="H92" s="316">
        <v>20885470</v>
      </c>
      <c r="I92" s="316">
        <v>10406198</v>
      </c>
    </row>
    <row r="93" spans="1:9" x14ac:dyDescent="0.3">
      <c r="A93" s="53" t="s">
        <v>124</v>
      </c>
      <c r="B93" s="53"/>
      <c r="C93" s="53"/>
      <c r="D93" s="53"/>
      <c r="E93" s="53"/>
      <c r="F93" s="53"/>
      <c r="G93" s="3">
        <v>85</v>
      </c>
      <c r="H93" s="316"/>
      <c r="I93" s="316"/>
    </row>
    <row r="94" spans="1:9" x14ac:dyDescent="0.3">
      <c r="A94" s="56" t="s">
        <v>125</v>
      </c>
      <c r="B94" s="57"/>
      <c r="C94" s="57"/>
      <c r="D94" s="57"/>
      <c r="E94" s="57"/>
      <c r="F94" s="57"/>
      <c r="G94" s="4">
        <v>86</v>
      </c>
      <c r="H94" s="5">
        <v>-4272617</v>
      </c>
      <c r="I94" s="5">
        <v>15142468</v>
      </c>
    </row>
    <row r="95" spans="1:9" x14ac:dyDescent="0.3">
      <c r="A95" s="53" t="s">
        <v>126</v>
      </c>
      <c r="B95" s="53"/>
      <c r="C95" s="53"/>
      <c r="D95" s="53"/>
      <c r="E95" s="53"/>
      <c r="F95" s="53"/>
      <c r="G95" s="3">
        <v>87</v>
      </c>
      <c r="H95" s="316"/>
      <c r="I95" s="316">
        <v>15142468</v>
      </c>
    </row>
    <row r="96" spans="1:9" x14ac:dyDescent="0.3">
      <c r="A96" s="53" t="s">
        <v>127</v>
      </c>
      <c r="B96" s="53"/>
      <c r="C96" s="53"/>
      <c r="D96" s="53"/>
      <c r="E96" s="53"/>
      <c r="F96" s="53"/>
      <c r="G96" s="3">
        <v>88</v>
      </c>
      <c r="H96" s="316">
        <v>4272617</v>
      </c>
      <c r="I96" s="316"/>
    </row>
    <row r="97" spans="1:9" x14ac:dyDescent="0.3">
      <c r="A97" s="55" t="s">
        <v>128</v>
      </c>
      <c r="B97" s="55"/>
      <c r="C97" s="55"/>
      <c r="D97" s="55"/>
      <c r="E97" s="55"/>
      <c r="F97" s="55"/>
      <c r="G97" s="3">
        <v>89</v>
      </c>
      <c r="H97" s="316"/>
      <c r="I97" s="316"/>
    </row>
    <row r="98" spans="1:9" x14ac:dyDescent="0.3">
      <c r="A98" s="50" t="s">
        <v>129</v>
      </c>
      <c r="B98" s="51"/>
      <c r="C98" s="51"/>
      <c r="D98" s="51"/>
      <c r="E98" s="51"/>
      <c r="F98" s="51"/>
      <c r="G98" s="4">
        <v>90</v>
      </c>
      <c r="H98" s="5">
        <v>149815</v>
      </c>
      <c r="I98" s="5">
        <v>1391889</v>
      </c>
    </row>
    <row r="99" spans="1:9" x14ac:dyDescent="0.3">
      <c r="A99" s="53" t="s">
        <v>130</v>
      </c>
      <c r="B99" s="53"/>
      <c r="C99" s="53"/>
      <c r="D99" s="53"/>
      <c r="E99" s="53"/>
      <c r="F99" s="53"/>
      <c r="G99" s="3">
        <v>91</v>
      </c>
      <c r="H99" s="316"/>
      <c r="I99" s="316"/>
    </row>
    <row r="100" spans="1:9" x14ac:dyDescent="0.3">
      <c r="A100" s="53" t="s">
        <v>131</v>
      </c>
      <c r="B100" s="53"/>
      <c r="C100" s="53"/>
      <c r="D100" s="53"/>
      <c r="E100" s="53"/>
      <c r="F100" s="53"/>
      <c r="G100" s="3">
        <v>92</v>
      </c>
      <c r="H100" s="316"/>
      <c r="I100" s="316"/>
    </row>
    <row r="101" spans="1:9" x14ac:dyDescent="0.3">
      <c r="A101" s="53" t="s">
        <v>132</v>
      </c>
      <c r="B101" s="53"/>
      <c r="C101" s="53"/>
      <c r="D101" s="53"/>
      <c r="E101" s="53"/>
      <c r="F101" s="53"/>
      <c r="G101" s="3">
        <v>93</v>
      </c>
      <c r="H101" s="316">
        <v>100612</v>
      </c>
      <c r="I101" s="316">
        <v>1300000</v>
      </c>
    </row>
    <row r="102" spans="1:9" x14ac:dyDescent="0.3">
      <c r="A102" s="53" t="s">
        <v>133</v>
      </c>
      <c r="B102" s="53"/>
      <c r="C102" s="53"/>
      <c r="D102" s="53"/>
      <c r="E102" s="53"/>
      <c r="F102" s="53"/>
      <c r="G102" s="3">
        <v>94</v>
      </c>
      <c r="H102" s="314"/>
      <c r="I102" s="314"/>
    </row>
    <row r="103" spans="1:9" x14ac:dyDescent="0.3">
      <c r="A103" s="53" t="s">
        <v>134</v>
      </c>
      <c r="B103" s="53"/>
      <c r="C103" s="53"/>
      <c r="D103" s="53"/>
      <c r="E103" s="53"/>
      <c r="F103" s="53"/>
      <c r="G103" s="3">
        <v>95</v>
      </c>
      <c r="H103" s="314"/>
      <c r="I103" s="314"/>
    </row>
    <row r="104" spans="1:9" x14ac:dyDescent="0.3">
      <c r="A104" s="53" t="s">
        <v>135</v>
      </c>
      <c r="B104" s="53"/>
      <c r="C104" s="53"/>
      <c r="D104" s="53"/>
      <c r="E104" s="53"/>
      <c r="F104" s="53"/>
      <c r="G104" s="3">
        <v>96</v>
      </c>
      <c r="H104" s="314">
        <v>49203</v>
      </c>
      <c r="I104" s="314">
        <v>91889</v>
      </c>
    </row>
    <row r="105" spans="1:9" x14ac:dyDescent="0.3">
      <c r="A105" s="50" t="s">
        <v>136</v>
      </c>
      <c r="B105" s="51"/>
      <c r="C105" s="51"/>
      <c r="D105" s="51"/>
      <c r="E105" s="51"/>
      <c r="F105" s="51"/>
      <c r="G105" s="4">
        <v>97</v>
      </c>
      <c r="H105" s="5">
        <v>88630757</v>
      </c>
      <c r="I105" s="5">
        <v>83370838</v>
      </c>
    </row>
    <row r="106" spans="1:9" x14ac:dyDescent="0.3">
      <c r="A106" s="53" t="s">
        <v>137</v>
      </c>
      <c r="B106" s="53"/>
      <c r="C106" s="53"/>
      <c r="D106" s="53"/>
      <c r="E106" s="53"/>
      <c r="F106" s="53"/>
      <c r="G106" s="3">
        <v>98</v>
      </c>
      <c r="H106" s="316"/>
      <c r="I106" s="316"/>
    </row>
    <row r="107" spans="1:9" x14ac:dyDescent="0.3">
      <c r="A107" s="53" t="s">
        <v>138</v>
      </c>
      <c r="B107" s="53"/>
      <c r="C107" s="53"/>
      <c r="D107" s="53"/>
      <c r="E107" s="53"/>
      <c r="F107" s="53"/>
      <c r="G107" s="3">
        <v>99</v>
      </c>
      <c r="H107" s="316"/>
      <c r="I107" s="316"/>
    </row>
    <row r="108" spans="1:9" x14ac:dyDescent="0.3">
      <c r="A108" s="53" t="s">
        <v>139</v>
      </c>
      <c r="B108" s="53"/>
      <c r="C108" s="53"/>
      <c r="D108" s="53"/>
      <c r="E108" s="53"/>
      <c r="F108" s="53"/>
      <c r="G108" s="3">
        <v>100</v>
      </c>
      <c r="H108" s="316"/>
      <c r="I108" s="316"/>
    </row>
    <row r="109" spans="1:9" x14ac:dyDescent="0.3">
      <c r="A109" s="53" t="s">
        <v>140</v>
      </c>
      <c r="B109" s="53"/>
      <c r="C109" s="53"/>
      <c r="D109" s="53"/>
      <c r="E109" s="53"/>
      <c r="F109" s="53"/>
      <c r="G109" s="3">
        <v>101</v>
      </c>
      <c r="H109" s="316">
        <v>9000000</v>
      </c>
      <c r="I109" s="316">
        <v>7500000</v>
      </c>
    </row>
    <row r="110" spans="1:9" x14ac:dyDescent="0.3">
      <c r="A110" s="53" t="s">
        <v>141</v>
      </c>
      <c r="B110" s="53"/>
      <c r="C110" s="53"/>
      <c r="D110" s="53"/>
      <c r="E110" s="53"/>
      <c r="F110" s="53"/>
      <c r="G110" s="3">
        <v>102</v>
      </c>
      <c r="H110" s="316"/>
      <c r="I110" s="316"/>
    </row>
    <row r="111" spans="1:9" x14ac:dyDescent="0.3">
      <c r="A111" s="53" t="s">
        <v>142</v>
      </c>
      <c r="B111" s="53"/>
      <c r="C111" s="53"/>
      <c r="D111" s="53"/>
      <c r="E111" s="53"/>
      <c r="F111" s="53"/>
      <c r="G111" s="3">
        <v>103</v>
      </c>
      <c r="H111" s="316">
        <v>39054017</v>
      </c>
      <c r="I111" s="316">
        <v>37004222</v>
      </c>
    </row>
    <row r="112" spans="1:9" x14ac:dyDescent="0.3">
      <c r="A112" s="53" t="s">
        <v>143</v>
      </c>
      <c r="B112" s="53"/>
      <c r="C112" s="53"/>
      <c r="D112" s="53"/>
      <c r="E112" s="53"/>
      <c r="F112" s="53"/>
      <c r="G112" s="3">
        <v>104</v>
      </c>
      <c r="H112" s="316"/>
      <c r="I112" s="316"/>
    </row>
    <row r="113" spans="1:9" x14ac:dyDescent="0.3">
      <c r="A113" s="53" t="s">
        <v>144</v>
      </c>
      <c r="B113" s="53"/>
      <c r="C113" s="53"/>
      <c r="D113" s="53"/>
      <c r="E113" s="53"/>
      <c r="F113" s="53"/>
      <c r="G113" s="3">
        <v>105</v>
      </c>
      <c r="H113" s="316">
        <v>40576740</v>
      </c>
      <c r="I113" s="316">
        <v>38866616</v>
      </c>
    </row>
    <row r="114" spans="1:9" x14ac:dyDescent="0.3">
      <c r="A114" s="53" t="s">
        <v>145</v>
      </c>
      <c r="B114" s="53"/>
      <c r="C114" s="53"/>
      <c r="D114" s="53"/>
      <c r="E114" s="53"/>
      <c r="F114" s="53"/>
      <c r="G114" s="3">
        <v>106</v>
      </c>
      <c r="H114" s="316"/>
      <c r="I114" s="316"/>
    </row>
    <row r="115" spans="1:9" x14ac:dyDescent="0.3">
      <c r="A115" s="53" t="s">
        <v>146</v>
      </c>
      <c r="B115" s="53"/>
      <c r="C115" s="53"/>
      <c r="D115" s="53"/>
      <c r="E115" s="53"/>
      <c r="F115" s="53"/>
      <c r="G115" s="3">
        <v>107</v>
      </c>
      <c r="H115" s="314"/>
      <c r="I115" s="314"/>
    </row>
    <row r="116" spans="1:9" x14ac:dyDescent="0.3">
      <c r="A116" s="53" t="s">
        <v>147</v>
      </c>
      <c r="B116" s="53"/>
      <c r="C116" s="53"/>
      <c r="D116" s="53"/>
      <c r="E116" s="53"/>
      <c r="F116" s="53"/>
      <c r="G116" s="3">
        <v>108</v>
      </c>
      <c r="H116" s="314"/>
      <c r="I116" s="314"/>
    </row>
    <row r="117" spans="1:9" x14ac:dyDescent="0.3">
      <c r="A117" s="50" t="s">
        <v>148</v>
      </c>
      <c r="B117" s="51"/>
      <c r="C117" s="51"/>
      <c r="D117" s="51"/>
      <c r="E117" s="51"/>
      <c r="F117" s="51"/>
      <c r="G117" s="4">
        <v>109</v>
      </c>
      <c r="H117" s="5">
        <v>6600402</v>
      </c>
      <c r="I117" s="5">
        <v>8692150</v>
      </c>
    </row>
    <row r="118" spans="1:9" x14ac:dyDescent="0.3">
      <c r="A118" s="53" t="s">
        <v>137</v>
      </c>
      <c r="B118" s="53"/>
      <c r="C118" s="53"/>
      <c r="D118" s="53"/>
      <c r="E118" s="53"/>
      <c r="F118" s="53"/>
      <c r="G118" s="3">
        <v>110</v>
      </c>
      <c r="H118" s="316"/>
      <c r="I118" s="316"/>
    </row>
    <row r="119" spans="1:9" x14ac:dyDescent="0.3">
      <c r="A119" s="53" t="s">
        <v>138</v>
      </c>
      <c r="B119" s="53"/>
      <c r="C119" s="53"/>
      <c r="D119" s="53"/>
      <c r="E119" s="53"/>
      <c r="F119" s="53"/>
      <c r="G119" s="3">
        <v>111</v>
      </c>
      <c r="H119" s="316"/>
      <c r="I119" s="316"/>
    </row>
    <row r="120" spans="1:9" x14ac:dyDescent="0.3">
      <c r="A120" s="53" t="s">
        <v>139</v>
      </c>
      <c r="B120" s="53"/>
      <c r="C120" s="53"/>
      <c r="D120" s="53"/>
      <c r="E120" s="53"/>
      <c r="F120" s="53"/>
      <c r="G120" s="3">
        <v>112</v>
      </c>
      <c r="H120" s="316">
        <v>72114</v>
      </c>
      <c r="I120" s="316">
        <v>16769</v>
      </c>
    </row>
    <row r="121" spans="1:9" ht="21.6" customHeight="1" x14ac:dyDescent="0.3">
      <c r="A121" s="53" t="s">
        <v>140</v>
      </c>
      <c r="B121" s="53"/>
      <c r="C121" s="53"/>
      <c r="D121" s="53"/>
      <c r="E121" s="53"/>
      <c r="F121" s="53"/>
      <c r="G121" s="3">
        <v>113</v>
      </c>
      <c r="H121" s="316">
        <v>750000</v>
      </c>
      <c r="I121" s="316">
        <v>1000000</v>
      </c>
    </row>
    <row r="122" spans="1:9" x14ac:dyDescent="0.3">
      <c r="A122" s="53" t="s">
        <v>141</v>
      </c>
      <c r="B122" s="53"/>
      <c r="C122" s="53"/>
      <c r="D122" s="53"/>
      <c r="E122" s="53"/>
      <c r="F122" s="53"/>
      <c r="G122" s="3">
        <v>114</v>
      </c>
      <c r="H122" s="316"/>
      <c r="I122" s="316"/>
    </row>
    <row r="123" spans="1:9" x14ac:dyDescent="0.3">
      <c r="A123" s="53" t="s">
        <v>142</v>
      </c>
      <c r="B123" s="53"/>
      <c r="C123" s="53"/>
      <c r="D123" s="53"/>
      <c r="E123" s="53"/>
      <c r="F123" s="53"/>
      <c r="G123" s="3">
        <v>115</v>
      </c>
      <c r="H123" s="316">
        <v>114775</v>
      </c>
      <c r="I123" s="316">
        <v>1947591</v>
      </c>
    </row>
    <row r="124" spans="1:9" x14ac:dyDescent="0.3">
      <c r="A124" s="53" t="s">
        <v>143</v>
      </c>
      <c r="B124" s="53"/>
      <c r="C124" s="53"/>
      <c r="D124" s="53"/>
      <c r="E124" s="53"/>
      <c r="F124" s="53"/>
      <c r="G124" s="3">
        <v>116</v>
      </c>
      <c r="H124" s="316">
        <v>1860265</v>
      </c>
      <c r="I124" s="316">
        <v>1707224</v>
      </c>
    </row>
    <row r="125" spans="1:9" x14ac:dyDescent="0.3">
      <c r="A125" s="53" t="s">
        <v>144</v>
      </c>
      <c r="B125" s="53"/>
      <c r="C125" s="53"/>
      <c r="D125" s="53"/>
      <c r="E125" s="53"/>
      <c r="F125" s="53"/>
      <c r="G125" s="3">
        <v>117</v>
      </c>
      <c r="H125" s="316">
        <v>3589590</v>
      </c>
      <c r="I125" s="316">
        <v>3381402</v>
      </c>
    </row>
    <row r="126" spans="1:9" x14ac:dyDescent="0.3">
      <c r="A126" s="53" t="s">
        <v>145</v>
      </c>
      <c r="B126" s="53"/>
      <c r="C126" s="53"/>
      <c r="D126" s="53"/>
      <c r="E126" s="53"/>
      <c r="F126" s="53"/>
      <c r="G126" s="3">
        <v>118</v>
      </c>
      <c r="H126" s="316"/>
      <c r="I126" s="316"/>
    </row>
    <row r="127" spans="1:9" x14ac:dyDescent="0.3">
      <c r="A127" s="53" t="s">
        <v>149</v>
      </c>
      <c r="B127" s="53"/>
      <c r="C127" s="53"/>
      <c r="D127" s="53"/>
      <c r="E127" s="53"/>
      <c r="F127" s="53"/>
      <c r="G127" s="3">
        <v>119</v>
      </c>
      <c r="H127" s="316">
        <v>156566</v>
      </c>
      <c r="I127" s="316">
        <v>228868</v>
      </c>
    </row>
    <row r="128" spans="1:9" x14ac:dyDescent="0.3">
      <c r="A128" s="53" t="s">
        <v>150</v>
      </c>
      <c r="B128" s="53"/>
      <c r="C128" s="53"/>
      <c r="D128" s="53"/>
      <c r="E128" s="53"/>
      <c r="F128" s="53"/>
      <c r="G128" s="3">
        <v>120</v>
      </c>
      <c r="H128" s="316">
        <v>28188</v>
      </c>
      <c r="I128" s="316">
        <v>363572</v>
      </c>
    </row>
    <row r="129" spans="1:9" x14ac:dyDescent="0.3">
      <c r="A129" s="53" t="s">
        <v>151</v>
      </c>
      <c r="B129" s="53"/>
      <c r="C129" s="53"/>
      <c r="D129" s="53"/>
      <c r="E129" s="53"/>
      <c r="F129" s="53"/>
      <c r="G129" s="3">
        <v>121</v>
      </c>
      <c r="H129" s="316">
        <v>27063</v>
      </c>
      <c r="I129" s="316">
        <v>44307</v>
      </c>
    </row>
    <row r="130" spans="1:9" x14ac:dyDescent="0.3">
      <c r="A130" s="53" t="s">
        <v>152</v>
      </c>
      <c r="B130" s="53"/>
      <c r="C130" s="53"/>
      <c r="D130" s="53"/>
      <c r="E130" s="53"/>
      <c r="F130" s="53"/>
      <c r="G130" s="3">
        <v>122</v>
      </c>
      <c r="H130" s="314"/>
      <c r="I130" s="314"/>
    </row>
    <row r="131" spans="1:9" x14ac:dyDescent="0.3">
      <c r="A131" s="53" t="s">
        <v>153</v>
      </c>
      <c r="B131" s="53"/>
      <c r="C131" s="53"/>
      <c r="D131" s="53"/>
      <c r="E131" s="53"/>
      <c r="F131" s="53"/>
      <c r="G131" s="3">
        <v>123</v>
      </c>
      <c r="H131" s="314">
        <v>1841</v>
      </c>
      <c r="I131" s="314">
        <v>2417</v>
      </c>
    </row>
    <row r="132" spans="1:9" x14ac:dyDescent="0.3">
      <c r="A132" s="54" t="s">
        <v>154</v>
      </c>
      <c r="B132" s="54"/>
      <c r="C132" s="54"/>
      <c r="D132" s="54"/>
      <c r="E132" s="54"/>
      <c r="F132" s="54"/>
      <c r="G132" s="3">
        <v>124</v>
      </c>
      <c r="H132" s="314"/>
      <c r="I132" s="314"/>
    </row>
    <row r="133" spans="1:9" x14ac:dyDescent="0.3">
      <c r="A133" s="50" t="s">
        <v>155</v>
      </c>
      <c r="B133" s="51"/>
      <c r="C133" s="51"/>
      <c r="D133" s="51"/>
      <c r="E133" s="51"/>
      <c r="F133" s="51"/>
      <c r="G133" s="4">
        <v>125</v>
      </c>
      <c r="H133" s="5">
        <v>256935340</v>
      </c>
      <c r="I133" s="5">
        <v>303374857</v>
      </c>
    </row>
    <row r="134" spans="1:9" x14ac:dyDescent="0.3">
      <c r="A134" s="52" t="s">
        <v>156</v>
      </c>
      <c r="B134" s="52"/>
      <c r="C134" s="52"/>
      <c r="D134" s="52"/>
      <c r="E134" s="52"/>
      <c r="F134" s="52"/>
      <c r="G134" s="6">
        <v>126</v>
      </c>
      <c r="H134" s="315"/>
      <c r="I134" s="315"/>
    </row>
  </sheetData>
  <sheetProtection algorithmName="SHA-512" hashValue="9rcRML7SKVMoOXzm85Ib2Tgum3ukJyAxEz2MaQRGDhXpQCLmGcEFIkMFMCIXhL5PAKsu/zwRk116pu29jRd2nA==" saltValue="ABCBI5KGWzErwf0ZswVJLw==" spinCount="100000" sheet="1" objects="1" scenarios="1"/>
  <mergeCells count="134">
    <mergeCell ref="A7:I7"/>
    <mergeCell ref="A8:F8"/>
    <mergeCell ref="A9:F9"/>
    <mergeCell ref="A10:F10"/>
    <mergeCell ref="A11:F11"/>
    <mergeCell ref="A12:F12"/>
    <mergeCell ref="A1:I1"/>
    <mergeCell ref="A2:I2"/>
    <mergeCell ref="A3:I3"/>
    <mergeCell ref="A4:I4"/>
    <mergeCell ref="A5:F5"/>
    <mergeCell ref="A6:F6"/>
    <mergeCell ref="A19:F19"/>
    <mergeCell ref="A20:F20"/>
    <mergeCell ref="A21:F21"/>
    <mergeCell ref="A22:F22"/>
    <mergeCell ref="A23:F23"/>
    <mergeCell ref="A24:F24"/>
    <mergeCell ref="A13:F13"/>
    <mergeCell ref="A14:F14"/>
    <mergeCell ref="A15:F15"/>
    <mergeCell ref="A16:F16"/>
    <mergeCell ref="A17:F17"/>
    <mergeCell ref="A18:F18"/>
    <mergeCell ref="A31:F31"/>
    <mergeCell ref="A32:F32"/>
    <mergeCell ref="A33:F33"/>
    <mergeCell ref="A34:F34"/>
    <mergeCell ref="A35:F35"/>
    <mergeCell ref="A36:F36"/>
    <mergeCell ref="A25:F25"/>
    <mergeCell ref="A26:F26"/>
    <mergeCell ref="A27:F27"/>
    <mergeCell ref="A28:F28"/>
    <mergeCell ref="A29:F29"/>
    <mergeCell ref="A30:F30"/>
    <mergeCell ref="A43:F43"/>
    <mergeCell ref="A44:F44"/>
    <mergeCell ref="A45:F45"/>
    <mergeCell ref="A46:F46"/>
    <mergeCell ref="A47:F47"/>
    <mergeCell ref="A48:F48"/>
    <mergeCell ref="A37:F37"/>
    <mergeCell ref="A38:F38"/>
    <mergeCell ref="A39:F39"/>
    <mergeCell ref="A40:F40"/>
    <mergeCell ref="A41:F41"/>
    <mergeCell ref="A42:F42"/>
    <mergeCell ref="A55:F55"/>
    <mergeCell ref="A56:F56"/>
    <mergeCell ref="A57:F57"/>
    <mergeCell ref="A58:F58"/>
    <mergeCell ref="A59:F59"/>
    <mergeCell ref="A60:F60"/>
    <mergeCell ref="A49:F49"/>
    <mergeCell ref="A50:F50"/>
    <mergeCell ref="A51:F51"/>
    <mergeCell ref="A52:F52"/>
    <mergeCell ref="A53:F53"/>
    <mergeCell ref="A54:F54"/>
    <mergeCell ref="A67:F67"/>
    <mergeCell ref="A68:F68"/>
    <mergeCell ref="A69:F69"/>
    <mergeCell ref="A70:F70"/>
    <mergeCell ref="A71:F71"/>
    <mergeCell ref="A72:F72"/>
    <mergeCell ref="A61:F61"/>
    <mergeCell ref="A62:F62"/>
    <mergeCell ref="A63:F63"/>
    <mergeCell ref="A64:F64"/>
    <mergeCell ref="A65:F65"/>
    <mergeCell ref="A66:F66"/>
    <mergeCell ref="A79:F79"/>
    <mergeCell ref="A80:F80"/>
    <mergeCell ref="A81:F81"/>
    <mergeCell ref="A82:F82"/>
    <mergeCell ref="A83:F83"/>
    <mergeCell ref="A84:F84"/>
    <mergeCell ref="A73:F73"/>
    <mergeCell ref="A74:I74"/>
    <mergeCell ref="A75:F75"/>
    <mergeCell ref="A76:F76"/>
    <mergeCell ref="A77:F77"/>
    <mergeCell ref="A78:F78"/>
    <mergeCell ref="A91:F91"/>
    <mergeCell ref="A92:F92"/>
    <mergeCell ref="A93:F93"/>
    <mergeCell ref="A94:F94"/>
    <mergeCell ref="A95:F95"/>
    <mergeCell ref="A96:F96"/>
    <mergeCell ref="A85:F85"/>
    <mergeCell ref="A86:F86"/>
    <mergeCell ref="A87:F87"/>
    <mergeCell ref="A88:F88"/>
    <mergeCell ref="A89:F89"/>
    <mergeCell ref="A90:F90"/>
    <mergeCell ref="A103:F103"/>
    <mergeCell ref="A104:F104"/>
    <mergeCell ref="A105:F105"/>
    <mergeCell ref="A106:F106"/>
    <mergeCell ref="A107:F107"/>
    <mergeCell ref="A108:F108"/>
    <mergeCell ref="A97:F97"/>
    <mergeCell ref="A98:F98"/>
    <mergeCell ref="A99:F99"/>
    <mergeCell ref="A100:F100"/>
    <mergeCell ref="A101:F101"/>
    <mergeCell ref="A102:F102"/>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33:F133"/>
    <mergeCell ref="A134:F134"/>
    <mergeCell ref="A127:F127"/>
    <mergeCell ref="A128:F128"/>
    <mergeCell ref="A129:F129"/>
    <mergeCell ref="A130:F130"/>
    <mergeCell ref="A131:F131"/>
    <mergeCell ref="A132:F132"/>
    <mergeCell ref="A121:F121"/>
    <mergeCell ref="A122:F122"/>
    <mergeCell ref="A123:F123"/>
    <mergeCell ref="A124:F124"/>
    <mergeCell ref="A125:F125"/>
    <mergeCell ref="A126:F126"/>
  </mergeCells>
  <dataValidations count="2">
    <dataValidation type="whole" operator="greaterThanOrEqual" allowBlank="1" showInputMessage="1" showErrorMessage="1" errorTitle="Incorrect entry" error="You can enter only positive whole numbers or a zero" sqref="H76:I76 H8:I73 H95:I96 H92:I93 H98:I134">
      <formula1>0</formula1>
    </dataValidation>
    <dataValidation type="whole" operator="notEqual" allowBlank="1" showInputMessage="1" showErrorMessage="1" errorTitle="Incorrect entry" error="You can enter only whole numbers or a zero" sqref="H97:I97 H75:I75 H94:I94 H77:I91">
      <formula1>999999999999</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2"/>
  <sheetViews>
    <sheetView view="pageBreakPreview" zoomScale="80" zoomScaleNormal="100" zoomScaleSheetLayoutView="80" workbookViewId="0">
      <selection sqref="A1:I112"/>
    </sheetView>
  </sheetViews>
  <sheetFormatPr defaultRowHeight="14.4" x14ac:dyDescent="0.3"/>
  <cols>
    <col min="6" max="6" width="23.44140625" customWidth="1"/>
    <col min="8" max="9" width="10.5546875" customWidth="1"/>
    <col min="11" max="12" width="16.33203125" bestFit="1" customWidth="1"/>
  </cols>
  <sheetData>
    <row r="1" spans="1:12" x14ac:dyDescent="0.3">
      <c r="A1" s="113" t="s">
        <v>157</v>
      </c>
      <c r="B1" s="84"/>
      <c r="C1" s="84"/>
      <c r="D1" s="84"/>
      <c r="E1" s="84"/>
      <c r="F1" s="84"/>
      <c r="G1" s="84"/>
      <c r="H1" s="84"/>
      <c r="I1" s="84"/>
    </row>
    <row r="2" spans="1:12" x14ac:dyDescent="0.3">
      <c r="A2" s="317" t="s">
        <v>158</v>
      </c>
      <c r="B2" s="148"/>
      <c r="C2" s="148"/>
      <c r="D2" s="148"/>
      <c r="E2" s="148"/>
      <c r="F2" s="148"/>
      <c r="G2" s="148"/>
      <c r="H2" s="148"/>
      <c r="I2" s="148"/>
    </row>
    <row r="3" spans="1:12" x14ac:dyDescent="0.3">
      <c r="A3" s="114" t="s">
        <v>44</v>
      </c>
      <c r="B3" s="115"/>
      <c r="C3" s="115"/>
      <c r="D3" s="115"/>
      <c r="E3" s="115"/>
      <c r="F3" s="115"/>
      <c r="G3" s="115"/>
      <c r="H3" s="115"/>
      <c r="I3" s="115"/>
    </row>
    <row r="4" spans="1:12" x14ac:dyDescent="0.3">
      <c r="A4" s="318" t="s">
        <v>478</v>
      </c>
      <c r="B4" s="312"/>
      <c r="C4" s="312"/>
      <c r="D4" s="312"/>
      <c r="E4" s="312"/>
      <c r="F4" s="312"/>
      <c r="G4" s="312"/>
      <c r="H4" s="312"/>
      <c r="I4" s="313"/>
    </row>
    <row r="5" spans="1:12" ht="51.6" thickBot="1" x14ac:dyDescent="0.35">
      <c r="A5" s="116" t="s">
        <v>45</v>
      </c>
      <c r="B5" s="88"/>
      <c r="C5" s="88"/>
      <c r="D5" s="88"/>
      <c r="E5" s="88"/>
      <c r="F5" s="89"/>
      <c r="G5" s="7" t="s">
        <v>159</v>
      </c>
      <c r="H5" s="8" t="s">
        <v>160</v>
      </c>
      <c r="I5" s="8" t="s">
        <v>161</v>
      </c>
    </row>
    <row r="6" spans="1:12" x14ac:dyDescent="0.3">
      <c r="A6" s="117">
        <v>1</v>
      </c>
      <c r="B6" s="91"/>
      <c r="C6" s="91"/>
      <c r="D6" s="91"/>
      <c r="E6" s="91"/>
      <c r="F6" s="92"/>
      <c r="G6" s="9">
        <v>2</v>
      </c>
      <c r="H6" s="10">
        <v>3</v>
      </c>
      <c r="I6" s="10">
        <v>4</v>
      </c>
    </row>
    <row r="7" spans="1:12" x14ac:dyDescent="0.3">
      <c r="A7" s="111" t="s">
        <v>162</v>
      </c>
      <c r="B7" s="112"/>
      <c r="C7" s="112"/>
      <c r="D7" s="112"/>
      <c r="E7" s="112"/>
      <c r="F7" s="112"/>
      <c r="G7" s="11">
        <v>127</v>
      </c>
      <c r="H7" s="12">
        <v>29119398</v>
      </c>
      <c r="I7" s="12">
        <v>54935877</v>
      </c>
    </row>
    <row r="8" spans="1:12" x14ac:dyDescent="0.3">
      <c r="A8" s="53" t="s">
        <v>163</v>
      </c>
      <c r="B8" s="53"/>
      <c r="C8" s="53"/>
      <c r="D8" s="53"/>
      <c r="E8" s="53"/>
      <c r="F8" s="53"/>
      <c r="G8" s="3">
        <v>128</v>
      </c>
      <c r="H8" s="314"/>
      <c r="I8" s="314"/>
    </row>
    <row r="9" spans="1:12" x14ac:dyDescent="0.3">
      <c r="A9" s="53" t="s">
        <v>164</v>
      </c>
      <c r="B9" s="53"/>
      <c r="C9" s="53"/>
      <c r="D9" s="53"/>
      <c r="E9" s="53"/>
      <c r="F9" s="53"/>
      <c r="G9" s="3">
        <v>129</v>
      </c>
      <c r="H9" s="314">
        <v>27628040</v>
      </c>
      <c r="I9" s="314">
        <v>52272847</v>
      </c>
    </row>
    <row r="10" spans="1:12" x14ac:dyDescent="0.3">
      <c r="A10" s="53" t="s">
        <v>165</v>
      </c>
      <c r="B10" s="53"/>
      <c r="C10" s="53"/>
      <c r="D10" s="53"/>
      <c r="E10" s="53"/>
      <c r="F10" s="53"/>
      <c r="G10" s="3">
        <v>130</v>
      </c>
      <c r="H10" s="314">
        <v>100221</v>
      </c>
      <c r="I10" s="314">
        <v>224896</v>
      </c>
    </row>
    <row r="11" spans="1:12" x14ac:dyDescent="0.3">
      <c r="A11" s="53" t="s">
        <v>166</v>
      </c>
      <c r="B11" s="53"/>
      <c r="C11" s="53"/>
      <c r="D11" s="53"/>
      <c r="E11" s="53"/>
      <c r="F11" s="53"/>
      <c r="G11" s="3">
        <v>131</v>
      </c>
      <c r="H11" s="314"/>
      <c r="I11" s="314"/>
    </row>
    <row r="12" spans="1:12" x14ac:dyDescent="0.3">
      <c r="A12" s="53" t="s">
        <v>167</v>
      </c>
      <c r="B12" s="53"/>
      <c r="C12" s="53"/>
      <c r="D12" s="53"/>
      <c r="E12" s="53"/>
      <c r="F12" s="53"/>
      <c r="G12" s="3">
        <v>132</v>
      </c>
      <c r="H12" s="314">
        <v>1391137</v>
      </c>
      <c r="I12" s="314">
        <v>2438134</v>
      </c>
    </row>
    <row r="13" spans="1:12" x14ac:dyDescent="0.3">
      <c r="A13" s="50" t="s">
        <v>168</v>
      </c>
      <c r="B13" s="51"/>
      <c r="C13" s="51"/>
      <c r="D13" s="51"/>
      <c r="E13" s="51"/>
      <c r="F13" s="51"/>
      <c r="G13" s="4">
        <v>133</v>
      </c>
      <c r="H13" s="5">
        <v>30519007</v>
      </c>
      <c r="I13" s="5">
        <v>40189060</v>
      </c>
      <c r="K13" s="46"/>
      <c r="L13" s="46"/>
    </row>
    <row r="14" spans="1:12" x14ac:dyDescent="0.3">
      <c r="A14" s="53" t="s">
        <v>169</v>
      </c>
      <c r="B14" s="53"/>
      <c r="C14" s="53"/>
      <c r="D14" s="53"/>
      <c r="E14" s="53"/>
      <c r="F14" s="53"/>
      <c r="G14" s="3">
        <v>134</v>
      </c>
      <c r="H14" s="314"/>
      <c r="I14" s="314"/>
    </row>
    <row r="15" spans="1:12" x14ac:dyDescent="0.3">
      <c r="A15" s="110" t="s">
        <v>170</v>
      </c>
      <c r="B15" s="110"/>
      <c r="C15" s="110"/>
      <c r="D15" s="110"/>
      <c r="E15" s="110"/>
      <c r="F15" s="110"/>
      <c r="G15" s="4">
        <v>135</v>
      </c>
      <c r="H15" s="5">
        <v>10010249</v>
      </c>
      <c r="I15" s="5">
        <v>15761699</v>
      </c>
    </row>
    <row r="16" spans="1:12" x14ac:dyDescent="0.3">
      <c r="A16" s="109" t="s">
        <v>171</v>
      </c>
      <c r="B16" s="109"/>
      <c r="C16" s="109"/>
      <c r="D16" s="109"/>
      <c r="E16" s="109"/>
      <c r="F16" s="109"/>
      <c r="G16" s="3">
        <v>136</v>
      </c>
      <c r="H16" s="314">
        <v>1955474</v>
      </c>
      <c r="I16" s="314">
        <v>3054653</v>
      </c>
    </row>
    <row r="17" spans="1:9" x14ac:dyDescent="0.3">
      <c r="A17" s="109" t="s">
        <v>172</v>
      </c>
      <c r="B17" s="109"/>
      <c r="C17" s="109"/>
      <c r="D17" s="109"/>
      <c r="E17" s="109"/>
      <c r="F17" s="109"/>
      <c r="G17" s="3">
        <v>137</v>
      </c>
      <c r="H17" s="314">
        <v>176564</v>
      </c>
      <c r="I17" s="314">
        <v>132470</v>
      </c>
    </row>
    <row r="18" spans="1:9" x14ac:dyDescent="0.3">
      <c r="A18" s="109" t="s">
        <v>173</v>
      </c>
      <c r="B18" s="109"/>
      <c r="C18" s="109"/>
      <c r="D18" s="109"/>
      <c r="E18" s="109"/>
      <c r="F18" s="109"/>
      <c r="G18" s="3">
        <v>138</v>
      </c>
      <c r="H18" s="314">
        <v>7878211</v>
      </c>
      <c r="I18" s="314">
        <v>12574576</v>
      </c>
    </row>
    <row r="19" spans="1:9" x14ac:dyDescent="0.3">
      <c r="A19" s="110" t="s">
        <v>174</v>
      </c>
      <c r="B19" s="110"/>
      <c r="C19" s="110"/>
      <c r="D19" s="110"/>
      <c r="E19" s="110"/>
      <c r="F19" s="110"/>
      <c r="G19" s="4">
        <v>139</v>
      </c>
      <c r="H19" s="5">
        <v>3040796</v>
      </c>
      <c r="I19" s="5">
        <v>3956171</v>
      </c>
    </row>
    <row r="20" spans="1:9" x14ac:dyDescent="0.3">
      <c r="A20" s="109" t="s">
        <v>175</v>
      </c>
      <c r="B20" s="109"/>
      <c r="C20" s="109"/>
      <c r="D20" s="109"/>
      <c r="E20" s="109"/>
      <c r="F20" s="109"/>
      <c r="G20" s="3">
        <v>140</v>
      </c>
      <c r="H20" s="314">
        <v>1934416</v>
      </c>
      <c r="I20" s="314">
        <v>2379698</v>
      </c>
    </row>
    <row r="21" spans="1:9" x14ac:dyDescent="0.3">
      <c r="A21" s="109" t="s">
        <v>176</v>
      </c>
      <c r="B21" s="109"/>
      <c r="C21" s="109"/>
      <c r="D21" s="109"/>
      <c r="E21" s="109"/>
      <c r="F21" s="109"/>
      <c r="G21" s="3">
        <v>141</v>
      </c>
      <c r="H21" s="314">
        <v>742696</v>
      </c>
      <c r="I21" s="314">
        <v>1014749</v>
      </c>
    </row>
    <row r="22" spans="1:9" x14ac:dyDescent="0.3">
      <c r="A22" s="109" t="s">
        <v>177</v>
      </c>
      <c r="B22" s="109"/>
      <c r="C22" s="109"/>
      <c r="D22" s="109"/>
      <c r="E22" s="109"/>
      <c r="F22" s="109"/>
      <c r="G22" s="3">
        <v>142</v>
      </c>
      <c r="H22" s="314">
        <v>363684</v>
      </c>
      <c r="I22" s="314">
        <v>561724</v>
      </c>
    </row>
    <row r="23" spans="1:9" x14ac:dyDescent="0.3">
      <c r="A23" s="53" t="s">
        <v>178</v>
      </c>
      <c r="B23" s="53"/>
      <c r="C23" s="53"/>
      <c r="D23" s="53"/>
      <c r="E23" s="53"/>
      <c r="F23" s="53"/>
      <c r="G23" s="3">
        <v>143</v>
      </c>
      <c r="H23" s="314">
        <v>15627616</v>
      </c>
      <c r="I23" s="314">
        <v>16144543</v>
      </c>
    </row>
    <row r="24" spans="1:9" x14ac:dyDescent="0.3">
      <c r="A24" s="53" t="s">
        <v>179</v>
      </c>
      <c r="B24" s="53"/>
      <c r="C24" s="53"/>
      <c r="D24" s="53"/>
      <c r="E24" s="53"/>
      <c r="F24" s="53"/>
      <c r="G24" s="3">
        <v>144</v>
      </c>
      <c r="H24" s="314">
        <v>1332782</v>
      </c>
      <c r="I24" s="314">
        <v>2290194</v>
      </c>
    </row>
    <row r="25" spans="1:9" x14ac:dyDescent="0.3">
      <c r="A25" s="110" t="s">
        <v>180</v>
      </c>
      <c r="B25" s="110"/>
      <c r="C25" s="110"/>
      <c r="D25" s="110"/>
      <c r="E25" s="110"/>
      <c r="F25" s="110"/>
      <c r="G25" s="4">
        <v>145</v>
      </c>
      <c r="H25" s="5">
        <v>7709</v>
      </c>
      <c r="I25" s="5">
        <v>0</v>
      </c>
    </row>
    <row r="26" spans="1:9" x14ac:dyDescent="0.3">
      <c r="A26" s="109" t="s">
        <v>181</v>
      </c>
      <c r="B26" s="109"/>
      <c r="C26" s="109"/>
      <c r="D26" s="109"/>
      <c r="E26" s="109"/>
      <c r="F26" s="109"/>
      <c r="G26" s="3">
        <v>146</v>
      </c>
      <c r="H26" s="314"/>
      <c r="I26" s="314"/>
    </row>
    <row r="27" spans="1:9" x14ac:dyDescent="0.3">
      <c r="A27" s="109" t="s">
        <v>182</v>
      </c>
      <c r="B27" s="109"/>
      <c r="C27" s="109"/>
      <c r="D27" s="109"/>
      <c r="E27" s="109"/>
      <c r="F27" s="109"/>
      <c r="G27" s="3">
        <v>147</v>
      </c>
      <c r="H27" s="314">
        <v>7709</v>
      </c>
      <c r="I27" s="314"/>
    </row>
    <row r="28" spans="1:9" x14ac:dyDescent="0.3">
      <c r="A28" s="110" t="s">
        <v>183</v>
      </c>
      <c r="B28" s="110"/>
      <c r="C28" s="110"/>
      <c r="D28" s="110"/>
      <c r="E28" s="110"/>
      <c r="F28" s="110"/>
      <c r="G28" s="4">
        <v>148</v>
      </c>
      <c r="H28" s="5">
        <v>39448</v>
      </c>
      <c r="I28" s="5">
        <v>1265477</v>
      </c>
    </row>
    <row r="29" spans="1:9" x14ac:dyDescent="0.3">
      <c r="A29" s="109" t="s">
        <v>184</v>
      </c>
      <c r="B29" s="109"/>
      <c r="C29" s="109"/>
      <c r="D29" s="109"/>
      <c r="E29" s="109"/>
      <c r="F29" s="109"/>
      <c r="G29" s="3">
        <v>149</v>
      </c>
      <c r="H29" s="314">
        <v>39448</v>
      </c>
      <c r="I29" s="314">
        <v>66090</v>
      </c>
    </row>
    <row r="30" spans="1:9" x14ac:dyDescent="0.3">
      <c r="A30" s="109" t="s">
        <v>185</v>
      </c>
      <c r="B30" s="109"/>
      <c r="C30" s="109"/>
      <c r="D30" s="109"/>
      <c r="E30" s="109"/>
      <c r="F30" s="109"/>
      <c r="G30" s="3">
        <v>150</v>
      </c>
      <c r="H30" s="314"/>
      <c r="I30" s="314"/>
    </row>
    <row r="31" spans="1:9" x14ac:dyDescent="0.3">
      <c r="A31" s="109" t="s">
        <v>186</v>
      </c>
      <c r="B31" s="109"/>
      <c r="C31" s="109"/>
      <c r="D31" s="109"/>
      <c r="E31" s="109"/>
      <c r="F31" s="109"/>
      <c r="G31" s="3">
        <v>151</v>
      </c>
      <c r="H31" s="314"/>
      <c r="I31" s="314">
        <v>1199387</v>
      </c>
    </row>
    <row r="32" spans="1:9" x14ac:dyDescent="0.3">
      <c r="A32" s="109" t="s">
        <v>187</v>
      </c>
      <c r="B32" s="109"/>
      <c r="C32" s="109"/>
      <c r="D32" s="109"/>
      <c r="E32" s="109"/>
      <c r="F32" s="109"/>
      <c r="G32" s="3">
        <v>152</v>
      </c>
      <c r="H32" s="314"/>
      <c r="I32" s="314"/>
    </row>
    <row r="33" spans="1:9" x14ac:dyDescent="0.3">
      <c r="A33" s="109" t="s">
        <v>188</v>
      </c>
      <c r="B33" s="109"/>
      <c r="C33" s="109"/>
      <c r="D33" s="109"/>
      <c r="E33" s="109"/>
      <c r="F33" s="109"/>
      <c r="G33" s="3">
        <v>153</v>
      </c>
      <c r="H33" s="314"/>
      <c r="I33" s="314"/>
    </row>
    <row r="34" spans="1:9" x14ac:dyDescent="0.3">
      <c r="A34" s="109" t="s">
        <v>189</v>
      </c>
      <c r="B34" s="109"/>
      <c r="C34" s="109"/>
      <c r="D34" s="109"/>
      <c r="E34" s="109"/>
      <c r="F34" s="109"/>
      <c r="G34" s="3">
        <v>154</v>
      </c>
      <c r="H34" s="314"/>
      <c r="I34" s="314"/>
    </row>
    <row r="35" spans="1:9" x14ac:dyDescent="0.3">
      <c r="A35" s="53" t="s">
        <v>190</v>
      </c>
      <c r="B35" s="53"/>
      <c r="C35" s="53"/>
      <c r="D35" s="53"/>
      <c r="E35" s="53"/>
      <c r="F35" s="53"/>
      <c r="G35" s="3">
        <v>155</v>
      </c>
      <c r="H35" s="314">
        <v>460407</v>
      </c>
      <c r="I35" s="314">
        <v>770976</v>
      </c>
    </row>
    <row r="36" spans="1:9" x14ac:dyDescent="0.3">
      <c r="A36" s="50" t="s">
        <v>191</v>
      </c>
      <c r="B36" s="51"/>
      <c r="C36" s="51"/>
      <c r="D36" s="51"/>
      <c r="E36" s="51"/>
      <c r="F36" s="51"/>
      <c r="G36" s="4">
        <v>156</v>
      </c>
      <c r="H36" s="5">
        <v>67646</v>
      </c>
      <c r="I36" s="5">
        <v>2226949</v>
      </c>
    </row>
    <row r="37" spans="1:9" x14ac:dyDescent="0.3">
      <c r="A37" s="53" t="s">
        <v>192</v>
      </c>
      <c r="B37" s="53"/>
      <c r="C37" s="53"/>
      <c r="D37" s="53"/>
      <c r="E37" s="53"/>
      <c r="F37" s="53"/>
      <c r="G37" s="3">
        <v>157</v>
      </c>
      <c r="H37" s="314"/>
      <c r="I37" s="314"/>
    </row>
    <row r="38" spans="1:9" ht="24" customHeight="1" x14ac:dyDescent="0.3">
      <c r="A38" s="53" t="s">
        <v>193</v>
      </c>
      <c r="B38" s="53"/>
      <c r="C38" s="53"/>
      <c r="D38" s="53"/>
      <c r="E38" s="53"/>
      <c r="F38" s="53"/>
      <c r="G38" s="3">
        <v>158</v>
      </c>
      <c r="H38" s="314"/>
      <c r="I38" s="314"/>
    </row>
    <row r="39" spans="1:9" ht="21.6" customHeight="1" x14ac:dyDescent="0.3">
      <c r="A39" s="53" t="s">
        <v>194</v>
      </c>
      <c r="B39" s="53"/>
      <c r="C39" s="53"/>
      <c r="D39" s="53"/>
      <c r="E39" s="53"/>
      <c r="F39" s="53"/>
      <c r="G39" s="3">
        <v>159</v>
      </c>
      <c r="H39" s="314"/>
      <c r="I39" s="314"/>
    </row>
    <row r="40" spans="1:9" x14ac:dyDescent="0.3">
      <c r="A40" s="53" t="s">
        <v>195</v>
      </c>
      <c r="B40" s="53"/>
      <c r="C40" s="53"/>
      <c r="D40" s="53"/>
      <c r="E40" s="53"/>
      <c r="F40" s="53"/>
      <c r="G40" s="3">
        <v>160</v>
      </c>
      <c r="H40" s="314"/>
      <c r="I40" s="314"/>
    </row>
    <row r="41" spans="1:9" ht="21" customHeight="1" x14ac:dyDescent="0.3">
      <c r="A41" s="53" t="s">
        <v>196</v>
      </c>
      <c r="B41" s="53"/>
      <c r="C41" s="53"/>
      <c r="D41" s="53"/>
      <c r="E41" s="53"/>
      <c r="F41" s="53"/>
      <c r="G41" s="3">
        <v>161</v>
      </c>
      <c r="H41" s="314"/>
      <c r="I41" s="314"/>
    </row>
    <row r="42" spans="1:9" x14ac:dyDescent="0.3">
      <c r="A42" s="53" t="s">
        <v>197</v>
      </c>
      <c r="B42" s="53"/>
      <c r="C42" s="53"/>
      <c r="D42" s="53"/>
      <c r="E42" s="53"/>
      <c r="F42" s="53"/>
      <c r="G42" s="3">
        <v>162</v>
      </c>
      <c r="H42" s="314"/>
      <c r="I42" s="314">
        <v>2213194</v>
      </c>
    </row>
    <row r="43" spans="1:9" x14ac:dyDescent="0.3">
      <c r="A43" s="53" t="s">
        <v>198</v>
      </c>
      <c r="B43" s="53"/>
      <c r="C43" s="53"/>
      <c r="D43" s="53"/>
      <c r="E43" s="53"/>
      <c r="F43" s="53"/>
      <c r="G43" s="3">
        <v>163</v>
      </c>
      <c r="H43" s="314">
        <v>49698</v>
      </c>
      <c r="I43" s="314">
        <v>13755</v>
      </c>
    </row>
    <row r="44" spans="1:9" x14ac:dyDescent="0.3">
      <c r="A44" s="53" t="s">
        <v>199</v>
      </c>
      <c r="B44" s="53"/>
      <c r="C44" s="53"/>
      <c r="D44" s="53"/>
      <c r="E44" s="53"/>
      <c r="F44" s="53"/>
      <c r="G44" s="3">
        <v>164</v>
      </c>
      <c r="H44" s="314">
        <v>17948</v>
      </c>
      <c r="I44" s="314"/>
    </row>
    <row r="45" spans="1:9" x14ac:dyDescent="0.3">
      <c r="A45" s="53" t="s">
        <v>200</v>
      </c>
      <c r="B45" s="53"/>
      <c r="C45" s="53"/>
      <c r="D45" s="53"/>
      <c r="E45" s="53"/>
      <c r="F45" s="53"/>
      <c r="G45" s="3">
        <v>165</v>
      </c>
      <c r="H45" s="314"/>
      <c r="I45" s="314"/>
    </row>
    <row r="46" spans="1:9" x14ac:dyDescent="0.3">
      <c r="A46" s="53" t="s">
        <v>201</v>
      </c>
      <c r="B46" s="53"/>
      <c r="C46" s="53"/>
      <c r="D46" s="53"/>
      <c r="E46" s="53"/>
      <c r="F46" s="53"/>
      <c r="G46" s="3">
        <v>166</v>
      </c>
      <c r="H46" s="314"/>
      <c r="I46" s="314"/>
    </row>
    <row r="47" spans="1:9" x14ac:dyDescent="0.3">
      <c r="A47" s="50" t="s">
        <v>202</v>
      </c>
      <c r="B47" s="51"/>
      <c r="C47" s="51"/>
      <c r="D47" s="51"/>
      <c r="E47" s="51"/>
      <c r="F47" s="51"/>
      <c r="G47" s="4">
        <v>167</v>
      </c>
      <c r="H47" s="5">
        <v>2940654</v>
      </c>
      <c r="I47" s="5">
        <v>1831298</v>
      </c>
    </row>
    <row r="48" spans="1:9" x14ac:dyDescent="0.3">
      <c r="A48" s="53" t="s">
        <v>203</v>
      </c>
      <c r="B48" s="53"/>
      <c r="C48" s="53"/>
      <c r="D48" s="53"/>
      <c r="E48" s="53"/>
      <c r="F48" s="53"/>
      <c r="G48" s="3">
        <v>168</v>
      </c>
      <c r="H48" s="314"/>
      <c r="I48" s="314"/>
    </row>
    <row r="49" spans="1:12" x14ac:dyDescent="0.3">
      <c r="A49" s="100" t="s">
        <v>204</v>
      </c>
      <c r="B49" s="100"/>
      <c r="C49" s="100"/>
      <c r="D49" s="100"/>
      <c r="E49" s="100"/>
      <c r="F49" s="100"/>
      <c r="G49" s="3">
        <v>169</v>
      </c>
      <c r="H49" s="314"/>
      <c r="I49" s="314"/>
    </row>
    <row r="50" spans="1:12" x14ac:dyDescent="0.3">
      <c r="A50" s="100" t="s">
        <v>205</v>
      </c>
      <c r="B50" s="100"/>
      <c r="C50" s="100"/>
      <c r="D50" s="100"/>
      <c r="E50" s="100"/>
      <c r="F50" s="100"/>
      <c r="G50" s="3">
        <v>170</v>
      </c>
      <c r="H50" s="314">
        <v>1202537</v>
      </c>
      <c r="I50" s="314">
        <v>1731455</v>
      </c>
    </row>
    <row r="51" spans="1:12" x14ac:dyDescent="0.3">
      <c r="A51" s="100" t="s">
        <v>206</v>
      </c>
      <c r="B51" s="100"/>
      <c r="C51" s="100"/>
      <c r="D51" s="100"/>
      <c r="E51" s="100"/>
      <c r="F51" s="100"/>
      <c r="G51" s="3">
        <v>171</v>
      </c>
      <c r="H51" s="314">
        <v>1738117</v>
      </c>
      <c r="I51" s="314">
        <v>99843</v>
      </c>
    </row>
    <row r="52" spans="1:12" x14ac:dyDescent="0.3">
      <c r="A52" s="100" t="s">
        <v>207</v>
      </c>
      <c r="B52" s="100"/>
      <c r="C52" s="100"/>
      <c r="D52" s="100"/>
      <c r="E52" s="100"/>
      <c r="F52" s="100"/>
      <c r="G52" s="3">
        <v>172</v>
      </c>
      <c r="H52" s="314"/>
      <c r="I52" s="314"/>
    </row>
    <row r="53" spans="1:12" x14ac:dyDescent="0.3">
      <c r="A53" s="100" t="s">
        <v>208</v>
      </c>
      <c r="B53" s="100"/>
      <c r="C53" s="100"/>
      <c r="D53" s="100"/>
      <c r="E53" s="100"/>
      <c r="F53" s="100"/>
      <c r="G53" s="3">
        <v>173</v>
      </c>
      <c r="H53" s="314"/>
      <c r="I53" s="314"/>
    </row>
    <row r="54" spans="1:12" x14ac:dyDescent="0.3">
      <c r="A54" s="100" t="s">
        <v>209</v>
      </c>
      <c r="B54" s="100"/>
      <c r="C54" s="100"/>
      <c r="D54" s="100"/>
      <c r="E54" s="100"/>
      <c r="F54" s="100"/>
      <c r="G54" s="3">
        <v>174</v>
      </c>
      <c r="H54" s="314"/>
      <c r="I54" s="314"/>
    </row>
    <row r="55" spans="1:12" ht="27" customHeight="1" x14ac:dyDescent="0.3">
      <c r="A55" s="54" t="s">
        <v>210</v>
      </c>
      <c r="B55" s="54"/>
      <c r="C55" s="54"/>
      <c r="D55" s="54"/>
      <c r="E55" s="54"/>
      <c r="F55" s="54"/>
      <c r="G55" s="3">
        <v>175</v>
      </c>
      <c r="H55" s="314"/>
      <c r="I55" s="314"/>
    </row>
    <row r="56" spans="1:12" x14ac:dyDescent="0.3">
      <c r="A56" s="54" t="s">
        <v>211</v>
      </c>
      <c r="B56" s="54"/>
      <c r="C56" s="54"/>
      <c r="D56" s="54"/>
      <c r="E56" s="54"/>
      <c r="F56" s="54"/>
      <c r="G56" s="3">
        <v>176</v>
      </c>
      <c r="H56" s="314"/>
      <c r="I56" s="314"/>
    </row>
    <row r="57" spans="1:12" ht="24" customHeight="1" x14ac:dyDescent="0.3">
      <c r="A57" s="54" t="s">
        <v>212</v>
      </c>
      <c r="B57" s="54"/>
      <c r="C57" s="54"/>
      <c r="D57" s="54"/>
      <c r="E57" s="54"/>
      <c r="F57" s="54"/>
      <c r="G57" s="3">
        <v>177</v>
      </c>
      <c r="H57" s="314"/>
      <c r="I57" s="314"/>
    </row>
    <row r="58" spans="1:12" x14ac:dyDescent="0.3">
      <c r="A58" s="54" t="s">
        <v>213</v>
      </c>
      <c r="B58" s="54"/>
      <c r="C58" s="54"/>
      <c r="D58" s="54"/>
      <c r="E58" s="54"/>
      <c r="F58" s="54"/>
      <c r="G58" s="3">
        <v>178</v>
      </c>
      <c r="H58" s="314"/>
      <c r="I58" s="314"/>
    </row>
    <row r="59" spans="1:12" x14ac:dyDescent="0.3">
      <c r="A59" s="50" t="s">
        <v>214</v>
      </c>
      <c r="B59" s="51"/>
      <c r="C59" s="51"/>
      <c r="D59" s="51"/>
      <c r="E59" s="51"/>
      <c r="F59" s="51"/>
      <c r="G59" s="4">
        <v>179</v>
      </c>
      <c r="H59" s="5">
        <v>29187044</v>
      </c>
      <c r="I59" s="5">
        <v>57162826</v>
      </c>
      <c r="K59" s="46"/>
      <c r="L59" s="46"/>
    </row>
    <row r="60" spans="1:12" x14ac:dyDescent="0.3">
      <c r="A60" s="50" t="s">
        <v>215</v>
      </c>
      <c r="B60" s="51"/>
      <c r="C60" s="51"/>
      <c r="D60" s="51"/>
      <c r="E60" s="51"/>
      <c r="F60" s="51"/>
      <c r="G60" s="4">
        <v>180</v>
      </c>
      <c r="H60" s="5">
        <v>33459661</v>
      </c>
      <c r="I60" s="5">
        <v>42020358</v>
      </c>
      <c r="K60" s="46"/>
      <c r="L60" s="46"/>
    </row>
    <row r="61" spans="1:12" x14ac:dyDescent="0.3">
      <c r="A61" s="50" t="s">
        <v>216</v>
      </c>
      <c r="B61" s="51"/>
      <c r="C61" s="51"/>
      <c r="D61" s="51"/>
      <c r="E61" s="51"/>
      <c r="F61" s="51"/>
      <c r="G61" s="4">
        <v>181</v>
      </c>
      <c r="H61" s="5">
        <v>-4272617</v>
      </c>
      <c r="I61" s="5">
        <v>15142468</v>
      </c>
      <c r="K61" s="46"/>
      <c r="L61" s="46"/>
    </row>
    <row r="62" spans="1:12" x14ac:dyDescent="0.3">
      <c r="A62" s="106" t="s">
        <v>217</v>
      </c>
      <c r="B62" s="106"/>
      <c r="C62" s="106"/>
      <c r="D62" s="106"/>
      <c r="E62" s="106"/>
      <c r="F62" s="106"/>
      <c r="G62" s="4">
        <v>182</v>
      </c>
      <c r="H62" s="5">
        <v>0</v>
      </c>
      <c r="I62" s="5">
        <v>15142468</v>
      </c>
      <c r="K62" s="46"/>
      <c r="L62" s="46"/>
    </row>
    <row r="63" spans="1:12" x14ac:dyDescent="0.3">
      <c r="A63" s="106" t="s">
        <v>218</v>
      </c>
      <c r="B63" s="106"/>
      <c r="C63" s="106"/>
      <c r="D63" s="106"/>
      <c r="E63" s="106"/>
      <c r="F63" s="106"/>
      <c r="G63" s="4">
        <v>183</v>
      </c>
      <c r="H63" s="5">
        <v>4272617</v>
      </c>
      <c r="I63" s="5">
        <v>0</v>
      </c>
      <c r="K63" s="46"/>
      <c r="L63" s="46"/>
    </row>
    <row r="64" spans="1:12" x14ac:dyDescent="0.3">
      <c r="A64" s="54" t="s">
        <v>219</v>
      </c>
      <c r="B64" s="54"/>
      <c r="C64" s="54"/>
      <c r="D64" s="54"/>
      <c r="E64" s="54"/>
      <c r="F64" s="54"/>
      <c r="G64" s="3">
        <v>184</v>
      </c>
      <c r="H64" s="314"/>
      <c r="I64" s="314"/>
      <c r="K64" s="46"/>
      <c r="L64" s="46"/>
    </row>
    <row r="65" spans="1:12" x14ac:dyDescent="0.3">
      <c r="A65" s="50" t="s">
        <v>220</v>
      </c>
      <c r="B65" s="51"/>
      <c r="C65" s="51"/>
      <c r="D65" s="51"/>
      <c r="E65" s="51"/>
      <c r="F65" s="51"/>
      <c r="G65" s="4">
        <v>185</v>
      </c>
      <c r="H65" s="5">
        <v>-4272617</v>
      </c>
      <c r="I65" s="5">
        <v>15142468</v>
      </c>
      <c r="K65" s="46"/>
      <c r="L65" s="46"/>
    </row>
    <row r="66" spans="1:12" x14ac:dyDescent="0.3">
      <c r="A66" s="106" t="s">
        <v>221</v>
      </c>
      <c r="B66" s="106"/>
      <c r="C66" s="106"/>
      <c r="D66" s="106"/>
      <c r="E66" s="106"/>
      <c r="F66" s="106"/>
      <c r="G66" s="4">
        <v>186</v>
      </c>
      <c r="H66" s="5">
        <v>0</v>
      </c>
      <c r="I66" s="5">
        <v>15142468</v>
      </c>
      <c r="K66" s="46"/>
      <c r="L66" s="46"/>
    </row>
    <row r="67" spans="1:12" x14ac:dyDescent="0.3">
      <c r="A67" s="107" t="s">
        <v>222</v>
      </c>
      <c r="B67" s="107"/>
      <c r="C67" s="107"/>
      <c r="D67" s="107"/>
      <c r="E67" s="107"/>
      <c r="F67" s="107"/>
      <c r="G67" s="13">
        <v>187</v>
      </c>
      <c r="H67" s="14">
        <v>4272617</v>
      </c>
      <c r="I67" s="14">
        <v>0</v>
      </c>
      <c r="K67" s="46"/>
      <c r="L67" s="46"/>
    </row>
    <row r="68" spans="1:12" x14ac:dyDescent="0.3">
      <c r="A68" s="61" t="s">
        <v>223</v>
      </c>
      <c r="B68" s="61"/>
      <c r="C68" s="61"/>
      <c r="D68" s="61"/>
      <c r="E68" s="61"/>
      <c r="F68" s="61"/>
      <c r="G68" s="93"/>
      <c r="H68" s="93"/>
      <c r="I68" s="93"/>
    </row>
    <row r="69" spans="1:12" x14ac:dyDescent="0.3">
      <c r="A69" s="50" t="s">
        <v>224</v>
      </c>
      <c r="B69" s="51"/>
      <c r="C69" s="51"/>
      <c r="D69" s="51"/>
      <c r="E69" s="51"/>
      <c r="F69" s="51"/>
      <c r="G69" s="4">
        <v>188</v>
      </c>
      <c r="H69" s="5">
        <f>H70-H71</f>
        <v>0</v>
      </c>
      <c r="I69" s="5">
        <f>I70-I71</f>
        <v>0</v>
      </c>
    </row>
    <row r="70" spans="1:12" x14ac:dyDescent="0.3">
      <c r="A70" s="100" t="s">
        <v>225</v>
      </c>
      <c r="B70" s="100"/>
      <c r="C70" s="100"/>
      <c r="D70" s="100"/>
      <c r="E70" s="100"/>
      <c r="F70" s="100"/>
      <c r="G70" s="3">
        <v>189</v>
      </c>
      <c r="H70" s="319">
        <v>0</v>
      </c>
      <c r="I70" s="319">
        <v>0</v>
      </c>
    </row>
    <row r="71" spans="1:12" x14ac:dyDescent="0.3">
      <c r="A71" s="100" t="s">
        <v>226</v>
      </c>
      <c r="B71" s="100"/>
      <c r="C71" s="100"/>
      <c r="D71" s="100"/>
      <c r="E71" s="100"/>
      <c r="F71" s="100"/>
      <c r="G71" s="3">
        <v>190</v>
      </c>
      <c r="H71" s="319">
        <v>0</v>
      </c>
      <c r="I71" s="319">
        <v>0</v>
      </c>
    </row>
    <row r="72" spans="1:12" x14ac:dyDescent="0.3">
      <c r="A72" s="54" t="s">
        <v>227</v>
      </c>
      <c r="B72" s="54"/>
      <c r="C72" s="54"/>
      <c r="D72" s="54"/>
      <c r="E72" s="54"/>
      <c r="F72" s="54"/>
      <c r="G72" s="3">
        <v>191</v>
      </c>
      <c r="H72" s="319">
        <v>0</v>
      </c>
      <c r="I72" s="319">
        <v>0</v>
      </c>
    </row>
    <row r="73" spans="1:12" x14ac:dyDescent="0.3">
      <c r="A73" s="106" t="s">
        <v>228</v>
      </c>
      <c r="B73" s="106"/>
      <c r="C73" s="106"/>
      <c r="D73" s="106"/>
      <c r="E73" s="106"/>
      <c r="F73" s="106"/>
      <c r="G73" s="4">
        <v>192</v>
      </c>
      <c r="H73" s="5">
        <v>0</v>
      </c>
      <c r="I73" s="5">
        <v>0</v>
      </c>
    </row>
    <row r="74" spans="1:12" x14ac:dyDescent="0.3">
      <c r="A74" s="107" t="s">
        <v>229</v>
      </c>
      <c r="B74" s="107"/>
      <c r="C74" s="107"/>
      <c r="D74" s="107"/>
      <c r="E74" s="107"/>
      <c r="F74" s="107"/>
      <c r="G74" s="13">
        <v>193</v>
      </c>
      <c r="H74" s="14">
        <v>0</v>
      </c>
      <c r="I74" s="14">
        <v>0</v>
      </c>
    </row>
    <row r="75" spans="1:12" x14ac:dyDescent="0.3">
      <c r="A75" s="61" t="s">
        <v>230</v>
      </c>
      <c r="B75" s="61"/>
      <c r="C75" s="61"/>
      <c r="D75" s="61"/>
      <c r="E75" s="61"/>
      <c r="F75" s="61"/>
      <c r="G75" s="93"/>
      <c r="H75" s="93"/>
      <c r="I75" s="93"/>
    </row>
    <row r="76" spans="1:12" x14ac:dyDescent="0.3">
      <c r="A76" s="50" t="s">
        <v>231</v>
      </c>
      <c r="B76" s="51"/>
      <c r="C76" s="51"/>
      <c r="D76" s="51"/>
      <c r="E76" s="51"/>
      <c r="F76" s="51"/>
      <c r="G76" s="4">
        <v>194</v>
      </c>
      <c r="H76" s="5">
        <v>0</v>
      </c>
      <c r="I76" s="5">
        <v>0</v>
      </c>
    </row>
    <row r="77" spans="1:12" x14ac:dyDescent="0.3">
      <c r="A77" s="108" t="s">
        <v>232</v>
      </c>
      <c r="B77" s="108"/>
      <c r="C77" s="108"/>
      <c r="D77" s="108"/>
      <c r="E77" s="108"/>
      <c r="F77" s="108"/>
      <c r="G77" s="15">
        <v>195</v>
      </c>
      <c r="H77" s="319">
        <v>0</v>
      </c>
      <c r="I77" s="319">
        <v>0</v>
      </c>
    </row>
    <row r="78" spans="1:12" x14ac:dyDescent="0.3">
      <c r="A78" s="108" t="s">
        <v>233</v>
      </c>
      <c r="B78" s="108"/>
      <c r="C78" s="108"/>
      <c r="D78" s="108"/>
      <c r="E78" s="108"/>
      <c r="F78" s="108"/>
      <c r="G78" s="15">
        <v>196</v>
      </c>
      <c r="H78" s="319">
        <v>0</v>
      </c>
      <c r="I78" s="319">
        <v>0</v>
      </c>
    </row>
    <row r="79" spans="1:12" x14ac:dyDescent="0.3">
      <c r="A79" s="50" t="s">
        <v>234</v>
      </c>
      <c r="B79" s="51"/>
      <c r="C79" s="51"/>
      <c r="D79" s="51"/>
      <c r="E79" s="51"/>
      <c r="F79" s="51"/>
      <c r="G79" s="4">
        <v>197</v>
      </c>
      <c r="H79" s="5">
        <v>0</v>
      </c>
      <c r="I79" s="5">
        <v>0</v>
      </c>
    </row>
    <row r="80" spans="1:12" x14ac:dyDescent="0.3">
      <c r="A80" s="50" t="s">
        <v>235</v>
      </c>
      <c r="B80" s="51"/>
      <c r="C80" s="51"/>
      <c r="D80" s="51"/>
      <c r="E80" s="51"/>
      <c r="F80" s="51"/>
      <c r="G80" s="4">
        <v>198</v>
      </c>
      <c r="H80" s="5">
        <v>0</v>
      </c>
      <c r="I80" s="5">
        <v>0</v>
      </c>
    </row>
    <row r="81" spans="1:9" x14ac:dyDescent="0.3">
      <c r="A81" s="106" t="s">
        <v>236</v>
      </c>
      <c r="B81" s="106"/>
      <c r="C81" s="106"/>
      <c r="D81" s="106"/>
      <c r="E81" s="106"/>
      <c r="F81" s="106"/>
      <c r="G81" s="4">
        <v>199</v>
      </c>
      <c r="H81" s="5">
        <v>0</v>
      </c>
      <c r="I81" s="5">
        <v>0</v>
      </c>
    </row>
    <row r="82" spans="1:9" x14ac:dyDescent="0.3">
      <c r="A82" s="107" t="s">
        <v>237</v>
      </c>
      <c r="B82" s="107"/>
      <c r="C82" s="107"/>
      <c r="D82" s="107"/>
      <c r="E82" s="107"/>
      <c r="F82" s="107"/>
      <c r="G82" s="4">
        <v>200</v>
      </c>
      <c r="H82" s="14">
        <v>0</v>
      </c>
      <c r="I82" s="14">
        <v>0</v>
      </c>
    </row>
    <row r="83" spans="1:9" x14ac:dyDescent="0.3">
      <c r="A83" s="61" t="s">
        <v>238</v>
      </c>
      <c r="B83" s="61"/>
      <c r="C83" s="61"/>
      <c r="D83" s="61"/>
      <c r="E83" s="61"/>
      <c r="F83" s="61"/>
      <c r="G83" s="93"/>
      <c r="H83" s="93"/>
      <c r="I83" s="93"/>
    </row>
    <row r="84" spans="1:9" x14ac:dyDescent="0.3">
      <c r="A84" s="94" t="s">
        <v>239</v>
      </c>
      <c r="B84" s="95"/>
      <c r="C84" s="95"/>
      <c r="D84" s="95"/>
      <c r="E84" s="95"/>
      <c r="F84" s="95"/>
      <c r="G84" s="4">
        <v>201</v>
      </c>
      <c r="H84" s="16">
        <v>-4272617</v>
      </c>
      <c r="I84" s="16">
        <v>15142468</v>
      </c>
    </row>
    <row r="85" spans="1:9" x14ac:dyDescent="0.3">
      <c r="A85" s="97" t="s">
        <v>240</v>
      </c>
      <c r="B85" s="97"/>
      <c r="C85" s="97"/>
      <c r="D85" s="97"/>
      <c r="E85" s="97"/>
      <c r="F85" s="97"/>
      <c r="G85" s="3">
        <v>202</v>
      </c>
      <c r="H85" s="320">
        <v>-4272617</v>
      </c>
      <c r="I85" s="320">
        <v>15142468</v>
      </c>
    </row>
    <row r="86" spans="1:9" x14ac:dyDescent="0.3">
      <c r="A86" s="99" t="s">
        <v>241</v>
      </c>
      <c r="B86" s="99"/>
      <c r="C86" s="99"/>
      <c r="D86" s="99"/>
      <c r="E86" s="99"/>
      <c r="F86" s="99"/>
      <c r="G86" s="6">
        <v>203</v>
      </c>
      <c r="H86" s="321"/>
      <c r="I86" s="321"/>
    </row>
    <row r="87" spans="1:9" x14ac:dyDescent="0.3">
      <c r="A87" s="103" t="s">
        <v>242</v>
      </c>
      <c r="B87" s="103"/>
      <c r="C87" s="103"/>
      <c r="D87" s="103"/>
      <c r="E87" s="103"/>
      <c r="F87" s="103"/>
      <c r="G87" s="104"/>
      <c r="H87" s="104"/>
      <c r="I87" s="104"/>
    </row>
    <row r="88" spans="1:9" x14ac:dyDescent="0.3">
      <c r="A88" s="105" t="s">
        <v>243</v>
      </c>
      <c r="B88" s="105"/>
      <c r="C88" s="105"/>
      <c r="D88" s="105"/>
      <c r="E88" s="105"/>
      <c r="F88" s="105"/>
      <c r="G88" s="3">
        <v>204</v>
      </c>
      <c r="H88" s="320">
        <v>-4272617</v>
      </c>
      <c r="I88" s="320">
        <v>15142468</v>
      </c>
    </row>
    <row r="89" spans="1:9" ht="22.2" customHeight="1" x14ac:dyDescent="0.3">
      <c r="A89" s="102" t="s">
        <v>244</v>
      </c>
      <c r="B89" s="102"/>
      <c r="C89" s="102"/>
      <c r="D89" s="102"/>
      <c r="E89" s="102"/>
      <c r="F89" s="102"/>
      <c r="G89" s="4">
        <v>205</v>
      </c>
      <c r="H89" s="16">
        <v>-21345375</v>
      </c>
      <c r="I89" s="16">
        <v>4056210</v>
      </c>
    </row>
    <row r="90" spans="1:9" x14ac:dyDescent="0.3">
      <c r="A90" s="102" t="s">
        <v>245</v>
      </c>
      <c r="B90" s="102"/>
      <c r="C90" s="102"/>
      <c r="D90" s="102"/>
      <c r="E90" s="102"/>
      <c r="F90" s="102"/>
      <c r="G90" s="4">
        <v>206</v>
      </c>
      <c r="H90" s="16">
        <v>-21345375</v>
      </c>
      <c r="I90" s="16">
        <v>4056210</v>
      </c>
    </row>
    <row r="91" spans="1:9" x14ac:dyDescent="0.3">
      <c r="A91" s="100" t="s">
        <v>246</v>
      </c>
      <c r="B91" s="100"/>
      <c r="C91" s="100"/>
      <c r="D91" s="100"/>
      <c r="E91" s="100"/>
      <c r="F91" s="100"/>
      <c r="G91" s="3">
        <v>207</v>
      </c>
      <c r="H91" s="320"/>
      <c r="I91" s="320"/>
    </row>
    <row r="92" spans="1:9" ht="22.8" customHeight="1" x14ac:dyDescent="0.3">
      <c r="A92" s="100" t="s">
        <v>247</v>
      </c>
      <c r="B92" s="100"/>
      <c r="C92" s="100"/>
      <c r="D92" s="100"/>
      <c r="E92" s="100"/>
      <c r="F92" s="100"/>
      <c r="G92" s="3">
        <v>208</v>
      </c>
      <c r="H92" s="320">
        <v>-21345375</v>
      </c>
      <c r="I92" s="320">
        <v>4056210</v>
      </c>
    </row>
    <row r="93" spans="1:9" ht="24.6" customHeight="1" x14ac:dyDescent="0.3">
      <c r="A93" s="100" t="s">
        <v>248</v>
      </c>
      <c r="B93" s="100"/>
      <c r="C93" s="100"/>
      <c r="D93" s="100"/>
      <c r="E93" s="100"/>
      <c r="F93" s="100"/>
      <c r="G93" s="3">
        <v>209</v>
      </c>
      <c r="H93" s="320"/>
      <c r="I93" s="320"/>
    </row>
    <row r="94" spans="1:9" x14ac:dyDescent="0.3">
      <c r="A94" s="100" t="s">
        <v>249</v>
      </c>
      <c r="B94" s="100"/>
      <c r="C94" s="100"/>
      <c r="D94" s="100"/>
      <c r="E94" s="100"/>
      <c r="F94" s="100"/>
      <c r="G94" s="3">
        <v>210</v>
      </c>
      <c r="H94" s="320"/>
      <c r="I94" s="320"/>
    </row>
    <row r="95" spans="1:9" x14ac:dyDescent="0.3">
      <c r="A95" s="100" t="s">
        <v>250</v>
      </c>
      <c r="B95" s="100"/>
      <c r="C95" s="100"/>
      <c r="D95" s="100"/>
      <c r="E95" s="100"/>
      <c r="F95" s="100"/>
      <c r="G95" s="3">
        <v>211</v>
      </c>
      <c r="H95" s="320"/>
      <c r="I95" s="320"/>
    </row>
    <row r="96" spans="1:9" x14ac:dyDescent="0.3">
      <c r="A96" s="100" t="s">
        <v>251</v>
      </c>
      <c r="B96" s="100"/>
      <c r="C96" s="100"/>
      <c r="D96" s="100"/>
      <c r="E96" s="100"/>
      <c r="F96" s="100"/>
      <c r="G96" s="3">
        <v>212</v>
      </c>
      <c r="H96" s="320"/>
      <c r="I96" s="320"/>
    </row>
    <row r="97" spans="1:9" x14ac:dyDescent="0.3">
      <c r="A97" s="102" t="s">
        <v>252</v>
      </c>
      <c r="B97" s="102"/>
      <c r="C97" s="102"/>
      <c r="D97" s="102"/>
      <c r="E97" s="102"/>
      <c r="F97" s="102"/>
      <c r="G97" s="4">
        <v>213</v>
      </c>
      <c r="H97" s="16">
        <v>0</v>
      </c>
      <c r="I97" s="16">
        <v>0</v>
      </c>
    </row>
    <row r="98" spans="1:9" x14ac:dyDescent="0.3">
      <c r="A98" s="100" t="s">
        <v>253</v>
      </c>
      <c r="B98" s="100"/>
      <c r="C98" s="100"/>
      <c r="D98" s="100"/>
      <c r="E98" s="100"/>
      <c r="F98" s="100"/>
      <c r="G98" s="3">
        <v>214</v>
      </c>
      <c r="H98" s="320"/>
      <c r="I98" s="320"/>
    </row>
    <row r="99" spans="1:9" ht="30.6" customHeight="1" x14ac:dyDescent="0.3">
      <c r="A99" s="100" t="s">
        <v>254</v>
      </c>
      <c r="B99" s="100"/>
      <c r="C99" s="100"/>
      <c r="D99" s="100"/>
      <c r="E99" s="100"/>
      <c r="F99" s="100"/>
      <c r="G99" s="3">
        <v>215</v>
      </c>
      <c r="H99" s="320"/>
      <c r="I99" s="320"/>
    </row>
    <row r="100" spans="1:9" x14ac:dyDescent="0.3">
      <c r="A100" s="100" t="s">
        <v>255</v>
      </c>
      <c r="B100" s="100"/>
      <c r="C100" s="100"/>
      <c r="D100" s="100"/>
      <c r="E100" s="100"/>
      <c r="F100" s="100"/>
      <c r="G100" s="3">
        <v>216</v>
      </c>
      <c r="H100" s="320"/>
      <c r="I100" s="320"/>
    </row>
    <row r="101" spans="1:9" x14ac:dyDescent="0.3">
      <c r="A101" s="100" t="s">
        <v>256</v>
      </c>
      <c r="B101" s="100"/>
      <c r="C101" s="100"/>
      <c r="D101" s="100"/>
      <c r="E101" s="100"/>
      <c r="F101" s="100"/>
      <c r="G101" s="3">
        <v>217</v>
      </c>
      <c r="H101" s="320"/>
      <c r="I101" s="320"/>
    </row>
    <row r="102" spans="1:9" ht="19.2" customHeight="1" x14ac:dyDescent="0.3">
      <c r="A102" s="100" t="s">
        <v>257</v>
      </c>
      <c r="B102" s="100"/>
      <c r="C102" s="100"/>
      <c r="D102" s="100"/>
      <c r="E102" s="100"/>
      <c r="F102" s="100"/>
      <c r="G102" s="3">
        <v>218</v>
      </c>
      <c r="H102" s="320"/>
      <c r="I102" s="320"/>
    </row>
    <row r="103" spans="1:9" x14ac:dyDescent="0.3">
      <c r="A103" s="100" t="s">
        <v>258</v>
      </c>
      <c r="B103" s="100"/>
      <c r="C103" s="100"/>
      <c r="D103" s="100"/>
      <c r="E103" s="100"/>
      <c r="F103" s="100"/>
      <c r="G103" s="3">
        <v>219</v>
      </c>
      <c r="H103" s="320"/>
      <c r="I103" s="320"/>
    </row>
    <row r="104" spans="1:9" x14ac:dyDescent="0.3">
      <c r="A104" s="100" t="s">
        <v>259</v>
      </c>
      <c r="B104" s="100"/>
      <c r="C104" s="100"/>
      <c r="D104" s="100"/>
      <c r="E104" s="100"/>
      <c r="F104" s="100"/>
      <c r="G104" s="3">
        <v>220</v>
      </c>
      <c r="H104" s="320"/>
      <c r="I104" s="320"/>
    </row>
    <row r="105" spans="1:9" x14ac:dyDescent="0.3">
      <c r="A105" s="100" t="s">
        <v>260</v>
      </c>
      <c r="B105" s="100"/>
      <c r="C105" s="100"/>
      <c r="D105" s="100"/>
      <c r="E105" s="100"/>
      <c r="F105" s="100"/>
      <c r="G105" s="3">
        <v>221</v>
      </c>
      <c r="H105" s="320"/>
      <c r="I105" s="320"/>
    </row>
    <row r="106" spans="1:9" x14ac:dyDescent="0.3">
      <c r="A106" s="100" t="s">
        <v>261</v>
      </c>
      <c r="B106" s="100"/>
      <c r="C106" s="100"/>
      <c r="D106" s="100"/>
      <c r="E106" s="100"/>
      <c r="F106" s="100"/>
      <c r="G106" s="3">
        <v>222</v>
      </c>
      <c r="H106" s="320"/>
      <c r="I106" s="320"/>
    </row>
    <row r="107" spans="1:9" x14ac:dyDescent="0.3">
      <c r="A107" s="101" t="s">
        <v>262</v>
      </c>
      <c r="B107" s="101"/>
      <c r="C107" s="101"/>
      <c r="D107" s="101"/>
      <c r="E107" s="101"/>
      <c r="F107" s="101"/>
      <c r="G107" s="13">
        <v>223</v>
      </c>
      <c r="H107" s="17">
        <v>-21345375</v>
      </c>
      <c r="I107" s="17">
        <v>4056210</v>
      </c>
    </row>
    <row r="108" spans="1:9" x14ac:dyDescent="0.3">
      <c r="A108" s="101" t="s">
        <v>263</v>
      </c>
      <c r="B108" s="101"/>
      <c r="C108" s="101"/>
      <c r="D108" s="101"/>
      <c r="E108" s="101"/>
      <c r="F108" s="101"/>
      <c r="G108" s="13">
        <v>224</v>
      </c>
      <c r="H108" s="17">
        <v>-25617992</v>
      </c>
      <c r="I108" s="17">
        <v>19198678</v>
      </c>
    </row>
    <row r="109" spans="1:9" ht="22.8" customHeight="1" x14ac:dyDescent="0.3">
      <c r="A109" s="61" t="s">
        <v>264</v>
      </c>
      <c r="B109" s="61"/>
      <c r="C109" s="61"/>
      <c r="D109" s="61"/>
      <c r="E109" s="61"/>
      <c r="F109" s="61"/>
      <c r="G109" s="93"/>
      <c r="H109" s="93"/>
      <c r="I109" s="93"/>
    </row>
    <row r="110" spans="1:9" x14ac:dyDescent="0.3">
      <c r="A110" s="94" t="s">
        <v>265</v>
      </c>
      <c r="B110" s="95"/>
      <c r="C110" s="95"/>
      <c r="D110" s="95"/>
      <c r="E110" s="95"/>
      <c r="F110" s="95"/>
      <c r="G110" s="4">
        <v>225</v>
      </c>
      <c r="H110" s="16">
        <v>-25617992</v>
      </c>
      <c r="I110" s="16">
        <v>19198678</v>
      </c>
    </row>
    <row r="111" spans="1:9" x14ac:dyDescent="0.3">
      <c r="A111" s="96" t="s">
        <v>266</v>
      </c>
      <c r="B111" s="97"/>
      <c r="C111" s="97"/>
      <c r="D111" s="97"/>
      <c r="E111" s="97"/>
      <c r="F111" s="97"/>
      <c r="G111" s="3">
        <v>226</v>
      </c>
      <c r="H111" s="320">
        <v>-25617992</v>
      </c>
      <c r="I111" s="320">
        <v>19198678</v>
      </c>
    </row>
    <row r="112" spans="1:9" x14ac:dyDescent="0.3">
      <c r="A112" s="98" t="s">
        <v>267</v>
      </c>
      <c r="B112" s="99"/>
      <c r="C112" s="99"/>
      <c r="D112" s="99"/>
      <c r="E112" s="99"/>
      <c r="F112" s="99"/>
      <c r="G112" s="6">
        <v>227</v>
      </c>
      <c r="H112" s="321"/>
      <c r="I112" s="321"/>
    </row>
  </sheetData>
  <sheetProtection algorithmName="SHA-512" hashValue="Ro7Z/I2UchzXy0erMl0rcbG8Bo/PI0z/ye7mLw/9MDTxLBNcaLUKHj6HkHC+O0KSY05BpsYil9ir+E/chknXLQ==" saltValue="UmbmcR5OPVSI+bBX7DfUbg==" spinCount="100000" sheet="1" objects="1" scenarios="1"/>
  <mergeCells count="112">
    <mergeCell ref="A1:I1"/>
    <mergeCell ref="A2:I2"/>
    <mergeCell ref="A3:I3"/>
    <mergeCell ref="A4:I4"/>
    <mergeCell ref="A5:F5"/>
    <mergeCell ref="A6:F6"/>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I75"/>
    <mergeCell ref="A76:F76"/>
    <mergeCell ref="A77:F77"/>
    <mergeCell ref="A78:F78"/>
    <mergeCell ref="A67:F67"/>
    <mergeCell ref="A68:I68"/>
    <mergeCell ref="A69:F69"/>
    <mergeCell ref="A70:F70"/>
    <mergeCell ref="A71:F71"/>
    <mergeCell ref="A72:F72"/>
    <mergeCell ref="A85:F85"/>
    <mergeCell ref="A86:F86"/>
    <mergeCell ref="A87:I87"/>
    <mergeCell ref="A88:F88"/>
    <mergeCell ref="A89:F89"/>
    <mergeCell ref="A90:F90"/>
    <mergeCell ref="A79:F79"/>
    <mergeCell ref="A80:F80"/>
    <mergeCell ref="A81:F81"/>
    <mergeCell ref="A82:F82"/>
    <mergeCell ref="A83:I83"/>
    <mergeCell ref="A84:F84"/>
    <mergeCell ref="A97:F97"/>
    <mergeCell ref="A98:F98"/>
    <mergeCell ref="A99:F99"/>
    <mergeCell ref="A100:F100"/>
    <mergeCell ref="A101:F101"/>
    <mergeCell ref="A102:F102"/>
    <mergeCell ref="A91:F91"/>
    <mergeCell ref="A92:F92"/>
    <mergeCell ref="A93:F93"/>
    <mergeCell ref="A94:F94"/>
    <mergeCell ref="A95:F95"/>
    <mergeCell ref="A96:F96"/>
    <mergeCell ref="A109:I109"/>
    <mergeCell ref="A110:F110"/>
    <mergeCell ref="A111:F111"/>
    <mergeCell ref="A112:F112"/>
    <mergeCell ref="A103:F103"/>
    <mergeCell ref="A104:F104"/>
    <mergeCell ref="A105:F105"/>
    <mergeCell ref="A106:F106"/>
    <mergeCell ref="A107:F107"/>
    <mergeCell ref="A108:F108"/>
  </mergeCells>
  <dataValidations count="2">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 type="whole" operator="notEqual" allowBlank="1" showInputMessage="1" showErrorMessage="1" errorTitle="Incorrect entry" error="You can enter only whole numbers" sqref="H14:I14 H61:I61 H53:I53 H25:I34 H64:I65 H110:I112 H72:I72 H69:I69 H76:I76 H79:I80 H84:I86 H88:I108">
      <formula1>999999999999</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80" zoomScaleNormal="100" zoomScaleSheetLayoutView="80" workbookViewId="0">
      <selection sqref="A1:I59"/>
    </sheetView>
  </sheetViews>
  <sheetFormatPr defaultRowHeight="14.4" x14ac:dyDescent="0.3"/>
  <cols>
    <col min="6" max="6" width="17.6640625" customWidth="1"/>
    <col min="8" max="9" width="16.21875" customWidth="1"/>
  </cols>
  <sheetData>
    <row r="1" spans="1:9" x14ac:dyDescent="0.3">
      <c r="A1" s="113" t="s">
        <v>268</v>
      </c>
      <c r="B1" s="148"/>
      <c r="C1" s="148"/>
      <c r="D1" s="148"/>
      <c r="E1" s="148"/>
      <c r="F1" s="148"/>
      <c r="G1" s="148"/>
      <c r="H1" s="148"/>
      <c r="I1" s="148"/>
    </row>
    <row r="2" spans="1:9" x14ac:dyDescent="0.3">
      <c r="A2" s="317" t="s">
        <v>158</v>
      </c>
      <c r="B2" s="148"/>
      <c r="C2" s="148"/>
      <c r="D2" s="148"/>
      <c r="E2" s="148"/>
      <c r="F2" s="148"/>
      <c r="G2" s="148"/>
      <c r="H2" s="148"/>
      <c r="I2" s="148"/>
    </row>
    <row r="3" spans="1:9" x14ac:dyDescent="0.3">
      <c r="A3" s="149" t="s">
        <v>44</v>
      </c>
      <c r="B3" s="150"/>
      <c r="C3" s="150"/>
      <c r="D3" s="150"/>
      <c r="E3" s="150"/>
      <c r="F3" s="150"/>
      <c r="G3" s="150"/>
      <c r="H3" s="150"/>
      <c r="I3" s="150"/>
    </row>
    <row r="4" spans="1:9" x14ac:dyDescent="0.3">
      <c r="A4" s="318" t="s">
        <v>478</v>
      </c>
      <c r="B4" s="312"/>
      <c r="C4" s="312"/>
      <c r="D4" s="312"/>
      <c r="E4" s="312"/>
      <c r="F4" s="312"/>
      <c r="G4" s="312"/>
      <c r="H4" s="312"/>
      <c r="I4" s="313"/>
    </row>
    <row r="5" spans="1:9" ht="51.6" thickBot="1" x14ac:dyDescent="0.35">
      <c r="A5" s="151" t="s">
        <v>45</v>
      </c>
      <c r="B5" s="152"/>
      <c r="C5" s="152"/>
      <c r="D5" s="152"/>
      <c r="E5" s="152"/>
      <c r="F5" s="153"/>
      <c r="G5" s="18" t="s">
        <v>269</v>
      </c>
      <c r="H5" s="8" t="s">
        <v>160</v>
      </c>
      <c r="I5" s="8" t="s">
        <v>161</v>
      </c>
    </row>
    <row r="6" spans="1:9" x14ac:dyDescent="0.3">
      <c r="A6" s="145">
        <v>1</v>
      </c>
      <c r="B6" s="146"/>
      <c r="C6" s="146"/>
      <c r="D6" s="146"/>
      <c r="E6" s="146"/>
      <c r="F6" s="147"/>
      <c r="G6" s="10">
        <v>2</v>
      </c>
      <c r="H6" s="10" t="s">
        <v>270</v>
      </c>
      <c r="I6" s="10" t="s">
        <v>271</v>
      </c>
    </row>
    <row r="7" spans="1:9" x14ac:dyDescent="0.3">
      <c r="A7" s="130" t="s">
        <v>272</v>
      </c>
      <c r="B7" s="131"/>
      <c r="C7" s="131"/>
      <c r="D7" s="131"/>
      <c r="E7" s="131"/>
      <c r="F7" s="131"/>
      <c r="G7" s="131"/>
      <c r="H7" s="131"/>
      <c r="I7" s="132"/>
    </row>
    <row r="8" spans="1:9" x14ac:dyDescent="0.3">
      <c r="A8" s="133" t="s">
        <v>273</v>
      </c>
      <c r="B8" s="134"/>
      <c r="C8" s="134"/>
      <c r="D8" s="134"/>
      <c r="E8" s="134"/>
      <c r="F8" s="135"/>
      <c r="G8" s="19">
        <v>1</v>
      </c>
      <c r="H8" s="322"/>
      <c r="I8" s="322"/>
    </row>
    <row r="9" spans="1:9" x14ac:dyDescent="0.3">
      <c r="A9" s="139" t="s">
        <v>274</v>
      </c>
      <c r="B9" s="140"/>
      <c r="C9" s="140"/>
      <c r="D9" s="140"/>
      <c r="E9" s="140"/>
      <c r="F9" s="141"/>
      <c r="G9" s="4">
        <v>2</v>
      </c>
      <c r="H9" s="20">
        <f>H10+H11+H12+H13+H14+H15+H16+H17</f>
        <v>0</v>
      </c>
      <c r="I9" s="20">
        <f>I10+I11+I12+I13+I14+I15+I16+I17</f>
        <v>0</v>
      </c>
    </row>
    <row r="10" spans="1:9" x14ac:dyDescent="0.3">
      <c r="A10" s="142" t="s">
        <v>275</v>
      </c>
      <c r="B10" s="143"/>
      <c r="C10" s="143"/>
      <c r="D10" s="143"/>
      <c r="E10" s="143"/>
      <c r="F10" s="144"/>
      <c r="G10" s="15">
        <v>3</v>
      </c>
      <c r="H10" s="320"/>
      <c r="I10" s="320"/>
    </row>
    <row r="11" spans="1:9" x14ac:dyDescent="0.3">
      <c r="A11" s="142" t="s">
        <v>276</v>
      </c>
      <c r="B11" s="143"/>
      <c r="C11" s="143"/>
      <c r="D11" s="143"/>
      <c r="E11" s="143"/>
      <c r="F11" s="144"/>
      <c r="G11" s="15">
        <v>4</v>
      </c>
      <c r="H11" s="320"/>
      <c r="I11" s="320"/>
    </row>
    <row r="12" spans="1:9" x14ac:dyDescent="0.3">
      <c r="A12" s="142" t="s">
        <v>277</v>
      </c>
      <c r="B12" s="143"/>
      <c r="C12" s="143"/>
      <c r="D12" s="143"/>
      <c r="E12" s="143"/>
      <c r="F12" s="144"/>
      <c r="G12" s="15">
        <v>5</v>
      </c>
      <c r="H12" s="320"/>
      <c r="I12" s="320"/>
    </row>
    <row r="13" spans="1:9" x14ac:dyDescent="0.3">
      <c r="A13" s="142" t="s">
        <v>278</v>
      </c>
      <c r="B13" s="143"/>
      <c r="C13" s="143"/>
      <c r="D13" s="143"/>
      <c r="E13" s="143"/>
      <c r="F13" s="144"/>
      <c r="G13" s="15">
        <v>6</v>
      </c>
      <c r="H13" s="320"/>
      <c r="I13" s="320"/>
    </row>
    <row r="14" spans="1:9" x14ac:dyDescent="0.3">
      <c r="A14" s="142" t="s">
        <v>279</v>
      </c>
      <c r="B14" s="143"/>
      <c r="C14" s="143"/>
      <c r="D14" s="143"/>
      <c r="E14" s="143"/>
      <c r="F14" s="144"/>
      <c r="G14" s="15">
        <v>7</v>
      </c>
      <c r="H14" s="320"/>
      <c r="I14" s="320"/>
    </row>
    <row r="15" spans="1:9" x14ac:dyDescent="0.3">
      <c r="A15" s="142" t="s">
        <v>280</v>
      </c>
      <c r="B15" s="143"/>
      <c r="C15" s="143"/>
      <c r="D15" s="143"/>
      <c r="E15" s="143"/>
      <c r="F15" s="144"/>
      <c r="G15" s="15">
        <v>8</v>
      </c>
      <c r="H15" s="320"/>
      <c r="I15" s="320"/>
    </row>
    <row r="16" spans="1:9" x14ac:dyDescent="0.3">
      <c r="A16" s="142" t="s">
        <v>281</v>
      </c>
      <c r="B16" s="143"/>
      <c r="C16" s="143"/>
      <c r="D16" s="143"/>
      <c r="E16" s="143"/>
      <c r="F16" s="144"/>
      <c r="G16" s="15">
        <v>9</v>
      </c>
      <c r="H16" s="320"/>
      <c r="I16" s="320"/>
    </row>
    <row r="17" spans="1:9" x14ac:dyDescent="0.3">
      <c r="A17" s="142" t="s">
        <v>282</v>
      </c>
      <c r="B17" s="143"/>
      <c r="C17" s="143"/>
      <c r="D17" s="143"/>
      <c r="E17" s="143"/>
      <c r="F17" s="144"/>
      <c r="G17" s="15">
        <v>10</v>
      </c>
      <c r="H17" s="320"/>
      <c r="I17" s="320"/>
    </row>
    <row r="18" spans="1:9" ht="25.8" customHeight="1" x14ac:dyDescent="0.3">
      <c r="A18" s="127" t="s">
        <v>283</v>
      </c>
      <c r="B18" s="128"/>
      <c r="C18" s="128"/>
      <c r="D18" s="128"/>
      <c r="E18" s="128"/>
      <c r="F18" s="129"/>
      <c r="G18" s="4">
        <v>11</v>
      </c>
      <c r="H18" s="20">
        <f>H8+H9</f>
        <v>0</v>
      </c>
      <c r="I18" s="20">
        <f>I8+I9</f>
        <v>0</v>
      </c>
    </row>
    <row r="19" spans="1:9" x14ac:dyDescent="0.3">
      <c r="A19" s="139" t="s">
        <v>284</v>
      </c>
      <c r="B19" s="140"/>
      <c r="C19" s="140"/>
      <c r="D19" s="140"/>
      <c r="E19" s="140"/>
      <c r="F19" s="141"/>
      <c r="G19" s="4">
        <v>12</v>
      </c>
      <c r="H19" s="20">
        <f>H20+H21+H22+H23</f>
        <v>0</v>
      </c>
      <c r="I19" s="20">
        <f>I20+I21+I22+I23</f>
        <v>0</v>
      </c>
    </row>
    <row r="20" spans="1:9" x14ac:dyDescent="0.3">
      <c r="A20" s="142" t="s">
        <v>285</v>
      </c>
      <c r="B20" s="143"/>
      <c r="C20" s="143"/>
      <c r="D20" s="143"/>
      <c r="E20" s="143"/>
      <c r="F20" s="144"/>
      <c r="G20" s="15">
        <v>13</v>
      </c>
      <c r="H20" s="323"/>
      <c r="I20" s="323"/>
    </row>
    <row r="21" spans="1:9" x14ac:dyDescent="0.3">
      <c r="A21" s="142" t="s">
        <v>286</v>
      </c>
      <c r="B21" s="143"/>
      <c r="C21" s="143"/>
      <c r="D21" s="143"/>
      <c r="E21" s="143"/>
      <c r="F21" s="144"/>
      <c r="G21" s="15">
        <v>14</v>
      </c>
      <c r="H21" s="323"/>
      <c r="I21" s="323"/>
    </row>
    <row r="22" spans="1:9" x14ac:dyDescent="0.3">
      <c r="A22" s="142" t="s">
        <v>287</v>
      </c>
      <c r="B22" s="143"/>
      <c r="C22" s="143"/>
      <c r="D22" s="143"/>
      <c r="E22" s="143"/>
      <c r="F22" s="144"/>
      <c r="G22" s="15">
        <v>15</v>
      </c>
      <c r="H22" s="323"/>
      <c r="I22" s="323"/>
    </row>
    <row r="23" spans="1:9" x14ac:dyDescent="0.3">
      <c r="A23" s="142" t="s">
        <v>288</v>
      </c>
      <c r="B23" s="143"/>
      <c r="C23" s="143"/>
      <c r="D23" s="143"/>
      <c r="E23" s="143"/>
      <c r="F23" s="144"/>
      <c r="G23" s="15">
        <v>16</v>
      </c>
      <c r="H23" s="323"/>
      <c r="I23" s="323"/>
    </row>
    <row r="24" spans="1:9" x14ac:dyDescent="0.3">
      <c r="A24" s="127" t="s">
        <v>289</v>
      </c>
      <c r="B24" s="128"/>
      <c r="C24" s="128"/>
      <c r="D24" s="128"/>
      <c r="E24" s="128"/>
      <c r="F24" s="129"/>
      <c r="G24" s="4">
        <v>17</v>
      </c>
      <c r="H24" s="20">
        <f>H18+H19</f>
        <v>0</v>
      </c>
      <c r="I24" s="20">
        <f>I18+I19</f>
        <v>0</v>
      </c>
    </row>
    <row r="25" spans="1:9" x14ac:dyDescent="0.3">
      <c r="A25" s="136" t="s">
        <v>290</v>
      </c>
      <c r="B25" s="137"/>
      <c r="C25" s="137"/>
      <c r="D25" s="137"/>
      <c r="E25" s="137"/>
      <c r="F25" s="138"/>
      <c r="G25" s="15">
        <v>18</v>
      </c>
      <c r="H25" s="323"/>
      <c r="I25" s="323"/>
    </row>
    <row r="26" spans="1:9" x14ac:dyDescent="0.3">
      <c r="A26" s="136" t="s">
        <v>291</v>
      </c>
      <c r="B26" s="137"/>
      <c r="C26" s="137"/>
      <c r="D26" s="137"/>
      <c r="E26" s="137"/>
      <c r="F26" s="138"/>
      <c r="G26" s="15">
        <v>19</v>
      </c>
      <c r="H26" s="323"/>
      <c r="I26" s="323"/>
    </row>
    <row r="27" spans="1:9" x14ac:dyDescent="0.3">
      <c r="A27" s="124" t="s">
        <v>292</v>
      </c>
      <c r="B27" s="125"/>
      <c r="C27" s="125"/>
      <c r="D27" s="125"/>
      <c r="E27" s="125"/>
      <c r="F27" s="126"/>
      <c r="G27" s="13">
        <v>20</v>
      </c>
      <c r="H27" s="21">
        <f>H24+H25+H26</f>
        <v>0</v>
      </c>
      <c r="I27" s="21">
        <f>I24+I25+I26</f>
        <v>0</v>
      </c>
    </row>
    <row r="28" spans="1:9" x14ac:dyDescent="0.3">
      <c r="A28" s="130" t="s">
        <v>293</v>
      </c>
      <c r="B28" s="131"/>
      <c r="C28" s="131"/>
      <c r="D28" s="131"/>
      <c r="E28" s="131"/>
      <c r="F28" s="131"/>
      <c r="G28" s="131"/>
      <c r="H28" s="131"/>
      <c r="I28" s="132"/>
    </row>
    <row r="29" spans="1:9" x14ac:dyDescent="0.3">
      <c r="A29" s="133" t="s">
        <v>294</v>
      </c>
      <c r="B29" s="134"/>
      <c r="C29" s="134"/>
      <c r="D29" s="134"/>
      <c r="E29" s="134"/>
      <c r="F29" s="135"/>
      <c r="G29" s="19">
        <v>21</v>
      </c>
      <c r="H29" s="320"/>
      <c r="I29" s="320"/>
    </row>
    <row r="30" spans="1:9" x14ac:dyDescent="0.3">
      <c r="A30" s="136" t="s">
        <v>295</v>
      </c>
      <c r="B30" s="137"/>
      <c r="C30" s="137"/>
      <c r="D30" s="137"/>
      <c r="E30" s="137"/>
      <c r="F30" s="138"/>
      <c r="G30" s="15">
        <v>22</v>
      </c>
      <c r="H30" s="320"/>
      <c r="I30" s="320"/>
    </row>
    <row r="31" spans="1:9" x14ac:dyDescent="0.3">
      <c r="A31" s="136" t="s">
        <v>296</v>
      </c>
      <c r="B31" s="137"/>
      <c r="C31" s="137"/>
      <c r="D31" s="137"/>
      <c r="E31" s="137"/>
      <c r="F31" s="138"/>
      <c r="G31" s="15">
        <v>23</v>
      </c>
      <c r="H31" s="320"/>
      <c r="I31" s="320"/>
    </row>
    <row r="32" spans="1:9" x14ac:dyDescent="0.3">
      <c r="A32" s="136" t="s">
        <v>297</v>
      </c>
      <c r="B32" s="137"/>
      <c r="C32" s="137"/>
      <c r="D32" s="137"/>
      <c r="E32" s="137"/>
      <c r="F32" s="138"/>
      <c r="G32" s="15">
        <v>24</v>
      </c>
      <c r="H32" s="320"/>
      <c r="I32" s="320"/>
    </row>
    <row r="33" spans="1:9" x14ac:dyDescent="0.3">
      <c r="A33" s="136" t="s">
        <v>298</v>
      </c>
      <c r="B33" s="137"/>
      <c r="C33" s="137"/>
      <c r="D33" s="137"/>
      <c r="E33" s="137"/>
      <c r="F33" s="138"/>
      <c r="G33" s="15">
        <v>25</v>
      </c>
      <c r="H33" s="320"/>
      <c r="I33" s="320"/>
    </row>
    <row r="34" spans="1:9" x14ac:dyDescent="0.3">
      <c r="A34" s="136" t="s">
        <v>299</v>
      </c>
      <c r="B34" s="137"/>
      <c r="C34" s="137"/>
      <c r="D34" s="137"/>
      <c r="E34" s="137"/>
      <c r="F34" s="138"/>
      <c r="G34" s="15">
        <v>26</v>
      </c>
      <c r="H34" s="320"/>
      <c r="I34" s="320"/>
    </row>
    <row r="35" spans="1:9" x14ac:dyDescent="0.3">
      <c r="A35" s="127" t="s">
        <v>300</v>
      </c>
      <c r="B35" s="128"/>
      <c r="C35" s="128"/>
      <c r="D35" s="128"/>
      <c r="E35" s="128"/>
      <c r="F35" s="129"/>
      <c r="G35" s="4">
        <v>27</v>
      </c>
      <c r="H35" s="16">
        <f>H29+H30+H31+H32+H33+H34</f>
        <v>0</v>
      </c>
      <c r="I35" s="16">
        <f>I29+I30+I31+I32+I33+I34</f>
        <v>0</v>
      </c>
    </row>
    <row r="36" spans="1:9" x14ac:dyDescent="0.3">
      <c r="A36" s="136" t="s">
        <v>301</v>
      </c>
      <c r="B36" s="137"/>
      <c r="C36" s="137"/>
      <c r="D36" s="137"/>
      <c r="E36" s="137"/>
      <c r="F36" s="138"/>
      <c r="G36" s="15">
        <v>28</v>
      </c>
      <c r="H36" s="320"/>
      <c r="I36" s="320"/>
    </row>
    <row r="37" spans="1:9" x14ac:dyDescent="0.3">
      <c r="A37" s="136" t="s">
        <v>302</v>
      </c>
      <c r="B37" s="137"/>
      <c r="C37" s="137"/>
      <c r="D37" s="137"/>
      <c r="E37" s="137"/>
      <c r="F37" s="138"/>
      <c r="G37" s="15">
        <v>29</v>
      </c>
      <c r="H37" s="320"/>
      <c r="I37" s="320"/>
    </row>
    <row r="38" spans="1:9" x14ac:dyDescent="0.3">
      <c r="A38" s="136" t="s">
        <v>303</v>
      </c>
      <c r="B38" s="137"/>
      <c r="C38" s="137"/>
      <c r="D38" s="137"/>
      <c r="E38" s="137"/>
      <c r="F38" s="138"/>
      <c r="G38" s="15">
        <v>30</v>
      </c>
      <c r="H38" s="320"/>
      <c r="I38" s="320"/>
    </row>
    <row r="39" spans="1:9" x14ac:dyDescent="0.3">
      <c r="A39" s="136" t="s">
        <v>304</v>
      </c>
      <c r="B39" s="137"/>
      <c r="C39" s="137"/>
      <c r="D39" s="137"/>
      <c r="E39" s="137"/>
      <c r="F39" s="138"/>
      <c r="G39" s="15">
        <v>31</v>
      </c>
      <c r="H39" s="320"/>
      <c r="I39" s="320"/>
    </row>
    <row r="40" spans="1:9" x14ac:dyDescent="0.3">
      <c r="A40" s="136" t="s">
        <v>305</v>
      </c>
      <c r="B40" s="137"/>
      <c r="C40" s="137"/>
      <c r="D40" s="137"/>
      <c r="E40" s="137"/>
      <c r="F40" s="138"/>
      <c r="G40" s="15">
        <v>32</v>
      </c>
      <c r="H40" s="320"/>
      <c r="I40" s="320"/>
    </row>
    <row r="41" spans="1:9" x14ac:dyDescent="0.3">
      <c r="A41" s="127" t="s">
        <v>306</v>
      </c>
      <c r="B41" s="128"/>
      <c r="C41" s="128"/>
      <c r="D41" s="128"/>
      <c r="E41" s="128"/>
      <c r="F41" s="129"/>
      <c r="G41" s="4">
        <v>33</v>
      </c>
      <c r="H41" s="16">
        <f>H36+H37+H38+H39+H40</f>
        <v>0</v>
      </c>
      <c r="I41" s="16">
        <f>I36+I37+I38+I39+I40</f>
        <v>0</v>
      </c>
    </row>
    <row r="42" spans="1:9" x14ac:dyDescent="0.3">
      <c r="A42" s="124" t="s">
        <v>307</v>
      </c>
      <c r="B42" s="125"/>
      <c r="C42" s="125"/>
      <c r="D42" s="125"/>
      <c r="E42" s="125"/>
      <c r="F42" s="126"/>
      <c r="G42" s="13">
        <v>34</v>
      </c>
      <c r="H42" s="17">
        <f>H35+H41</f>
        <v>0</v>
      </c>
      <c r="I42" s="17">
        <f>I35+I41</f>
        <v>0</v>
      </c>
    </row>
    <row r="43" spans="1:9" x14ac:dyDescent="0.3">
      <c r="A43" s="130" t="s">
        <v>308</v>
      </c>
      <c r="B43" s="131"/>
      <c r="C43" s="131"/>
      <c r="D43" s="131"/>
      <c r="E43" s="131"/>
      <c r="F43" s="131"/>
      <c r="G43" s="131"/>
      <c r="H43" s="131"/>
      <c r="I43" s="132"/>
    </row>
    <row r="44" spans="1:9" x14ac:dyDescent="0.3">
      <c r="A44" s="133" t="s">
        <v>309</v>
      </c>
      <c r="B44" s="134"/>
      <c r="C44" s="134"/>
      <c r="D44" s="134"/>
      <c r="E44" s="134"/>
      <c r="F44" s="135"/>
      <c r="G44" s="19">
        <v>35</v>
      </c>
      <c r="H44" s="324"/>
      <c r="I44" s="324"/>
    </row>
    <row r="45" spans="1:9" ht="25.8" customHeight="1" x14ac:dyDescent="0.3">
      <c r="A45" s="136" t="s">
        <v>310</v>
      </c>
      <c r="B45" s="137"/>
      <c r="C45" s="137"/>
      <c r="D45" s="137"/>
      <c r="E45" s="137"/>
      <c r="F45" s="138"/>
      <c r="G45" s="15">
        <v>36</v>
      </c>
      <c r="H45" s="320"/>
      <c r="I45" s="320"/>
    </row>
    <row r="46" spans="1:9" x14ac:dyDescent="0.3">
      <c r="A46" s="136" t="s">
        <v>311</v>
      </c>
      <c r="B46" s="137"/>
      <c r="C46" s="137"/>
      <c r="D46" s="137"/>
      <c r="E46" s="137"/>
      <c r="F46" s="138"/>
      <c r="G46" s="15">
        <v>37</v>
      </c>
      <c r="H46" s="320"/>
      <c r="I46" s="320"/>
    </row>
    <row r="47" spans="1:9" x14ac:dyDescent="0.3">
      <c r="A47" s="136" t="s">
        <v>312</v>
      </c>
      <c r="B47" s="137"/>
      <c r="C47" s="137"/>
      <c r="D47" s="137"/>
      <c r="E47" s="137"/>
      <c r="F47" s="138"/>
      <c r="G47" s="15">
        <v>38</v>
      </c>
      <c r="H47" s="320"/>
      <c r="I47" s="320"/>
    </row>
    <row r="48" spans="1:9" x14ac:dyDescent="0.3">
      <c r="A48" s="127" t="s">
        <v>313</v>
      </c>
      <c r="B48" s="128"/>
      <c r="C48" s="128"/>
      <c r="D48" s="128"/>
      <c r="E48" s="128"/>
      <c r="F48" s="129"/>
      <c r="G48" s="4">
        <v>39</v>
      </c>
      <c r="H48" s="16">
        <f>H44+H45+H46+H47</f>
        <v>0</v>
      </c>
      <c r="I48" s="16">
        <f>I44+I45+I46+I47</f>
        <v>0</v>
      </c>
    </row>
    <row r="49" spans="1:9" ht="27" customHeight="1" x14ac:dyDescent="0.3">
      <c r="A49" s="136" t="s">
        <v>314</v>
      </c>
      <c r="B49" s="137"/>
      <c r="C49" s="137"/>
      <c r="D49" s="137"/>
      <c r="E49" s="137"/>
      <c r="F49" s="138"/>
      <c r="G49" s="15">
        <v>40</v>
      </c>
      <c r="H49" s="320"/>
      <c r="I49" s="320"/>
    </row>
    <row r="50" spans="1:9" x14ac:dyDescent="0.3">
      <c r="A50" s="136" t="s">
        <v>315</v>
      </c>
      <c r="B50" s="137"/>
      <c r="C50" s="137"/>
      <c r="D50" s="137"/>
      <c r="E50" s="137"/>
      <c r="F50" s="138"/>
      <c r="G50" s="15">
        <v>41</v>
      </c>
      <c r="H50" s="320"/>
      <c r="I50" s="320"/>
    </row>
    <row r="51" spans="1:9" x14ac:dyDescent="0.3">
      <c r="A51" s="136" t="s">
        <v>316</v>
      </c>
      <c r="B51" s="137"/>
      <c r="C51" s="137"/>
      <c r="D51" s="137"/>
      <c r="E51" s="137"/>
      <c r="F51" s="138"/>
      <c r="G51" s="15">
        <v>42</v>
      </c>
      <c r="H51" s="320"/>
      <c r="I51" s="320"/>
    </row>
    <row r="52" spans="1:9" ht="25.8" customHeight="1" x14ac:dyDescent="0.3">
      <c r="A52" s="136" t="s">
        <v>317</v>
      </c>
      <c r="B52" s="137"/>
      <c r="C52" s="137"/>
      <c r="D52" s="137"/>
      <c r="E52" s="137"/>
      <c r="F52" s="138"/>
      <c r="G52" s="15">
        <v>43</v>
      </c>
      <c r="H52" s="320"/>
      <c r="I52" s="320"/>
    </row>
    <row r="53" spans="1:9" x14ac:dyDescent="0.3">
      <c r="A53" s="136" t="s">
        <v>318</v>
      </c>
      <c r="B53" s="137"/>
      <c r="C53" s="137"/>
      <c r="D53" s="137"/>
      <c r="E53" s="137"/>
      <c r="F53" s="138"/>
      <c r="G53" s="15">
        <v>44</v>
      </c>
      <c r="H53" s="320"/>
      <c r="I53" s="320"/>
    </row>
    <row r="54" spans="1:9" x14ac:dyDescent="0.3">
      <c r="A54" s="127" t="s">
        <v>319</v>
      </c>
      <c r="B54" s="128"/>
      <c r="C54" s="128"/>
      <c r="D54" s="128"/>
      <c r="E54" s="128"/>
      <c r="F54" s="129"/>
      <c r="G54" s="4">
        <v>45</v>
      </c>
      <c r="H54" s="16">
        <f>H49+H50+H51+H52+H53</f>
        <v>0</v>
      </c>
      <c r="I54" s="16">
        <f>I49+I50+I51+I52+I53</f>
        <v>0</v>
      </c>
    </row>
    <row r="55" spans="1:9" x14ac:dyDescent="0.3">
      <c r="A55" s="118" t="s">
        <v>320</v>
      </c>
      <c r="B55" s="119"/>
      <c r="C55" s="119"/>
      <c r="D55" s="119"/>
      <c r="E55" s="119"/>
      <c r="F55" s="120"/>
      <c r="G55" s="4">
        <v>46</v>
      </c>
      <c r="H55" s="16">
        <f>H48+H54</f>
        <v>0</v>
      </c>
      <c r="I55" s="16">
        <f>I48+I54</f>
        <v>0</v>
      </c>
    </row>
    <row r="56" spans="1:9" x14ac:dyDescent="0.3">
      <c r="A56" s="63" t="s">
        <v>321</v>
      </c>
      <c r="B56" s="64"/>
      <c r="C56" s="64"/>
      <c r="D56" s="64"/>
      <c r="E56" s="64"/>
      <c r="F56" s="65"/>
      <c r="G56" s="15">
        <v>47</v>
      </c>
      <c r="H56" s="320"/>
      <c r="I56" s="320"/>
    </row>
    <row r="57" spans="1:9" x14ac:dyDescent="0.3">
      <c r="A57" s="118" t="s">
        <v>322</v>
      </c>
      <c r="B57" s="119"/>
      <c r="C57" s="119"/>
      <c r="D57" s="119"/>
      <c r="E57" s="119"/>
      <c r="F57" s="120"/>
      <c r="G57" s="4">
        <v>48</v>
      </c>
      <c r="H57" s="16">
        <f>H27+H42+H55+H56</f>
        <v>0</v>
      </c>
      <c r="I57" s="16">
        <f>I27+I42+I55+I56</f>
        <v>0</v>
      </c>
    </row>
    <row r="58" spans="1:9" x14ac:dyDescent="0.3">
      <c r="A58" s="121" t="s">
        <v>323</v>
      </c>
      <c r="B58" s="122"/>
      <c r="C58" s="122"/>
      <c r="D58" s="122"/>
      <c r="E58" s="122"/>
      <c r="F58" s="123"/>
      <c r="G58" s="15">
        <v>49</v>
      </c>
      <c r="H58" s="320"/>
      <c r="I58" s="320"/>
    </row>
    <row r="59" spans="1:9" x14ac:dyDescent="0.3">
      <c r="A59" s="124" t="s">
        <v>324</v>
      </c>
      <c r="B59" s="125"/>
      <c r="C59" s="125"/>
      <c r="D59" s="125"/>
      <c r="E59" s="125"/>
      <c r="F59" s="126"/>
      <c r="G59" s="13">
        <v>50</v>
      </c>
      <c r="H59" s="17">
        <f>H57+H58</f>
        <v>0</v>
      </c>
      <c r="I59" s="17">
        <f>I57+I58</f>
        <v>0</v>
      </c>
    </row>
  </sheetData>
  <sheetProtection algorithmName="SHA-512" hashValue="BoKr4U4IQwpIgO+2XfHt9RY8f0AJXNZQAZJsWBRwrkoevZtZfSrFAWjEvkZHr7ZppIORuwgKZPcfa/EZ366i5Q==" saltValue="BFrMlPnw155p3xvldoaTUQ==" spinCount="100000" sheet="1" objects="1" scenarios="1"/>
  <mergeCells count="59">
    <mergeCell ref="A6:F6"/>
    <mergeCell ref="A1:I1"/>
    <mergeCell ref="A2:I2"/>
    <mergeCell ref="A3:I3"/>
    <mergeCell ref="A4:I4"/>
    <mergeCell ref="A5:F5"/>
    <mergeCell ref="A18:F18"/>
    <mergeCell ref="A7:I7"/>
    <mergeCell ref="A8:F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I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I43"/>
    <mergeCell ref="A44:F44"/>
    <mergeCell ref="A45:F45"/>
    <mergeCell ref="A46:F46"/>
    <mergeCell ref="A47:F47"/>
    <mergeCell ref="A48:F48"/>
    <mergeCell ref="A49:F49"/>
    <mergeCell ref="A50:F50"/>
    <mergeCell ref="A51:F51"/>
    <mergeCell ref="A52:F52"/>
    <mergeCell ref="A53:F53"/>
    <mergeCell ref="A55:F55"/>
    <mergeCell ref="A56:F56"/>
    <mergeCell ref="A57:F57"/>
    <mergeCell ref="A58:F58"/>
    <mergeCell ref="A59:F59"/>
  </mergeCells>
  <dataValidations count="3">
    <dataValidation type="whole" operator="greaterThanOrEqual" allowBlank="1" showInputMessage="1" showErrorMessage="1" errorTitle="Incorrect entry" error="You can enter only positive whole numbers or a zero" sqref="H10:I10 H14:I14 H29:I35 H44:I48 H58:I59">
      <formula1>0</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notEqual" allowBlank="1" showInputMessage="1" showErrorMessage="1" errorTitle="Incorrect entry" error="You can enter only whole numbers or a zero" sqref="H39:I39 H55:I57 H42:I42 H8:I27">
      <formula1>999999999999</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0" zoomScaleNormal="100" zoomScaleSheetLayoutView="80" workbookViewId="0">
      <selection sqref="A1:I53"/>
    </sheetView>
  </sheetViews>
  <sheetFormatPr defaultRowHeight="14.4" x14ac:dyDescent="0.3"/>
  <cols>
    <col min="6" max="6" width="17" customWidth="1"/>
    <col min="8" max="9" width="11.33203125" customWidth="1"/>
  </cols>
  <sheetData>
    <row r="1" spans="1:9" x14ac:dyDescent="0.3">
      <c r="A1" s="113" t="s">
        <v>325</v>
      </c>
      <c r="B1" s="148"/>
      <c r="C1" s="148"/>
      <c r="D1" s="148"/>
      <c r="E1" s="148"/>
      <c r="F1" s="148"/>
      <c r="G1" s="148"/>
      <c r="H1" s="148"/>
      <c r="I1" s="148"/>
    </row>
    <row r="2" spans="1:9" x14ac:dyDescent="0.3">
      <c r="A2" s="317" t="s">
        <v>470</v>
      </c>
      <c r="B2" s="148"/>
      <c r="C2" s="148"/>
      <c r="D2" s="148"/>
      <c r="E2" s="148"/>
      <c r="F2" s="148"/>
      <c r="G2" s="148"/>
      <c r="H2" s="148"/>
      <c r="I2" s="148"/>
    </row>
    <row r="3" spans="1:9" x14ac:dyDescent="0.3">
      <c r="A3" s="149" t="s">
        <v>44</v>
      </c>
      <c r="B3" s="164"/>
      <c r="C3" s="164"/>
      <c r="D3" s="164"/>
      <c r="E3" s="164"/>
      <c r="F3" s="164"/>
      <c r="G3" s="164"/>
      <c r="H3" s="164"/>
      <c r="I3" s="164"/>
    </row>
    <row r="4" spans="1:9" x14ac:dyDescent="0.3">
      <c r="A4" s="325" t="s">
        <v>478</v>
      </c>
      <c r="B4" s="312"/>
      <c r="C4" s="312"/>
      <c r="D4" s="312"/>
      <c r="E4" s="312"/>
      <c r="F4" s="312"/>
      <c r="G4" s="312"/>
      <c r="H4" s="312"/>
      <c r="I4" s="313"/>
    </row>
    <row r="5" spans="1:9" ht="51.6" thickBot="1" x14ac:dyDescent="0.35">
      <c r="A5" s="151" t="s">
        <v>45</v>
      </c>
      <c r="B5" s="152"/>
      <c r="C5" s="152"/>
      <c r="D5" s="152"/>
      <c r="E5" s="152"/>
      <c r="F5" s="153"/>
      <c r="G5" s="7" t="s">
        <v>159</v>
      </c>
      <c r="H5" s="8" t="s">
        <v>160</v>
      </c>
      <c r="I5" s="8" t="s">
        <v>161</v>
      </c>
    </row>
    <row r="6" spans="1:9" x14ac:dyDescent="0.3">
      <c r="A6" s="145">
        <v>1</v>
      </c>
      <c r="B6" s="146"/>
      <c r="C6" s="146"/>
      <c r="D6" s="146"/>
      <c r="E6" s="146"/>
      <c r="F6" s="147"/>
      <c r="G6" s="9">
        <v>2</v>
      </c>
      <c r="H6" s="10" t="s">
        <v>270</v>
      </c>
      <c r="I6" s="10" t="s">
        <v>271</v>
      </c>
    </row>
    <row r="7" spans="1:9" x14ac:dyDescent="0.3">
      <c r="A7" s="130" t="s">
        <v>272</v>
      </c>
      <c r="B7" s="158"/>
      <c r="C7" s="158"/>
      <c r="D7" s="158"/>
      <c r="E7" s="158"/>
      <c r="F7" s="158"/>
      <c r="G7" s="158"/>
      <c r="H7" s="158"/>
      <c r="I7" s="159"/>
    </row>
    <row r="8" spans="1:9" x14ac:dyDescent="0.3">
      <c r="A8" s="163" t="s">
        <v>326</v>
      </c>
      <c r="B8" s="163"/>
      <c r="C8" s="163"/>
      <c r="D8" s="163"/>
      <c r="E8" s="163"/>
      <c r="F8" s="163"/>
      <c r="G8" s="22">
        <v>1</v>
      </c>
      <c r="H8" s="324">
        <v>33122007</v>
      </c>
      <c r="I8" s="324">
        <v>61132422</v>
      </c>
    </row>
    <row r="9" spans="1:9" x14ac:dyDescent="0.3">
      <c r="A9" s="100" t="s">
        <v>327</v>
      </c>
      <c r="B9" s="100"/>
      <c r="C9" s="100"/>
      <c r="D9" s="100"/>
      <c r="E9" s="100"/>
      <c r="F9" s="100"/>
      <c r="G9" s="3">
        <v>2</v>
      </c>
      <c r="H9" s="324">
        <v>83306</v>
      </c>
      <c r="I9" s="324">
        <v>194394</v>
      </c>
    </row>
    <row r="10" spans="1:9" x14ac:dyDescent="0.3">
      <c r="A10" s="100" t="s">
        <v>328</v>
      </c>
      <c r="B10" s="100"/>
      <c r="C10" s="100"/>
      <c r="D10" s="100"/>
      <c r="E10" s="100"/>
      <c r="F10" s="100"/>
      <c r="G10" s="3">
        <v>3</v>
      </c>
      <c r="H10" s="324">
        <v>213964</v>
      </c>
      <c r="I10" s="324">
        <v>111148</v>
      </c>
    </row>
    <row r="11" spans="1:9" x14ac:dyDescent="0.3">
      <c r="A11" s="100" t="s">
        <v>329</v>
      </c>
      <c r="B11" s="100"/>
      <c r="C11" s="100"/>
      <c r="D11" s="100"/>
      <c r="E11" s="100"/>
      <c r="F11" s="100"/>
      <c r="G11" s="3">
        <v>4</v>
      </c>
      <c r="H11" s="324">
        <v>1397260</v>
      </c>
      <c r="I11" s="324">
        <v>1355381</v>
      </c>
    </row>
    <row r="12" spans="1:9" x14ac:dyDescent="0.3">
      <c r="A12" s="100" t="s">
        <v>330</v>
      </c>
      <c r="B12" s="100"/>
      <c r="C12" s="100"/>
      <c r="D12" s="100"/>
      <c r="E12" s="100"/>
      <c r="F12" s="100"/>
      <c r="G12" s="3">
        <v>5</v>
      </c>
      <c r="H12" s="324">
        <v>507144</v>
      </c>
      <c r="I12" s="324">
        <v>578802</v>
      </c>
    </row>
    <row r="13" spans="1:9" x14ac:dyDescent="0.3">
      <c r="A13" s="102" t="s">
        <v>331</v>
      </c>
      <c r="B13" s="102"/>
      <c r="C13" s="102"/>
      <c r="D13" s="102"/>
      <c r="E13" s="102"/>
      <c r="F13" s="102"/>
      <c r="G13" s="4">
        <v>6</v>
      </c>
      <c r="H13" s="16">
        <v>35323681</v>
      </c>
      <c r="I13" s="16">
        <v>63372147</v>
      </c>
    </row>
    <row r="14" spans="1:9" x14ac:dyDescent="0.3">
      <c r="A14" s="100" t="s">
        <v>332</v>
      </c>
      <c r="B14" s="100"/>
      <c r="C14" s="100"/>
      <c r="D14" s="100"/>
      <c r="E14" s="100"/>
      <c r="F14" s="100"/>
      <c r="G14" s="3">
        <v>7</v>
      </c>
      <c r="H14" s="324">
        <v>-15296157</v>
      </c>
      <c r="I14" s="324">
        <v>-23931368</v>
      </c>
    </row>
    <row r="15" spans="1:9" x14ac:dyDescent="0.3">
      <c r="A15" s="100" t="s">
        <v>333</v>
      </c>
      <c r="B15" s="100"/>
      <c r="C15" s="100"/>
      <c r="D15" s="100"/>
      <c r="E15" s="100"/>
      <c r="F15" s="100"/>
      <c r="G15" s="3">
        <v>8</v>
      </c>
      <c r="H15" s="324">
        <v>-2202674</v>
      </c>
      <c r="I15" s="324">
        <v>-2573087</v>
      </c>
    </row>
    <row r="16" spans="1:9" x14ac:dyDescent="0.3">
      <c r="A16" s="100" t="s">
        <v>334</v>
      </c>
      <c r="B16" s="100"/>
      <c r="C16" s="100"/>
      <c r="D16" s="100"/>
      <c r="E16" s="100"/>
      <c r="F16" s="100"/>
      <c r="G16" s="3">
        <v>9</v>
      </c>
      <c r="H16" s="324">
        <v>-252647</v>
      </c>
      <c r="I16" s="324">
        <v>-294305</v>
      </c>
    </row>
    <row r="17" spans="1:9" x14ac:dyDescent="0.3">
      <c r="A17" s="100" t="s">
        <v>335</v>
      </c>
      <c r="B17" s="100"/>
      <c r="C17" s="100"/>
      <c r="D17" s="100"/>
      <c r="E17" s="100"/>
      <c r="F17" s="100"/>
      <c r="G17" s="3">
        <v>10</v>
      </c>
      <c r="H17" s="324">
        <v>-2778172</v>
      </c>
      <c r="I17" s="324">
        <v>-858401</v>
      </c>
    </row>
    <row r="18" spans="1:9" x14ac:dyDescent="0.3">
      <c r="A18" s="100" t="s">
        <v>336</v>
      </c>
      <c r="B18" s="100"/>
      <c r="C18" s="100"/>
      <c r="D18" s="100"/>
      <c r="E18" s="100"/>
      <c r="F18" s="100"/>
      <c r="G18" s="3">
        <v>11</v>
      </c>
      <c r="H18" s="324"/>
      <c r="I18" s="324"/>
    </row>
    <row r="19" spans="1:9" x14ac:dyDescent="0.3">
      <c r="A19" s="100" t="s">
        <v>337</v>
      </c>
      <c r="B19" s="100"/>
      <c r="C19" s="100"/>
      <c r="D19" s="100"/>
      <c r="E19" s="100"/>
      <c r="F19" s="100"/>
      <c r="G19" s="3">
        <v>12</v>
      </c>
      <c r="H19" s="324">
        <v>-4530956</v>
      </c>
      <c r="I19" s="324">
        <v>-8289996</v>
      </c>
    </row>
    <row r="20" spans="1:9" x14ac:dyDescent="0.3">
      <c r="A20" s="161" t="s">
        <v>338</v>
      </c>
      <c r="B20" s="162"/>
      <c r="C20" s="162"/>
      <c r="D20" s="162"/>
      <c r="E20" s="162"/>
      <c r="F20" s="162"/>
      <c r="G20" s="13">
        <v>13</v>
      </c>
      <c r="H20" s="17">
        <v>-25060606</v>
      </c>
      <c r="I20" s="17">
        <v>-35947157</v>
      </c>
    </row>
    <row r="21" spans="1:9" ht="23.4" customHeight="1" x14ac:dyDescent="0.3">
      <c r="A21" s="161" t="s">
        <v>339</v>
      </c>
      <c r="B21" s="162"/>
      <c r="C21" s="162"/>
      <c r="D21" s="162"/>
      <c r="E21" s="162"/>
      <c r="F21" s="162"/>
      <c r="G21" s="13">
        <v>14</v>
      </c>
      <c r="H21" s="17">
        <v>10263075</v>
      </c>
      <c r="I21" s="17">
        <v>27424990</v>
      </c>
    </row>
    <row r="22" spans="1:9" x14ac:dyDescent="0.3">
      <c r="A22" s="130" t="s">
        <v>293</v>
      </c>
      <c r="B22" s="158"/>
      <c r="C22" s="158"/>
      <c r="D22" s="158"/>
      <c r="E22" s="158"/>
      <c r="F22" s="158"/>
      <c r="G22" s="158"/>
      <c r="H22" s="158"/>
      <c r="I22" s="159"/>
    </row>
    <row r="23" spans="1:9" x14ac:dyDescent="0.3">
      <c r="A23" s="163" t="s">
        <v>340</v>
      </c>
      <c r="B23" s="163"/>
      <c r="C23" s="163"/>
      <c r="D23" s="163"/>
      <c r="E23" s="163"/>
      <c r="F23" s="163"/>
      <c r="G23" s="22">
        <v>15</v>
      </c>
      <c r="H23" s="324">
        <v>2500</v>
      </c>
      <c r="I23" s="324">
        <v>6250</v>
      </c>
    </row>
    <row r="24" spans="1:9" x14ac:dyDescent="0.3">
      <c r="A24" s="100" t="s">
        <v>341</v>
      </c>
      <c r="B24" s="100"/>
      <c r="C24" s="100"/>
      <c r="D24" s="100"/>
      <c r="E24" s="100"/>
      <c r="F24" s="100"/>
      <c r="G24" s="22">
        <v>16</v>
      </c>
      <c r="H24" s="324">
        <v>5153808</v>
      </c>
      <c r="I24" s="324"/>
    </row>
    <row r="25" spans="1:9" x14ac:dyDescent="0.3">
      <c r="A25" s="100" t="s">
        <v>342</v>
      </c>
      <c r="B25" s="100"/>
      <c r="C25" s="100"/>
      <c r="D25" s="100"/>
      <c r="E25" s="100"/>
      <c r="F25" s="100"/>
      <c r="G25" s="22">
        <v>17</v>
      </c>
      <c r="H25" s="324">
        <v>67646</v>
      </c>
      <c r="I25" s="324">
        <v>34179</v>
      </c>
    </row>
    <row r="26" spans="1:9" x14ac:dyDescent="0.3">
      <c r="A26" s="100" t="s">
        <v>343</v>
      </c>
      <c r="B26" s="100"/>
      <c r="C26" s="100"/>
      <c r="D26" s="100"/>
      <c r="E26" s="100"/>
      <c r="F26" s="100"/>
      <c r="G26" s="22">
        <v>18</v>
      </c>
      <c r="H26" s="324"/>
      <c r="I26" s="324">
        <v>2213194</v>
      </c>
    </row>
    <row r="27" spans="1:9" x14ac:dyDescent="0.3">
      <c r="A27" s="100" t="s">
        <v>344</v>
      </c>
      <c r="B27" s="100"/>
      <c r="C27" s="100"/>
      <c r="D27" s="100"/>
      <c r="E27" s="100"/>
      <c r="F27" s="100"/>
      <c r="G27" s="22">
        <v>19</v>
      </c>
      <c r="H27" s="324">
        <v>11277619</v>
      </c>
      <c r="I27" s="324">
        <v>5879019</v>
      </c>
    </row>
    <row r="28" spans="1:9" x14ac:dyDescent="0.3">
      <c r="A28" s="100" t="s">
        <v>345</v>
      </c>
      <c r="B28" s="100"/>
      <c r="C28" s="100"/>
      <c r="D28" s="100"/>
      <c r="E28" s="100"/>
      <c r="F28" s="100"/>
      <c r="G28" s="22">
        <v>20</v>
      </c>
      <c r="H28" s="324"/>
      <c r="I28" s="324"/>
    </row>
    <row r="29" spans="1:9" x14ac:dyDescent="0.3">
      <c r="A29" s="102" t="s">
        <v>346</v>
      </c>
      <c r="B29" s="102"/>
      <c r="C29" s="102"/>
      <c r="D29" s="102"/>
      <c r="E29" s="102"/>
      <c r="F29" s="102"/>
      <c r="G29" s="4">
        <v>21</v>
      </c>
      <c r="H29" s="16">
        <v>16501573</v>
      </c>
      <c r="I29" s="16">
        <v>8132642</v>
      </c>
    </row>
    <row r="30" spans="1:9" x14ac:dyDescent="0.3">
      <c r="A30" s="100" t="s">
        <v>347</v>
      </c>
      <c r="B30" s="100"/>
      <c r="C30" s="100"/>
      <c r="D30" s="100"/>
      <c r="E30" s="100"/>
      <c r="F30" s="100"/>
      <c r="G30" s="3">
        <v>22</v>
      </c>
      <c r="H30" s="324">
        <v>-16870737</v>
      </c>
      <c r="I30" s="324">
        <v>-18756496</v>
      </c>
    </row>
    <row r="31" spans="1:9" x14ac:dyDescent="0.3">
      <c r="A31" s="100" t="s">
        <v>348</v>
      </c>
      <c r="B31" s="100"/>
      <c r="C31" s="100"/>
      <c r="D31" s="100"/>
      <c r="E31" s="100"/>
      <c r="F31" s="100"/>
      <c r="G31" s="3">
        <v>23</v>
      </c>
      <c r="H31" s="324"/>
      <c r="I31" s="324"/>
    </row>
    <row r="32" spans="1:9" x14ac:dyDescent="0.3">
      <c r="A32" s="100" t="s">
        <v>349</v>
      </c>
      <c r="B32" s="100"/>
      <c r="C32" s="100"/>
      <c r="D32" s="100"/>
      <c r="E32" s="100"/>
      <c r="F32" s="100"/>
      <c r="G32" s="3">
        <v>24</v>
      </c>
      <c r="H32" s="324">
        <v>-10421919</v>
      </c>
      <c r="I32" s="324">
        <v>-12641576</v>
      </c>
    </row>
    <row r="33" spans="1:9" x14ac:dyDescent="0.3">
      <c r="A33" s="100" t="s">
        <v>350</v>
      </c>
      <c r="B33" s="100"/>
      <c r="C33" s="100"/>
      <c r="D33" s="100"/>
      <c r="E33" s="100"/>
      <c r="F33" s="100"/>
      <c r="G33" s="3">
        <v>25</v>
      </c>
      <c r="H33" s="324"/>
      <c r="I33" s="324">
        <v>-1262600</v>
      </c>
    </row>
    <row r="34" spans="1:9" x14ac:dyDescent="0.3">
      <c r="A34" s="100" t="s">
        <v>351</v>
      </c>
      <c r="B34" s="100"/>
      <c r="C34" s="100"/>
      <c r="D34" s="100"/>
      <c r="E34" s="100"/>
      <c r="F34" s="100"/>
      <c r="G34" s="3">
        <v>26</v>
      </c>
      <c r="H34" s="324"/>
      <c r="I34" s="324"/>
    </row>
    <row r="35" spans="1:9" x14ac:dyDescent="0.3">
      <c r="A35" s="102" t="s">
        <v>352</v>
      </c>
      <c r="B35" s="102"/>
      <c r="C35" s="102"/>
      <c r="D35" s="102"/>
      <c r="E35" s="102"/>
      <c r="F35" s="102"/>
      <c r="G35" s="4">
        <v>27</v>
      </c>
      <c r="H35" s="16">
        <v>-27292656</v>
      </c>
      <c r="I35" s="16">
        <v>-32660672</v>
      </c>
    </row>
    <row r="36" spans="1:9" x14ac:dyDescent="0.3">
      <c r="A36" s="161" t="s">
        <v>353</v>
      </c>
      <c r="B36" s="162"/>
      <c r="C36" s="162"/>
      <c r="D36" s="162"/>
      <c r="E36" s="162"/>
      <c r="F36" s="162"/>
      <c r="G36" s="13">
        <v>28</v>
      </c>
      <c r="H36" s="17">
        <v>-10791083</v>
      </c>
      <c r="I36" s="17">
        <v>-24528030</v>
      </c>
    </row>
    <row r="37" spans="1:9" x14ac:dyDescent="0.3">
      <c r="A37" s="130" t="s">
        <v>308</v>
      </c>
      <c r="B37" s="158"/>
      <c r="C37" s="158"/>
      <c r="D37" s="158"/>
      <c r="E37" s="158"/>
      <c r="F37" s="158"/>
      <c r="G37" s="158">
        <v>0</v>
      </c>
      <c r="H37" s="158"/>
      <c r="I37" s="159"/>
    </row>
    <row r="38" spans="1:9" x14ac:dyDescent="0.3">
      <c r="A38" s="160" t="s">
        <v>354</v>
      </c>
      <c r="B38" s="160"/>
      <c r="C38" s="160"/>
      <c r="D38" s="160"/>
      <c r="E38" s="160"/>
      <c r="F38" s="160"/>
      <c r="G38" s="22">
        <v>29</v>
      </c>
      <c r="H38" s="324"/>
      <c r="I38" s="324">
        <v>16642208</v>
      </c>
    </row>
    <row r="39" spans="1:9" x14ac:dyDescent="0.3">
      <c r="A39" s="53" t="s">
        <v>355</v>
      </c>
      <c r="B39" s="53"/>
      <c r="C39" s="53"/>
      <c r="D39" s="53"/>
      <c r="E39" s="53"/>
      <c r="F39" s="53"/>
      <c r="G39" s="22">
        <v>30</v>
      </c>
      <c r="H39" s="324"/>
      <c r="I39" s="324"/>
    </row>
    <row r="40" spans="1:9" x14ac:dyDescent="0.3">
      <c r="A40" s="53" t="s">
        <v>356</v>
      </c>
      <c r="B40" s="53"/>
      <c r="C40" s="53"/>
      <c r="D40" s="53"/>
      <c r="E40" s="53"/>
      <c r="F40" s="53"/>
      <c r="G40" s="22">
        <v>31</v>
      </c>
      <c r="H40" s="324">
        <v>6530000</v>
      </c>
      <c r="I40" s="324"/>
    </row>
    <row r="41" spans="1:9" x14ac:dyDescent="0.3">
      <c r="A41" s="53" t="s">
        <v>357</v>
      </c>
      <c r="B41" s="53"/>
      <c r="C41" s="53"/>
      <c r="D41" s="53"/>
      <c r="E41" s="53"/>
      <c r="F41" s="53"/>
      <c r="G41" s="22">
        <v>32</v>
      </c>
      <c r="H41" s="324"/>
      <c r="I41" s="324"/>
    </row>
    <row r="42" spans="1:9" x14ac:dyDescent="0.3">
      <c r="A42" s="102" t="s">
        <v>358</v>
      </c>
      <c r="B42" s="102"/>
      <c r="C42" s="102"/>
      <c r="D42" s="102"/>
      <c r="E42" s="102"/>
      <c r="F42" s="102"/>
      <c r="G42" s="4">
        <v>33</v>
      </c>
      <c r="H42" s="16">
        <v>6530000</v>
      </c>
      <c r="I42" s="16">
        <v>16642208</v>
      </c>
    </row>
    <row r="43" spans="1:9" x14ac:dyDescent="0.3">
      <c r="A43" s="53" t="s">
        <v>359</v>
      </c>
      <c r="B43" s="53"/>
      <c r="C43" s="53"/>
      <c r="D43" s="53"/>
      <c r="E43" s="53"/>
      <c r="F43" s="53"/>
      <c r="G43" s="3">
        <v>34</v>
      </c>
      <c r="H43" s="324">
        <v>-2634426</v>
      </c>
      <c r="I43" s="324">
        <v>-1250000</v>
      </c>
    </row>
    <row r="44" spans="1:9" x14ac:dyDescent="0.3">
      <c r="A44" s="53" t="s">
        <v>360</v>
      </c>
      <c r="B44" s="53"/>
      <c r="C44" s="53"/>
      <c r="D44" s="53"/>
      <c r="E44" s="53"/>
      <c r="F44" s="53"/>
      <c r="G44" s="3">
        <v>35</v>
      </c>
      <c r="H44" s="324"/>
      <c r="I44" s="324">
        <v>-6189411</v>
      </c>
    </row>
    <row r="45" spans="1:9" x14ac:dyDescent="0.3">
      <c r="A45" s="53" t="s">
        <v>361</v>
      </c>
      <c r="B45" s="53"/>
      <c r="C45" s="53"/>
      <c r="D45" s="53"/>
      <c r="E45" s="53"/>
      <c r="F45" s="53"/>
      <c r="G45" s="3">
        <v>36</v>
      </c>
      <c r="H45" s="324">
        <v>-2591000</v>
      </c>
      <c r="I45" s="324"/>
    </row>
    <row r="46" spans="1:9" x14ac:dyDescent="0.3">
      <c r="A46" s="53" t="s">
        <v>362</v>
      </c>
      <c r="B46" s="53"/>
      <c r="C46" s="53"/>
      <c r="D46" s="53"/>
      <c r="E46" s="53"/>
      <c r="F46" s="53"/>
      <c r="G46" s="3">
        <v>37</v>
      </c>
      <c r="H46" s="324"/>
      <c r="I46" s="324"/>
    </row>
    <row r="47" spans="1:9" x14ac:dyDescent="0.3">
      <c r="A47" s="53" t="s">
        <v>363</v>
      </c>
      <c r="B47" s="53"/>
      <c r="C47" s="53"/>
      <c r="D47" s="53"/>
      <c r="E47" s="53"/>
      <c r="F47" s="53"/>
      <c r="G47" s="3">
        <v>38</v>
      </c>
      <c r="H47" s="324"/>
      <c r="I47" s="324"/>
    </row>
    <row r="48" spans="1:9" x14ac:dyDescent="0.3">
      <c r="A48" s="102" t="s">
        <v>364</v>
      </c>
      <c r="B48" s="102"/>
      <c r="C48" s="102"/>
      <c r="D48" s="102"/>
      <c r="E48" s="102"/>
      <c r="F48" s="102"/>
      <c r="G48" s="4">
        <v>39</v>
      </c>
      <c r="H48" s="16">
        <v>-5225426</v>
      </c>
      <c r="I48" s="16">
        <v>-7439411</v>
      </c>
    </row>
    <row r="49" spans="1:9" x14ac:dyDescent="0.3">
      <c r="A49" s="94" t="s">
        <v>365</v>
      </c>
      <c r="B49" s="95"/>
      <c r="C49" s="95"/>
      <c r="D49" s="95"/>
      <c r="E49" s="95"/>
      <c r="F49" s="95"/>
      <c r="G49" s="4">
        <v>40</v>
      </c>
      <c r="H49" s="16">
        <v>1304574</v>
      </c>
      <c r="I49" s="16">
        <v>9202797</v>
      </c>
    </row>
    <row r="50" spans="1:9" x14ac:dyDescent="0.3">
      <c r="A50" s="100" t="s">
        <v>366</v>
      </c>
      <c r="B50" s="100"/>
      <c r="C50" s="100"/>
      <c r="D50" s="100"/>
      <c r="E50" s="100"/>
      <c r="F50" s="100"/>
      <c r="G50" s="3">
        <v>41</v>
      </c>
      <c r="H50" s="324"/>
      <c r="I50" s="324"/>
    </row>
    <row r="51" spans="1:9" ht="25.2" customHeight="1" x14ac:dyDescent="0.3">
      <c r="A51" s="94" t="s">
        <v>367</v>
      </c>
      <c r="B51" s="95"/>
      <c r="C51" s="95"/>
      <c r="D51" s="95"/>
      <c r="E51" s="95"/>
      <c r="F51" s="95"/>
      <c r="G51" s="4">
        <v>42</v>
      </c>
      <c r="H51" s="16">
        <v>776566</v>
      </c>
      <c r="I51" s="16">
        <v>12099757</v>
      </c>
    </row>
    <row r="52" spans="1:9" x14ac:dyDescent="0.3">
      <c r="A52" s="154" t="s">
        <v>368</v>
      </c>
      <c r="B52" s="155"/>
      <c r="C52" s="155"/>
      <c r="D52" s="155"/>
      <c r="E52" s="155"/>
      <c r="F52" s="155"/>
      <c r="G52" s="3">
        <v>43</v>
      </c>
      <c r="H52" s="324">
        <v>18664988</v>
      </c>
      <c r="I52" s="324">
        <v>19441554</v>
      </c>
    </row>
    <row r="53" spans="1:9" ht="25.2" customHeight="1" x14ac:dyDescent="0.3">
      <c r="A53" s="156" t="s">
        <v>369</v>
      </c>
      <c r="B53" s="157"/>
      <c r="C53" s="157"/>
      <c r="D53" s="157"/>
      <c r="E53" s="157"/>
      <c r="F53" s="157"/>
      <c r="G53" s="6">
        <v>44</v>
      </c>
      <c r="H53" s="23">
        <v>19441554</v>
      </c>
      <c r="I53" s="23">
        <v>31541311</v>
      </c>
    </row>
  </sheetData>
  <sheetProtection algorithmName="SHA-512" hashValue="2N1QHeqROmGfcGNbzFPfieyHCQfS0Wvi8CyyNZf58Uro5F+r5OfvuS3q8rqYeIXHnRbeUVJP8Egdia5wt/Jqkw==" saltValue="NHTKX2rGV+iTUVBnWBQ+WA==" spinCount="100000" sheet="1" objects="1" scenarios="1"/>
  <mergeCells count="53">
    <mergeCell ref="A12:F12"/>
    <mergeCell ref="A1:I1"/>
    <mergeCell ref="A2:I2"/>
    <mergeCell ref="A3:I3"/>
    <mergeCell ref="A4:I4"/>
    <mergeCell ref="A5:F5"/>
    <mergeCell ref="A6:F6"/>
    <mergeCell ref="A7:I7"/>
    <mergeCell ref="A8:F8"/>
    <mergeCell ref="A9:F9"/>
    <mergeCell ref="A10:F10"/>
    <mergeCell ref="A11:F11"/>
    <mergeCell ref="A24:F24"/>
    <mergeCell ref="A13:F13"/>
    <mergeCell ref="A14:F14"/>
    <mergeCell ref="A15:F15"/>
    <mergeCell ref="A16:F16"/>
    <mergeCell ref="A17:F17"/>
    <mergeCell ref="A18:F18"/>
    <mergeCell ref="A19:F19"/>
    <mergeCell ref="A20:F20"/>
    <mergeCell ref="A21:F21"/>
    <mergeCell ref="A22:I22"/>
    <mergeCell ref="A23:F23"/>
    <mergeCell ref="A36:F36"/>
    <mergeCell ref="A25:F25"/>
    <mergeCell ref="A26:F26"/>
    <mergeCell ref="A27:F27"/>
    <mergeCell ref="A28:F28"/>
    <mergeCell ref="A29:F29"/>
    <mergeCell ref="A30:F30"/>
    <mergeCell ref="A31:F31"/>
    <mergeCell ref="A32:F32"/>
    <mergeCell ref="A33:F33"/>
    <mergeCell ref="A34:F34"/>
    <mergeCell ref="A35:F35"/>
    <mergeCell ref="A48:F48"/>
    <mergeCell ref="A37:I37"/>
    <mergeCell ref="A38:F38"/>
    <mergeCell ref="A39:F39"/>
    <mergeCell ref="A40:F40"/>
    <mergeCell ref="A41:F41"/>
    <mergeCell ref="A42:F42"/>
    <mergeCell ref="A43:F43"/>
    <mergeCell ref="A44:F44"/>
    <mergeCell ref="A45:F45"/>
    <mergeCell ref="A46:F46"/>
    <mergeCell ref="A47:F47"/>
    <mergeCell ref="A49:F49"/>
    <mergeCell ref="A50:F50"/>
    <mergeCell ref="A51:F51"/>
    <mergeCell ref="A52:F52"/>
    <mergeCell ref="A53:F53"/>
  </mergeCells>
  <dataValidations count="4">
    <dataValidation type="whole" operator="greaterThanOrEqual" allowBlank="1" showInputMessage="1" showErrorMessage="1" errorTitle="Incorrect entry" error="You can enter only positive whole numbers" sqref="H8:I11 H38:I42 H23:I29 H52:I53">
      <formula1>0</formula1>
    </dataValidation>
    <dataValidation type="whole" operator="lessThanOrEqual" allowBlank="1" showInputMessage="1" showErrorMessage="1" errorTitle="Incorrect entry" error="You can enter only negative whole numbers or a zero" sqref="H12:I12 H14:I14 H30:I32 H34:I35 H43:I48">
      <formula1>0</formula1>
    </dataValidation>
    <dataValidation type="whole" operator="notEqual" allowBlank="1" showInputMessage="1" showErrorMessage="1" errorTitle="Incorrect entry" error="You can enter only whole numbers" sqref="H36:I36 H33:I33 H13:I13 H15:I21 H49:I51">
      <formula1>999999999999</formula1>
    </dataValidation>
    <dataValidation type="whole" operator="greaterThanOrEqual" allowBlank="1" showInputMessage="1" showErrorMessage="1" errorTitle="Incorrect entry" error="You can enter only positive whole numbers." sqref="H22:I22 H37:I37">
      <formula1>0</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80" zoomScaleNormal="100" zoomScaleSheetLayoutView="80" workbookViewId="0">
      <selection sqref="A1:Y63"/>
    </sheetView>
  </sheetViews>
  <sheetFormatPr defaultRowHeight="14.4" x14ac:dyDescent="0.3"/>
  <cols>
    <col min="7" max="7" width="10" customWidth="1"/>
  </cols>
  <sheetData>
    <row r="1" spans="1:25" x14ac:dyDescent="0.3">
      <c r="A1" s="185" t="s">
        <v>370</v>
      </c>
      <c r="B1" s="186"/>
      <c r="C1" s="186"/>
      <c r="D1" s="186"/>
      <c r="E1" s="186"/>
      <c r="F1" s="186"/>
      <c r="G1" s="186"/>
      <c r="H1" s="186"/>
      <c r="I1" s="186"/>
      <c r="J1" s="186"/>
      <c r="K1" s="24"/>
      <c r="L1" s="25"/>
      <c r="M1" s="25"/>
      <c r="N1" s="25"/>
      <c r="O1" s="25"/>
      <c r="P1" s="25"/>
      <c r="Q1" s="25"/>
      <c r="R1" s="25"/>
      <c r="S1" s="25"/>
      <c r="T1" s="25"/>
      <c r="U1" s="25"/>
      <c r="V1" s="25"/>
      <c r="W1" s="25"/>
      <c r="X1" s="25"/>
      <c r="Y1" s="25"/>
    </row>
    <row r="2" spans="1:25" ht="15.6" x14ac:dyDescent="0.3">
      <c r="A2" s="47"/>
      <c r="B2" s="48"/>
      <c r="C2" s="187" t="s">
        <v>371</v>
      </c>
      <c r="D2" s="187"/>
      <c r="E2" s="26">
        <v>44197</v>
      </c>
      <c r="F2" s="49" t="s">
        <v>372</v>
      </c>
      <c r="G2" s="26">
        <v>44561</v>
      </c>
      <c r="H2" s="27"/>
      <c r="I2" s="27"/>
      <c r="J2" s="27"/>
      <c r="K2" s="28"/>
      <c r="L2" s="25"/>
      <c r="M2" s="25"/>
      <c r="N2" s="25"/>
      <c r="O2" s="25"/>
      <c r="P2" s="25"/>
      <c r="Q2" s="25"/>
      <c r="R2" s="25"/>
      <c r="S2" s="25"/>
      <c r="T2" s="25"/>
      <c r="U2" s="25"/>
      <c r="V2" s="25"/>
      <c r="W2" s="25"/>
      <c r="X2" s="25" t="s">
        <v>44</v>
      </c>
      <c r="Y2" s="25"/>
    </row>
    <row r="3" spans="1:25" ht="15" thickBot="1" x14ac:dyDescent="0.35">
      <c r="A3" s="188" t="s">
        <v>373</v>
      </c>
      <c r="B3" s="189"/>
      <c r="C3" s="189"/>
      <c r="D3" s="189"/>
      <c r="E3" s="189"/>
      <c r="F3" s="189"/>
      <c r="G3" s="192" t="s">
        <v>374</v>
      </c>
      <c r="H3" s="183" t="s">
        <v>375</v>
      </c>
      <c r="I3" s="183"/>
      <c r="J3" s="183"/>
      <c r="K3" s="183"/>
      <c r="L3" s="183"/>
      <c r="M3" s="183"/>
      <c r="N3" s="183"/>
      <c r="O3" s="183"/>
      <c r="P3" s="183"/>
      <c r="Q3" s="183"/>
      <c r="R3" s="183"/>
      <c r="S3" s="183"/>
      <c r="T3" s="183"/>
      <c r="U3" s="183"/>
      <c r="V3" s="183"/>
      <c r="W3" s="183"/>
      <c r="X3" s="183" t="s">
        <v>376</v>
      </c>
      <c r="Y3" s="176" t="s">
        <v>377</v>
      </c>
    </row>
    <row r="4" spans="1:25" ht="102.6" thickBot="1" x14ac:dyDescent="0.35">
      <c r="A4" s="190"/>
      <c r="B4" s="191"/>
      <c r="C4" s="191"/>
      <c r="D4" s="191"/>
      <c r="E4" s="191"/>
      <c r="F4" s="191"/>
      <c r="G4" s="193"/>
      <c r="H4" s="29" t="s">
        <v>378</v>
      </c>
      <c r="I4" s="29" t="s">
        <v>379</v>
      </c>
      <c r="J4" s="29" t="s">
        <v>380</v>
      </c>
      <c r="K4" s="29" t="s">
        <v>381</v>
      </c>
      <c r="L4" s="29" t="s">
        <v>382</v>
      </c>
      <c r="M4" s="29" t="s">
        <v>383</v>
      </c>
      <c r="N4" s="29" t="s">
        <v>384</v>
      </c>
      <c r="O4" s="29" t="s">
        <v>385</v>
      </c>
      <c r="P4" s="30" t="s">
        <v>386</v>
      </c>
      <c r="Q4" s="29" t="s">
        <v>387</v>
      </c>
      <c r="R4" s="29" t="s">
        <v>388</v>
      </c>
      <c r="S4" s="30" t="s">
        <v>389</v>
      </c>
      <c r="T4" s="30" t="s">
        <v>390</v>
      </c>
      <c r="U4" s="29" t="s">
        <v>391</v>
      </c>
      <c r="V4" s="29" t="s">
        <v>392</v>
      </c>
      <c r="W4" s="29" t="s">
        <v>393</v>
      </c>
      <c r="X4" s="184"/>
      <c r="Y4" s="177"/>
    </row>
    <row r="5" spans="1:25" ht="30.6" x14ac:dyDescent="0.3">
      <c r="A5" s="178">
        <v>1</v>
      </c>
      <c r="B5" s="179"/>
      <c r="C5" s="179"/>
      <c r="D5" s="179"/>
      <c r="E5" s="179"/>
      <c r="F5" s="179"/>
      <c r="G5" s="31">
        <v>2</v>
      </c>
      <c r="H5" s="32" t="s">
        <v>394</v>
      </c>
      <c r="I5" s="33" t="s">
        <v>395</v>
      </c>
      <c r="J5" s="32" t="s">
        <v>396</v>
      </c>
      <c r="K5" s="33" t="s">
        <v>397</v>
      </c>
      <c r="L5" s="32" t="s">
        <v>398</v>
      </c>
      <c r="M5" s="33" t="s">
        <v>399</v>
      </c>
      <c r="N5" s="32" t="s">
        <v>400</v>
      </c>
      <c r="O5" s="33" t="s">
        <v>401</v>
      </c>
      <c r="P5" s="32" t="s">
        <v>402</v>
      </c>
      <c r="Q5" s="33" t="s">
        <v>403</v>
      </c>
      <c r="R5" s="32" t="s">
        <v>404</v>
      </c>
      <c r="S5" s="32" t="s">
        <v>405</v>
      </c>
      <c r="T5" s="32" t="s">
        <v>406</v>
      </c>
      <c r="U5" s="32" t="s">
        <v>407</v>
      </c>
      <c r="V5" s="32" t="s">
        <v>408</v>
      </c>
      <c r="W5" s="32" t="s">
        <v>409</v>
      </c>
      <c r="X5" s="32">
        <v>19</v>
      </c>
      <c r="Y5" s="34" t="s">
        <v>410</v>
      </c>
    </row>
    <row r="6" spans="1:25" x14ac:dyDescent="0.3">
      <c r="A6" s="180" t="s">
        <v>411</v>
      </c>
      <c r="B6" s="180"/>
      <c r="C6" s="180"/>
      <c r="D6" s="180"/>
      <c r="E6" s="180"/>
      <c r="F6" s="180"/>
      <c r="G6" s="180"/>
      <c r="H6" s="180"/>
      <c r="I6" s="180"/>
      <c r="J6" s="180"/>
      <c r="K6" s="180"/>
      <c r="L6" s="180"/>
      <c r="M6" s="180"/>
      <c r="N6" s="181"/>
      <c r="O6" s="181"/>
      <c r="P6" s="181"/>
      <c r="Q6" s="181"/>
      <c r="R6" s="181"/>
      <c r="S6" s="181"/>
      <c r="T6" s="181"/>
      <c r="U6" s="181"/>
      <c r="V6" s="181"/>
      <c r="W6" s="181"/>
      <c r="X6" s="181"/>
      <c r="Y6" s="182"/>
    </row>
    <row r="7" spans="1:25" x14ac:dyDescent="0.3">
      <c r="A7" s="175" t="s">
        <v>412</v>
      </c>
      <c r="B7" s="175"/>
      <c r="C7" s="175"/>
      <c r="D7" s="175"/>
      <c r="E7" s="175"/>
      <c r="F7" s="175"/>
      <c r="G7" s="35">
        <v>1</v>
      </c>
      <c r="H7" s="326">
        <v>96011000</v>
      </c>
      <c r="I7" s="326">
        <v>64950000</v>
      </c>
      <c r="J7" s="326"/>
      <c r="K7" s="326">
        <v>1190650</v>
      </c>
      <c r="L7" s="326">
        <v>1190650</v>
      </c>
      <c r="M7" s="326"/>
      <c r="N7" s="326"/>
      <c r="O7" s="326">
        <v>4754469</v>
      </c>
      <c r="P7" s="326"/>
      <c r="Q7" s="326"/>
      <c r="R7" s="326"/>
      <c r="S7" s="326"/>
      <c r="T7" s="326"/>
      <c r="U7" s="326">
        <v>21456889</v>
      </c>
      <c r="V7" s="326"/>
      <c r="W7" s="36">
        <f t="shared" ref="W7:W9" si="0">H7+I7+J7+K7-L7+M7+N7+O7+P7+Q7+R7+U7+V7+S7+T7</f>
        <v>187172358</v>
      </c>
      <c r="X7" s="326"/>
      <c r="Y7" s="36">
        <f t="shared" ref="Y7:Y9" si="1">W7+X7</f>
        <v>187172358</v>
      </c>
    </row>
    <row r="8" spans="1:25" x14ac:dyDescent="0.3">
      <c r="A8" s="166" t="s">
        <v>413</v>
      </c>
      <c r="B8" s="166"/>
      <c r="C8" s="166"/>
      <c r="D8" s="166"/>
      <c r="E8" s="166"/>
      <c r="F8" s="166"/>
      <c r="G8" s="35">
        <v>2</v>
      </c>
      <c r="H8" s="326"/>
      <c r="I8" s="326"/>
      <c r="J8" s="326"/>
      <c r="K8" s="326"/>
      <c r="L8" s="326"/>
      <c r="M8" s="326"/>
      <c r="N8" s="326"/>
      <c r="O8" s="326"/>
      <c r="P8" s="326"/>
      <c r="Q8" s="326"/>
      <c r="R8" s="326"/>
      <c r="S8" s="326"/>
      <c r="T8" s="326"/>
      <c r="U8" s="326"/>
      <c r="V8" s="326"/>
      <c r="W8" s="36">
        <f t="shared" si="0"/>
        <v>0</v>
      </c>
      <c r="X8" s="326"/>
      <c r="Y8" s="36">
        <f t="shared" si="1"/>
        <v>0</v>
      </c>
    </row>
    <row r="9" spans="1:25" x14ac:dyDescent="0.3">
      <c r="A9" s="166" t="s">
        <v>414</v>
      </c>
      <c r="B9" s="166"/>
      <c r="C9" s="166"/>
      <c r="D9" s="166"/>
      <c r="E9" s="166"/>
      <c r="F9" s="166"/>
      <c r="G9" s="35">
        <v>3</v>
      </c>
      <c r="H9" s="326"/>
      <c r="I9" s="326"/>
      <c r="J9" s="326"/>
      <c r="K9" s="326"/>
      <c r="L9" s="326"/>
      <c r="M9" s="326"/>
      <c r="N9" s="326"/>
      <c r="O9" s="326"/>
      <c r="P9" s="326"/>
      <c r="Q9" s="326"/>
      <c r="R9" s="326"/>
      <c r="S9" s="326"/>
      <c r="T9" s="326"/>
      <c r="U9" s="326"/>
      <c r="V9" s="326"/>
      <c r="W9" s="36">
        <f t="shared" si="0"/>
        <v>0</v>
      </c>
      <c r="X9" s="326"/>
      <c r="Y9" s="36">
        <f t="shared" si="1"/>
        <v>0</v>
      </c>
    </row>
    <row r="10" spans="1:25" ht="19.8" customHeight="1" x14ac:dyDescent="0.3">
      <c r="A10" s="171" t="s">
        <v>415</v>
      </c>
      <c r="B10" s="171"/>
      <c r="C10" s="171"/>
      <c r="D10" s="171"/>
      <c r="E10" s="171"/>
      <c r="F10" s="171"/>
      <c r="G10" s="37">
        <v>4</v>
      </c>
      <c r="H10" s="38">
        <f>H7+H8+H9</f>
        <v>96011000</v>
      </c>
      <c r="I10" s="38">
        <f t="shared" ref="I10:Y10" si="2">I7+I8+I9</f>
        <v>64950000</v>
      </c>
      <c r="J10" s="38">
        <f t="shared" si="2"/>
        <v>0</v>
      </c>
      <c r="K10" s="38">
        <f t="shared" si="2"/>
        <v>1190650</v>
      </c>
      <c r="L10" s="38">
        <f t="shared" si="2"/>
        <v>1190650</v>
      </c>
      <c r="M10" s="38">
        <f t="shared" si="2"/>
        <v>0</v>
      </c>
      <c r="N10" s="38">
        <f t="shared" si="2"/>
        <v>0</v>
      </c>
      <c r="O10" s="38">
        <f t="shared" si="2"/>
        <v>4754469</v>
      </c>
      <c r="P10" s="38">
        <f t="shared" si="2"/>
        <v>0</v>
      </c>
      <c r="Q10" s="38">
        <f t="shared" si="2"/>
        <v>0</v>
      </c>
      <c r="R10" s="38">
        <f t="shared" si="2"/>
        <v>0</v>
      </c>
      <c r="S10" s="38">
        <f t="shared" si="2"/>
        <v>0</v>
      </c>
      <c r="T10" s="38">
        <f t="shared" si="2"/>
        <v>0</v>
      </c>
      <c r="U10" s="38">
        <f t="shared" si="2"/>
        <v>21456889</v>
      </c>
      <c r="V10" s="38">
        <f t="shared" si="2"/>
        <v>0</v>
      </c>
      <c r="W10" s="38">
        <f t="shared" si="2"/>
        <v>187172358</v>
      </c>
      <c r="X10" s="38">
        <f t="shared" si="2"/>
        <v>0</v>
      </c>
      <c r="Y10" s="38">
        <f t="shared" si="2"/>
        <v>187172358</v>
      </c>
    </row>
    <row r="11" spans="1:25" x14ac:dyDescent="0.3">
      <c r="A11" s="166" t="s">
        <v>416</v>
      </c>
      <c r="B11" s="166"/>
      <c r="C11" s="166"/>
      <c r="D11" s="166"/>
      <c r="E11" s="166"/>
      <c r="F11" s="166"/>
      <c r="G11" s="35">
        <v>5</v>
      </c>
      <c r="H11" s="39"/>
      <c r="I11" s="39"/>
      <c r="J11" s="39"/>
      <c r="K11" s="39"/>
      <c r="L11" s="39"/>
      <c r="M11" s="39"/>
      <c r="N11" s="39"/>
      <c r="O11" s="39"/>
      <c r="P11" s="39"/>
      <c r="Q11" s="39"/>
      <c r="R11" s="39"/>
      <c r="S11" s="39"/>
      <c r="T11" s="39"/>
      <c r="U11" s="39"/>
      <c r="V11" s="326">
        <v>-4272617</v>
      </c>
      <c r="W11" s="36">
        <f t="shared" ref="W11:W29" si="3">H11+I11+J11+K11-L11+M11+N11+O11+P11+Q11+R11+U11+V11+S11+T11</f>
        <v>-4272617</v>
      </c>
      <c r="X11" s="326"/>
      <c r="Y11" s="36">
        <f t="shared" ref="Y11:Y29" si="4">W11+X11</f>
        <v>-4272617</v>
      </c>
    </row>
    <row r="12" spans="1:25" x14ac:dyDescent="0.3">
      <c r="A12" s="166" t="s">
        <v>417</v>
      </c>
      <c r="B12" s="166"/>
      <c r="C12" s="166"/>
      <c r="D12" s="166"/>
      <c r="E12" s="166"/>
      <c r="F12" s="166"/>
      <c r="G12" s="35">
        <v>6</v>
      </c>
      <c r="H12" s="39"/>
      <c r="I12" s="39"/>
      <c r="J12" s="39"/>
      <c r="K12" s="39"/>
      <c r="L12" s="39"/>
      <c r="M12" s="39"/>
      <c r="N12" s="326"/>
      <c r="O12" s="39"/>
      <c r="P12" s="39"/>
      <c r="Q12" s="39"/>
      <c r="R12" s="39"/>
      <c r="S12" s="39"/>
      <c r="T12" s="39"/>
      <c r="U12" s="39"/>
      <c r="V12" s="39"/>
      <c r="W12" s="36">
        <f t="shared" si="3"/>
        <v>0</v>
      </c>
      <c r="X12" s="326"/>
      <c r="Y12" s="36">
        <f t="shared" si="4"/>
        <v>0</v>
      </c>
    </row>
    <row r="13" spans="1:25" x14ac:dyDescent="0.3">
      <c r="A13" s="166" t="s">
        <v>418</v>
      </c>
      <c r="B13" s="166"/>
      <c r="C13" s="166"/>
      <c r="D13" s="166"/>
      <c r="E13" s="166"/>
      <c r="F13" s="166"/>
      <c r="G13" s="35">
        <v>7</v>
      </c>
      <c r="H13" s="39"/>
      <c r="I13" s="39"/>
      <c r="J13" s="39"/>
      <c r="K13" s="39"/>
      <c r="L13" s="39"/>
      <c r="M13" s="39"/>
      <c r="N13" s="39"/>
      <c r="O13" s="326">
        <v>-21345375</v>
      </c>
      <c r="P13" s="39"/>
      <c r="Q13" s="39"/>
      <c r="R13" s="39"/>
      <c r="S13" s="39"/>
      <c r="T13" s="39"/>
      <c r="U13" s="326"/>
      <c r="V13" s="326"/>
      <c r="W13" s="36">
        <f t="shared" si="3"/>
        <v>-21345375</v>
      </c>
      <c r="X13" s="326"/>
      <c r="Y13" s="36">
        <f t="shared" si="4"/>
        <v>-21345375</v>
      </c>
    </row>
    <row r="14" spans="1:25" ht="19.2" customHeight="1" x14ac:dyDescent="0.3">
      <c r="A14" s="166" t="s">
        <v>419</v>
      </c>
      <c r="B14" s="166"/>
      <c r="C14" s="166"/>
      <c r="D14" s="166"/>
      <c r="E14" s="166"/>
      <c r="F14" s="166"/>
      <c r="G14" s="35">
        <v>8</v>
      </c>
      <c r="H14" s="39"/>
      <c r="I14" s="39"/>
      <c r="J14" s="39"/>
      <c r="K14" s="39"/>
      <c r="L14" s="39"/>
      <c r="M14" s="39"/>
      <c r="N14" s="39"/>
      <c r="O14" s="39"/>
      <c r="P14" s="326"/>
      <c r="Q14" s="39"/>
      <c r="R14" s="39"/>
      <c r="S14" s="39"/>
      <c r="T14" s="39"/>
      <c r="U14" s="326"/>
      <c r="V14" s="326"/>
      <c r="W14" s="36">
        <f t="shared" si="3"/>
        <v>0</v>
      </c>
      <c r="X14" s="326"/>
      <c r="Y14" s="36">
        <f t="shared" si="4"/>
        <v>0</v>
      </c>
    </row>
    <row r="15" spans="1:25" x14ac:dyDescent="0.3">
      <c r="A15" s="166" t="s">
        <v>420</v>
      </c>
      <c r="B15" s="166"/>
      <c r="C15" s="166"/>
      <c r="D15" s="166"/>
      <c r="E15" s="166"/>
      <c r="F15" s="166"/>
      <c r="G15" s="35">
        <v>9</v>
      </c>
      <c r="H15" s="39"/>
      <c r="I15" s="39"/>
      <c r="J15" s="39"/>
      <c r="K15" s="39"/>
      <c r="L15" s="39"/>
      <c r="M15" s="39"/>
      <c r="N15" s="39"/>
      <c r="O15" s="39"/>
      <c r="P15" s="39"/>
      <c r="Q15" s="326"/>
      <c r="R15" s="39"/>
      <c r="S15" s="39"/>
      <c r="T15" s="39"/>
      <c r="U15" s="326"/>
      <c r="V15" s="326"/>
      <c r="W15" s="36">
        <f t="shared" si="3"/>
        <v>0</v>
      </c>
      <c r="X15" s="326"/>
      <c r="Y15" s="36">
        <f t="shared" si="4"/>
        <v>0</v>
      </c>
    </row>
    <row r="16" spans="1:25" ht="22.2" customHeight="1" x14ac:dyDescent="0.3">
      <c r="A16" s="166" t="s">
        <v>421</v>
      </c>
      <c r="B16" s="166"/>
      <c r="C16" s="166"/>
      <c r="D16" s="166"/>
      <c r="E16" s="166"/>
      <c r="F16" s="166"/>
      <c r="G16" s="35">
        <v>10</v>
      </c>
      <c r="H16" s="39"/>
      <c r="I16" s="39"/>
      <c r="J16" s="39"/>
      <c r="K16" s="39"/>
      <c r="L16" s="39"/>
      <c r="M16" s="39"/>
      <c r="N16" s="39"/>
      <c r="O16" s="39"/>
      <c r="P16" s="39"/>
      <c r="Q16" s="39"/>
      <c r="R16" s="326"/>
      <c r="S16" s="326"/>
      <c r="T16" s="326"/>
      <c r="U16" s="326"/>
      <c r="V16" s="326"/>
      <c r="W16" s="36">
        <f t="shared" si="3"/>
        <v>0</v>
      </c>
      <c r="X16" s="326"/>
      <c r="Y16" s="36">
        <f t="shared" si="4"/>
        <v>0</v>
      </c>
    </row>
    <row r="17" spans="1:25" ht="22.2" customHeight="1" x14ac:dyDescent="0.3">
      <c r="A17" s="166" t="s">
        <v>422</v>
      </c>
      <c r="B17" s="166"/>
      <c r="C17" s="166"/>
      <c r="D17" s="166"/>
      <c r="E17" s="166"/>
      <c r="F17" s="166"/>
      <c r="G17" s="35">
        <v>11</v>
      </c>
      <c r="H17" s="39"/>
      <c r="I17" s="39"/>
      <c r="J17" s="39"/>
      <c r="K17" s="39"/>
      <c r="L17" s="39"/>
      <c r="M17" s="39"/>
      <c r="N17" s="326"/>
      <c r="O17" s="326"/>
      <c r="P17" s="326"/>
      <c r="Q17" s="326"/>
      <c r="R17" s="326"/>
      <c r="S17" s="326"/>
      <c r="T17" s="326"/>
      <c r="U17" s="326"/>
      <c r="V17" s="326"/>
      <c r="W17" s="36">
        <f t="shared" si="3"/>
        <v>0</v>
      </c>
      <c r="X17" s="326"/>
      <c r="Y17" s="36">
        <f t="shared" si="4"/>
        <v>0</v>
      </c>
    </row>
    <row r="18" spans="1:25" x14ac:dyDescent="0.3">
      <c r="A18" s="166" t="s">
        <v>423</v>
      </c>
      <c r="B18" s="166"/>
      <c r="C18" s="166"/>
      <c r="D18" s="166"/>
      <c r="E18" s="166"/>
      <c r="F18" s="166"/>
      <c r="G18" s="35">
        <v>12</v>
      </c>
      <c r="H18" s="39"/>
      <c r="I18" s="39"/>
      <c r="J18" s="39"/>
      <c r="K18" s="39"/>
      <c r="L18" s="39"/>
      <c r="M18" s="39"/>
      <c r="N18" s="326"/>
      <c r="O18" s="326"/>
      <c r="P18" s="326"/>
      <c r="Q18" s="326"/>
      <c r="R18" s="326"/>
      <c r="S18" s="326"/>
      <c r="T18" s="326"/>
      <c r="U18" s="326"/>
      <c r="V18" s="326"/>
      <c r="W18" s="36">
        <f t="shared" si="3"/>
        <v>0</v>
      </c>
      <c r="X18" s="326"/>
      <c r="Y18" s="36">
        <f t="shared" si="4"/>
        <v>0</v>
      </c>
    </row>
    <row r="19" spans="1:25" x14ac:dyDescent="0.3">
      <c r="A19" s="166" t="s">
        <v>424</v>
      </c>
      <c r="B19" s="166"/>
      <c r="C19" s="166"/>
      <c r="D19" s="166"/>
      <c r="E19" s="166"/>
      <c r="F19" s="166"/>
      <c r="G19" s="35">
        <v>13</v>
      </c>
      <c r="H19" s="326"/>
      <c r="I19" s="326"/>
      <c r="J19" s="326"/>
      <c r="K19" s="326"/>
      <c r="L19" s="326"/>
      <c r="M19" s="326"/>
      <c r="N19" s="326"/>
      <c r="O19" s="326"/>
      <c r="P19" s="326"/>
      <c r="Q19" s="326"/>
      <c r="R19" s="326"/>
      <c r="S19" s="326"/>
      <c r="T19" s="326"/>
      <c r="U19" s="326"/>
      <c r="V19" s="326"/>
      <c r="W19" s="36">
        <f t="shared" si="3"/>
        <v>0</v>
      </c>
      <c r="X19" s="326"/>
      <c r="Y19" s="36">
        <f t="shared" si="4"/>
        <v>0</v>
      </c>
    </row>
    <row r="20" spans="1:25" x14ac:dyDescent="0.3">
      <c r="A20" s="166" t="s">
        <v>425</v>
      </c>
      <c r="B20" s="166"/>
      <c r="C20" s="166"/>
      <c r="D20" s="166"/>
      <c r="E20" s="166"/>
      <c r="F20" s="166"/>
      <c r="G20" s="35">
        <v>14</v>
      </c>
      <c r="H20" s="39"/>
      <c r="I20" s="39"/>
      <c r="J20" s="39"/>
      <c r="K20" s="39"/>
      <c r="L20" s="39"/>
      <c r="M20" s="39"/>
      <c r="N20" s="326"/>
      <c r="O20" s="326"/>
      <c r="P20" s="326"/>
      <c r="Q20" s="326"/>
      <c r="R20" s="326"/>
      <c r="S20" s="326"/>
      <c r="T20" s="326"/>
      <c r="U20" s="326"/>
      <c r="V20" s="326"/>
      <c r="W20" s="36">
        <f t="shared" si="3"/>
        <v>0</v>
      </c>
      <c r="X20" s="326"/>
      <c r="Y20" s="36">
        <f t="shared" si="4"/>
        <v>0</v>
      </c>
    </row>
    <row r="21" spans="1:25" ht="21" customHeight="1" x14ac:dyDescent="0.3">
      <c r="A21" s="166" t="s">
        <v>426</v>
      </c>
      <c r="B21" s="166"/>
      <c r="C21" s="166"/>
      <c r="D21" s="166"/>
      <c r="E21" s="166"/>
      <c r="F21" s="166"/>
      <c r="G21" s="35">
        <v>15</v>
      </c>
      <c r="H21" s="326"/>
      <c r="I21" s="326"/>
      <c r="J21" s="326"/>
      <c r="K21" s="326"/>
      <c r="L21" s="326"/>
      <c r="M21" s="326"/>
      <c r="N21" s="326"/>
      <c r="O21" s="326"/>
      <c r="P21" s="326"/>
      <c r="Q21" s="326"/>
      <c r="R21" s="326"/>
      <c r="S21" s="326"/>
      <c r="T21" s="326"/>
      <c r="U21" s="326"/>
      <c r="V21" s="326"/>
      <c r="W21" s="36">
        <f t="shared" si="3"/>
        <v>0</v>
      </c>
      <c r="X21" s="326"/>
      <c r="Y21" s="36">
        <f t="shared" si="4"/>
        <v>0</v>
      </c>
    </row>
    <row r="22" spans="1:25" ht="21" customHeight="1" x14ac:dyDescent="0.3">
      <c r="A22" s="166" t="s">
        <v>427</v>
      </c>
      <c r="B22" s="166"/>
      <c r="C22" s="166"/>
      <c r="D22" s="166"/>
      <c r="E22" s="166"/>
      <c r="F22" s="166"/>
      <c r="G22" s="35">
        <v>16</v>
      </c>
      <c r="H22" s="326"/>
      <c r="I22" s="326"/>
      <c r="J22" s="326"/>
      <c r="K22" s="326"/>
      <c r="L22" s="326"/>
      <c r="M22" s="326"/>
      <c r="N22" s="326"/>
      <c r="O22" s="326"/>
      <c r="P22" s="326"/>
      <c r="Q22" s="326"/>
      <c r="R22" s="326"/>
      <c r="S22" s="326"/>
      <c r="T22" s="326"/>
      <c r="U22" s="326"/>
      <c r="V22" s="326"/>
      <c r="W22" s="36">
        <f t="shared" si="3"/>
        <v>0</v>
      </c>
      <c r="X22" s="326"/>
      <c r="Y22" s="36">
        <f t="shared" si="4"/>
        <v>0</v>
      </c>
    </row>
    <row r="23" spans="1:25" x14ac:dyDescent="0.3">
      <c r="A23" s="166" t="s">
        <v>428</v>
      </c>
      <c r="B23" s="166"/>
      <c r="C23" s="166"/>
      <c r="D23" s="166"/>
      <c r="E23" s="166"/>
      <c r="F23" s="166"/>
      <c r="G23" s="35">
        <v>17</v>
      </c>
      <c r="H23" s="326"/>
      <c r="I23" s="326"/>
      <c r="J23" s="326"/>
      <c r="K23" s="326"/>
      <c r="L23" s="326"/>
      <c r="M23" s="326"/>
      <c r="N23" s="326"/>
      <c r="O23" s="326"/>
      <c r="P23" s="326"/>
      <c r="Q23" s="326"/>
      <c r="R23" s="326"/>
      <c r="S23" s="326"/>
      <c r="T23" s="326"/>
      <c r="U23" s="326"/>
      <c r="V23" s="326"/>
      <c r="W23" s="36">
        <f t="shared" si="3"/>
        <v>0</v>
      </c>
      <c r="X23" s="326"/>
      <c r="Y23" s="36">
        <f t="shared" si="4"/>
        <v>0</v>
      </c>
    </row>
    <row r="24" spans="1:25" x14ac:dyDescent="0.3">
      <c r="A24" s="166" t="s">
        <v>429</v>
      </c>
      <c r="B24" s="166"/>
      <c r="C24" s="166"/>
      <c r="D24" s="166"/>
      <c r="E24" s="166"/>
      <c r="F24" s="166"/>
      <c r="G24" s="35">
        <v>18</v>
      </c>
      <c r="H24" s="326"/>
      <c r="I24" s="326"/>
      <c r="J24" s="326"/>
      <c r="K24" s="326"/>
      <c r="L24" s="326"/>
      <c r="M24" s="326"/>
      <c r="N24" s="326"/>
      <c r="O24" s="326"/>
      <c r="P24" s="326"/>
      <c r="Q24" s="326"/>
      <c r="R24" s="326"/>
      <c r="S24" s="326"/>
      <c r="T24" s="326"/>
      <c r="U24" s="326"/>
      <c r="V24" s="326"/>
      <c r="W24" s="36">
        <f t="shared" si="3"/>
        <v>0</v>
      </c>
      <c r="X24" s="326"/>
      <c r="Y24" s="36">
        <f t="shared" si="4"/>
        <v>0</v>
      </c>
    </row>
    <row r="25" spans="1:25" x14ac:dyDescent="0.3">
      <c r="A25" s="166" t="s">
        <v>430</v>
      </c>
      <c r="B25" s="166"/>
      <c r="C25" s="166"/>
      <c r="D25" s="166"/>
      <c r="E25" s="166"/>
      <c r="F25" s="166"/>
      <c r="G25" s="35">
        <v>19</v>
      </c>
      <c r="H25" s="326"/>
      <c r="I25" s="326"/>
      <c r="J25" s="326"/>
      <c r="K25" s="326"/>
      <c r="L25" s="326"/>
      <c r="M25" s="326"/>
      <c r="N25" s="326"/>
      <c r="O25" s="326"/>
      <c r="P25" s="326"/>
      <c r="Q25" s="326"/>
      <c r="R25" s="326"/>
      <c r="S25" s="326"/>
      <c r="T25" s="326"/>
      <c r="U25" s="326"/>
      <c r="V25" s="326"/>
      <c r="W25" s="36">
        <f t="shared" si="3"/>
        <v>0</v>
      </c>
      <c r="X25" s="326"/>
      <c r="Y25" s="36">
        <f t="shared" si="4"/>
        <v>0</v>
      </c>
    </row>
    <row r="26" spans="1:25" x14ac:dyDescent="0.3">
      <c r="A26" s="166" t="s">
        <v>431</v>
      </c>
      <c r="B26" s="166"/>
      <c r="C26" s="166"/>
      <c r="D26" s="166"/>
      <c r="E26" s="166"/>
      <c r="F26" s="166"/>
      <c r="G26" s="35">
        <v>20</v>
      </c>
      <c r="H26" s="326"/>
      <c r="I26" s="326"/>
      <c r="J26" s="326"/>
      <c r="K26" s="326"/>
      <c r="L26" s="326"/>
      <c r="M26" s="326"/>
      <c r="N26" s="326"/>
      <c r="O26" s="326"/>
      <c r="P26" s="326"/>
      <c r="Q26" s="326"/>
      <c r="R26" s="326"/>
      <c r="S26" s="326"/>
      <c r="T26" s="326"/>
      <c r="U26" s="326"/>
      <c r="V26" s="326"/>
      <c r="W26" s="36">
        <f t="shared" si="3"/>
        <v>0</v>
      </c>
      <c r="X26" s="326"/>
      <c r="Y26" s="36">
        <f t="shared" si="4"/>
        <v>0</v>
      </c>
    </row>
    <row r="27" spans="1:25" x14ac:dyDescent="0.3">
      <c r="A27" s="166" t="s">
        <v>432</v>
      </c>
      <c r="B27" s="166"/>
      <c r="C27" s="166"/>
      <c r="D27" s="166"/>
      <c r="E27" s="166"/>
      <c r="F27" s="166"/>
      <c r="G27" s="35">
        <v>21</v>
      </c>
      <c r="H27" s="326"/>
      <c r="I27" s="326"/>
      <c r="J27" s="326"/>
      <c r="K27" s="326"/>
      <c r="L27" s="326"/>
      <c r="M27" s="326"/>
      <c r="N27" s="326"/>
      <c r="O27" s="326"/>
      <c r="P27" s="326"/>
      <c r="Q27" s="326"/>
      <c r="R27" s="326"/>
      <c r="S27" s="326"/>
      <c r="T27" s="326"/>
      <c r="U27" s="326"/>
      <c r="V27" s="326"/>
      <c r="W27" s="36">
        <f t="shared" si="3"/>
        <v>0</v>
      </c>
      <c r="X27" s="326"/>
      <c r="Y27" s="36">
        <f t="shared" si="4"/>
        <v>0</v>
      </c>
    </row>
    <row r="28" spans="1:25" x14ac:dyDescent="0.3">
      <c r="A28" s="166" t="s">
        <v>433</v>
      </c>
      <c r="B28" s="166"/>
      <c r="C28" s="166"/>
      <c r="D28" s="166"/>
      <c r="E28" s="166"/>
      <c r="F28" s="166"/>
      <c r="G28" s="35">
        <v>22</v>
      </c>
      <c r="H28" s="326"/>
      <c r="I28" s="326"/>
      <c r="J28" s="326">
        <v>571419</v>
      </c>
      <c r="K28" s="326"/>
      <c r="L28" s="326"/>
      <c r="M28" s="326"/>
      <c r="N28" s="326"/>
      <c r="O28" s="326"/>
      <c r="P28" s="326"/>
      <c r="Q28" s="326"/>
      <c r="R28" s="326"/>
      <c r="S28" s="326"/>
      <c r="T28" s="326"/>
      <c r="U28" s="326">
        <v>-571419</v>
      </c>
      <c r="V28" s="326"/>
      <c r="W28" s="36">
        <f t="shared" si="3"/>
        <v>0</v>
      </c>
      <c r="X28" s="326"/>
      <c r="Y28" s="36">
        <f t="shared" si="4"/>
        <v>0</v>
      </c>
    </row>
    <row r="29" spans="1:25" x14ac:dyDescent="0.3">
      <c r="A29" s="166" t="s">
        <v>434</v>
      </c>
      <c r="B29" s="166"/>
      <c r="C29" s="166"/>
      <c r="D29" s="166"/>
      <c r="E29" s="166"/>
      <c r="F29" s="166"/>
      <c r="G29" s="35">
        <v>23</v>
      </c>
      <c r="H29" s="326"/>
      <c r="I29" s="326"/>
      <c r="J29" s="326"/>
      <c r="K29" s="326"/>
      <c r="L29" s="326"/>
      <c r="M29" s="326"/>
      <c r="N29" s="326"/>
      <c r="O29" s="326"/>
      <c r="P29" s="326"/>
      <c r="Q29" s="326"/>
      <c r="R29" s="326"/>
      <c r="S29" s="326"/>
      <c r="T29" s="326"/>
      <c r="U29" s="326"/>
      <c r="V29" s="326"/>
      <c r="W29" s="36">
        <f t="shared" si="3"/>
        <v>0</v>
      </c>
      <c r="X29" s="326"/>
      <c r="Y29" s="36">
        <f t="shared" si="4"/>
        <v>0</v>
      </c>
    </row>
    <row r="30" spans="1:25" ht="21" customHeight="1" x14ac:dyDescent="0.3">
      <c r="A30" s="167" t="s">
        <v>435</v>
      </c>
      <c r="B30" s="167"/>
      <c r="C30" s="167"/>
      <c r="D30" s="167"/>
      <c r="E30" s="167"/>
      <c r="F30" s="167"/>
      <c r="G30" s="40">
        <v>24</v>
      </c>
      <c r="H30" s="41">
        <f>SUM(H10:H29)</f>
        <v>96011000</v>
      </c>
      <c r="I30" s="41">
        <f t="shared" ref="I30:Y30" si="5">SUM(I10:I29)</f>
        <v>64950000</v>
      </c>
      <c r="J30" s="41">
        <f t="shared" si="5"/>
        <v>571419</v>
      </c>
      <c r="K30" s="41">
        <f t="shared" si="5"/>
        <v>1190650</v>
      </c>
      <c r="L30" s="41">
        <f t="shared" si="5"/>
        <v>1190650</v>
      </c>
      <c r="M30" s="41">
        <f t="shared" si="5"/>
        <v>0</v>
      </c>
      <c r="N30" s="41">
        <f t="shared" si="5"/>
        <v>0</v>
      </c>
      <c r="O30" s="41">
        <f t="shared" si="5"/>
        <v>-16590906</v>
      </c>
      <c r="P30" s="41">
        <f t="shared" si="5"/>
        <v>0</v>
      </c>
      <c r="Q30" s="41">
        <f t="shared" si="5"/>
        <v>0</v>
      </c>
      <c r="R30" s="41">
        <f t="shared" si="5"/>
        <v>0</v>
      </c>
      <c r="S30" s="41">
        <f t="shared" si="5"/>
        <v>0</v>
      </c>
      <c r="T30" s="41">
        <f t="shared" si="5"/>
        <v>0</v>
      </c>
      <c r="U30" s="41">
        <f t="shared" si="5"/>
        <v>20885470</v>
      </c>
      <c r="V30" s="41">
        <f t="shared" si="5"/>
        <v>-4272617</v>
      </c>
      <c r="W30" s="41">
        <f t="shared" si="5"/>
        <v>161554366</v>
      </c>
      <c r="X30" s="41">
        <f t="shared" si="5"/>
        <v>0</v>
      </c>
      <c r="Y30" s="41">
        <f t="shared" si="5"/>
        <v>161554366</v>
      </c>
    </row>
    <row r="31" spans="1:25" x14ac:dyDescent="0.3">
      <c r="A31" s="168" t="s">
        <v>436</v>
      </c>
      <c r="B31" s="169"/>
      <c r="C31" s="169"/>
      <c r="D31" s="169"/>
      <c r="E31" s="169"/>
      <c r="F31" s="169"/>
      <c r="G31" s="169"/>
      <c r="H31" s="169"/>
      <c r="I31" s="169"/>
      <c r="J31" s="169"/>
      <c r="K31" s="169"/>
      <c r="L31" s="169"/>
      <c r="M31" s="169"/>
      <c r="N31" s="169"/>
      <c r="O31" s="169"/>
      <c r="P31" s="169"/>
      <c r="Q31" s="169"/>
      <c r="R31" s="169"/>
      <c r="S31" s="169"/>
      <c r="T31" s="169"/>
      <c r="U31" s="169"/>
      <c r="V31" s="169"/>
      <c r="W31" s="169"/>
      <c r="X31" s="169"/>
      <c r="Y31" s="169"/>
    </row>
    <row r="32" spans="1:25" ht="20.399999999999999" customHeight="1" x14ac:dyDescent="0.3">
      <c r="A32" s="172" t="s">
        <v>437</v>
      </c>
      <c r="B32" s="170"/>
      <c r="C32" s="170"/>
      <c r="D32" s="170"/>
      <c r="E32" s="170"/>
      <c r="F32" s="170"/>
      <c r="G32" s="37">
        <v>25</v>
      </c>
      <c r="H32" s="38">
        <f>SUM(H12:H20)</f>
        <v>0</v>
      </c>
      <c r="I32" s="38">
        <f t="shared" ref="I32:Y32" si="6">SUM(I12:I20)</f>
        <v>0</v>
      </c>
      <c r="J32" s="38">
        <f t="shared" si="6"/>
        <v>0</v>
      </c>
      <c r="K32" s="38">
        <f t="shared" si="6"/>
        <v>0</v>
      </c>
      <c r="L32" s="38">
        <f t="shared" si="6"/>
        <v>0</v>
      </c>
      <c r="M32" s="38">
        <f t="shared" si="6"/>
        <v>0</v>
      </c>
      <c r="N32" s="38">
        <f t="shared" si="6"/>
        <v>0</v>
      </c>
      <c r="O32" s="38">
        <f t="shared" si="6"/>
        <v>-21345375</v>
      </c>
      <c r="P32" s="38">
        <f t="shared" si="6"/>
        <v>0</v>
      </c>
      <c r="Q32" s="38">
        <f t="shared" si="6"/>
        <v>0</v>
      </c>
      <c r="R32" s="38">
        <f t="shared" si="6"/>
        <v>0</v>
      </c>
      <c r="S32" s="38">
        <f t="shared" si="6"/>
        <v>0</v>
      </c>
      <c r="T32" s="38">
        <f t="shared" si="6"/>
        <v>0</v>
      </c>
      <c r="U32" s="38">
        <f t="shared" si="6"/>
        <v>0</v>
      </c>
      <c r="V32" s="38">
        <f t="shared" si="6"/>
        <v>0</v>
      </c>
      <c r="W32" s="38">
        <f t="shared" si="6"/>
        <v>-21345375</v>
      </c>
      <c r="X32" s="38">
        <f t="shared" si="6"/>
        <v>0</v>
      </c>
      <c r="Y32" s="38">
        <f t="shared" si="6"/>
        <v>-21345375</v>
      </c>
    </row>
    <row r="33" spans="1:25" ht="20.399999999999999" customHeight="1" x14ac:dyDescent="0.3">
      <c r="A33" s="172" t="s">
        <v>438</v>
      </c>
      <c r="B33" s="170"/>
      <c r="C33" s="170"/>
      <c r="D33" s="170"/>
      <c r="E33" s="170"/>
      <c r="F33" s="170"/>
      <c r="G33" s="37">
        <v>26</v>
      </c>
      <c r="H33" s="38">
        <f>H11+H32</f>
        <v>0</v>
      </c>
      <c r="I33" s="38">
        <f t="shared" ref="I33:Y33" si="7">I11+I32</f>
        <v>0</v>
      </c>
      <c r="J33" s="38">
        <f t="shared" si="7"/>
        <v>0</v>
      </c>
      <c r="K33" s="38">
        <f t="shared" si="7"/>
        <v>0</v>
      </c>
      <c r="L33" s="38">
        <f t="shared" si="7"/>
        <v>0</v>
      </c>
      <c r="M33" s="38">
        <f t="shared" si="7"/>
        <v>0</v>
      </c>
      <c r="N33" s="38">
        <f t="shared" si="7"/>
        <v>0</v>
      </c>
      <c r="O33" s="38">
        <f t="shared" si="7"/>
        <v>-21345375</v>
      </c>
      <c r="P33" s="38">
        <f t="shared" si="7"/>
        <v>0</v>
      </c>
      <c r="Q33" s="38">
        <f t="shared" si="7"/>
        <v>0</v>
      </c>
      <c r="R33" s="38">
        <f t="shared" si="7"/>
        <v>0</v>
      </c>
      <c r="S33" s="38">
        <f t="shared" si="7"/>
        <v>0</v>
      </c>
      <c r="T33" s="38">
        <f t="shared" si="7"/>
        <v>0</v>
      </c>
      <c r="U33" s="38">
        <f t="shared" si="7"/>
        <v>0</v>
      </c>
      <c r="V33" s="38">
        <f t="shared" si="7"/>
        <v>-4272617</v>
      </c>
      <c r="W33" s="38">
        <f t="shared" si="7"/>
        <v>-25617992</v>
      </c>
      <c r="X33" s="38">
        <f t="shared" si="7"/>
        <v>0</v>
      </c>
      <c r="Y33" s="38">
        <f t="shared" si="7"/>
        <v>-25617992</v>
      </c>
    </row>
    <row r="34" spans="1:25" ht="20.399999999999999" customHeight="1" x14ac:dyDescent="0.3">
      <c r="A34" s="173" t="s">
        <v>439</v>
      </c>
      <c r="B34" s="165"/>
      <c r="C34" s="165"/>
      <c r="D34" s="165"/>
      <c r="E34" s="165"/>
      <c r="F34" s="165"/>
      <c r="G34" s="37">
        <v>27</v>
      </c>
      <c r="H34" s="41">
        <f>SUM(H21:H29)</f>
        <v>0</v>
      </c>
      <c r="I34" s="41">
        <f t="shared" ref="I34:Y34" si="8">SUM(I21:I29)</f>
        <v>0</v>
      </c>
      <c r="J34" s="41">
        <f t="shared" si="8"/>
        <v>571419</v>
      </c>
      <c r="K34" s="41">
        <f t="shared" si="8"/>
        <v>0</v>
      </c>
      <c r="L34" s="41">
        <f t="shared" si="8"/>
        <v>0</v>
      </c>
      <c r="M34" s="41">
        <f t="shared" si="8"/>
        <v>0</v>
      </c>
      <c r="N34" s="41">
        <f t="shared" si="8"/>
        <v>0</v>
      </c>
      <c r="O34" s="41">
        <f t="shared" si="8"/>
        <v>0</v>
      </c>
      <c r="P34" s="41">
        <f t="shared" si="8"/>
        <v>0</v>
      </c>
      <c r="Q34" s="41">
        <f t="shared" si="8"/>
        <v>0</v>
      </c>
      <c r="R34" s="41">
        <f t="shared" si="8"/>
        <v>0</v>
      </c>
      <c r="S34" s="41">
        <f t="shared" si="8"/>
        <v>0</v>
      </c>
      <c r="T34" s="41">
        <f t="shared" si="8"/>
        <v>0</v>
      </c>
      <c r="U34" s="41">
        <f t="shared" si="8"/>
        <v>-571419</v>
      </c>
      <c r="V34" s="41">
        <f t="shared" si="8"/>
        <v>0</v>
      </c>
      <c r="W34" s="41">
        <f t="shared" si="8"/>
        <v>0</v>
      </c>
      <c r="X34" s="41">
        <f t="shared" si="8"/>
        <v>0</v>
      </c>
      <c r="Y34" s="41">
        <f t="shared" si="8"/>
        <v>0</v>
      </c>
    </row>
    <row r="35" spans="1:25" x14ac:dyDescent="0.3">
      <c r="A35" s="168" t="s">
        <v>440</v>
      </c>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row>
    <row r="36" spans="1:25" x14ac:dyDescent="0.3">
      <c r="A36" s="175" t="s">
        <v>441</v>
      </c>
      <c r="B36" s="175"/>
      <c r="C36" s="175"/>
      <c r="D36" s="175"/>
      <c r="E36" s="175"/>
      <c r="F36" s="175"/>
      <c r="G36" s="35">
        <v>28</v>
      </c>
      <c r="H36" s="326">
        <v>96011000</v>
      </c>
      <c r="I36" s="326">
        <v>64950000</v>
      </c>
      <c r="J36" s="326">
        <v>571419</v>
      </c>
      <c r="K36" s="326">
        <v>1190650</v>
      </c>
      <c r="L36" s="326">
        <v>1190650</v>
      </c>
      <c r="M36" s="326"/>
      <c r="N36" s="326"/>
      <c r="O36" s="326">
        <v>-16590906</v>
      </c>
      <c r="P36" s="326"/>
      <c r="Q36" s="326"/>
      <c r="R36" s="326"/>
      <c r="S36" s="326"/>
      <c r="T36" s="326"/>
      <c r="U36" s="326">
        <v>16612853</v>
      </c>
      <c r="V36" s="326"/>
      <c r="W36" s="36">
        <f>H36+I36+J36+K36-L36+M36+N36+O36+P36+Q36+R36+U36+V36+S36+T36</f>
        <v>161554366</v>
      </c>
      <c r="X36" s="326">
        <f>+X30</f>
        <v>0</v>
      </c>
      <c r="Y36" s="36">
        <f t="shared" ref="Y36:Y38" si="9">W36+X36</f>
        <v>161554366</v>
      </c>
    </row>
    <row r="37" spans="1:25" x14ac:dyDescent="0.3">
      <c r="A37" s="166" t="s">
        <v>413</v>
      </c>
      <c r="B37" s="166"/>
      <c r="C37" s="166"/>
      <c r="D37" s="166"/>
      <c r="E37" s="166"/>
      <c r="F37" s="166"/>
      <c r="G37" s="35">
        <v>29</v>
      </c>
      <c r="H37" s="326"/>
      <c r="I37" s="326"/>
      <c r="J37" s="326"/>
      <c r="K37" s="326"/>
      <c r="L37" s="326"/>
      <c r="M37" s="326"/>
      <c r="N37" s="326"/>
      <c r="O37" s="326"/>
      <c r="P37" s="326"/>
      <c r="Q37" s="326"/>
      <c r="R37" s="326"/>
      <c r="S37" s="326"/>
      <c r="T37" s="326"/>
      <c r="U37" s="326"/>
      <c r="V37" s="326"/>
      <c r="W37" s="36">
        <f>H37+I37+J37+K37-L37+M37+N37+O37+P37+Q37+R37+U37+V37</f>
        <v>0</v>
      </c>
      <c r="X37" s="326">
        <v>0</v>
      </c>
      <c r="Y37" s="36">
        <f t="shared" si="9"/>
        <v>0</v>
      </c>
    </row>
    <row r="38" spans="1:25" x14ac:dyDescent="0.3">
      <c r="A38" s="166" t="s">
        <v>414</v>
      </c>
      <c r="B38" s="166"/>
      <c r="C38" s="166"/>
      <c r="D38" s="166"/>
      <c r="E38" s="166"/>
      <c r="F38" s="166"/>
      <c r="G38" s="35">
        <v>30</v>
      </c>
      <c r="H38" s="326"/>
      <c r="I38" s="326"/>
      <c r="J38" s="326"/>
      <c r="K38" s="326"/>
      <c r="L38" s="326"/>
      <c r="M38" s="326"/>
      <c r="N38" s="326"/>
      <c r="O38" s="326"/>
      <c r="P38" s="326"/>
      <c r="Q38" s="326"/>
      <c r="R38" s="326"/>
      <c r="S38" s="326"/>
      <c r="T38" s="326"/>
      <c r="U38" s="326"/>
      <c r="V38" s="326"/>
      <c r="W38" s="36">
        <f>H38+I38+J38+K38-L38+M38+N38+O38+P38+Q38+R38+U38+V38</f>
        <v>0</v>
      </c>
      <c r="X38" s="326">
        <v>0</v>
      </c>
      <c r="Y38" s="36">
        <f t="shared" si="9"/>
        <v>0</v>
      </c>
    </row>
    <row r="39" spans="1:25" x14ac:dyDescent="0.3">
      <c r="A39" s="171" t="s">
        <v>442</v>
      </c>
      <c r="B39" s="171"/>
      <c r="C39" s="171"/>
      <c r="D39" s="171"/>
      <c r="E39" s="171"/>
      <c r="F39" s="171"/>
      <c r="G39" s="37">
        <v>31</v>
      </c>
      <c r="H39" s="38">
        <f>H36+H37+H38</f>
        <v>96011000</v>
      </c>
      <c r="I39" s="38">
        <f t="shared" ref="I39:Y39" si="10">I36+I37+I38</f>
        <v>64950000</v>
      </c>
      <c r="J39" s="38">
        <f t="shared" si="10"/>
        <v>571419</v>
      </c>
      <c r="K39" s="38">
        <f t="shared" si="10"/>
        <v>1190650</v>
      </c>
      <c r="L39" s="38">
        <f t="shared" si="10"/>
        <v>1190650</v>
      </c>
      <c r="M39" s="38">
        <f t="shared" si="10"/>
        <v>0</v>
      </c>
      <c r="N39" s="38">
        <f t="shared" si="10"/>
        <v>0</v>
      </c>
      <c r="O39" s="38">
        <f t="shared" si="10"/>
        <v>-16590906</v>
      </c>
      <c r="P39" s="38">
        <f t="shared" si="10"/>
        <v>0</v>
      </c>
      <c r="Q39" s="38">
        <f t="shared" si="10"/>
        <v>0</v>
      </c>
      <c r="R39" s="38">
        <f t="shared" si="10"/>
        <v>0</v>
      </c>
      <c r="S39" s="38">
        <f t="shared" si="10"/>
        <v>0</v>
      </c>
      <c r="T39" s="38">
        <f t="shared" si="10"/>
        <v>0</v>
      </c>
      <c r="U39" s="38">
        <f t="shared" si="10"/>
        <v>16612853</v>
      </c>
      <c r="V39" s="38">
        <f t="shared" si="10"/>
        <v>0</v>
      </c>
      <c r="W39" s="38">
        <f t="shared" si="10"/>
        <v>161554366</v>
      </c>
      <c r="X39" s="38">
        <f t="shared" si="10"/>
        <v>0</v>
      </c>
      <c r="Y39" s="38">
        <f t="shared" si="10"/>
        <v>161554366</v>
      </c>
    </row>
    <row r="40" spans="1:25" x14ac:dyDescent="0.3">
      <c r="A40" s="166" t="s">
        <v>416</v>
      </c>
      <c r="B40" s="166"/>
      <c r="C40" s="166"/>
      <c r="D40" s="166"/>
      <c r="E40" s="166"/>
      <c r="F40" s="166"/>
      <c r="G40" s="35">
        <v>32</v>
      </c>
      <c r="H40" s="39"/>
      <c r="I40" s="39"/>
      <c r="J40" s="39"/>
      <c r="K40" s="39"/>
      <c r="L40" s="39"/>
      <c r="M40" s="39"/>
      <c r="N40" s="39"/>
      <c r="O40" s="39"/>
      <c r="P40" s="39"/>
      <c r="Q40" s="39"/>
      <c r="R40" s="39"/>
      <c r="S40" s="39"/>
      <c r="T40" s="39"/>
      <c r="U40" s="39"/>
      <c r="V40" s="326">
        <v>15142468</v>
      </c>
      <c r="W40" s="36">
        <f t="shared" ref="W40:W58" si="11">H40+I40+J40+K40-L40+M40+N40+O40+P40+Q40+R40+U40+V40+S40+T40</f>
        <v>15142468</v>
      </c>
      <c r="X40" s="326"/>
      <c r="Y40" s="36">
        <f t="shared" ref="Y40:Y58" si="12">W40+X40</f>
        <v>15142468</v>
      </c>
    </row>
    <row r="41" spans="1:25" x14ac:dyDescent="0.3">
      <c r="A41" s="166" t="s">
        <v>417</v>
      </c>
      <c r="B41" s="166"/>
      <c r="C41" s="166"/>
      <c r="D41" s="166"/>
      <c r="E41" s="166"/>
      <c r="F41" s="166"/>
      <c r="G41" s="35">
        <v>33</v>
      </c>
      <c r="H41" s="39"/>
      <c r="I41" s="39"/>
      <c r="J41" s="39"/>
      <c r="K41" s="39"/>
      <c r="L41" s="39"/>
      <c r="M41" s="39"/>
      <c r="N41" s="326"/>
      <c r="O41" s="39"/>
      <c r="P41" s="39"/>
      <c r="Q41" s="39"/>
      <c r="R41" s="39"/>
      <c r="S41" s="39"/>
      <c r="T41" s="39"/>
      <c r="U41" s="39"/>
      <c r="V41" s="39"/>
      <c r="W41" s="36">
        <f t="shared" si="11"/>
        <v>0</v>
      </c>
      <c r="X41" s="326"/>
      <c r="Y41" s="36">
        <f t="shared" si="12"/>
        <v>0</v>
      </c>
    </row>
    <row r="42" spans="1:25" x14ac:dyDescent="0.3">
      <c r="A42" s="166" t="s">
        <v>418</v>
      </c>
      <c r="B42" s="166"/>
      <c r="C42" s="166"/>
      <c r="D42" s="166"/>
      <c r="E42" s="166"/>
      <c r="F42" s="166"/>
      <c r="G42" s="35">
        <v>34</v>
      </c>
      <c r="H42" s="39"/>
      <c r="I42" s="39"/>
      <c r="J42" s="39"/>
      <c r="K42" s="39"/>
      <c r="L42" s="39"/>
      <c r="M42" s="39"/>
      <c r="N42" s="39"/>
      <c r="O42" s="326">
        <v>4056210</v>
      </c>
      <c r="P42" s="39"/>
      <c r="Q42" s="39"/>
      <c r="R42" s="39"/>
      <c r="S42" s="39"/>
      <c r="T42" s="39"/>
      <c r="U42" s="326"/>
      <c r="V42" s="326"/>
      <c r="W42" s="36">
        <f t="shared" si="11"/>
        <v>4056210</v>
      </c>
      <c r="X42" s="326"/>
      <c r="Y42" s="36">
        <f t="shared" si="12"/>
        <v>4056210</v>
      </c>
    </row>
    <row r="43" spans="1:25" ht="21" customHeight="1" x14ac:dyDescent="0.3">
      <c r="A43" s="166" t="s">
        <v>419</v>
      </c>
      <c r="B43" s="166"/>
      <c r="C43" s="166"/>
      <c r="D43" s="166"/>
      <c r="E43" s="166"/>
      <c r="F43" s="166"/>
      <c r="G43" s="35">
        <v>35</v>
      </c>
      <c r="H43" s="39"/>
      <c r="I43" s="39"/>
      <c r="J43" s="39"/>
      <c r="K43" s="39"/>
      <c r="L43" s="39"/>
      <c r="M43" s="39"/>
      <c r="N43" s="39"/>
      <c r="O43" s="39"/>
      <c r="P43" s="326"/>
      <c r="Q43" s="39"/>
      <c r="R43" s="39"/>
      <c r="S43" s="39"/>
      <c r="T43" s="39"/>
      <c r="U43" s="326"/>
      <c r="V43" s="326"/>
      <c r="W43" s="36">
        <f t="shared" si="11"/>
        <v>0</v>
      </c>
      <c r="X43" s="326"/>
      <c r="Y43" s="36">
        <f t="shared" si="12"/>
        <v>0</v>
      </c>
    </row>
    <row r="44" spans="1:25" x14ac:dyDescent="0.3">
      <c r="A44" s="166" t="s">
        <v>420</v>
      </c>
      <c r="B44" s="166"/>
      <c r="C44" s="166"/>
      <c r="D44" s="166"/>
      <c r="E44" s="166"/>
      <c r="F44" s="166"/>
      <c r="G44" s="35">
        <v>36</v>
      </c>
      <c r="H44" s="39"/>
      <c r="I44" s="39"/>
      <c r="J44" s="39"/>
      <c r="K44" s="39"/>
      <c r="L44" s="39"/>
      <c r="M44" s="39"/>
      <c r="N44" s="39"/>
      <c r="O44" s="39"/>
      <c r="P44" s="39"/>
      <c r="Q44" s="326"/>
      <c r="R44" s="39"/>
      <c r="S44" s="39"/>
      <c r="T44" s="39"/>
      <c r="U44" s="326"/>
      <c r="V44" s="326"/>
      <c r="W44" s="36">
        <f t="shared" si="11"/>
        <v>0</v>
      </c>
      <c r="X44" s="326"/>
      <c r="Y44" s="36">
        <f t="shared" si="12"/>
        <v>0</v>
      </c>
    </row>
    <row r="45" spans="1:25" ht="21" customHeight="1" x14ac:dyDescent="0.3">
      <c r="A45" s="166" t="s">
        <v>421</v>
      </c>
      <c r="B45" s="166"/>
      <c r="C45" s="166"/>
      <c r="D45" s="166"/>
      <c r="E45" s="166"/>
      <c r="F45" s="166"/>
      <c r="G45" s="35">
        <v>37</v>
      </c>
      <c r="H45" s="39"/>
      <c r="I45" s="39"/>
      <c r="J45" s="39"/>
      <c r="K45" s="39"/>
      <c r="L45" s="39"/>
      <c r="M45" s="39"/>
      <c r="N45" s="39"/>
      <c r="O45" s="39"/>
      <c r="P45" s="39"/>
      <c r="Q45" s="39"/>
      <c r="R45" s="326"/>
      <c r="S45" s="326"/>
      <c r="T45" s="326"/>
      <c r="U45" s="326"/>
      <c r="V45" s="326"/>
      <c r="W45" s="36">
        <f t="shared" si="11"/>
        <v>0</v>
      </c>
      <c r="X45" s="326"/>
      <c r="Y45" s="36">
        <f t="shared" si="12"/>
        <v>0</v>
      </c>
    </row>
    <row r="46" spans="1:25" x14ac:dyDescent="0.3">
      <c r="A46" s="166" t="s">
        <v>422</v>
      </c>
      <c r="B46" s="166"/>
      <c r="C46" s="166"/>
      <c r="D46" s="166"/>
      <c r="E46" s="166"/>
      <c r="F46" s="166"/>
      <c r="G46" s="35">
        <v>38</v>
      </c>
      <c r="H46" s="39"/>
      <c r="I46" s="39"/>
      <c r="J46" s="39"/>
      <c r="K46" s="39"/>
      <c r="L46" s="39"/>
      <c r="M46" s="39"/>
      <c r="N46" s="326"/>
      <c r="O46" s="326"/>
      <c r="P46" s="326"/>
      <c r="Q46" s="326"/>
      <c r="R46" s="326"/>
      <c r="S46" s="326"/>
      <c r="T46" s="326"/>
      <c r="U46" s="326"/>
      <c r="V46" s="326"/>
      <c r="W46" s="36">
        <f t="shared" si="11"/>
        <v>0</v>
      </c>
      <c r="X46" s="326"/>
      <c r="Y46" s="36">
        <f t="shared" si="12"/>
        <v>0</v>
      </c>
    </row>
    <row r="47" spans="1:25" x14ac:dyDescent="0.3">
      <c r="A47" s="166" t="s">
        <v>443</v>
      </c>
      <c r="B47" s="166"/>
      <c r="C47" s="166"/>
      <c r="D47" s="166"/>
      <c r="E47" s="166"/>
      <c r="F47" s="166"/>
      <c r="G47" s="35">
        <v>39</v>
      </c>
      <c r="H47" s="39"/>
      <c r="I47" s="39"/>
      <c r="J47" s="39"/>
      <c r="K47" s="39"/>
      <c r="L47" s="39"/>
      <c r="M47" s="39"/>
      <c r="N47" s="326"/>
      <c r="O47" s="326"/>
      <c r="P47" s="326"/>
      <c r="Q47" s="326"/>
      <c r="R47" s="326"/>
      <c r="S47" s="326"/>
      <c r="T47" s="326"/>
      <c r="U47" s="326"/>
      <c r="V47" s="326"/>
      <c r="W47" s="36">
        <f t="shared" si="11"/>
        <v>0</v>
      </c>
      <c r="X47" s="326"/>
      <c r="Y47" s="36">
        <f t="shared" si="12"/>
        <v>0</v>
      </c>
    </row>
    <row r="48" spans="1:25" x14ac:dyDescent="0.3">
      <c r="A48" s="166" t="s">
        <v>424</v>
      </c>
      <c r="B48" s="166"/>
      <c r="C48" s="166"/>
      <c r="D48" s="166"/>
      <c r="E48" s="166"/>
      <c r="F48" s="166"/>
      <c r="G48" s="35">
        <v>40</v>
      </c>
      <c r="H48" s="326"/>
      <c r="I48" s="326"/>
      <c r="J48" s="326"/>
      <c r="K48" s="326"/>
      <c r="L48" s="326"/>
      <c r="M48" s="326"/>
      <c r="N48" s="326"/>
      <c r="O48" s="326"/>
      <c r="P48" s="326"/>
      <c r="Q48" s="326"/>
      <c r="R48" s="326"/>
      <c r="S48" s="326"/>
      <c r="T48" s="326"/>
      <c r="U48" s="326"/>
      <c r="V48" s="326"/>
      <c r="W48" s="36">
        <f t="shared" si="11"/>
        <v>0</v>
      </c>
      <c r="X48" s="326"/>
      <c r="Y48" s="36">
        <f t="shared" si="12"/>
        <v>0</v>
      </c>
    </row>
    <row r="49" spans="1:25" x14ac:dyDescent="0.3">
      <c r="A49" s="166" t="s">
        <v>444</v>
      </c>
      <c r="B49" s="166"/>
      <c r="C49" s="166"/>
      <c r="D49" s="166"/>
      <c r="E49" s="166"/>
      <c r="F49" s="166"/>
      <c r="G49" s="35">
        <v>41</v>
      </c>
      <c r="H49" s="39"/>
      <c r="I49" s="39"/>
      <c r="J49" s="39"/>
      <c r="K49" s="39"/>
      <c r="L49" s="39"/>
      <c r="M49" s="39"/>
      <c r="N49" s="326"/>
      <c r="O49" s="326"/>
      <c r="P49" s="326"/>
      <c r="Q49" s="326"/>
      <c r="R49" s="326"/>
      <c r="S49" s="326"/>
      <c r="T49" s="326"/>
      <c r="U49" s="326"/>
      <c r="V49" s="326"/>
      <c r="W49" s="36">
        <f t="shared" si="11"/>
        <v>0</v>
      </c>
      <c r="X49" s="326"/>
      <c r="Y49" s="36">
        <f t="shared" si="12"/>
        <v>0</v>
      </c>
    </row>
    <row r="50" spans="1:25" ht="19.8" customHeight="1" x14ac:dyDescent="0.3">
      <c r="A50" s="166" t="s">
        <v>445</v>
      </c>
      <c r="B50" s="166"/>
      <c r="C50" s="166"/>
      <c r="D50" s="166"/>
      <c r="E50" s="166"/>
      <c r="F50" s="166"/>
      <c r="G50" s="35">
        <v>42</v>
      </c>
      <c r="H50" s="326"/>
      <c r="I50" s="326"/>
      <c r="J50" s="326"/>
      <c r="K50" s="326"/>
      <c r="L50" s="326"/>
      <c r="M50" s="326"/>
      <c r="N50" s="326"/>
      <c r="O50" s="326"/>
      <c r="P50" s="326"/>
      <c r="Q50" s="326"/>
      <c r="R50" s="326"/>
      <c r="S50" s="326"/>
      <c r="T50" s="326"/>
      <c r="U50" s="326"/>
      <c r="V50" s="326"/>
      <c r="W50" s="36">
        <f t="shared" si="11"/>
        <v>0</v>
      </c>
      <c r="X50" s="326"/>
      <c r="Y50" s="36">
        <f t="shared" si="12"/>
        <v>0</v>
      </c>
    </row>
    <row r="51" spans="1:25" ht="19.8" customHeight="1" x14ac:dyDescent="0.3">
      <c r="A51" s="166" t="s">
        <v>427</v>
      </c>
      <c r="B51" s="166"/>
      <c r="C51" s="166"/>
      <c r="D51" s="166"/>
      <c r="E51" s="166"/>
      <c r="F51" s="166"/>
      <c r="G51" s="35">
        <v>43</v>
      </c>
      <c r="H51" s="326"/>
      <c r="I51" s="326"/>
      <c r="J51" s="326"/>
      <c r="K51" s="326"/>
      <c r="L51" s="326"/>
      <c r="M51" s="326"/>
      <c r="N51" s="326"/>
      <c r="O51" s="326"/>
      <c r="P51" s="326"/>
      <c r="Q51" s="326"/>
      <c r="R51" s="326"/>
      <c r="S51" s="326"/>
      <c r="T51" s="326"/>
      <c r="U51" s="326"/>
      <c r="V51" s="326"/>
      <c r="W51" s="36">
        <f t="shared" si="11"/>
        <v>0</v>
      </c>
      <c r="X51" s="326"/>
      <c r="Y51" s="36">
        <f t="shared" si="12"/>
        <v>0</v>
      </c>
    </row>
    <row r="52" spans="1:25" ht="19.8" customHeight="1" x14ac:dyDescent="0.3">
      <c r="A52" s="166" t="s">
        <v>446</v>
      </c>
      <c r="B52" s="166"/>
      <c r="C52" s="166"/>
      <c r="D52" s="166"/>
      <c r="E52" s="166"/>
      <c r="F52" s="166"/>
      <c r="G52" s="35">
        <v>44</v>
      </c>
      <c r="H52" s="326"/>
      <c r="I52" s="326"/>
      <c r="J52" s="326"/>
      <c r="K52" s="326"/>
      <c r="L52" s="326"/>
      <c r="M52" s="326"/>
      <c r="N52" s="326"/>
      <c r="O52" s="326"/>
      <c r="P52" s="326"/>
      <c r="Q52" s="326"/>
      <c r="R52" s="326"/>
      <c r="S52" s="326"/>
      <c r="T52" s="326"/>
      <c r="U52" s="326"/>
      <c r="V52" s="326"/>
      <c r="W52" s="36">
        <f t="shared" si="11"/>
        <v>0</v>
      </c>
      <c r="X52" s="326"/>
      <c r="Y52" s="36">
        <f t="shared" si="12"/>
        <v>0</v>
      </c>
    </row>
    <row r="53" spans="1:25" x14ac:dyDescent="0.3">
      <c r="A53" s="166" t="s">
        <v>447</v>
      </c>
      <c r="B53" s="166"/>
      <c r="C53" s="166"/>
      <c r="D53" s="166"/>
      <c r="E53" s="166"/>
      <c r="F53" s="166"/>
      <c r="G53" s="35">
        <v>45</v>
      </c>
      <c r="H53" s="326"/>
      <c r="I53" s="326"/>
      <c r="J53" s="326"/>
      <c r="K53" s="326"/>
      <c r="L53" s="326"/>
      <c r="M53" s="326"/>
      <c r="N53" s="326"/>
      <c r="O53" s="326"/>
      <c r="P53" s="326"/>
      <c r="Q53" s="326"/>
      <c r="R53" s="326"/>
      <c r="S53" s="326"/>
      <c r="T53" s="326"/>
      <c r="U53" s="326"/>
      <c r="V53" s="326"/>
      <c r="W53" s="36">
        <f t="shared" si="11"/>
        <v>0</v>
      </c>
      <c r="X53" s="326"/>
      <c r="Y53" s="36">
        <f t="shared" si="12"/>
        <v>0</v>
      </c>
    </row>
    <row r="54" spans="1:25" x14ac:dyDescent="0.3">
      <c r="A54" s="166" t="s">
        <v>430</v>
      </c>
      <c r="B54" s="166"/>
      <c r="C54" s="166"/>
      <c r="D54" s="166"/>
      <c r="E54" s="166"/>
      <c r="F54" s="166"/>
      <c r="G54" s="35">
        <v>46</v>
      </c>
      <c r="H54" s="326">
        <v>10719270</v>
      </c>
      <c r="I54" s="326">
        <v>24654321</v>
      </c>
      <c r="J54" s="326"/>
      <c r="K54" s="326"/>
      <c r="L54" s="326"/>
      <c r="M54" s="326"/>
      <c r="N54" s="326"/>
      <c r="O54" s="326"/>
      <c r="P54" s="326"/>
      <c r="Q54" s="326"/>
      <c r="R54" s="326"/>
      <c r="S54" s="326"/>
      <c r="T54" s="326"/>
      <c r="U54" s="326"/>
      <c r="V54" s="326"/>
      <c r="W54" s="36">
        <f t="shared" si="11"/>
        <v>35373591</v>
      </c>
      <c r="X54" s="326"/>
      <c r="Y54" s="36">
        <f t="shared" si="12"/>
        <v>35373591</v>
      </c>
    </row>
    <row r="55" spans="1:25" x14ac:dyDescent="0.3">
      <c r="A55" s="166" t="s">
        <v>431</v>
      </c>
      <c r="B55" s="166"/>
      <c r="C55" s="166"/>
      <c r="D55" s="166"/>
      <c r="E55" s="166"/>
      <c r="F55" s="166"/>
      <c r="G55" s="35">
        <v>47</v>
      </c>
      <c r="H55" s="326"/>
      <c r="I55" s="326"/>
      <c r="J55" s="326"/>
      <c r="K55" s="326"/>
      <c r="L55" s="326"/>
      <c r="M55" s="326"/>
      <c r="N55" s="326"/>
      <c r="O55" s="326"/>
      <c r="P55" s="326"/>
      <c r="Q55" s="326"/>
      <c r="R55" s="326"/>
      <c r="S55" s="326"/>
      <c r="T55" s="326"/>
      <c r="U55" s="326">
        <v>-6206655</v>
      </c>
      <c r="V55" s="326"/>
      <c r="W55" s="36">
        <f t="shared" si="11"/>
        <v>-6206655</v>
      </c>
      <c r="X55" s="326"/>
      <c r="Y55" s="36">
        <f t="shared" si="12"/>
        <v>-6206655</v>
      </c>
    </row>
    <row r="56" spans="1:25" x14ac:dyDescent="0.3">
      <c r="A56" s="166" t="s">
        <v>432</v>
      </c>
      <c r="B56" s="166"/>
      <c r="C56" s="166"/>
      <c r="D56" s="166"/>
      <c r="E56" s="166"/>
      <c r="F56" s="166"/>
      <c r="G56" s="35">
        <v>48</v>
      </c>
      <c r="H56" s="326"/>
      <c r="I56" s="326"/>
      <c r="J56" s="326"/>
      <c r="K56" s="326"/>
      <c r="L56" s="326"/>
      <c r="M56" s="326"/>
      <c r="N56" s="326"/>
      <c r="O56" s="326"/>
      <c r="P56" s="326"/>
      <c r="Q56" s="326"/>
      <c r="R56" s="326"/>
      <c r="S56" s="326"/>
      <c r="T56" s="326"/>
      <c r="U56" s="326"/>
      <c r="V56" s="326"/>
      <c r="W56" s="36">
        <f t="shared" si="11"/>
        <v>0</v>
      </c>
      <c r="X56" s="326"/>
      <c r="Y56" s="36">
        <f t="shared" si="12"/>
        <v>0</v>
      </c>
    </row>
    <row r="57" spans="1:25" x14ac:dyDescent="0.3">
      <c r="A57" s="166" t="s">
        <v>448</v>
      </c>
      <c r="B57" s="166"/>
      <c r="C57" s="166"/>
      <c r="D57" s="166"/>
      <c r="E57" s="166"/>
      <c r="F57" s="166"/>
      <c r="G57" s="35">
        <v>49</v>
      </c>
      <c r="H57" s="326"/>
      <c r="I57" s="326"/>
      <c r="J57" s="326"/>
      <c r="K57" s="326"/>
      <c r="L57" s="326"/>
      <c r="M57" s="326"/>
      <c r="N57" s="326"/>
      <c r="O57" s="326"/>
      <c r="P57" s="326"/>
      <c r="Q57" s="326"/>
      <c r="R57" s="326"/>
      <c r="S57" s="326"/>
      <c r="T57" s="326"/>
      <c r="U57" s="326"/>
      <c r="V57" s="326"/>
      <c r="W57" s="36">
        <f t="shared" si="11"/>
        <v>0</v>
      </c>
      <c r="X57" s="326"/>
      <c r="Y57" s="36">
        <f t="shared" si="12"/>
        <v>0</v>
      </c>
    </row>
    <row r="58" spans="1:25" x14ac:dyDescent="0.3">
      <c r="A58" s="166" t="s">
        <v>434</v>
      </c>
      <c r="B58" s="166"/>
      <c r="C58" s="166"/>
      <c r="D58" s="166"/>
      <c r="E58" s="166"/>
      <c r="F58" s="166"/>
      <c r="G58" s="35">
        <v>50</v>
      </c>
      <c r="H58" s="326"/>
      <c r="I58" s="326"/>
      <c r="J58" s="326"/>
      <c r="K58" s="326"/>
      <c r="L58" s="326"/>
      <c r="M58" s="326"/>
      <c r="N58" s="326"/>
      <c r="O58" s="326"/>
      <c r="P58" s="326"/>
      <c r="Q58" s="326"/>
      <c r="R58" s="326"/>
      <c r="S58" s="326"/>
      <c r="T58" s="326"/>
      <c r="U58" s="326"/>
      <c r="V58" s="326"/>
      <c r="W58" s="36">
        <f t="shared" si="11"/>
        <v>0</v>
      </c>
      <c r="X58" s="326"/>
      <c r="Y58" s="36">
        <f t="shared" si="12"/>
        <v>0</v>
      </c>
    </row>
    <row r="59" spans="1:25" ht="25.2" customHeight="1" x14ac:dyDescent="0.3">
      <c r="A59" s="167" t="s">
        <v>449</v>
      </c>
      <c r="B59" s="167"/>
      <c r="C59" s="167"/>
      <c r="D59" s="167"/>
      <c r="E59" s="167"/>
      <c r="F59" s="167"/>
      <c r="G59" s="40">
        <v>51</v>
      </c>
      <c r="H59" s="41">
        <f t="shared" ref="H59:T59" si="13">SUM(H39:H58)</f>
        <v>106730270</v>
      </c>
      <c r="I59" s="41">
        <f t="shared" si="13"/>
        <v>89604321</v>
      </c>
      <c r="J59" s="41">
        <f t="shared" si="13"/>
        <v>571419</v>
      </c>
      <c r="K59" s="41">
        <f t="shared" si="13"/>
        <v>1190650</v>
      </c>
      <c r="L59" s="41">
        <f t="shared" si="13"/>
        <v>1190650</v>
      </c>
      <c r="M59" s="41">
        <f t="shared" si="13"/>
        <v>0</v>
      </c>
      <c r="N59" s="41">
        <f t="shared" si="13"/>
        <v>0</v>
      </c>
      <c r="O59" s="41">
        <f t="shared" si="13"/>
        <v>-12534696</v>
      </c>
      <c r="P59" s="41">
        <f t="shared" si="13"/>
        <v>0</v>
      </c>
      <c r="Q59" s="41">
        <f t="shared" si="13"/>
        <v>0</v>
      </c>
      <c r="R59" s="41">
        <f t="shared" si="13"/>
        <v>0</v>
      </c>
      <c r="S59" s="41">
        <f t="shared" si="13"/>
        <v>0</v>
      </c>
      <c r="T59" s="41">
        <f t="shared" si="13"/>
        <v>0</v>
      </c>
      <c r="U59" s="41">
        <f>SUM(U39:U58)</f>
        <v>10406198</v>
      </c>
      <c r="V59" s="41">
        <f>SUM(V39:V58)</f>
        <v>15142468</v>
      </c>
      <c r="W59" s="41">
        <f>SUM(W39:W58)</f>
        <v>209919980</v>
      </c>
      <c r="X59" s="41">
        <f>SUM(X39:X58)</f>
        <v>0</v>
      </c>
      <c r="Y59" s="41">
        <f>SUM(Y39:Y58)</f>
        <v>209919980</v>
      </c>
    </row>
    <row r="60" spans="1:25" x14ac:dyDescent="0.3">
      <c r="A60" s="168" t="s">
        <v>436</v>
      </c>
      <c r="B60" s="169"/>
      <c r="C60" s="169"/>
      <c r="D60" s="169"/>
      <c r="E60" s="169"/>
      <c r="F60" s="169"/>
      <c r="G60" s="169"/>
      <c r="H60" s="169"/>
      <c r="I60" s="169"/>
      <c r="J60" s="169"/>
      <c r="K60" s="169"/>
      <c r="L60" s="169"/>
      <c r="M60" s="169"/>
      <c r="N60" s="169"/>
      <c r="O60" s="169"/>
      <c r="P60" s="169"/>
      <c r="Q60" s="169"/>
      <c r="R60" s="169"/>
      <c r="S60" s="169"/>
      <c r="T60" s="169"/>
      <c r="U60" s="169"/>
      <c r="V60" s="169"/>
      <c r="W60" s="169"/>
      <c r="X60" s="169"/>
      <c r="Y60" s="169"/>
    </row>
    <row r="61" spans="1:25" ht="22.2" customHeight="1" x14ac:dyDescent="0.3">
      <c r="A61" s="170" t="s">
        <v>450</v>
      </c>
      <c r="B61" s="170"/>
      <c r="C61" s="170"/>
      <c r="D61" s="170"/>
      <c r="E61" s="170"/>
      <c r="F61" s="170"/>
      <c r="G61" s="37">
        <v>52</v>
      </c>
      <c r="H61" s="38">
        <f t="shared" ref="H61:T61" si="14">SUM(H41:H49)</f>
        <v>0</v>
      </c>
      <c r="I61" s="38">
        <f t="shared" si="14"/>
        <v>0</v>
      </c>
      <c r="J61" s="38">
        <f t="shared" si="14"/>
        <v>0</v>
      </c>
      <c r="K61" s="38">
        <f t="shared" si="14"/>
        <v>0</v>
      </c>
      <c r="L61" s="38">
        <f t="shared" si="14"/>
        <v>0</v>
      </c>
      <c r="M61" s="38">
        <f t="shared" si="14"/>
        <v>0</v>
      </c>
      <c r="N61" s="38">
        <f t="shared" si="14"/>
        <v>0</v>
      </c>
      <c r="O61" s="38">
        <f t="shared" si="14"/>
        <v>4056210</v>
      </c>
      <c r="P61" s="38">
        <f t="shared" si="14"/>
        <v>0</v>
      </c>
      <c r="Q61" s="38">
        <f t="shared" si="14"/>
        <v>0</v>
      </c>
      <c r="R61" s="38">
        <f t="shared" si="14"/>
        <v>0</v>
      </c>
      <c r="S61" s="38">
        <f t="shared" si="14"/>
        <v>0</v>
      </c>
      <c r="T61" s="38">
        <f t="shared" si="14"/>
        <v>0</v>
      </c>
      <c r="U61" s="38">
        <f>SUM(U41:U49)</f>
        <v>0</v>
      </c>
      <c r="V61" s="38">
        <f>SUM(V41:V49)</f>
        <v>0</v>
      </c>
      <c r="W61" s="38">
        <f>SUM(W41:W49)</f>
        <v>4056210</v>
      </c>
      <c r="X61" s="38">
        <f>SUM(X41:X49)</f>
        <v>0</v>
      </c>
      <c r="Y61" s="38">
        <f>SUM(Y41:Y49)</f>
        <v>4056210</v>
      </c>
    </row>
    <row r="62" spans="1:25" ht="22.2" customHeight="1" x14ac:dyDescent="0.3">
      <c r="A62" s="170" t="s">
        <v>451</v>
      </c>
      <c r="B62" s="170"/>
      <c r="C62" s="170"/>
      <c r="D62" s="170"/>
      <c r="E62" s="170"/>
      <c r="F62" s="170"/>
      <c r="G62" s="37">
        <v>53</v>
      </c>
      <c r="H62" s="38">
        <f t="shared" ref="H62:T62" si="15">H40+H61</f>
        <v>0</v>
      </c>
      <c r="I62" s="38">
        <f t="shared" si="15"/>
        <v>0</v>
      </c>
      <c r="J62" s="38">
        <f t="shared" si="15"/>
        <v>0</v>
      </c>
      <c r="K62" s="38">
        <f t="shared" si="15"/>
        <v>0</v>
      </c>
      <c r="L62" s="38">
        <f t="shared" si="15"/>
        <v>0</v>
      </c>
      <c r="M62" s="38">
        <f t="shared" si="15"/>
        <v>0</v>
      </c>
      <c r="N62" s="38">
        <f t="shared" si="15"/>
        <v>0</v>
      </c>
      <c r="O62" s="38">
        <f t="shared" si="15"/>
        <v>4056210</v>
      </c>
      <c r="P62" s="38">
        <f t="shared" si="15"/>
        <v>0</v>
      </c>
      <c r="Q62" s="38">
        <f t="shared" si="15"/>
        <v>0</v>
      </c>
      <c r="R62" s="38">
        <f t="shared" si="15"/>
        <v>0</v>
      </c>
      <c r="S62" s="38">
        <f t="shared" si="15"/>
        <v>0</v>
      </c>
      <c r="T62" s="38">
        <f t="shared" si="15"/>
        <v>0</v>
      </c>
      <c r="U62" s="38">
        <f>U40+U61</f>
        <v>0</v>
      </c>
      <c r="V62" s="38">
        <f>V40+V61</f>
        <v>15142468</v>
      </c>
      <c r="W62" s="38">
        <f>W40+W61</f>
        <v>19198678</v>
      </c>
      <c r="X62" s="38">
        <f>X40+X61</f>
        <v>0</v>
      </c>
      <c r="Y62" s="38">
        <f>Y40+Y61</f>
        <v>19198678</v>
      </c>
    </row>
    <row r="63" spans="1:25" ht="22.2" customHeight="1" x14ac:dyDescent="0.3">
      <c r="A63" s="165" t="s">
        <v>452</v>
      </c>
      <c r="B63" s="165"/>
      <c r="C63" s="165"/>
      <c r="D63" s="165"/>
      <c r="E63" s="165"/>
      <c r="F63" s="165"/>
      <c r="G63" s="40">
        <v>54</v>
      </c>
      <c r="H63" s="41">
        <f t="shared" ref="H63:T63" si="16">SUM(H50:H58)</f>
        <v>10719270</v>
      </c>
      <c r="I63" s="41">
        <f t="shared" si="16"/>
        <v>24654321</v>
      </c>
      <c r="J63" s="41">
        <f t="shared" si="16"/>
        <v>0</v>
      </c>
      <c r="K63" s="41">
        <f t="shared" si="16"/>
        <v>0</v>
      </c>
      <c r="L63" s="41">
        <f t="shared" si="16"/>
        <v>0</v>
      </c>
      <c r="M63" s="41">
        <f t="shared" si="16"/>
        <v>0</v>
      </c>
      <c r="N63" s="41">
        <f t="shared" si="16"/>
        <v>0</v>
      </c>
      <c r="O63" s="41">
        <f t="shared" si="16"/>
        <v>0</v>
      </c>
      <c r="P63" s="41">
        <f t="shared" si="16"/>
        <v>0</v>
      </c>
      <c r="Q63" s="41">
        <f t="shared" si="16"/>
        <v>0</v>
      </c>
      <c r="R63" s="41">
        <f t="shared" si="16"/>
        <v>0</v>
      </c>
      <c r="S63" s="41">
        <f t="shared" si="16"/>
        <v>0</v>
      </c>
      <c r="T63" s="41">
        <f t="shared" si="16"/>
        <v>0</v>
      </c>
      <c r="U63" s="41">
        <f>SUM(U50:U58)</f>
        <v>-6206655</v>
      </c>
      <c r="V63" s="41">
        <f>SUM(V50:V58)</f>
        <v>0</v>
      </c>
      <c r="W63" s="41">
        <f>SUM(W50:W58)</f>
        <v>29166936</v>
      </c>
      <c r="X63" s="41">
        <f>SUM(X50:X58)</f>
        <v>0</v>
      </c>
      <c r="Y63" s="41">
        <f>SUM(Y50:Y58)</f>
        <v>29166936</v>
      </c>
    </row>
  </sheetData>
  <sheetProtection algorithmName="SHA-512" hashValue="Xy2frLde3p8DlXsk0l/LbK4e2V/dDDnthIp18heLYqBgSF/+i7mOIIlLPESnRb8W/yhpX1N6IX2Okls2PrckCQ==" saltValue="5ASfnZhJUr9a//ubO5ndsw==" spinCount="100000" sheet="1" objects="1" scenarios="1"/>
  <protectedRanges>
    <protectedRange sqref="E2" name="Range1_1"/>
    <protectedRange sqref="G2" name="Range1"/>
  </protectedRanges>
  <mergeCells count="66">
    <mergeCell ref="A1:J1"/>
    <mergeCell ref="C2:D2"/>
    <mergeCell ref="A3:F4"/>
    <mergeCell ref="G3:G4"/>
    <mergeCell ref="H3:W3"/>
    <mergeCell ref="A15:F15"/>
    <mergeCell ref="Y3:Y4"/>
    <mergeCell ref="A5:F5"/>
    <mergeCell ref="A6:Y6"/>
    <mergeCell ref="A7:F7"/>
    <mergeCell ref="A8:F8"/>
    <mergeCell ref="A9:F9"/>
    <mergeCell ref="X3:X4"/>
    <mergeCell ref="A10:F10"/>
    <mergeCell ref="A11:F11"/>
    <mergeCell ref="A12:F12"/>
    <mergeCell ref="A13:F13"/>
    <mergeCell ref="A14:F14"/>
    <mergeCell ref="A27:F27"/>
    <mergeCell ref="A16:F16"/>
    <mergeCell ref="A17:F17"/>
    <mergeCell ref="A18:F18"/>
    <mergeCell ref="A19:F19"/>
    <mergeCell ref="A20:F20"/>
    <mergeCell ref="A21:F21"/>
    <mergeCell ref="A22:F22"/>
    <mergeCell ref="A23:F23"/>
    <mergeCell ref="A24:F24"/>
    <mergeCell ref="A25:F25"/>
    <mergeCell ref="A26:F26"/>
    <mergeCell ref="A39:F39"/>
    <mergeCell ref="A28:F28"/>
    <mergeCell ref="A29:F29"/>
    <mergeCell ref="A30:F30"/>
    <mergeCell ref="A31:Y31"/>
    <mergeCell ref="A32:F32"/>
    <mergeCell ref="A33:F33"/>
    <mergeCell ref="A34:F34"/>
    <mergeCell ref="A35:Y35"/>
    <mergeCell ref="A36:F36"/>
    <mergeCell ref="A37:F37"/>
    <mergeCell ref="A38:F38"/>
    <mergeCell ref="A51:F51"/>
    <mergeCell ref="A40:F40"/>
    <mergeCell ref="A41:F41"/>
    <mergeCell ref="A42:F42"/>
    <mergeCell ref="A43:F43"/>
    <mergeCell ref="A44:F44"/>
    <mergeCell ref="A45:F45"/>
    <mergeCell ref="A46:F46"/>
    <mergeCell ref="A47:F47"/>
    <mergeCell ref="A48:F48"/>
    <mergeCell ref="A49:F49"/>
    <mergeCell ref="A50:F50"/>
    <mergeCell ref="A63:F63"/>
    <mergeCell ref="A52:F52"/>
    <mergeCell ref="A53:F53"/>
    <mergeCell ref="A54:F54"/>
    <mergeCell ref="A55:F55"/>
    <mergeCell ref="A56:F56"/>
    <mergeCell ref="A57:F57"/>
    <mergeCell ref="A58:F58"/>
    <mergeCell ref="A59:F59"/>
    <mergeCell ref="A60:Y60"/>
    <mergeCell ref="A61:F61"/>
    <mergeCell ref="A62:F62"/>
  </mergeCells>
  <dataValidations count="3">
    <dataValidation type="whole" operator="notEqual" allowBlank="1" showInputMessage="1" showErrorMessage="1" errorTitle="Invalid entry" error="You can enter only whole rounded numbers (positive or negative) and a zero." sqref="H32:Y34 H36:Y59 H61:Y63 H7:Y30">
      <formula1>9999999999</formula1>
    </dataValidation>
    <dataValidation type="whole" operator="greaterThanOrEqual" allowBlank="1" showInputMessage="1" showErrorMessage="1" errorTitle="Incorrect entry" error="You can enter only positive whole numbers." sqref="P6:X6">
      <formula1>0</formula1>
    </dataValidation>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G2">
      <formula1>39448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General Data</vt:lpstr>
      <vt:lpstr>Balance Sheet</vt:lpstr>
      <vt:lpstr>P&amp;L</vt:lpstr>
      <vt:lpstr>CF_I</vt:lpstr>
      <vt:lpstr>CF_D</vt:lpstr>
      <vt:lpstr>SOCE</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2022-04-08T09:57:37Z</dcterms:created>
  <dcterms:modified xsi:type="dcterms:W3CDTF">2022-04-08T13:16:50Z</dcterms:modified>
</cp:coreProperties>
</file>