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gasparini\Desktop\PREDAJA _1Y_2020\"/>
    </mc:Choice>
  </mc:AlternateContent>
  <bookViews>
    <workbookView xWindow="0" yWindow="0" windowWidth="28800" windowHeight="12225" activeTab="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L77" i="24" l="1"/>
  <c r="L82" i="24"/>
  <c r="L81" i="24"/>
  <c r="L80" i="24"/>
  <c r="L79" i="24"/>
  <c r="L78" i="24"/>
  <c r="L76" i="24"/>
  <c r="L64" i="24"/>
  <c r="L65" i="24"/>
  <c r="L66" i="24"/>
  <c r="L57" i="24"/>
  <c r="L56" i="24"/>
  <c r="L63" i="24"/>
  <c r="L62" i="24"/>
  <c r="L61" i="24"/>
  <c r="L60" i="24"/>
  <c r="K47" i="24"/>
  <c r="K46" i="24"/>
  <c r="K45" i="24"/>
  <c r="K44" i="24"/>
  <c r="L67" i="24" l="1"/>
  <c r="L83" i="24"/>
  <c r="L58" i="24"/>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<sst xmlns="http://schemas.openxmlformats.org/spreadsheetml/2006/main" count="583" uniqueCount="496">
  <si>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</si>
  <si>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</si>
  <si>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</si>
  <si>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</si>
  <si>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</si>
  <si>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</si>
  <si>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</si>
  <si>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</si>
  <si>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</si>
  <si>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</si>
  <si>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</si>
  <si>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</si>
  <si>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</si>
  <si>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</si>
  <si>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</si>
  <si>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</si>
  <si>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</si>
  <si>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</si>
  <si>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</si>
  <si>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</si>
  <si>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</si>
  <si>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</si>
  <si>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</si>
  <si>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</si>
  <si>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</si>
  <si>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</si>
  <si>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</si>
  <si>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</si>
  <si>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</si>
  <si>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</si>
  <si>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</si>
  <si>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</si>
  <si>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</si>
  <si>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</si>
  <si>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</si>
  <si>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</si>
  <si>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</si>
  <si>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</si>
  <si>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</si>
  <si>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</si>
  <si>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</si>
  <si>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</si>
  <si>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</si>
  <si>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</si>
  <si>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</si>
  <si>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</si>
  <si>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</si>
  <si>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</si>
  <si>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</si>
  <si>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</si>
  <si>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</si>
  <si>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</si>
  <si>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</si>
  <si>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</si>
  <si>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</si>
  <si>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</si>
  <si>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</si>
  <si>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</si>
  <si>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</si>
  <si>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</si>
  <si>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</si>
  <si>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</si>
  <si>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</si>
  <si>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</si>
  <si>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</si>
  <si>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</si>
  <si>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</si>
  <si>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</si>
  <si>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</si>
  <si>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</si>
  <si>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</si>
  <si>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</si>
  <si>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</si>
  <si>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</si>
  <si>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</si>
  <si>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</si>
  <si>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</si>
  <si>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</si>
  <si>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</si>
  <si>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</si>
  <si>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</si>
  <si>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</si>
  <si>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</si>
  <si>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</si>
  <si>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</si>
  <si>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</si>
  <si>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</si>
  <si>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</si>
  <si>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</si>
  <si>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</si>
  <si>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</si>
  <si>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</si>
  <si>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</si>
  <si>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</si>
  <si>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</si>
  <si>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</si>
  <si>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</si>
  <si>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</si>
  <si>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</si>
  <si>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</si>
  <si>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</si>
  <si>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</si>
  <si>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</si>
  <si>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</si>
  <si>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</si>
  <si>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</si>
  <si>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</si>
  <si>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</si>
  <si>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</si>
  <si>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</si>
  <si>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</si>
  <si>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</si>
  <si>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</si>
  <si>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</si>
  <si>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</si>
  <si>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</si>
  <si>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</si>
  <si>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</si>
  <si>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</si>
  <si>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</si>
  <si>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</si>
  <si>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</si>
  <si>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</si>
  <si>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</si>
  <si>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</si>
  <si>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</si>
  <si>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</si>
  <si>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</si>
  <si>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</si>
  <si>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</si>
  <si>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</si>
  <si>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</si>
  <si>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</si>
  <si>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</si>
  <si>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</si>
  <si>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</si>
  <si>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</si>
  <si>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</si>
  <si>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</si>
  <si>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</si>
  <si>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</si>
  <si>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</si>
  <si>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</si>
  <si>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</si>
  <si>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</si>
  <si>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</si>
  <si>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</si>
  <si>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</si>
  <si>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</si>
  <si>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</si>
  <si>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</si>
  <si>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</si>
  <si>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</si>
  <si>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</si>
  <si>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</si>
  <si>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</si>
  <si>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</si>
  <si>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</si>
  <si>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</si>
  <si>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</si>
  <si>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</si>
  <si>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</si>
  <si>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</si>
  <si>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</si>
  <si>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</si>
  <si>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</si>
  <si>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</si>
  <si>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</si>
  <si>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</si>
  <si>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</si>
  <si>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</si>
  <si>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</si>
  <si>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</si>
  <si>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</si>
  <si>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</si>
  <si>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</si>
  <si>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</si>
  <si>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</si>
  <si>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</si>
  <si>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</si>
  <si>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</si>
  <si>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</si>
  <si>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</si>
  <si>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</si>
  <si>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</si>
  <si>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</si>
  <si>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</si>
  <si>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</si>
  <si>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</si>
  <si>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</si>
  <si>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</si>
  <si>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</si>
  <si>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</si>
  <si>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</si>
  <si>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</si>
  <si>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</si>
  <si>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</si>
  <si>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</si>
  <si>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</si>
  <si>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</si>
  <si>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</si>
  <si>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</si>
  <si>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</si>
  <si>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</si>
  <si>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</si>
  <si>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</si>
  <si>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</si>
  <si>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</si>
  <si>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</si>
  <si>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</si>
  <si>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</si>
  <si>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</si>
  <si>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</si>
  <si>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</si>
  <si>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</si>
  <si>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</si>
  <si>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</si>
  <si>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</si>
  <si>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</si>
  <si>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</si>
  <si>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</si>
  <si>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</si>
  <si>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</si>
  <si>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</si>
  <si>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</si>
  <si>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</si>
  <si>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</si>
  <si>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</si>
  <si>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</si>
  <si>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</si>
  <si>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</si>
  <si>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</si>
  <si>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</si>
  <si>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</si>
  <si>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</si>
  <si>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</si>
  <si>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</si>
  <si>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</si>
  <si>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</si>
  <si>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</si>
  <si>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</si>
  <si>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</si>
  <si>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</si>
  <si>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</si>
  <si>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</si>
  <si>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</si>
  <si>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</si>
  <si>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</si>
  <si>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</si>
  <si>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</si>
  <si>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</si>
  <si>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</si>
  <si>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</si>
  <si>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</si>
  <si>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</si>
  <si>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</si>
  <si>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</si>
  <si>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</si>
  <si>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</si>
  <si>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</si>
  <si>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</si>
  <si>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</si>
  <si>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</si>
  <si>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</si>
  <si>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</si>
  <si>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</si>
  <si>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</si>
  <si>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</si>
  <si>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</si>
  <si>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</si>
  <si>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</si>
  <si>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</si>
  <si>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</si>
  <si>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</si>
  <si>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</si>
  <si>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</si>
  <si>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</si>
  <si>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</si>
  <si>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</si>
  <si>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</si>
  <si>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</si>
  <si>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</si>
  <si>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</si>
  <si>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</si>
  <si>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</si>
  <si>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</si>
  <si>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</si>
  <si>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</si>
  <si>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</si>
  <si>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</si>
  <si>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</si>
  <si>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</si>
  <si>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</si>
  <si>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</si>
  <si>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</si>
  <si>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</si>
  <si>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</si>
  <si>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</si>
  <si>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</si>
  <si>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</si>
  <si>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</si>
  <si>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</si>
  <si>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</si>
  <si>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</si>
  <si>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</si>
  <si>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</si>
  <si>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</si>
  <si>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</si>
  <si>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</si>
  <si>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</si>
  <si>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</si>
  <si>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</si>
  <si>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</si>
  <si>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</si>
  <si>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</si>
  <si>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</si>
  <si>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</si>
  <si>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</si>
  <si>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</si>
  <si>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</si>
  <si>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</si>
  <si>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</si>
  <si>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</si>
  <si>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</si>
  <si>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</si>
  <si>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</si>
  <si>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</si>
  <si>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</si>
  <si>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</si>
  <si>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</si>
  <si>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</si>
  <si>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</si>
  <si>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</si>
  <si>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</si>
  <si>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</si>
  <si>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</si>
  <si>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</si>
  <si>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</si>
  <si>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</si>
  <si>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</si>
  <si>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</si>
  <si>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</si>
  <si>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</si>
  <si>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</si>
  <si>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</si>
  <si>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</si>
  <si>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</si>
  <si>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</si>
  <si>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</si>
  <si>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</si>
  <si>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</si>
  <si>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</si>
  <si>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</si>
  <si>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</si>
  <si>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</si>
  <si>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</si>
  <si>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</si>
  <si>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</si>
  <si>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</si>
  <si>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</si>
  <si>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</si>
  <si>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</si>
  <si>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</si>
  <si>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</si>
  <si>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</si>
  <si>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</si>
  <si>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</si>
  <si>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</si>
  <si>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</si>
  <si>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</si>
  <si>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</si>
  <si>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</si>
  <si>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</si>
  <si>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</si>
  <si>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</si>
  <si>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</si>
  <si>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</si>
  <si>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</si>
  <si>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</si>
  <si>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</si>
  <si>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</si>
  <si>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</si>
  <si>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</si>
  <si>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</si>
  <si>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</si>
  <si>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</si>
  <si>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</si>
  <si>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</si>
  <si>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</si>
  <si>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</si>
  <si>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</si>
  <si>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</si>
  <si>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</si>
  <si>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</si>
  <si>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</si>
  <si>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</si>
  <si>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</si>
  <si>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</si>
  <si>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</si>
  <si>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</si>
  <si>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</si>
  <si>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</si>
  <si>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</si>
  <si>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</si>
  <si>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</si>
  <si>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</si>
  <si>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</si>
  <si>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</si>
  <si>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</si>
  <si>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</si>
  <si>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</si>
  <si>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</si>
  <si>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</si>
  <si>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</si>
  <si>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</si>
  <si>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</si>
  <si>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</si>
  <si>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</si>
  <si>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</si>
  <si>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</si>
  <si>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</si>
  <si>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</si>
  <si>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</si>
  <si>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</si>
  <si>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</si>
  <si>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</si>
  <si>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</si>
  <si>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</si>
  <si>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</si>
  <si>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</si>
  <si>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</si>
  <si>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</si>
  <si>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</si>
  <si>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</si>
  <si>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</si>
  <si>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</si>
  <si>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</si>
  <si>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</si>
  <si>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</si>
  <si>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</si>
  <si>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</si>
  <si>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</si>
  <si>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</si>
  <si>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</si>
  <si>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 xml:space="preserve">PricewaterhouseCoopers d.o.o. </t>
  </si>
  <si>
    <t xml:space="preserve">stanje na dan 31.12.2020 </t>
  </si>
  <si>
    <t>Obveznik: MAISTRA d.d.</t>
  </si>
  <si>
    <t>u razdoblju 01.01.2020 do 31.12.2020</t>
  </si>
  <si>
    <t>u razdoblju 01.01.2020. do 31.12.2020.</t>
  </si>
  <si>
    <t>Tamara Maćašović</t>
  </si>
  <si>
    <t xml:space="preserve">BILJEŠKE UZ FINANCIJSKE IZVJEŠTAJE - GFI
Naziv izdavatelja:   Maistra d.d.
OIB:  25190869349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</si>
  <si>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tisućama kuna)</t>
  </si>
  <si>
    <t>Stavka Izvještaja o financijskom položaju</t>
  </si>
  <si>
    <t xml:space="preserve">Prije reklasifikacije </t>
  </si>
  <si>
    <t>Reklasifikacija</t>
  </si>
  <si>
    <t>31. prosinca 2019.</t>
  </si>
  <si>
    <t>Nematerijalna imovina</t>
  </si>
  <si>
    <t>Materijalna imovina</t>
  </si>
  <si>
    <t>Rezerviranja (dugoročno)</t>
  </si>
  <si>
    <t>Odgođeno plaćanje troškova i prihod budućeg razdoblja</t>
  </si>
  <si>
    <t>Revidirani financijski izvještaji Maistre d.d. za razdoblje 01.01.-31.12.2020. godine pripremljeni su u skladu sa Zakonom o računovodstvu Republike Hrvatske i Međunarodnim standardima financijskog izvještavanja (MSFI) te daju cjelovit i istinit prikaz imovine i obveza, dobitka i gubitka, financijskog položaja i poslovanja.
Tijekom 2020. godine Društvo je u izvještaju o financijskom polažaju, u svrhu ispravnije prezentacije, napravilo sljedeće reklasifikacije: 1) ulaganja u tuđu imovinu su reklasificirana sa nematerijalne imovine na materijalnu imovinu i 2) obveze za koncesije su reklasificrane sa stavke odgođenog plaćanja troškova i prihod budućeg razdoblja na dugoročna rezerviranja.
Reklasifikacije nemaju materijalni učinak na izvještaj o sveobuhvatnoj dobiti, izvještaj o promjenama kapitala niti na izvještaj o novčanom toku. Učinak navedenih promjena na usporedne podatke za 2019. godinu je kako slijedi:</t>
  </si>
  <si>
    <t>U nastavku je prikazana tablica usklade nekonsolidiranog GFI financijskog izvještaja i revidiranog MSFI financijskog izvještaja za 2019. godinu</t>
  </si>
  <si>
    <t>U nastavku je prikazana tablica usklade nekonsolidiranog GFI financijskog izvještaja i revidiranog MSFI financijskog izvještaja za 2020. godinu</t>
  </si>
  <si>
    <t>Stavka GFI</t>
  </si>
  <si>
    <t>Iznos</t>
  </si>
  <si>
    <t>Stavka MSFI</t>
  </si>
  <si>
    <t>Razlika</t>
  </si>
  <si>
    <t>Zalihe</t>
  </si>
  <si>
    <t>Kratkotrajna potraživanja;
Plaćeni troškovi budućeg razdoblja i obračunati prihodi</t>
  </si>
  <si>
    <t>Kratkotrajna potraživanja iz poslovanja i ostala potraživanja;
Potraživanja po osnovi poreza na dobit</t>
  </si>
  <si>
    <t xml:space="preserve">Iznos </t>
  </si>
  <si>
    <t>Nakon reklasficikacije</t>
  </si>
  <si>
    <t>Napomene</t>
  </si>
  <si>
    <t>Dugotrajna imovina namijenjena prodaji u MSFI izvještaju uključena je u poziciju Potraživanja iz poslovanja i ostala potraživanja.</t>
  </si>
  <si>
    <t>KUMULATIVNI EFEKT NA BILANCU</t>
  </si>
  <si>
    <t>Ostali poslovni prihodi</t>
  </si>
  <si>
    <t>Troškovi sirovina i materijala</t>
  </si>
  <si>
    <t>Ostali vanjski troškovi</t>
  </si>
  <si>
    <t xml:space="preserve">Troškovi osoblja </t>
  </si>
  <si>
    <t>Ostali troškovi</t>
  </si>
  <si>
    <t>Rezerviranja za mirovine, otpremnine i slične obveze</t>
  </si>
  <si>
    <t>Detaljnije informacije o financijskim izvještajima dostupne su u PDF dokumentu "Godišnje izvješće za 2020. godinu" koji je istovremeno s ovim dokumentom objavljen na internetskim stranicama HANFE, Zagrebačke burze i Izdavatelja.</t>
  </si>
  <si>
    <t>Ostali prihodi</t>
  </si>
  <si>
    <t>Ostali dobici/(gubici) - neto</t>
  </si>
  <si>
    <t xml:space="preserve"> / </t>
  </si>
  <si>
    <t>Ostali dobici/(gubici) – neto koji su u MSFI izvještaju iskazani zasebno, a u GFI izvještaju uključeni u Ostale poslovne prihode.</t>
  </si>
  <si>
    <t>Troškovi materijala i usluga</t>
  </si>
  <si>
    <t>Troškovi zaposlenih</t>
  </si>
  <si>
    <t>Dio troškova materijala i usluga od 196.419 tis iskazan je u poziciji Ostali vanjski troškovi.</t>
  </si>
  <si>
    <t>Dio troškova zaposlenih u GFI izvještaju iskazan je na poziciji Ostali troškovi u iznosu od 38.549 tis te dio na poziciji Rezerviranja za mirovine, otpremnine i slične obveze u iznosu od 783 tis.</t>
  </si>
  <si>
    <t>KUMULATIVNI EFEKT NA RDG</t>
  </si>
  <si>
    <t>Ostali poslovni rashodi</t>
  </si>
  <si>
    <t>Ostali poslovni rashodi;
Troškovi rezerviranja</t>
  </si>
  <si>
    <t>Ostali dobici/(gubici) – neto su u MSFI izvještaju iskazani zasebno, a u GFI izvještaju su uključeni u Ostale poslovne prihode u iznosu od 1.577 tis te u Ostale poslovne rashode u iznosu od 1.360 tis.</t>
  </si>
  <si>
    <t>Dio troškova materijala i usluga u iznosu od 104.223 tis iskazan je u poziciji Ostali vanjski troškovi.</t>
  </si>
  <si>
    <t>Dio troškova zaposlenih u GFI izvještaju iskazan je na poziciji Ostali troškovi u iznosu od 30.076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</si>
</sst>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 &quot;kn&quot;;\(#,##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43" fontId="2" fillId="0" borderId="0" applyFont="0" applyFill="0" applyBorder="0" applyAlignment="0" applyProtection="0"/>
  </cellStyleXfs>
  <cellXfs count="41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0" fontId="0" fillId="0" borderId="0" xfId="0"/>
    <xf numFmtId="3" fontId="5" fillId="0" borderId="15" xfId="0" applyNumberFormat="1" applyFont="1" applyFill="1" applyBorder="1" applyAlignment="1" applyProtection="1">
      <alignment horizontal="right" vertical="center" shrinkToFit="1"/>
      <protection locked="0"/>
    </xf>
    <xf numFmtId="0" fontId="0" fillId="10" borderId="0" xfId="0" applyFill="1"/>
    <xf numFmtId="3" fontId="3" fillId="0" borderId="44" xfId="4" applyNumberFormat="1" applyFont="1" applyFill="1" applyBorder="1" applyAlignment="1" applyProtection="1">
      <alignment vertical="center" shrinkToFit="1"/>
      <protection locked="0"/>
    </xf>
    <xf numFmtId="0" fontId="0" fillId="0" borderId="0" xfId="0" applyAlignment="1">
      <alignment vertical="center"/>
    </xf>
    <xf numFmtId="3" fontId="3" fillId="0" borderId="44" xfId="4" applyNumberFormat="1" applyFont="1" applyFill="1" applyBorder="1" applyAlignment="1" applyProtection="1">
      <alignment vertical="center" shrinkToFit="1"/>
      <protection locked="0"/>
    </xf>
    <xf numFmtId="3" fontId="3" fillId="0" borderId="44" xfId="4" applyNumberFormat="1" applyFont="1" applyFill="1" applyBorder="1" applyAlignment="1" applyProtection="1">
      <alignment vertical="center" shrinkToFit="1"/>
      <protection locked="0"/>
    </xf>
    <xf numFmtId="3" fontId="3" fillId="0" borderId="44" xfId="4" applyNumberFormat="1" applyFont="1" applyFill="1" applyBorder="1" applyAlignment="1" applyProtection="1">
      <alignment vertical="center" shrinkToFit="1"/>
      <protection locked="0"/>
    </xf>
    <xf numFmtId="0" fontId="37" fillId="10" borderId="0" xfId="0" applyFont="1" applyFill="1"/>
    <xf numFmtId="0" fontId="0" fillId="10" borderId="0" xfId="0" applyFill="1" applyAlignment="1"/>
    <xf numFmtId="0" fontId="6" fillId="10" borderId="0" xfId="0" applyFont="1" applyFill="1"/>
    <xf numFmtId="0" fontId="6" fillId="10" borderId="52" xfId="0" applyFont="1" applyFill="1" applyBorder="1" applyAlignment="1">
      <alignment vertical="center"/>
    </xf>
    <xf numFmtId="0" fontId="6" fillId="0" borderId="52" xfId="0" applyFont="1" applyBorder="1" applyAlignment="1">
      <alignment vertical="center"/>
    </xf>
    <xf numFmtId="0" fontId="0" fillId="10" borderId="0" xfId="0" applyFill="1" applyAlignment="1">
      <alignment vertical="center"/>
    </xf>
    <xf numFmtId="0" fontId="2" fillId="10" borderId="0" xfId="0" applyFont="1" applyFill="1"/>
    <xf numFmtId="0" fontId="2" fillId="10" borderId="0" xfId="0" applyFont="1" applyFill="1" applyAlignment="1">
      <alignment vertical="center"/>
    </xf>
    <xf numFmtId="0" fontId="6" fillId="10" borderId="52" xfId="0" applyFont="1" applyFill="1" applyBorder="1" applyAlignment="1">
      <alignment horizontal="right" vertical="center"/>
    </xf>
    <xf numFmtId="0" fontId="0" fillId="10" borderId="0" xfId="0" applyFill="1" applyAlignment="1">
      <alignment horizontal="right"/>
    </xf>
    <xf numFmtId="3" fontId="0" fillId="10" borderId="0" xfId="0" applyNumberFormat="1" applyFill="1" applyAlignment="1">
      <alignment horizontal="right" vertical="center"/>
    </xf>
    <xf numFmtId="166" fontId="0" fillId="10" borderId="0" xfId="0" applyNumberFormat="1" applyFill="1" applyAlignment="1">
      <alignment horizontal="right" vertical="center"/>
    </xf>
    <xf numFmtId="0" fontId="2" fillId="10" borderId="52" xfId="0" applyFont="1" applyFill="1" applyBorder="1" applyAlignment="1">
      <alignment vertical="center"/>
    </xf>
    <xf numFmtId="0" fontId="0" fillId="10" borderId="52" xfId="0" applyFill="1" applyBorder="1" applyAlignment="1">
      <alignment vertical="center"/>
    </xf>
    <xf numFmtId="3" fontId="0" fillId="10" borderId="52" xfId="0" applyNumberFormat="1" applyFill="1" applyBorder="1" applyAlignment="1">
      <alignment horizontal="right" vertical="center"/>
    </xf>
    <xf numFmtId="0" fontId="0" fillId="10" borderId="0" xfId="0" applyFill="1" applyAlignment="1">
      <alignment horizontal="left"/>
    </xf>
    <xf numFmtId="0" fontId="2" fillId="10" borderId="0" xfId="0" applyFont="1" applyFill="1" applyAlignment="1">
      <alignment horizontal="left" vertical="top"/>
    </xf>
    <xf numFmtId="0" fontId="6" fillId="10" borderId="0" xfId="0" applyFont="1" applyFill="1" applyAlignment="1">
      <alignment vertical="center"/>
    </xf>
    <xf numFmtId="0" fontId="6" fillId="0" borderId="0" xfId="0" applyFont="1" applyAlignment="1">
      <alignment vertical="center"/>
    </xf>
    <xf numFmtId="3" fontId="0" fillId="10" borderId="0" xfId="0" applyNumberFormat="1" applyFill="1" applyAlignment="1">
      <alignment vertical="center"/>
    </xf>
    <xf numFmtId="0" fontId="6" fillId="10" borderId="0" xfId="0" applyFont="1" applyFill="1" applyBorder="1" applyAlignment="1">
      <alignment horizontal="center" vertical="center"/>
    </xf>
    <xf numFmtId="0" fontId="6" fillId="10" borderId="0" xfId="0" applyFont="1" applyFill="1" applyBorder="1" applyAlignment="1">
      <alignment vertical="center"/>
    </xf>
    <xf numFmtId="3" fontId="0" fillId="10" borderId="0" xfId="0" applyNumberFormat="1" applyFill="1" applyBorder="1" applyAlignment="1">
      <alignment horizontal="right" vertical="center"/>
    </xf>
    <xf numFmtId="3" fontId="0" fillId="10" borderId="52" xfId="0" applyNumberFormat="1" applyFill="1" applyBorder="1" applyAlignment="1">
      <alignment vertical="center"/>
    </xf>
    <xf numFmtId="3" fontId="6" fillId="10" borderId="0" xfId="0" applyNumberFormat="1" applyFont="1" applyFill="1"/>
    <xf numFmtId="3" fontId="6" fillId="10" borderId="0" xfId="0" applyNumberFormat="1" applyFont="1" applyFill="1" applyAlignment="1">
      <alignment vertical="center"/>
    </xf>
    <xf numFmtId="0" fontId="0" fillId="10" borderId="0" xfId="0" applyFill="1" applyAlignment="1">
      <alignment horizontal="left" vertical="center"/>
    </xf>
    <xf numFmtId="0" fontId="0" fillId="10" borderId="53" xfId="0" applyFill="1" applyBorder="1"/>
    <xf numFmtId="0" fontId="0" fillId="10" borderId="0" xfId="0" applyFill="1" applyBorder="1" applyAlignment="1">
      <alignment vertical="center"/>
    </xf>
    <xf numFmtId="0" fontId="0" fillId="10" borderId="53" xfId="0" applyFill="1" applyBorder="1" applyAlignment="1">
      <alignment vertical="center"/>
    </xf>
    <xf numFmtId="0" fontId="2" fillId="10" borderId="53" xfId="0" applyFont="1" applyFill="1" applyBorder="1" applyAlignment="1">
      <alignment vertical="center"/>
    </xf>
    <xf numFmtId="0" fontId="6" fillId="0" borderId="52" xfId="0" applyFont="1" applyBorder="1" applyAlignment="1">
      <alignment horizontal="left" vertical="center"/>
    </xf>
    <xf numFmtId="0" fontId="0" fillId="10" borderId="56" xfId="0" applyFill="1" applyBorder="1" applyAlignment="1">
      <alignment vertical="center"/>
    </xf>
    <xf numFmtId="3" fontId="0" fillId="10" borderId="56" xfId="0" applyNumberFormat="1" applyFill="1" applyBorder="1" applyAlignment="1">
      <alignment vertical="center"/>
    </xf>
    <xf numFmtId="3" fontId="0" fillId="10" borderId="53" xfId="0" applyNumberFormat="1" applyFill="1" applyBorder="1" applyAlignment="1">
      <alignment vertical="center"/>
    </xf>
    <xf numFmtId="0" fontId="2" fillId="10" borderId="0" xfId="0" applyFont="1" applyFill="1" applyAlignment="1">
      <alignment horizontal="left" vertical="center"/>
    </xf>
    <xf numFmtId="166" fontId="0" fillId="10" borderId="0" xfId="0" applyNumberFormat="1" applyFill="1" applyAlignment="1">
      <alignment vertic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0" fillId="10" borderId="56" xfId="0" applyFill="1" applyBorder="1" applyAlignment="1">
      <alignment horizontal="left" vertical="center" wrapText="1"/>
    </xf>
    <xf numFmtId="0" fontId="2" fillId="10" borderId="56" xfId="0" applyFont="1" applyFill="1" applyBorder="1" applyAlignment="1">
      <alignment horizontal="left" vertical="center"/>
    </xf>
    <xf numFmtId="0" fontId="0" fillId="10" borderId="56" xfId="0" applyFill="1" applyBorder="1" applyAlignment="1">
      <alignment horizontal="left" vertical="center"/>
    </xf>
    <xf numFmtId="0" fontId="2" fillId="10" borderId="56" xfId="0" applyFont="1" applyFill="1" applyBorder="1" applyAlignment="1">
      <alignment horizontal="left" vertical="center" wrapText="1"/>
    </xf>
    <xf numFmtId="0" fontId="0" fillId="10" borderId="52" xfId="0" applyFill="1" applyBorder="1" applyAlignment="1">
      <alignment horizontal="left" vertical="center" wrapText="1"/>
    </xf>
    <xf numFmtId="0" fontId="2" fillId="10" borderId="52" xfId="0" applyFont="1" applyFill="1" applyBorder="1" applyAlignment="1">
      <alignment horizontal="left" vertical="center"/>
    </xf>
    <xf numFmtId="0" fontId="0" fillId="10" borderId="52" xfId="0" applyFill="1" applyBorder="1" applyAlignment="1">
      <alignment horizontal="left" vertical="center"/>
    </xf>
    <xf numFmtId="0" fontId="0" fillId="10" borderId="54" xfId="0" applyFill="1" applyBorder="1" applyAlignment="1">
      <alignment horizontal="left" vertical="center" wrapText="1"/>
    </xf>
    <xf numFmtId="0" fontId="2" fillId="10" borderId="53" xfId="0" applyFont="1" applyFill="1" applyBorder="1" applyAlignment="1">
      <alignment horizontal="left" vertical="center" wrapText="1"/>
    </xf>
    <xf numFmtId="0" fontId="0" fillId="10" borderId="55" xfId="0" applyFill="1" applyBorder="1" applyAlignment="1">
      <alignment horizontal="left" vertical="center" wrapText="1"/>
    </xf>
    <xf numFmtId="0" fontId="0" fillId="10" borderId="53" xfId="0" applyFill="1" applyBorder="1" applyAlignment="1">
      <alignment horizontal="left" vertical="center" wrapText="1"/>
    </xf>
    <xf numFmtId="0" fontId="2" fillId="10" borderId="53" xfId="0" applyFont="1" applyFill="1" applyBorder="1" applyAlignment="1">
      <alignment horizontal="left" vertical="center"/>
    </xf>
    <xf numFmtId="0" fontId="0" fillId="10" borderId="53" xfId="0" applyFill="1" applyBorder="1" applyAlignment="1">
      <alignment horizontal="left" vertical="center"/>
    </xf>
    <xf numFmtId="0" fontId="6" fillId="10" borderId="52" xfId="0" applyFont="1" applyFill="1" applyBorder="1" applyAlignment="1">
      <alignment horizontal="left" vertical="center"/>
    </xf>
    <xf numFmtId="0" fontId="0" fillId="10" borderId="0" xfId="0" applyFill="1" applyAlignment="1">
      <alignment horizontal="left" vertical="center" wrapText="1"/>
    </xf>
    <xf numFmtId="0" fontId="2" fillId="10" borderId="0" xfId="0" applyFont="1" applyFill="1" applyAlignment="1">
      <alignment horizontal="left" vertical="center"/>
    </xf>
    <xf numFmtId="0" fontId="0" fillId="10" borderId="0" xfId="0" applyFill="1" applyAlignment="1">
      <alignment horizontal="left" vertical="center"/>
    </xf>
    <xf numFmtId="0" fontId="2" fillId="10" borderId="0" xfId="0" applyFont="1" applyFill="1" applyBorder="1" applyAlignment="1">
      <alignment horizontal="left" vertical="center" wrapText="1"/>
    </xf>
    <xf numFmtId="0" fontId="2" fillId="10" borderId="0" xfId="0" applyFont="1" applyFill="1" applyAlignment="1">
      <alignment horizontal="left" vertical="center" wrapText="1"/>
    </xf>
    <xf numFmtId="3" fontId="2" fillId="10" borderId="0" xfId="0" applyNumberFormat="1" applyFont="1" applyFill="1" applyBorder="1" applyAlignment="1">
      <alignment horizontal="left" vertical="center" wrapText="1"/>
    </xf>
    <xf numFmtId="3" fontId="2" fillId="10" borderId="52" xfId="0" applyNumberFormat="1" applyFont="1" applyFill="1" applyBorder="1" applyAlignment="1">
      <alignment horizontal="left" vertical="center" wrapText="1"/>
    </xf>
    <xf numFmtId="0" fontId="2" fillId="0" borderId="0" xfId="0" applyFont="1" applyAlignment="1">
      <alignment horizontal="left" vertical="top" wrapText="1"/>
    </xf>
    <xf numFmtId="0" fontId="2" fillId="10" borderId="0" xfId="0" applyFont="1" applyFill="1" applyAlignment="1">
      <alignment horizontal="left" wrapText="1"/>
    </xf>
    <xf numFmtId="0" fontId="6" fillId="10" borderId="52" xfId="0" applyFont="1" applyFill="1" applyBorder="1" applyAlignment="1">
      <alignment horizontal="left" vertical="center" wrapText="1"/>
    </xf>
    <xf numFmtId="3" fontId="0" fillId="10" borderId="0" xfId="0" applyNumberFormat="1" applyFill="1" applyAlignment="1">
      <alignment horizontal="right" vertical="center"/>
    </xf>
    <xf numFmtId="3" fontId="0" fillId="10" borderId="52" xfId="0" applyNumberFormat="1" applyFill="1" applyBorder="1" applyAlignment="1">
      <alignment horizontal="right" vertical="center"/>
    </xf>
    <xf numFmtId="0" fontId="6" fillId="10" borderId="52" xfId="0" applyFont="1" applyFill="1" applyBorder="1" applyAlignment="1">
      <alignment horizontal="right" vertical="center"/>
    </xf>
    <xf numFmtId="0" fontId="0" fillId="10" borderId="0" xfId="0" applyFill="1" applyAlignment="1">
      <alignment horizontal="right"/>
    </xf>
    <xf numFmtId="0" fontId="2" fillId="10" borderId="52" xfId="0" applyFont="1" applyFill="1" applyBorder="1" applyAlignment="1">
      <alignment horizontal="left" vertical="center" wrapText="1"/>
    </xf>
  </cellXfs>
  <cellStyles count="7">
    <cellStyle name="Comma 2" xfId="6"/>
    <cellStyle name="Hyperlink 2" xfId="2"/>
    <cellStyle name="Normal 2" xfId="3"/>
    <cellStyle name="Normal 2 2" xfId="4"/>
    <cellStyle name="Normal 3"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workbookViewId="0">
      <selection activeCell="C59" sqref="C59:J59"/>
    </sheetView>
  </sheetViews>
  <sheetFormatPr defaultRowHeight="12.75" x14ac:dyDescent="0.2"/>
  <cols>
    <col min="9" max="9" width="13.42578125" customWidth="1"/>
  </cols>
  <sheetData>
    <row r="1" spans="1:10" ht="15.75" x14ac:dyDescent="0.2">
      <c r="A1" s="215"/>
      <c r="B1" s="216"/>
      <c r="C1" s="216"/>
      <c r="D1" s="29"/>
      <c r="E1" s="29"/>
      <c r="F1" s="29"/>
      <c r="G1" s="29"/>
      <c r="H1" s="29"/>
      <c r="I1" s="29"/>
      <c r="J1" s="30"/>
    </row>
    <row r="2" spans="1:10" ht="14.45" customHeight="1" x14ac:dyDescent="0.2">
      <c r="A2" s="217" t="s">
        <v>404</v>
      </c>
      <c r="B2" s="218"/>
      <c r="C2" s="218"/>
      <c r="D2" s="218"/>
      <c r="E2" s="218"/>
      <c r="F2" s="218"/>
      <c r="G2" s="218"/>
      <c r="H2" s="218"/>
      <c r="I2" s="218"/>
      <c r="J2" s="219"/>
    </row>
    <row r="3" spans="1:10" ht="15" x14ac:dyDescent="0.2">
      <c r="A3" s="86"/>
      <c r="B3" s="87"/>
      <c r="C3" s="87"/>
      <c r="D3" s="87"/>
      <c r="E3" s="87"/>
      <c r="F3" s="87"/>
      <c r="G3" s="87"/>
      <c r="H3" s="87"/>
      <c r="I3" s="87"/>
      <c r="J3" s="88"/>
    </row>
    <row r="4" spans="1:10" ht="33.6" customHeight="1" x14ac:dyDescent="0.2">
      <c r="A4" s="220" t="s">
        <v>389</v>
      </c>
      <c r="B4" s="221"/>
      <c r="C4" s="221"/>
      <c r="D4" s="221"/>
      <c r="E4" s="222">
        <v>43831</v>
      </c>
      <c r="F4" s="223"/>
      <c r="G4" s="94" t="s">
        <v>0</v>
      </c>
      <c r="H4" s="222">
        <v>44196</v>
      </c>
      <c r="I4" s="223"/>
      <c r="J4" s="31"/>
    </row>
    <row r="5" spans="1:10" s="99" customFormat="1" ht="10.15" customHeight="1" x14ac:dyDescent="0.25">
      <c r="A5" s="224"/>
      <c r="B5" s="225"/>
      <c r="C5" s="225"/>
      <c r="D5" s="225"/>
      <c r="E5" s="225"/>
      <c r="F5" s="225"/>
      <c r="G5" s="225"/>
      <c r="H5" s="225"/>
      <c r="I5" s="225"/>
      <c r="J5" s="226"/>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228" t="s">
        <v>412</v>
      </c>
      <c r="B8" s="229"/>
      <c r="C8" s="229"/>
      <c r="D8" s="229"/>
      <c r="E8" s="229"/>
      <c r="F8" s="229"/>
      <c r="G8" s="229"/>
      <c r="H8" s="229"/>
      <c r="I8" s="229"/>
      <c r="J8" s="32"/>
    </row>
    <row r="9" spans="1:10" ht="14.25" x14ac:dyDescent="0.2">
      <c r="A9" s="33"/>
      <c r="B9" s="82"/>
      <c r="C9" s="82"/>
      <c r="D9" s="82"/>
      <c r="E9" s="227"/>
      <c r="F9" s="227"/>
      <c r="G9" s="177"/>
      <c r="H9" s="177"/>
      <c r="I9" s="92"/>
      <c r="J9" s="93"/>
    </row>
    <row r="10" spans="1:10" ht="25.9" customHeight="1" x14ac:dyDescent="0.2">
      <c r="A10" s="195" t="s">
        <v>390</v>
      </c>
      <c r="B10" s="196"/>
      <c r="C10" s="207" t="s">
        <v>430</v>
      </c>
      <c r="D10" s="208"/>
      <c r="E10" s="84"/>
      <c r="F10" s="230" t="s">
        <v>413</v>
      </c>
      <c r="G10" s="231"/>
      <c r="H10" s="189" t="s">
        <v>431</v>
      </c>
      <c r="I10" s="190"/>
      <c r="J10" s="34"/>
    </row>
    <row r="11" spans="1:10" ht="15.6" customHeight="1" x14ac:dyDescent="0.2">
      <c r="A11" s="33"/>
      <c r="B11" s="82"/>
      <c r="C11" s="82"/>
      <c r="D11" s="82"/>
      <c r="E11" s="214"/>
      <c r="F11" s="214"/>
      <c r="G11" s="214"/>
      <c r="H11" s="214"/>
      <c r="I11" s="85"/>
      <c r="J11" s="34"/>
    </row>
    <row r="12" spans="1:10" ht="21" customHeight="1" x14ac:dyDescent="0.2">
      <c r="A12" s="179" t="s">
        <v>405</v>
      </c>
      <c r="B12" s="196"/>
      <c r="C12" s="207" t="s">
        <v>432</v>
      </c>
      <c r="D12" s="208"/>
      <c r="E12" s="213"/>
      <c r="F12" s="214"/>
      <c r="G12" s="214"/>
      <c r="H12" s="214"/>
      <c r="I12" s="85"/>
      <c r="J12" s="34"/>
    </row>
    <row r="13" spans="1:10" ht="10.9" customHeight="1" x14ac:dyDescent="0.2">
      <c r="A13" s="84"/>
      <c r="B13" s="85"/>
      <c r="C13" s="82"/>
      <c r="D13" s="82"/>
      <c r="E13" s="177"/>
      <c r="F13" s="177"/>
      <c r="G13" s="177"/>
      <c r="H13" s="177"/>
      <c r="I13" s="82"/>
      <c r="J13" s="35"/>
    </row>
    <row r="14" spans="1:10" ht="22.9" customHeight="1" x14ac:dyDescent="0.2">
      <c r="A14" s="179" t="s">
        <v>391</v>
      </c>
      <c r="B14" s="206"/>
      <c r="C14" s="207" t="s">
        <v>433</v>
      </c>
      <c r="D14" s="208"/>
      <c r="E14" s="212"/>
      <c r="F14" s="197"/>
      <c r="G14" s="98" t="s">
        <v>414</v>
      </c>
      <c r="H14" s="189" t="s">
        <v>434</v>
      </c>
      <c r="I14" s="190"/>
      <c r="J14" s="95"/>
    </row>
    <row r="15" spans="1:10" ht="14.45" customHeight="1" x14ac:dyDescent="0.2">
      <c r="A15" s="84"/>
      <c r="B15" s="85"/>
      <c r="C15" s="82"/>
      <c r="D15" s="82"/>
      <c r="E15" s="177"/>
      <c r="F15" s="177"/>
      <c r="G15" s="177"/>
      <c r="H15" s="177"/>
      <c r="I15" s="82"/>
      <c r="J15" s="35"/>
    </row>
    <row r="16" spans="1:10" ht="13.15" customHeight="1" x14ac:dyDescent="0.2">
      <c r="A16" s="179" t="s">
        <v>415</v>
      </c>
      <c r="B16" s="206"/>
      <c r="C16" s="207" t="s">
        <v>435</v>
      </c>
      <c r="D16" s="208"/>
      <c r="E16" s="91"/>
      <c r="F16" s="91"/>
      <c r="G16" s="91"/>
      <c r="H16" s="91"/>
      <c r="I16" s="91"/>
      <c r="J16" s="95"/>
    </row>
    <row r="17" spans="1:10" ht="14.45" customHeight="1" x14ac:dyDescent="0.2">
      <c r="A17" s="209"/>
      <c r="B17" s="210"/>
      <c r="C17" s="210"/>
      <c r="D17" s="210"/>
      <c r="E17" s="210"/>
      <c r="F17" s="210"/>
      <c r="G17" s="210"/>
      <c r="H17" s="210"/>
      <c r="I17" s="210"/>
      <c r="J17" s="211"/>
    </row>
    <row r="18" spans="1:10" x14ac:dyDescent="0.2">
      <c r="A18" s="195" t="s">
        <v>392</v>
      </c>
      <c r="B18" s="196"/>
      <c r="C18" s="181" t="s">
        <v>436</v>
      </c>
      <c r="D18" s="182"/>
      <c r="E18" s="182"/>
      <c r="F18" s="182"/>
      <c r="G18" s="182"/>
      <c r="H18" s="182"/>
      <c r="I18" s="182"/>
      <c r="J18" s="183"/>
    </row>
    <row r="19" spans="1:10" ht="14.25" x14ac:dyDescent="0.2">
      <c r="A19" s="33"/>
      <c r="B19" s="82"/>
      <c r="C19" s="97"/>
      <c r="D19" s="82"/>
      <c r="E19" s="177"/>
      <c r="F19" s="177"/>
      <c r="G19" s="177"/>
      <c r="H19" s="177"/>
      <c r="I19" s="82"/>
      <c r="J19" s="35"/>
    </row>
    <row r="20" spans="1:10" ht="14.25" x14ac:dyDescent="0.2">
      <c r="A20" s="195" t="s">
        <v>393</v>
      </c>
      <c r="B20" s="196"/>
      <c r="C20" s="189">
        <v>52210</v>
      </c>
      <c r="D20" s="190"/>
      <c r="E20" s="177"/>
      <c r="F20" s="177"/>
      <c r="G20" s="181" t="s">
        <v>437</v>
      </c>
      <c r="H20" s="182"/>
      <c r="I20" s="182"/>
      <c r="J20" s="183"/>
    </row>
    <row r="21" spans="1:10" ht="14.25" x14ac:dyDescent="0.2">
      <c r="A21" s="33"/>
      <c r="B21" s="82"/>
      <c r="C21" s="82"/>
      <c r="D21" s="82"/>
      <c r="E21" s="177"/>
      <c r="F21" s="177"/>
      <c r="G21" s="177"/>
      <c r="H21" s="177"/>
      <c r="I21" s="82"/>
      <c r="J21" s="35"/>
    </row>
    <row r="22" spans="1:10" x14ac:dyDescent="0.2">
      <c r="A22" s="195" t="s">
        <v>394</v>
      </c>
      <c r="B22" s="196"/>
      <c r="C22" s="181" t="s">
        <v>438</v>
      </c>
      <c r="D22" s="182"/>
      <c r="E22" s="182"/>
      <c r="F22" s="182"/>
      <c r="G22" s="182"/>
      <c r="H22" s="182"/>
      <c r="I22" s="182"/>
      <c r="J22" s="183"/>
    </row>
    <row r="23" spans="1:10" ht="14.25" x14ac:dyDescent="0.2">
      <c r="A23" s="33"/>
      <c r="B23" s="82"/>
      <c r="C23" s="82"/>
      <c r="D23" s="82"/>
      <c r="E23" s="177"/>
      <c r="F23" s="177"/>
      <c r="G23" s="177"/>
      <c r="H23" s="177"/>
      <c r="I23" s="82"/>
      <c r="J23" s="35"/>
    </row>
    <row r="24" spans="1:10" ht="14.25" x14ac:dyDescent="0.2">
      <c r="A24" s="195" t="s">
        <v>395</v>
      </c>
      <c r="B24" s="196"/>
      <c r="C24" s="201" t="s">
        <v>439</v>
      </c>
      <c r="D24" s="202"/>
      <c r="E24" s="202"/>
      <c r="F24" s="202"/>
      <c r="G24" s="202"/>
      <c r="H24" s="202"/>
      <c r="I24" s="202"/>
      <c r="J24" s="203"/>
    </row>
    <row r="25" spans="1:10" ht="14.25" x14ac:dyDescent="0.2">
      <c r="A25" s="33"/>
      <c r="B25" s="82"/>
      <c r="C25" s="97"/>
      <c r="D25" s="82"/>
      <c r="E25" s="177"/>
      <c r="F25" s="177"/>
      <c r="G25" s="177"/>
      <c r="H25" s="177"/>
      <c r="I25" s="82"/>
      <c r="J25" s="35"/>
    </row>
    <row r="26" spans="1:10" ht="14.25" x14ac:dyDescent="0.2">
      <c r="A26" s="195" t="s">
        <v>396</v>
      </c>
      <c r="B26" s="196"/>
      <c r="C26" s="201" t="s">
        <v>440</v>
      </c>
      <c r="D26" s="202"/>
      <c r="E26" s="202"/>
      <c r="F26" s="202"/>
      <c r="G26" s="202"/>
      <c r="H26" s="202"/>
      <c r="I26" s="202"/>
      <c r="J26" s="203"/>
    </row>
    <row r="27" spans="1:10" ht="13.9" customHeight="1" x14ac:dyDescent="0.2">
      <c r="A27" s="33"/>
      <c r="B27" s="82"/>
      <c r="C27" s="97"/>
      <c r="D27" s="82"/>
      <c r="E27" s="177"/>
      <c r="F27" s="177"/>
      <c r="G27" s="177"/>
      <c r="H27" s="177"/>
      <c r="I27" s="82"/>
      <c r="J27" s="35"/>
    </row>
    <row r="28" spans="1:10" ht="22.9" customHeight="1" x14ac:dyDescent="0.2">
      <c r="A28" s="179" t="s">
        <v>406</v>
      </c>
      <c r="B28" s="196"/>
      <c r="C28" s="62">
        <v>1156</v>
      </c>
      <c r="D28" s="36"/>
      <c r="E28" s="200"/>
      <c r="F28" s="200"/>
      <c r="G28" s="200"/>
      <c r="H28" s="200"/>
      <c r="I28" s="204"/>
      <c r="J28" s="205"/>
    </row>
    <row r="29" spans="1:10" ht="14.25" x14ac:dyDescent="0.2">
      <c r="A29" s="33"/>
      <c r="B29" s="82"/>
      <c r="C29" s="82"/>
      <c r="D29" s="82"/>
      <c r="E29" s="177"/>
      <c r="F29" s="177"/>
      <c r="G29" s="177"/>
      <c r="H29" s="177"/>
      <c r="I29" s="82"/>
      <c r="J29" s="35"/>
    </row>
    <row r="30" spans="1:10" ht="15" x14ac:dyDescent="0.2">
      <c r="A30" s="195" t="s">
        <v>397</v>
      </c>
      <c r="B30" s="196"/>
      <c r="C30" s="111" t="s">
        <v>417</v>
      </c>
      <c r="D30" s="191" t="s">
        <v>416</v>
      </c>
      <c r="E30" s="192"/>
      <c r="F30" s="192"/>
      <c r="G30" s="192"/>
      <c r="H30" s="104" t="s">
        <v>417</v>
      </c>
      <c r="I30" s="105" t="s">
        <v>418</v>
      </c>
      <c r="J30" s="106"/>
    </row>
    <row r="31" spans="1:10" x14ac:dyDescent="0.2">
      <c r="A31" s="195"/>
      <c r="B31" s="196"/>
      <c r="C31" s="37"/>
      <c r="D31" s="94"/>
      <c r="E31" s="197"/>
      <c r="F31" s="197"/>
      <c r="G31" s="197"/>
      <c r="H31" s="197"/>
      <c r="I31" s="198"/>
      <c r="J31" s="199"/>
    </row>
    <row r="32" spans="1:10" x14ac:dyDescent="0.2">
      <c r="A32" s="195" t="s">
        <v>407</v>
      </c>
      <c r="B32" s="196"/>
      <c r="C32" s="62" t="s">
        <v>421</v>
      </c>
      <c r="D32" s="191" t="s">
        <v>419</v>
      </c>
      <c r="E32" s="192"/>
      <c r="F32" s="192"/>
      <c r="G32" s="192"/>
      <c r="H32" s="107" t="s">
        <v>420</v>
      </c>
      <c r="I32" s="108" t="s">
        <v>421</v>
      </c>
      <c r="J32" s="109"/>
    </row>
    <row r="33" spans="1:10" ht="14.25" x14ac:dyDescent="0.2">
      <c r="A33" s="33"/>
      <c r="B33" s="82"/>
      <c r="C33" s="82"/>
      <c r="D33" s="82"/>
      <c r="E33" s="177"/>
      <c r="F33" s="177"/>
      <c r="G33" s="177"/>
      <c r="H33" s="177"/>
      <c r="I33" s="82"/>
      <c r="J33" s="35"/>
    </row>
    <row r="34" spans="1:10" x14ac:dyDescent="0.2">
      <c r="A34" s="191" t="s">
        <v>408</v>
      </c>
      <c r="B34" s="192"/>
      <c r="C34" s="192"/>
      <c r="D34" s="192"/>
      <c r="E34" s="192" t="s">
        <v>398</v>
      </c>
      <c r="F34" s="192"/>
      <c r="G34" s="192"/>
      <c r="H34" s="192"/>
      <c r="I34" s="192"/>
      <c r="J34" s="38" t="s">
        <v>399</v>
      </c>
    </row>
    <row r="35" spans="1:10" ht="14.25" x14ac:dyDescent="0.2">
      <c r="A35" s="33"/>
      <c r="B35" s="82"/>
      <c r="C35" s="82"/>
      <c r="D35" s="82"/>
      <c r="E35" s="177"/>
      <c r="F35" s="177"/>
      <c r="G35" s="177"/>
      <c r="H35" s="177"/>
      <c r="I35" s="82"/>
      <c r="J35" s="93"/>
    </row>
    <row r="36" spans="1:10" x14ac:dyDescent="0.2">
      <c r="A36" s="184"/>
      <c r="B36" s="185"/>
      <c r="C36" s="185"/>
      <c r="D36" s="185"/>
      <c r="E36" s="184"/>
      <c r="F36" s="185"/>
      <c r="G36" s="185"/>
      <c r="H36" s="185"/>
      <c r="I36" s="186"/>
      <c r="J36" s="83"/>
    </row>
    <row r="37" spans="1:10" ht="14.25" x14ac:dyDescent="0.2">
      <c r="A37" s="33"/>
      <c r="B37" s="82"/>
      <c r="C37" s="97"/>
      <c r="D37" s="194"/>
      <c r="E37" s="194"/>
      <c r="F37" s="194"/>
      <c r="G37" s="194"/>
      <c r="H37" s="194"/>
      <c r="I37" s="194"/>
      <c r="J37" s="35"/>
    </row>
    <row r="38" spans="1:10" x14ac:dyDescent="0.2">
      <c r="A38" s="184"/>
      <c r="B38" s="185"/>
      <c r="C38" s="185"/>
      <c r="D38" s="186"/>
      <c r="E38" s="184"/>
      <c r="F38" s="185"/>
      <c r="G38" s="185"/>
      <c r="H38" s="185"/>
      <c r="I38" s="186"/>
      <c r="J38" s="62"/>
    </row>
    <row r="39" spans="1:10" ht="14.25" x14ac:dyDescent="0.2">
      <c r="A39" s="33"/>
      <c r="B39" s="82"/>
      <c r="C39" s="97"/>
      <c r="D39" s="96"/>
      <c r="E39" s="194"/>
      <c r="F39" s="194"/>
      <c r="G39" s="194"/>
      <c r="H39" s="194"/>
      <c r="I39" s="85"/>
      <c r="J39" s="35"/>
    </row>
    <row r="40" spans="1:10" x14ac:dyDescent="0.2">
      <c r="A40" s="184"/>
      <c r="B40" s="185"/>
      <c r="C40" s="185"/>
      <c r="D40" s="186"/>
      <c r="E40" s="184"/>
      <c r="F40" s="185"/>
      <c r="G40" s="185"/>
      <c r="H40" s="185"/>
      <c r="I40" s="186"/>
      <c r="J40" s="62"/>
    </row>
    <row r="41" spans="1:10" ht="14.25" x14ac:dyDescent="0.2">
      <c r="A41" s="33"/>
      <c r="B41" s="114"/>
      <c r="C41" s="113"/>
      <c r="D41" s="115"/>
      <c r="E41" s="115"/>
      <c r="F41" s="115"/>
      <c r="G41" s="115"/>
      <c r="H41" s="115"/>
      <c r="I41" s="116"/>
      <c r="J41" s="35"/>
    </row>
    <row r="42" spans="1:10" x14ac:dyDescent="0.2">
      <c r="A42" s="184"/>
      <c r="B42" s="185"/>
      <c r="C42" s="185"/>
      <c r="D42" s="186"/>
      <c r="E42" s="184"/>
      <c r="F42" s="185"/>
      <c r="G42" s="185"/>
      <c r="H42" s="185"/>
      <c r="I42" s="186"/>
      <c r="J42" s="62"/>
    </row>
    <row r="43" spans="1:10" ht="14.25" x14ac:dyDescent="0.2">
      <c r="A43" s="39"/>
      <c r="B43" s="97"/>
      <c r="C43" s="176"/>
      <c r="D43" s="176"/>
      <c r="E43" s="177"/>
      <c r="F43" s="177"/>
      <c r="G43" s="176"/>
      <c r="H43" s="176"/>
      <c r="I43" s="176"/>
      <c r="J43" s="35"/>
    </row>
    <row r="44" spans="1:10" x14ac:dyDescent="0.2">
      <c r="A44" s="184"/>
      <c r="B44" s="185"/>
      <c r="C44" s="185"/>
      <c r="D44" s="186"/>
      <c r="E44" s="184"/>
      <c r="F44" s="185"/>
      <c r="G44" s="185"/>
      <c r="H44" s="185"/>
      <c r="I44" s="186"/>
      <c r="J44" s="62"/>
    </row>
    <row r="45" spans="1:10" ht="14.25" x14ac:dyDescent="0.2">
      <c r="A45" s="39"/>
      <c r="B45" s="97"/>
      <c r="C45" s="97"/>
      <c r="D45" s="82"/>
      <c r="E45" s="193"/>
      <c r="F45" s="193"/>
      <c r="G45" s="176"/>
      <c r="H45" s="176"/>
      <c r="I45" s="82"/>
      <c r="J45" s="35"/>
    </row>
    <row r="46" spans="1:10" x14ac:dyDescent="0.2">
      <c r="A46" s="184"/>
      <c r="B46" s="185"/>
      <c r="C46" s="185"/>
      <c r="D46" s="186"/>
      <c r="E46" s="184"/>
      <c r="F46" s="185"/>
      <c r="G46" s="185"/>
      <c r="H46" s="185"/>
      <c r="I46" s="186"/>
      <c r="J46" s="62"/>
    </row>
    <row r="47" spans="1:10" ht="14.25" x14ac:dyDescent="0.2">
      <c r="A47" s="39"/>
      <c r="B47" s="97"/>
      <c r="C47" s="97"/>
      <c r="D47" s="82"/>
      <c r="E47" s="177"/>
      <c r="F47" s="177"/>
      <c r="G47" s="176"/>
      <c r="H47" s="176"/>
      <c r="I47" s="82"/>
      <c r="J47" s="110" t="s">
        <v>422</v>
      </c>
    </row>
    <row r="48" spans="1:10" ht="14.25" x14ac:dyDescent="0.2">
      <c r="A48" s="39"/>
      <c r="B48" s="97"/>
      <c r="C48" s="97"/>
      <c r="D48" s="82"/>
      <c r="E48" s="177"/>
      <c r="F48" s="177"/>
      <c r="G48" s="176"/>
      <c r="H48" s="176"/>
      <c r="I48" s="82"/>
      <c r="J48" s="110" t="s">
        <v>423</v>
      </c>
    </row>
    <row r="49" spans="1:10" ht="14.45" customHeight="1" x14ac:dyDescent="0.2">
      <c r="A49" s="179" t="s">
        <v>400</v>
      </c>
      <c r="B49" s="180"/>
      <c r="C49" s="189" t="s">
        <v>423</v>
      </c>
      <c r="D49" s="190"/>
      <c r="E49" s="187" t="s">
        <v>424</v>
      </c>
      <c r="F49" s="188"/>
      <c r="G49" s="181"/>
      <c r="H49" s="182"/>
      <c r="I49" s="182"/>
      <c r="J49" s="183"/>
    </row>
    <row r="50" spans="1:10" ht="14.25" x14ac:dyDescent="0.2">
      <c r="A50" s="39"/>
      <c r="B50" s="97"/>
      <c r="C50" s="176"/>
      <c r="D50" s="176"/>
      <c r="E50" s="177"/>
      <c r="F50" s="177"/>
      <c r="G50" s="178" t="s">
        <v>425</v>
      </c>
      <c r="H50" s="178"/>
      <c r="I50" s="178"/>
      <c r="J50" s="40"/>
    </row>
    <row r="51" spans="1:10" ht="13.9" customHeight="1" x14ac:dyDescent="0.2">
      <c r="A51" s="179" t="s">
        <v>401</v>
      </c>
      <c r="B51" s="180"/>
      <c r="C51" s="181" t="s">
        <v>441</v>
      </c>
      <c r="D51" s="182"/>
      <c r="E51" s="182"/>
      <c r="F51" s="182"/>
      <c r="G51" s="182"/>
      <c r="H51" s="182"/>
      <c r="I51" s="182"/>
      <c r="J51" s="183"/>
    </row>
    <row r="52" spans="1:10" ht="14.25" x14ac:dyDescent="0.2">
      <c r="A52" s="33"/>
      <c r="B52" s="82"/>
      <c r="C52" s="200" t="s">
        <v>402</v>
      </c>
      <c r="D52" s="200"/>
      <c r="E52" s="200"/>
      <c r="F52" s="200"/>
      <c r="G52" s="200"/>
      <c r="H52" s="200"/>
      <c r="I52" s="200"/>
      <c r="J52" s="35"/>
    </row>
    <row r="53" spans="1:10" ht="14.25" x14ac:dyDescent="0.2">
      <c r="A53" s="179" t="s">
        <v>403</v>
      </c>
      <c r="B53" s="180"/>
      <c r="C53" s="236" t="s">
        <v>442</v>
      </c>
      <c r="D53" s="237"/>
      <c r="E53" s="238"/>
      <c r="F53" s="177"/>
      <c r="G53" s="177"/>
      <c r="H53" s="192"/>
      <c r="I53" s="192"/>
      <c r="J53" s="239"/>
    </row>
    <row r="54" spans="1:10" ht="14.25" x14ac:dyDescent="0.2">
      <c r="A54" s="33"/>
      <c r="B54" s="82"/>
      <c r="C54" s="97"/>
      <c r="D54" s="82"/>
      <c r="E54" s="177"/>
      <c r="F54" s="177"/>
      <c r="G54" s="177"/>
      <c r="H54" s="177"/>
      <c r="I54" s="82"/>
      <c r="J54" s="35"/>
    </row>
    <row r="55" spans="1:10" ht="14.45" customHeight="1" x14ac:dyDescent="0.2">
      <c r="A55" s="179" t="s">
        <v>395</v>
      </c>
      <c r="B55" s="180"/>
      <c r="C55" s="232" t="s">
        <v>443</v>
      </c>
      <c r="D55" s="233"/>
      <c r="E55" s="233"/>
      <c r="F55" s="233"/>
      <c r="G55" s="233"/>
      <c r="H55" s="233"/>
      <c r="I55" s="233"/>
      <c r="J55" s="234"/>
    </row>
    <row r="56" spans="1:10" ht="14.25" x14ac:dyDescent="0.2">
      <c r="A56" s="33"/>
      <c r="B56" s="82"/>
      <c r="C56" s="82"/>
      <c r="D56" s="82"/>
      <c r="E56" s="177"/>
      <c r="F56" s="177"/>
      <c r="G56" s="177"/>
      <c r="H56" s="177"/>
      <c r="I56" s="82"/>
      <c r="J56" s="35"/>
    </row>
    <row r="57" spans="1:10" ht="14.25" x14ac:dyDescent="0.2">
      <c r="A57" s="179" t="s">
        <v>426</v>
      </c>
      <c r="B57" s="180"/>
      <c r="C57" s="232" t="s">
        <v>444</v>
      </c>
      <c r="D57" s="233"/>
      <c r="E57" s="233"/>
      <c r="F57" s="233"/>
      <c r="G57" s="233"/>
      <c r="H57" s="233"/>
      <c r="I57" s="233"/>
      <c r="J57" s="234"/>
    </row>
    <row r="58" spans="1:10" ht="14.45" customHeight="1" x14ac:dyDescent="0.2">
      <c r="A58" s="33"/>
      <c r="B58" s="82"/>
      <c r="C58" s="178" t="s">
        <v>427</v>
      </c>
      <c r="D58" s="178"/>
      <c r="E58" s="178"/>
      <c r="F58" s="178"/>
      <c r="G58" s="82"/>
      <c r="H58" s="82"/>
      <c r="I58" s="82"/>
      <c r="J58" s="35"/>
    </row>
    <row r="59" spans="1:10" ht="14.25" x14ac:dyDescent="0.2">
      <c r="A59" s="179" t="s">
        <v>428</v>
      </c>
      <c r="B59" s="180"/>
      <c r="C59" s="232" t="s">
        <v>449</v>
      </c>
      <c r="D59" s="233"/>
      <c r="E59" s="233"/>
      <c r="F59" s="233"/>
      <c r="G59" s="233"/>
      <c r="H59" s="233"/>
      <c r="I59" s="233"/>
      <c r="J59" s="234"/>
    </row>
    <row r="60" spans="1:10" ht="14.45" customHeight="1" x14ac:dyDescent="0.2">
      <c r="A60" s="41"/>
      <c r="B60" s="42"/>
      <c r="C60" s="235" t="s">
        <v>429</v>
      </c>
      <c r="D60" s="235"/>
      <c r="E60" s="235"/>
      <c r="F60" s="235"/>
      <c r="G60" s="235"/>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view="pageBreakPreview" topLeftCell="A40" zoomScaleNormal="100" zoomScaleSheetLayoutView="100" workbookViewId="0">
      <selection activeCell="Q43" sqref="Q4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52" t="s">
        <v>1</v>
      </c>
      <c r="B1" s="253"/>
      <c r="C1" s="253"/>
      <c r="D1" s="253"/>
      <c r="E1" s="253"/>
      <c r="F1" s="253"/>
      <c r="G1" s="253"/>
      <c r="H1" s="253"/>
      <c r="I1" s="253"/>
    </row>
    <row r="2" spans="1:9" x14ac:dyDescent="0.2">
      <c r="A2" s="254" t="s">
        <v>445</v>
      </c>
      <c r="B2" s="255"/>
      <c r="C2" s="255"/>
      <c r="D2" s="255"/>
      <c r="E2" s="255"/>
      <c r="F2" s="255"/>
      <c r="G2" s="255"/>
      <c r="H2" s="255"/>
      <c r="I2" s="255"/>
    </row>
    <row r="3" spans="1:9" x14ac:dyDescent="0.2">
      <c r="A3" s="256" t="s">
        <v>361</v>
      </c>
      <c r="B3" s="257"/>
      <c r="C3" s="257"/>
      <c r="D3" s="257"/>
      <c r="E3" s="257"/>
      <c r="F3" s="257"/>
      <c r="G3" s="257"/>
      <c r="H3" s="257"/>
      <c r="I3" s="257"/>
    </row>
    <row r="4" spans="1:9" x14ac:dyDescent="0.2">
      <c r="A4" s="258" t="s">
        <v>446</v>
      </c>
      <c r="B4" s="259"/>
      <c r="C4" s="259"/>
      <c r="D4" s="259"/>
      <c r="E4" s="259"/>
      <c r="F4" s="259"/>
      <c r="G4" s="259"/>
      <c r="H4" s="259"/>
      <c r="I4" s="260"/>
    </row>
    <row r="5" spans="1:9" ht="34.5" thickBot="1" x14ac:dyDescent="0.25">
      <c r="A5" s="264" t="s">
        <v>2</v>
      </c>
      <c r="B5" s="265"/>
      <c r="C5" s="265"/>
      <c r="D5" s="265"/>
      <c r="E5" s="265"/>
      <c r="F5" s="266"/>
      <c r="G5" s="26" t="s">
        <v>113</v>
      </c>
      <c r="H5" s="56" t="s">
        <v>376</v>
      </c>
      <c r="I5" s="57" t="s">
        <v>384</v>
      </c>
    </row>
    <row r="6" spans="1:9" x14ac:dyDescent="0.2">
      <c r="A6" s="261">
        <v>1</v>
      </c>
      <c r="B6" s="262"/>
      <c r="C6" s="262"/>
      <c r="D6" s="262"/>
      <c r="E6" s="262"/>
      <c r="F6" s="263"/>
      <c r="G6" s="27">
        <v>2</v>
      </c>
      <c r="H6" s="28">
        <v>3</v>
      </c>
      <c r="I6" s="28">
        <v>4</v>
      </c>
    </row>
    <row r="7" spans="1:9" x14ac:dyDescent="0.2">
      <c r="A7" s="267"/>
      <c r="B7" s="267"/>
      <c r="C7" s="267"/>
      <c r="D7" s="267"/>
      <c r="E7" s="267"/>
      <c r="F7" s="267"/>
      <c r="G7" s="267"/>
      <c r="H7" s="267"/>
      <c r="I7" s="268"/>
    </row>
    <row r="8" spans="1:9" ht="12.75" customHeight="1" x14ac:dyDescent="0.2">
      <c r="A8" s="269" t="s">
        <v>4</v>
      </c>
      <c r="B8" s="270"/>
      <c r="C8" s="270"/>
      <c r="D8" s="270"/>
      <c r="E8" s="270"/>
      <c r="F8" s="271"/>
      <c r="G8" s="16">
        <v>1</v>
      </c>
      <c r="H8" s="58">
        <v>0</v>
      </c>
      <c r="I8" s="58">
        <v>0</v>
      </c>
    </row>
    <row r="9" spans="1:9" ht="12.75" customHeight="1" x14ac:dyDescent="0.2">
      <c r="A9" s="249" t="s">
        <v>5</v>
      </c>
      <c r="B9" s="250"/>
      <c r="C9" s="250"/>
      <c r="D9" s="250"/>
      <c r="E9" s="250"/>
      <c r="F9" s="251"/>
      <c r="G9" s="17">
        <v>2</v>
      </c>
      <c r="H9" s="59">
        <f>H10+H17+H27+H38+H43</f>
        <v>3319861190</v>
      </c>
      <c r="I9" s="59">
        <f>I10+I17+I27+I38+I43</f>
        <v>3286890591</v>
      </c>
    </row>
    <row r="10" spans="1:9" ht="12.75" customHeight="1" x14ac:dyDescent="0.2">
      <c r="A10" s="241" t="s">
        <v>6</v>
      </c>
      <c r="B10" s="242"/>
      <c r="C10" s="242"/>
      <c r="D10" s="242"/>
      <c r="E10" s="242"/>
      <c r="F10" s="243"/>
      <c r="G10" s="17">
        <v>3</v>
      </c>
      <c r="H10" s="59">
        <f>H11+H12+H13+H14+H15+H16</f>
        <v>9659887</v>
      </c>
      <c r="I10" s="59">
        <f>I11+I12+I13+I14+I15+I16</f>
        <v>9029328</v>
      </c>
    </row>
    <row r="11" spans="1:9" ht="12.75" customHeight="1" x14ac:dyDescent="0.2">
      <c r="A11" s="246" t="s">
        <v>7</v>
      </c>
      <c r="B11" s="247"/>
      <c r="C11" s="247"/>
      <c r="D11" s="247"/>
      <c r="E11" s="247"/>
      <c r="F11" s="248"/>
      <c r="G11" s="16">
        <v>4</v>
      </c>
      <c r="H11" s="119">
        <v>0</v>
      </c>
      <c r="I11" s="58">
        <v>0</v>
      </c>
    </row>
    <row r="12" spans="1:9" ht="23.45" customHeight="1" x14ac:dyDescent="0.2">
      <c r="A12" s="246" t="s">
        <v>8</v>
      </c>
      <c r="B12" s="247"/>
      <c r="C12" s="247"/>
      <c r="D12" s="247"/>
      <c r="E12" s="247"/>
      <c r="F12" s="248"/>
      <c r="G12" s="16">
        <v>5</v>
      </c>
      <c r="H12" s="119">
        <v>8824556</v>
      </c>
      <c r="I12" s="58">
        <v>8992028</v>
      </c>
    </row>
    <row r="13" spans="1:9" ht="12.75" customHeight="1" x14ac:dyDescent="0.2">
      <c r="A13" s="246" t="s">
        <v>9</v>
      </c>
      <c r="B13" s="247"/>
      <c r="C13" s="247"/>
      <c r="D13" s="247"/>
      <c r="E13" s="247"/>
      <c r="F13" s="248"/>
      <c r="G13" s="16">
        <v>6</v>
      </c>
      <c r="H13" s="119">
        <v>0</v>
      </c>
      <c r="I13" s="58">
        <v>0</v>
      </c>
    </row>
    <row r="14" spans="1:9" ht="12.75" customHeight="1" x14ac:dyDescent="0.2">
      <c r="A14" s="246" t="s">
        <v>10</v>
      </c>
      <c r="B14" s="247"/>
      <c r="C14" s="247"/>
      <c r="D14" s="247"/>
      <c r="E14" s="247"/>
      <c r="F14" s="248"/>
      <c r="G14" s="16">
        <v>7</v>
      </c>
      <c r="H14" s="119">
        <v>0</v>
      </c>
      <c r="I14" s="58">
        <v>0</v>
      </c>
    </row>
    <row r="15" spans="1:9" ht="12.75" customHeight="1" x14ac:dyDescent="0.2">
      <c r="A15" s="246" t="s">
        <v>11</v>
      </c>
      <c r="B15" s="247"/>
      <c r="C15" s="247"/>
      <c r="D15" s="247"/>
      <c r="E15" s="247"/>
      <c r="F15" s="248"/>
      <c r="G15" s="16">
        <v>8</v>
      </c>
      <c r="H15" s="119">
        <v>835331</v>
      </c>
      <c r="I15" s="58">
        <v>37300</v>
      </c>
    </row>
    <row r="16" spans="1:9" ht="12.75" customHeight="1" x14ac:dyDescent="0.2">
      <c r="A16" s="246" t="s">
        <v>12</v>
      </c>
      <c r="B16" s="247"/>
      <c r="C16" s="247"/>
      <c r="D16" s="247"/>
      <c r="E16" s="247"/>
      <c r="F16" s="248"/>
      <c r="G16" s="16">
        <v>9</v>
      </c>
      <c r="H16" s="119">
        <v>0</v>
      </c>
      <c r="I16" s="58">
        <v>0</v>
      </c>
    </row>
    <row r="17" spans="1:9" ht="12.75" customHeight="1" x14ac:dyDescent="0.2">
      <c r="A17" s="241" t="s">
        <v>13</v>
      </c>
      <c r="B17" s="242"/>
      <c r="C17" s="242"/>
      <c r="D17" s="242"/>
      <c r="E17" s="242"/>
      <c r="F17" s="243"/>
      <c r="G17" s="17">
        <v>10</v>
      </c>
      <c r="H17" s="59">
        <f>H18+H19+H20+H21+H22+H23+H24+H25+H26</f>
        <v>3093600982</v>
      </c>
      <c r="I17" s="59">
        <f>I18+I19+I20+I21+I22+I23+I24+I25+I26</f>
        <v>3024636547</v>
      </c>
    </row>
    <row r="18" spans="1:9" ht="12.75" customHeight="1" x14ac:dyDescent="0.2">
      <c r="A18" s="246" t="s">
        <v>14</v>
      </c>
      <c r="B18" s="247"/>
      <c r="C18" s="247"/>
      <c r="D18" s="247"/>
      <c r="E18" s="247"/>
      <c r="F18" s="248"/>
      <c r="G18" s="16">
        <v>11</v>
      </c>
      <c r="H18" s="120">
        <v>247177924</v>
      </c>
      <c r="I18" s="58">
        <v>234292156</v>
      </c>
    </row>
    <row r="19" spans="1:9" ht="12.75" customHeight="1" x14ac:dyDescent="0.2">
      <c r="A19" s="246" t="s">
        <v>15</v>
      </c>
      <c r="B19" s="247"/>
      <c r="C19" s="247"/>
      <c r="D19" s="247"/>
      <c r="E19" s="247"/>
      <c r="F19" s="248"/>
      <c r="G19" s="16">
        <v>12</v>
      </c>
      <c r="H19" s="120">
        <v>2223827675</v>
      </c>
      <c r="I19" s="58">
        <v>2148430102</v>
      </c>
    </row>
    <row r="20" spans="1:9" ht="12.75" customHeight="1" x14ac:dyDescent="0.2">
      <c r="A20" s="246" t="s">
        <v>16</v>
      </c>
      <c r="B20" s="247"/>
      <c r="C20" s="247"/>
      <c r="D20" s="247"/>
      <c r="E20" s="247"/>
      <c r="F20" s="248"/>
      <c r="G20" s="16">
        <v>13</v>
      </c>
      <c r="H20" s="120">
        <v>356280660</v>
      </c>
      <c r="I20" s="58">
        <v>349797990</v>
      </c>
    </row>
    <row r="21" spans="1:9" ht="12.75" customHeight="1" x14ac:dyDescent="0.2">
      <c r="A21" s="246" t="s">
        <v>17</v>
      </c>
      <c r="B21" s="247"/>
      <c r="C21" s="247"/>
      <c r="D21" s="247"/>
      <c r="E21" s="247"/>
      <c r="F21" s="248"/>
      <c r="G21" s="16">
        <v>14</v>
      </c>
      <c r="H21" s="120">
        <v>144838703</v>
      </c>
      <c r="I21" s="58">
        <v>124803000</v>
      </c>
    </row>
    <row r="22" spans="1:9" ht="12.75" customHeight="1" x14ac:dyDescent="0.2">
      <c r="A22" s="246" t="s">
        <v>18</v>
      </c>
      <c r="B22" s="247"/>
      <c r="C22" s="247"/>
      <c r="D22" s="247"/>
      <c r="E22" s="247"/>
      <c r="F22" s="248"/>
      <c r="G22" s="16">
        <v>15</v>
      </c>
      <c r="H22" s="120">
        <v>0</v>
      </c>
      <c r="I22" s="58">
        <v>0</v>
      </c>
    </row>
    <row r="23" spans="1:9" ht="12.75" customHeight="1" x14ac:dyDescent="0.2">
      <c r="A23" s="246" t="s">
        <v>19</v>
      </c>
      <c r="B23" s="247"/>
      <c r="C23" s="247"/>
      <c r="D23" s="247"/>
      <c r="E23" s="247"/>
      <c r="F23" s="248"/>
      <c r="G23" s="16">
        <v>16</v>
      </c>
      <c r="H23" s="120">
        <v>1426490</v>
      </c>
      <c r="I23" s="58">
        <v>0</v>
      </c>
    </row>
    <row r="24" spans="1:9" ht="12.75" customHeight="1" x14ac:dyDescent="0.2">
      <c r="A24" s="246" t="s">
        <v>20</v>
      </c>
      <c r="B24" s="247"/>
      <c r="C24" s="247"/>
      <c r="D24" s="247"/>
      <c r="E24" s="247"/>
      <c r="F24" s="248"/>
      <c r="G24" s="16">
        <v>17</v>
      </c>
      <c r="H24" s="120">
        <v>38148065</v>
      </c>
      <c r="I24" s="58">
        <v>60135188</v>
      </c>
    </row>
    <row r="25" spans="1:9" ht="12.75" customHeight="1" x14ac:dyDescent="0.2">
      <c r="A25" s="246" t="s">
        <v>21</v>
      </c>
      <c r="B25" s="247"/>
      <c r="C25" s="247"/>
      <c r="D25" s="247"/>
      <c r="E25" s="247"/>
      <c r="F25" s="248"/>
      <c r="G25" s="16">
        <v>18</v>
      </c>
      <c r="H25" s="120">
        <v>29025649</v>
      </c>
      <c r="I25" s="58">
        <v>27747474</v>
      </c>
    </row>
    <row r="26" spans="1:9" ht="12.75" customHeight="1" x14ac:dyDescent="0.2">
      <c r="A26" s="246" t="s">
        <v>22</v>
      </c>
      <c r="B26" s="247"/>
      <c r="C26" s="247"/>
      <c r="D26" s="247"/>
      <c r="E26" s="247"/>
      <c r="F26" s="248"/>
      <c r="G26" s="16">
        <v>19</v>
      </c>
      <c r="H26" s="120">
        <v>52875816</v>
      </c>
      <c r="I26" s="58">
        <v>79430637</v>
      </c>
    </row>
    <row r="27" spans="1:9" ht="12.75" customHeight="1" x14ac:dyDescent="0.2">
      <c r="A27" s="241" t="s">
        <v>23</v>
      </c>
      <c r="B27" s="242"/>
      <c r="C27" s="242"/>
      <c r="D27" s="242"/>
      <c r="E27" s="242"/>
      <c r="F27" s="243"/>
      <c r="G27" s="17">
        <v>20</v>
      </c>
      <c r="H27" s="59">
        <f>SUM(H28:H37)</f>
        <v>112875066</v>
      </c>
      <c r="I27" s="59">
        <f>SUM(I28:I37)</f>
        <v>112875066</v>
      </c>
    </row>
    <row r="28" spans="1:9" ht="12.75" customHeight="1" x14ac:dyDescent="0.2">
      <c r="A28" s="246" t="s">
        <v>24</v>
      </c>
      <c r="B28" s="247"/>
      <c r="C28" s="247"/>
      <c r="D28" s="247"/>
      <c r="E28" s="247"/>
      <c r="F28" s="248"/>
      <c r="G28" s="16">
        <v>21</v>
      </c>
      <c r="H28" s="58">
        <v>112875066</v>
      </c>
      <c r="I28" s="58">
        <v>112875066</v>
      </c>
    </row>
    <row r="29" spans="1:9" ht="12.75" customHeight="1" x14ac:dyDescent="0.2">
      <c r="A29" s="246" t="s">
        <v>25</v>
      </c>
      <c r="B29" s="247"/>
      <c r="C29" s="247"/>
      <c r="D29" s="247"/>
      <c r="E29" s="247"/>
      <c r="F29" s="248"/>
      <c r="G29" s="16">
        <v>22</v>
      </c>
      <c r="H29" s="58">
        <v>0</v>
      </c>
      <c r="I29" s="58">
        <v>0</v>
      </c>
    </row>
    <row r="30" spans="1:9" ht="12.75" customHeight="1" x14ac:dyDescent="0.2">
      <c r="A30" s="246" t="s">
        <v>26</v>
      </c>
      <c r="B30" s="247"/>
      <c r="C30" s="247"/>
      <c r="D30" s="247"/>
      <c r="E30" s="247"/>
      <c r="F30" s="248"/>
      <c r="G30" s="16">
        <v>23</v>
      </c>
      <c r="H30" s="58">
        <v>0</v>
      </c>
      <c r="I30" s="58">
        <v>0</v>
      </c>
    </row>
    <row r="31" spans="1:9" ht="24.6" customHeight="1" x14ac:dyDescent="0.2">
      <c r="A31" s="246" t="s">
        <v>27</v>
      </c>
      <c r="B31" s="247"/>
      <c r="C31" s="247"/>
      <c r="D31" s="247"/>
      <c r="E31" s="247"/>
      <c r="F31" s="248"/>
      <c r="G31" s="16">
        <v>24</v>
      </c>
      <c r="H31" s="58">
        <v>0</v>
      </c>
      <c r="I31" s="58">
        <v>0</v>
      </c>
    </row>
    <row r="32" spans="1:9" ht="24" customHeight="1" x14ac:dyDescent="0.2">
      <c r="A32" s="246" t="s">
        <v>28</v>
      </c>
      <c r="B32" s="247"/>
      <c r="C32" s="247"/>
      <c r="D32" s="247"/>
      <c r="E32" s="247"/>
      <c r="F32" s="248"/>
      <c r="G32" s="16">
        <v>25</v>
      </c>
      <c r="H32" s="58">
        <v>0</v>
      </c>
      <c r="I32" s="58">
        <v>0</v>
      </c>
    </row>
    <row r="33" spans="1:9" ht="26.45" customHeight="1" x14ac:dyDescent="0.2">
      <c r="A33" s="246" t="s">
        <v>29</v>
      </c>
      <c r="B33" s="247"/>
      <c r="C33" s="247"/>
      <c r="D33" s="247"/>
      <c r="E33" s="247"/>
      <c r="F33" s="248"/>
      <c r="G33" s="16">
        <v>26</v>
      </c>
      <c r="H33" s="58">
        <v>0</v>
      </c>
      <c r="I33" s="58">
        <v>0</v>
      </c>
    </row>
    <row r="34" spans="1:9" ht="12.75" customHeight="1" x14ac:dyDescent="0.2">
      <c r="A34" s="246" t="s">
        <v>30</v>
      </c>
      <c r="B34" s="247"/>
      <c r="C34" s="247"/>
      <c r="D34" s="247"/>
      <c r="E34" s="247"/>
      <c r="F34" s="248"/>
      <c r="G34" s="16">
        <v>27</v>
      </c>
      <c r="H34" s="58">
        <v>0</v>
      </c>
      <c r="I34" s="58">
        <v>0</v>
      </c>
    </row>
    <row r="35" spans="1:9" ht="12.75" customHeight="1" x14ac:dyDescent="0.2">
      <c r="A35" s="246" t="s">
        <v>31</v>
      </c>
      <c r="B35" s="247"/>
      <c r="C35" s="247"/>
      <c r="D35" s="247"/>
      <c r="E35" s="247"/>
      <c r="F35" s="248"/>
      <c r="G35" s="16">
        <v>28</v>
      </c>
      <c r="H35" s="58">
        <v>0</v>
      </c>
      <c r="I35" s="58">
        <v>0</v>
      </c>
    </row>
    <row r="36" spans="1:9" ht="12.75" customHeight="1" x14ac:dyDescent="0.2">
      <c r="A36" s="246" t="s">
        <v>32</v>
      </c>
      <c r="B36" s="247"/>
      <c r="C36" s="247"/>
      <c r="D36" s="247"/>
      <c r="E36" s="247"/>
      <c r="F36" s="248"/>
      <c r="G36" s="16">
        <v>29</v>
      </c>
      <c r="H36" s="58">
        <v>0</v>
      </c>
      <c r="I36" s="58">
        <v>0</v>
      </c>
    </row>
    <row r="37" spans="1:9" ht="12.75" customHeight="1" x14ac:dyDescent="0.2">
      <c r="A37" s="246" t="s">
        <v>33</v>
      </c>
      <c r="B37" s="247"/>
      <c r="C37" s="247"/>
      <c r="D37" s="247"/>
      <c r="E37" s="247"/>
      <c r="F37" s="248"/>
      <c r="G37" s="16">
        <v>30</v>
      </c>
      <c r="H37" s="58">
        <v>0</v>
      </c>
      <c r="I37" s="58">
        <v>0</v>
      </c>
    </row>
    <row r="38" spans="1:9" ht="12.75" customHeight="1" x14ac:dyDescent="0.2">
      <c r="A38" s="241" t="s">
        <v>34</v>
      </c>
      <c r="B38" s="242"/>
      <c r="C38" s="242"/>
      <c r="D38" s="242"/>
      <c r="E38" s="242"/>
      <c r="F38" s="243"/>
      <c r="G38" s="17">
        <v>31</v>
      </c>
      <c r="H38" s="59">
        <f>H39+H40+H41+H42</f>
        <v>10986560</v>
      </c>
      <c r="I38" s="59">
        <f>I39+I40+I41+I42</f>
        <v>10465033</v>
      </c>
    </row>
    <row r="39" spans="1:9" ht="12.75" customHeight="1" x14ac:dyDescent="0.2">
      <c r="A39" s="246" t="s">
        <v>35</v>
      </c>
      <c r="B39" s="247"/>
      <c r="C39" s="247"/>
      <c r="D39" s="247"/>
      <c r="E39" s="247"/>
      <c r="F39" s="248"/>
      <c r="G39" s="16">
        <v>32</v>
      </c>
      <c r="H39" s="58">
        <v>0</v>
      </c>
      <c r="I39" s="58">
        <v>0</v>
      </c>
    </row>
    <row r="40" spans="1:9" ht="12.75" customHeight="1" x14ac:dyDescent="0.2">
      <c r="A40" s="246" t="s">
        <v>36</v>
      </c>
      <c r="B40" s="247"/>
      <c r="C40" s="247"/>
      <c r="D40" s="247"/>
      <c r="E40" s="247"/>
      <c r="F40" s="248"/>
      <c r="G40" s="16">
        <v>33</v>
      </c>
      <c r="H40" s="58">
        <v>0</v>
      </c>
      <c r="I40" s="58">
        <v>0</v>
      </c>
    </row>
    <row r="41" spans="1:9" ht="12.75" customHeight="1" x14ac:dyDescent="0.2">
      <c r="A41" s="246" t="s">
        <v>37</v>
      </c>
      <c r="B41" s="247"/>
      <c r="C41" s="247"/>
      <c r="D41" s="247"/>
      <c r="E41" s="247"/>
      <c r="F41" s="248"/>
      <c r="G41" s="16">
        <v>34</v>
      </c>
      <c r="H41" s="58">
        <v>0</v>
      </c>
      <c r="I41" s="58">
        <v>0</v>
      </c>
    </row>
    <row r="42" spans="1:9" ht="12.75" customHeight="1" x14ac:dyDescent="0.2">
      <c r="A42" s="246" t="s">
        <v>38</v>
      </c>
      <c r="B42" s="247"/>
      <c r="C42" s="247"/>
      <c r="D42" s="247"/>
      <c r="E42" s="247"/>
      <c r="F42" s="248"/>
      <c r="G42" s="16">
        <v>35</v>
      </c>
      <c r="H42" s="58">
        <v>10986560</v>
      </c>
      <c r="I42" s="58">
        <v>10465033</v>
      </c>
    </row>
    <row r="43" spans="1:9" ht="12.75" customHeight="1" x14ac:dyDescent="0.2">
      <c r="A43" s="272" t="s">
        <v>39</v>
      </c>
      <c r="B43" s="273"/>
      <c r="C43" s="273"/>
      <c r="D43" s="273"/>
      <c r="E43" s="273"/>
      <c r="F43" s="274"/>
      <c r="G43" s="16">
        <v>36</v>
      </c>
      <c r="H43" s="58">
        <v>92738695</v>
      </c>
      <c r="I43" s="58">
        <v>129884617</v>
      </c>
    </row>
    <row r="44" spans="1:9" ht="12.75" customHeight="1" x14ac:dyDescent="0.2">
      <c r="A44" s="249" t="s">
        <v>40</v>
      </c>
      <c r="B44" s="250"/>
      <c r="C44" s="250"/>
      <c r="D44" s="250"/>
      <c r="E44" s="250"/>
      <c r="F44" s="251"/>
      <c r="G44" s="17">
        <v>37</v>
      </c>
      <c r="H44" s="59">
        <f>H45+H53+H60+H70</f>
        <v>102583773</v>
      </c>
      <c r="I44" s="59">
        <f>I45+I53+I60+I70</f>
        <v>83252758</v>
      </c>
    </row>
    <row r="45" spans="1:9" ht="12.75" customHeight="1" x14ac:dyDescent="0.2">
      <c r="A45" s="241" t="s">
        <v>41</v>
      </c>
      <c r="B45" s="242"/>
      <c r="C45" s="242"/>
      <c r="D45" s="242"/>
      <c r="E45" s="242"/>
      <c r="F45" s="243"/>
      <c r="G45" s="17">
        <v>38</v>
      </c>
      <c r="H45" s="59">
        <f>SUM(H46:H52)</f>
        <v>8815124</v>
      </c>
      <c r="I45" s="59">
        <f>SUM(I46:I52)</f>
        <v>5906454</v>
      </c>
    </row>
    <row r="46" spans="1:9" ht="12.75" customHeight="1" x14ac:dyDescent="0.2">
      <c r="A46" s="246" t="s">
        <v>42</v>
      </c>
      <c r="B46" s="247"/>
      <c r="C46" s="247"/>
      <c r="D46" s="247"/>
      <c r="E46" s="247"/>
      <c r="F46" s="248"/>
      <c r="G46" s="16">
        <v>39</v>
      </c>
      <c r="H46" s="121">
        <v>6406969</v>
      </c>
      <c r="I46" s="58">
        <v>4136130</v>
      </c>
    </row>
    <row r="47" spans="1:9" ht="12.75" customHeight="1" x14ac:dyDescent="0.2">
      <c r="A47" s="246" t="s">
        <v>43</v>
      </c>
      <c r="B47" s="247"/>
      <c r="C47" s="247"/>
      <c r="D47" s="247"/>
      <c r="E47" s="247"/>
      <c r="F47" s="248"/>
      <c r="G47" s="16">
        <v>40</v>
      </c>
      <c r="H47" s="121">
        <v>0</v>
      </c>
      <c r="I47" s="58">
        <v>0</v>
      </c>
    </row>
    <row r="48" spans="1:9" ht="12.75" customHeight="1" x14ac:dyDescent="0.2">
      <c r="A48" s="246" t="s">
        <v>44</v>
      </c>
      <c r="B48" s="247"/>
      <c r="C48" s="247"/>
      <c r="D48" s="247"/>
      <c r="E48" s="247"/>
      <c r="F48" s="248"/>
      <c r="G48" s="16">
        <v>41</v>
      </c>
      <c r="H48" s="121">
        <v>0</v>
      </c>
      <c r="I48" s="58">
        <v>0</v>
      </c>
    </row>
    <row r="49" spans="1:9" ht="12.75" customHeight="1" x14ac:dyDescent="0.2">
      <c r="A49" s="246" t="s">
        <v>45</v>
      </c>
      <c r="B49" s="247"/>
      <c r="C49" s="247"/>
      <c r="D49" s="247"/>
      <c r="E49" s="247"/>
      <c r="F49" s="248"/>
      <c r="G49" s="16">
        <v>42</v>
      </c>
      <c r="H49" s="121">
        <v>2291095</v>
      </c>
      <c r="I49" s="58">
        <v>1770324</v>
      </c>
    </row>
    <row r="50" spans="1:9" ht="12.75" customHeight="1" x14ac:dyDescent="0.2">
      <c r="A50" s="246" t="s">
        <v>46</v>
      </c>
      <c r="B50" s="247"/>
      <c r="C50" s="247"/>
      <c r="D50" s="247"/>
      <c r="E50" s="247"/>
      <c r="F50" s="248"/>
      <c r="G50" s="16">
        <v>43</v>
      </c>
      <c r="H50" s="121">
        <v>0</v>
      </c>
      <c r="I50" s="58">
        <v>0</v>
      </c>
    </row>
    <row r="51" spans="1:9" ht="12.75" customHeight="1" x14ac:dyDescent="0.2">
      <c r="A51" s="246" t="s">
        <v>47</v>
      </c>
      <c r="B51" s="247"/>
      <c r="C51" s="247"/>
      <c r="D51" s="247"/>
      <c r="E51" s="247"/>
      <c r="F51" s="248"/>
      <c r="G51" s="16">
        <v>44</v>
      </c>
      <c r="H51" s="121">
        <v>117060</v>
      </c>
      <c r="I51" s="58">
        <v>0</v>
      </c>
    </row>
    <row r="52" spans="1:9" ht="12.75" customHeight="1" x14ac:dyDescent="0.2">
      <c r="A52" s="246" t="s">
        <v>48</v>
      </c>
      <c r="B52" s="247"/>
      <c r="C52" s="247"/>
      <c r="D52" s="247"/>
      <c r="E52" s="247"/>
      <c r="F52" s="248"/>
      <c r="G52" s="16">
        <v>45</v>
      </c>
      <c r="H52" s="121">
        <v>0</v>
      </c>
      <c r="I52" s="58">
        <v>0</v>
      </c>
    </row>
    <row r="53" spans="1:9" ht="12.75" customHeight="1" x14ac:dyDescent="0.2">
      <c r="A53" s="241" t="s">
        <v>49</v>
      </c>
      <c r="B53" s="242"/>
      <c r="C53" s="242"/>
      <c r="D53" s="242"/>
      <c r="E53" s="242"/>
      <c r="F53" s="243"/>
      <c r="G53" s="17">
        <v>46</v>
      </c>
      <c r="H53" s="59">
        <f>SUM(H54:H59)</f>
        <v>23053038</v>
      </c>
      <c r="I53" s="59">
        <f>SUM(I54:I59)</f>
        <v>34695455</v>
      </c>
    </row>
    <row r="54" spans="1:9" ht="12.75" customHeight="1" x14ac:dyDescent="0.2">
      <c r="A54" s="246" t="s">
        <v>50</v>
      </c>
      <c r="B54" s="247"/>
      <c r="C54" s="247"/>
      <c r="D54" s="247"/>
      <c r="E54" s="247"/>
      <c r="F54" s="248"/>
      <c r="G54" s="16">
        <v>47</v>
      </c>
      <c r="H54" s="122">
        <v>1715838</v>
      </c>
      <c r="I54" s="58">
        <v>1455773</v>
      </c>
    </row>
    <row r="55" spans="1:9" ht="12.75" customHeight="1" x14ac:dyDescent="0.2">
      <c r="A55" s="246" t="s">
        <v>51</v>
      </c>
      <c r="B55" s="247"/>
      <c r="C55" s="247"/>
      <c r="D55" s="247"/>
      <c r="E55" s="247"/>
      <c r="F55" s="248"/>
      <c r="G55" s="16">
        <v>48</v>
      </c>
      <c r="H55" s="122">
        <v>0</v>
      </c>
      <c r="I55" s="58">
        <v>0</v>
      </c>
    </row>
    <row r="56" spans="1:9" ht="12.75" customHeight="1" x14ac:dyDescent="0.2">
      <c r="A56" s="246" t="s">
        <v>52</v>
      </c>
      <c r="B56" s="247"/>
      <c r="C56" s="247"/>
      <c r="D56" s="247"/>
      <c r="E56" s="247"/>
      <c r="F56" s="248"/>
      <c r="G56" s="16">
        <v>49</v>
      </c>
      <c r="H56" s="122">
        <v>8873227</v>
      </c>
      <c r="I56" s="58">
        <v>4910692</v>
      </c>
    </row>
    <row r="57" spans="1:9" ht="12.75" customHeight="1" x14ac:dyDescent="0.2">
      <c r="A57" s="246" t="s">
        <v>53</v>
      </c>
      <c r="B57" s="247"/>
      <c r="C57" s="247"/>
      <c r="D57" s="247"/>
      <c r="E57" s="247"/>
      <c r="F57" s="248"/>
      <c r="G57" s="16">
        <v>50</v>
      </c>
      <c r="H57" s="122">
        <v>769917</v>
      </c>
      <c r="I57" s="58">
        <v>346182</v>
      </c>
    </row>
    <row r="58" spans="1:9" ht="12.75" customHeight="1" x14ac:dyDescent="0.2">
      <c r="A58" s="246" t="s">
        <v>54</v>
      </c>
      <c r="B58" s="247"/>
      <c r="C58" s="247"/>
      <c r="D58" s="247"/>
      <c r="E58" s="247"/>
      <c r="F58" s="248"/>
      <c r="G58" s="16">
        <v>51</v>
      </c>
      <c r="H58" s="122">
        <v>10310086</v>
      </c>
      <c r="I58" s="58">
        <v>23063034</v>
      </c>
    </row>
    <row r="59" spans="1:9" ht="12.75" customHeight="1" x14ac:dyDescent="0.2">
      <c r="A59" s="246" t="s">
        <v>55</v>
      </c>
      <c r="B59" s="247"/>
      <c r="C59" s="247"/>
      <c r="D59" s="247"/>
      <c r="E59" s="247"/>
      <c r="F59" s="248"/>
      <c r="G59" s="16">
        <v>52</v>
      </c>
      <c r="H59" s="122">
        <v>1383970</v>
      </c>
      <c r="I59" s="58">
        <v>4919774</v>
      </c>
    </row>
    <row r="60" spans="1:9" ht="12.75" customHeight="1" x14ac:dyDescent="0.2">
      <c r="A60" s="241" t="s">
        <v>56</v>
      </c>
      <c r="B60" s="242"/>
      <c r="C60" s="242"/>
      <c r="D60" s="242"/>
      <c r="E60" s="242"/>
      <c r="F60" s="243"/>
      <c r="G60" s="17">
        <v>53</v>
      </c>
      <c r="H60" s="59">
        <f>SUM(H61:H69)</f>
        <v>1688240</v>
      </c>
      <c r="I60" s="59">
        <f>SUM(I61:I69)</f>
        <v>18613063</v>
      </c>
    </row>
    <row r="61" spans="1:9" ht="12.75" customHeight="1" x14ac:dyDescent="0.2">
      <c r="A61" s="246" t="s">
        <v>24</v>
      </c>
      <c r="B61" s="247"/>
      <c r="C61" s="247"/>
      <c r="D61" s="247"/>
      <c r="E61" s="247"/>
      <c r="F61" s="248"/>
      <c r="G61" s="16">
        <v>54</v>
      </c>
      <c r="H61" s="123">
        <v>0</v>
      </c>
      <c r="I61" s="58">
        <v>0</v>
      </c>
    </row>
    <row r="62" spans="1:9" ht="12.75" customHeight="1" x14ac:dyDescent="0.2">
      <c r="A62" s="246" t="s">
        <v>25</v>
      </c>
      <c r="B62" s="247"/>
      <c r="C62" s="247"/>
      <c r="D62" s="247"/>
      <c r="E62" s="247"/>
      <c r="F62" s="248"/>
      <c r="G62" s="16">
        <v>55</v>
      </c>
      <c r="H62" s="123">
        <v>0</v>
      </c>
      <c r="I62" s="58">
        <v>0</v>
      </c>
    </row>
    <row r="63" spans="1:9" ht="12.75" customHeight="1" x14ac:dyDescent="0.2">
      <c r="A63" s="246" t="s">
        <v>26</v>
      </c>
      <c r="B63" s="247"/>
      <c r="C63" s="247"/>
      <c r="D63" s="247"/>
      <c r="E63" s="247"/>
      <c r="F63" s="248"/>
      <c r="G63" s="16">
        <v>56</v>
      </c>
      <c r="H63" s="123">
        <v>0</v>
      </c>
      <c r="I63" s="58">
        <v>16991623</v>
      </c>
    </row>
    <row r="64" spans="1:9" ht="23.45" customHeight="1" x14ac:dyDescent="0.2">
      <c r="A64" s="246" t="s">
        <v>57</v>
      </c>
      <c r="B64" s="247"/>
      <c r="C64" s="247"/>
      <c r="D64" s="247"/>
      <c r="E64" s="247"/>
      <c r="F64" s="248"/>
      <c r="G64" s="16">
        <v>57</v>
      </c>
      <c r="H64" s="123">
        <v>0</v>
      </c>
      <c r="I64" s="58">
        <v>0</v>
      </c>
    </row>
    <row r="65" spans="1:9" ht="21" customHeight="1" x14ac:dyDescent="0.2">
      <c r="A65" s="246" t="s">
        <v>28</v>
      </c>
      <c r="B65" s="247"/>
      <c r="C65" s="247"/>
      <c r="D65" s="247"/>
      <c r="E65" s="247"/>
      <c r="F65" s="248"/>
      <c r="G65" s="16">
        <v>58</v>
      </c>
      <c r="H65" s="123">
        <v>0</v>
      </c>
      <c r="I65" s="58">
        <v>0</v>
      </c>
    </row>
    <row r="66" spans="1:9" ht="22.9" customHeight="1" x14ac:dyDescent="0.2">
      <c r="A66" s="246" t="s">
        <v>29</v>
      </c>
      <c r="B66" s="247"/>
      <c r="C66" s="247"/>
      <c r="D66" s="247"/>
      <c r="E66" s="247"/>
      <c r="F66" s="248"/>
      <c r="G66" s="16">
        <v>59</v>
      </c>
      <c r="H66" s="123">
        <v>0</v>
      </c>
      <c r="I66" s="58">
        <v>0</v>
      </c>
    </row>
    <row r="67" spans="1:9" ht="12.75" customHeight="1" x14ac:dyDescent="0.2">
      <c r="A67" s="246" t="s">
        <v>30</v>
      </c>
      <c r="B67" s="247"/>
      <c r="C67" s="247"/>
      <c r="D67" s="247"/>
      <c r="E67" s="247"/>
      <c r="F67" s="248"/>
      <c r="G67" s="16">
        <v>60</v>
      </c>
      <c r="H67" s="123">
        <v>1688240</v>
      </c>
      <c r="I67" s="58">
        <v>1621440</v>
      </c>
    </row>
    <row r="68" spans="1:9" ht="12.75" customHeight="1" x14ac:dyDescent="0.2">
      <c r="A68" s="246" t="s">
        <v>31</v>
      </c>
      <c r="B68" s="247"/>
      <c r="C68" s="247"/>
      <c r="D68" s="247"/>
      <c r="E68" s="247"/>
      <c r="F68" s="248"/>
      <c r="G68" s="16">
        <v>61</v>
      </c>
      <c r="H68" s="123">
        <v>0</v>
      </c>
      <c r="I68" s="58">
        <v>0</v>
      </c>
    </row>
    <row r="69" spans="1:9" ht="12.75" customHeight="1" x14ac:dyDescent="0.2">
      <c r="A69" s="246" t="s">
        <v>58</v>
      </c>
      <c r="B69" s="247"/>
      <c r="C69" s="247"/>
      <c r="D69" s="247"/>
      <c r="E69" s="247"/>
      <c r="F69" s="248"/>
      <c r="G69" s="16">
        <v>62</v>
      </c>
      <c r="H69" s="123">
        <v>0</v>
      </c>
      <c r="I69" s="58">
        <v>0</v>
      </c>
    </row>
    <row r="70" spans="1:9" ht="12.75" customHeight="1" x14ac:dyDescent="0.2">
      <c r="A70" s="272" t="s">
        <v>59</v>
      </c>
      <c r="B70" s="273"/>
      <c r="C70" s="273"/>
      <c r="D70" s="273"/>
      <c r="E70" s="273"/>
      <c r="F70" s="274"/>
      <c r="G70" s="16">
        <v>63</v>
      </c>
      <c r="H70" s="123">
        <v>69027371</v>
      </c>
      <c r="I70" s="58">
        <v>24037786</v>
      </c>
    </row>
    <row r="71" spans="1:9" ht="12.75" customHeight="1" x14ac:dyDescent="0.2">
      <c r="A71" s="278" t="s">
        <v>60</v>
      </c>
      <c r="B71" s="279"/>
      <c r="C71" s="279"/>
      <c r="D71" s="279"/>
      <c r="E71" s="279"/>
      <c r="F71" s="280"/>
      <c r="G71" s="16">
        <v>64</v>
      </c>
      <c r="H71" s="123">
        <v>8609970</v>
      </c>
      <c r="I71" s="58">
        <v>5132553</v>
      </c>
    </row>
    <row r="72" spans="1:9" ht="12.75" customHeight="1" x14ac:dyDescent="0.2">
      <c r="A72" s="249" t="s">
        <v>61</v>
      </c>
      <c r="B72" s="250"/>
      <c r="C72" s="250"/>
      <c r="D72" s="250"/>
      <c r="E72" s="250"/>
      <c r="F72" s="251"/>
      <c r="G72" s="17">
        <v>65</v>
      </c>
      <c r="H72" s="59">
        <f>H8+H9+H44+H71</f>
        <v>3431054933</v>
      </c>
      <c r="I72" s="59">
        <f>I8+I9+I44+I71</f>
        <v>3375275902</v>
      </c>
    </row>
    <row r="73" spans="1:9" ht="12.75" customHeight="1" x14ac:dyDescent="0.2">
      <c r="A73" s="281" t="s">
        <v>62</v>
      </c>
      <c r="B73" s="282"/>
      <c r="C73" s="282"/>
      <c r="D73" s="282"/>
      <c r="E73" s="282"/>
      <c r="F73" s="283"/>
      <c r="G73" s="19">
        <v>66</v>
      </c>
      <c r="H73" s="60">
        <v>0</v>
      </c>
      <c r="I73" s="60">
        <v>0</v>
      </c>
    </row>
    <row r="74" spans="1:9" x14ac:dyDescent="0.2">
      <c r="A74" s="284" t="s">
        <v>63</v>
      </c>
      <c r="B74" s="285"/>
      <c r="C74" s="285"/>
      <c r="D74" s="285"/>
      <c r="E74" s="285"/>
      <c r="F74" s="285"/>
      <c r="G74" s="285"/>
      <c r="H74" s="285"/>
      <c r="I74" s="285"/>
    </row>
    <row r="75" spans="1:9" ht="12.75" customHeight="1" x14ac:dyDescent="0.2">
      <c r="A75" s="244" t="s">
        <v>64</v>
      </c>
      <c r="B75" s="244"/>
      <c r="C75" s="244"/>
      <c r="D75" s="244"/>
      <c r="E75" s="244"/>
      <c r="F75" s="244"/>
      <c r="G75" s="17">
        <v>67</v>
      </c>
      <c r="H75" s="59">
        <f>H76+H77+H78+H84+H85+H89+H92+H95</f>
        <v>1949132000</v>
      </c>
      <c r="I75" s="59">
        <f>I76+I77+I78+I84+I85+I89+I92+I95</f>
        <v>1837544779</v>
      </c>
    </row>
    <row r="76" spans="1:9" ht="12.75" customHeight="1" x14ac:dyDescent="0.2">
      <c r="A76" s="245" t="s">
        <v>65</v>
      </c>
      <c r="B76" s="245"/>
      <c r="C76" s="245"/>
      <c r="D76" s="245"/>
      <c r="E76" s="245"/>
      <c r="F76" s="245"/>
      <c r="G76" s="16">
        <v>68</v>
      </c>
      <c r="H76" s="44">
        <v>1277985565</v>
      </c>
      <c r="I76" s="44">
        <v>1277985565</v>
      </c>
    </row>
    <row r="77" spans="1:9" ht="12.75" customHeight="1" x14ac:dyDescent="0.2">
      <c r="A77" s="245" t="s">
        <v>66</v>
      </c>
      <c r="B77" s="245"/>
      <c r="C77" s="245"/>
      <c r="D77" s="245"/>
      <c r="E77" s="245"/>
      <c r="F77" s="245"/>
      <c r="G77" s="16">
        <v>69</v>
      </c>
      <c r="H77" s="44">
        <v>0</v>
      </c>
      <c r="I77" s="44">
        <v>0</v>
      </c>
    </row>
    <row r="78" spans="1:9" ht="12.75" customHeight="1" x14ac:dyDescent="0.2">
      <c r="A78" s="275" t="s">
        <v>67</v>
      </c>
      <c r="B78" s="275"/>
      <c r="C78" s="275"/>
      <c r="D78" s="275"/>
      <c r="E78" s="275"/>
      <c r="F78" s="275"/>
      <c r="G78" s="17">
        <v>70</v>
      </c>
      <c r="H78" s="59">
        <f>SUM(H79:H83)</f>
        <v>48286927</v>
      </c>
      <c r="I78" s="59">
        <f>SUM(I79:I83)</f>
        <v>55752609</v>
      </c>
    </row>
    <row r="79" spans="1:9" ht="12.75" customHeight="1" x14ac:dyDescent="0.2">
      <c r="A79" s="240" t="s">
        <v>68</v>
      </c>
      <c r="B79" s="240"/>
      <c r="C79" s="240"/>
      <c r="D79" s="240"/>
      <c r="E79" s="240"/>
      <c r="F79" s="240"/>
      <c r="G79" s="16">
        <v>71</v>
      </c>
      <c r="H79" s="44">
        <v>31847316</v>
      </c>
      <c r="I79" s="44">
        <v>39312998</v>
      </c>
    </row>
    <row r="80" spans="1:9" ht="12.75" customHeight="1" x14ac:dyDescent="0.2">
      <c r="A80" s="240" t="s">
        <v>69</v>
      </c>
      <c r="B80" s="240"/>
      <c r="C80" s="240"/>
      <c r="D80" s="240"/>
      <c r="E80" s="240"/>
      <c r="F80" s="240"/>
      <c r="G80" s="16">
        <v>72</v>
      </c>
      <c r="H80" s="44">
        <v>0</v>
      </c>
      <c r="I80" s="44">
        <v>0</v>
      </c>
    </row>
    <row r="81" spans="1:9" ht="12.75" customHeight="1" x14ac:dyDescent="0.2">
      <c r="A81" s="240" t="s">
        <v>70</v>
      </c>
      <c r="B81" s="240"/>
      <c r="C81" s="240"/>
      <c r="D81" s="240"/>
      <c r="E81" s="240"/>
      <c r="F81" s="240"/>
      <c r="G81" s="16">
        <v>73</v>
      </c>
      <c r="H81" s="44">
        <v>0</v>
      </c>
      <c r="I81" s="44">
        <v>0</v>
      </c>
    </row>
    <row r="82" spans="1:9" ht="12.75" customHeight="1" x14ac:dyDescent="0.2">
      <c r="A82" s="240" t="s">
        <v>71</v>
      </c>
      <c r="B82" s="240"/>
      <c r="C82" s="240"/>
      <c r="D82" s="240"/>
      <c r="E82" s="240"/>
      <c r="F82" s="240"/>
      <c r="G82" s="16">
        <v>74</v>
      </c>
      <c r="H82" s="44">
        <v>2228631</v>
      </c>
      <c r="I82" s="44">
        <v>2228631</v>
      </c>
    </row>
    <row r="83" spans="1:9" ht="12.75" customHeight="1" x14ac:dyDescent="0.2">
      <c r="A83" s="240" t="s">
        <v>72</v>
      </c>
      <c r="B83" s="240"/>
      <c r="C83" s="240"/>
      <c r="D83" s="240"/>
      <c r="E83" s="240"/>
      <c r="F83" s="240"/>
      <c r="G83" s="16">
        <v>75</v>
      </c>
      <c r="H83" s="44">
        <v>14210980</v>
      </c>
      <c r="I83" s="44">
        <v>14210980</v>
      </c>
    </row>
    <row r="84" spans="1:9" ht="12.75" customHeight="1" x14ac:dyDescent="0.2">
      <c r="A84" s="245" t="s">
        <v>73</v>
      </c>
      <c r="B84" s="245"/>
      <c r="C84" s="245"/>
      <c r="D84" s="245"/>
      <c r="E84" s="245"/>
      <c r="F84" s="245"/>
      <c r="G84" s="16">
        <v>76</v>
      </c>
      <c r="H84" s="44">
        <v>0</v>
      </c>
      <c r="I84" s="44">
        <v>0</v>
      </c>
    </row>
    <row r="85" spans="1:9" ht="12.75" customHeight="1" x14ac:dyDescent="0.2">
      <c r="A85" s="275" t="s">
        <v>74</v>
      </c>
      <c r="B85" s="275"/>
      <c r="C85" s="275"/>
      <c r="D85" s="275"/>
      <c r="E85" s="275"/>
      <c r="F85" s="275"/>
      <c r="G85" s="17">
        <v>77</v>
      </c>
      <c r="H85" s="59">
        <f>H86+H87+H88</f>
        <v>0</v>
      </c>
      <c r="I85" s="59">
        <f>I86+I87+I88</f>
        <v>0</v>
      </c>
    </row>
    <row r="86" spans="1:9" ht="12.75" customHeight="1" x14ac:dyDescent="0.2">
      <c r="A86" s="240" t="s">
        <v>75</v>
      </c>
      <c r="B86" s="240"/>
      <c r="C86" s="240"/>
      <c r="D86" s="240"/>
      <c r="E86" s="240"/>
      <c r="F86" s="240"/>
      <c r="G86" s="16">
        <v>78</v>
      </c>
      <c r="H86" s="58">
        <v>0</v>
      </c>
      <c r="I86" s="58">
        <v>0</v>
      </c>
    </row>
    <row r="87" spans="1:9" ht="12.75" customHeight="1" x14ac:dyDescent="0.2">
      <c r="A87" s="240" t="s">
        <v>76</v>
      </c>
      <c r="B87" s="240"/>
      <c r="C87" s="240"/>
      <c r="D87" s="240"/>
      <c r="E87" s="240"/>
      <c r="F87" s="240"/>
      <c r="G87" s="16">
        <v>79</v>
      </c>
      <c r="H87" s="58">
        <v>0</v>
      </c>
      <c r="I87" s="58">
        <v>0</v>
      </c>
    </row>
    <row r="88" spans="1:9" ht="12.75" customHeight="1" x14ac:dyDescent="0.2">
      <c r="A88" s="240" t="s">
        <v>77</v>
      </c>
      <c r="B88" s="240"/>
      <c r="C88" s="240"/>
      <c r="D88" s="240"/>
      <c r="E88" s="240"/>
      <c r="F88" s="240"/>
      <c r="G88" s="16">
        <v>80</v>
      </c>
      <c r="H88" s="58">
        <v>0</v>
      </c>
      <c r="I88" s="58">
        <v>0</v>
      </c>
    </row>
    <row r="89" spans="1:9" ht="12.75" customHeight="1" x14ac:dyDescent="0.2">
      <c r="A89" s="275" t="s">
        <v>78</v>
      </c>
      <c r="B89" s="275"/>
      <c r="C89" s="275"/>
      <c r="D89" s="275"/>
      <c r="E89" s="275"/>
      <c r="F89" s="275"/>
      <c r="G89" s="17">
        <v>81</v>
      </c>
      <c r="H89" s="59">
        <f>H90-H91</f>
        <v>473545869</v>
      </c>
      <c r="I89" s="59">
        <f>I90-I91</f>
        <v>615393826</v>
      </c>
    </row>
    <row r="90" spans="1:9" ht="12.75" customHeight="1" x14ac:dyDescent="0.2">
      <c r="A90" s="240" t="s">
        <v>79</v>
      </c>
      <c r="B90" s="240"/>
      <c r="C90" s="240"/>
      <c r="D90" s="240"/>
      <c r="E90" s="240"/>
      <c r="F90" s="240"/>
      <c r="G90" s="16">
        <v>82</v>
      </c>
      <c r="H90" s="44">
        <v>473545869</v>
      </c>
      <c r="I90" s="44">
        <v>615393826</v>
      </c>
    </row>
    <row r="91" spans="1:9" ht="12.75" customHeight="1" x14ac:dyDescent="0.2">
      <c r="A91" s="240" t="s">
        <v>80</v>
      </c>
      <c r="B91" s="240"/>
      <c r="C91" s="240"/>
      <c r="D91" s="240"/>
      <c r="E91" s="240"/>
      <c r="F91" s="240"/>
      <c r="G91" s="16">
        <v>83</v>
      </c>
      <c r="H91" s="44">
        <v>0</v>
      </c>
      <c r="I91" s="44">
        <v>0</v>
      </c>
    </row>
    <row r="92" spans="1:9" ht="12.75" customHeight="1" x14ac:dyDescent="0.2">
      <c r="A92" s="275" t="s">
        <v>81</v>
      </c>
      <c r="B92" s="275"/>
      <c r="C92" s="275"/>
      <c r="D92" s="275"/>
      <c r="E92" s="275"/>
      <c r="F92" s="275"/>
      <c r="G92" s="17">
        <v>84</v>
      </c>
      <c r="H92" s="59">
        <f>H93-H94</f>
        <v>149313639</v>
      </c>
      <c r="I92" s="59">
        <f>I93-I94</f>
        <v>-111587221</v>
      </c>
    </row>
    <row r="93" spans="1:9" ht="12.75" customHeight="1" x14ac:dyDescent="0.2">
      <c r="A93" s="240" t="s">
        <v>82</v>
      </c>
      <c r="B93" s="240"/>
      <c r="C93" s="240"/>
      <c r="D93" s="240"/>
      <c r="E93" s="240"/>
      <c r="F93" s="240"/>
      <c r="G93" s="16">
        <v>85</v>
      </c>
      <c r="H93" s="44">
        <v>149313639</v>
      </c>
      <c r="I93" s="44">
        <v>0</v>
      </c>
    </row>
    <row r="94" spans="1:9" ht="12.75" customHeight="1" x14ac:dyDescent="0.2">
      <c r="A94" s="240" t="s">
        <v>83</v>
      </c>
      <c r="B94" s="240"/>
      <c r="C94" s="240"/>
      <c r="D94" s="240"/>
      <c r="E94" s="240"/>
      <c r="F94" s="240"/>
      <c r="G94" s="16">
        <v>86</v>
      </c>
      <c r="H94" s="44">
        <v>0</v>
      </c>
      <c r="I94" s="44">
        <v>111587221</v>
      </c>
    </row>
    <row r="95" spans="1:9" ht="12.75" customHeight="1" x14ac:dyDescent="0.2">
      <c r="A95" s="245" t="s">
        <v>84</v>
      </c>
      <c r="B95" s="245"/>
      <c r="C95" s="245"/>
      <c r="D95" s="245"/>
      <c r="E95" s="245"/>
      <c r="F95" s="245"/>
      <c r="G95" s="16">
        <v>87</v>
      </c>
      <c r="H95" s="44">
        <v>0</v>
      </c>
      <c r="I95" s="44">
        <v>0</v>
      </c>
    </row>
    <row r="96" spans="1:9" ht="12.75" customHeight="1" x14ac:dyDescent="0.2">
      <c r="A96" s="244" t="s">
        <v>85</v>
      </c>
      <c r="B96" s="244"/>
      <c r="C96" s="244"/>
      <c r="D96" s="244"/>
      <c r="E96" s="244"/>
      <c r="F96" s="244"/>
      <c r="G96" s="17">
        <v>88</v>
      </c>
      <c r="H96" s="59">
        <f>SUM(H97:H102)</f>
        <v>83132895</v>
      </c>
      <c r="I96" s="59">
        <f>SUM(I97:I102)</f>
        <v>104293468</v>
      </c>
    </row>
    <row r="97" spans="1:9" ht="12.75" customHeight="1" x14ac:dyDescent="0.2">
      <c r="A97" s="240" t="s">
        <v>86</v>
      </c>
      <c r="B97" s="240"/>
      <c r="C97" s="240"/>
      <c r="D97" s="240"/>
      <c r="E97" s="240"/>
      <c r="F97" s="240"/>
      <c r="G97" s="16">
        <v>89</v>
      </c>
      <c r="H97" s="124">
        <v>3032277</v>
      </c>
      <c r="I97" s="44">
        <v>2524042</v>
      </c>
    </row>
    <row r="98" spans="1:9" ht="12.75" customHeight="1" x14ac:dyDescent="0.2">
      <c r="A98" s="240" t="s">
        <v>87</v>
      </c>
      <c r="B98" s="240"/>
      <c r="C98" s="240"/>
      <c r="D98" s="240"/>
      <c r="E98" s="240"/>
      <c r="F98" s="240"/>
      <c r="G98" s="16">
        <v>90</v>
      </c>
      <c r="H98" s="124">
        <v>0</v>
      </c>
      <c r="I98" s="44">
        <v>0</v>
      </c>
    </row>
    <row r="99" spans="1:9" ht="12.75" customHeight="1" x14ac:dyDescent="0.2">
      <c r="A99" s="240" t="s">
        <v>88</v>
      </c>
      <c r="B99" s="240"/>
      <c r="C99" s="240"/>
      <c r="D99" s="240"/>
      <c r="E99" s="240"/>
      <c r="F99" s="240"/>
      <c r="G99" s="16">
        <v>91</v>
      </c>
      <c r="H99" s="124">
        <v>29200000</v>
      </c>
      <c r="I99" s="44">
        <v>32300000</v>
      </c>
    </row>
    <row r="100" spans="1:9" ht="12.75" customHeight="1" x14ac:dyDescent="0.2">
      <c r="A100" s="240" t="s">
        <v>89</v>
      </c>
      <c r="B100" s="240"/>
      <c r="C100" s="240"/>
      <c r="D100" s="240"/>
      <c r="E100" s="240"/>
      <c r="F100" s="240"/>
      <c r="G100" s="16">
        <v>92</v>
      </c>
      <c r="H100" s="125">
        <v>0</v>
      </c>
      <c r="I100" s="58">
        <v>0</v>
      </c>
    </row>
    <row r="101" spans="1:9" ht="12.75" customHeight="1" x14ac:dyDescent="0.2">
      <c r="A101" s="240" t="s">
        <v>90</v>
      </c>
      <c r="B101" s="240"/>
      <c r="C101" s="240"/>
      <c r="D101" s="240"/>
      <c r="E101" s="240"/>
      <c r="F101" s="240"/>
      <c r="G101" s="16">
        <v>93</v>
      </c>
      <c r="H101" s="125">
        <v>0</v>
      </c>
      <c r="I101" s="58">
        <v>0</v>
      </c>
    </row>
    <row r="102" spans="1:9" ht="12.75" customHeight="1" x14ac:dyDescent="0.2">
      <c r="A102" s="240" t="s">
        <v>91</v>
      </c>
      <c r="B102" s="240"/>
      <c r="C102" s="240"/>
      <c r="D102" s="240"/>
      <c r="E102" s="240"/>
      <c r="F102" s="240"/>
      <c r="G102" s="16">
        <v>94</v>
      </c>
      <c r="H102" s="125">
        <v>50900618</v>
      </c>
      <c r="I102" s="58">
        <v>69469426</v>
      </c>
    </row>
    <row r="103" spans="1:9" ht="12.75" customHeight="1" x14ac:dyDescent="0.2">
      <c r="A103" s="244" t="s">
        <v>92</v>
      </c>
      <c r="B103" s="244"/>
      <c r="C103" s="244"/>
      <c r="D103" s="244"/>
      <c r="E103" s="244"/>
      <c r="F103" s="244"/>
      <c r="G103" s="17">
        <v>95</v>
      </c>
      <c r="H103" s="59">
        <f>SUM(H104:H114)</f>
        <v>1007580592</v>
      </c>
      <c r="I103" s="59">
        <f>SUM(I104:I114)</f>
        <v>894318390</v>
      </c>
    </row>
    <row r="104" spans="1:9" ht="12.75" customHeight="1" x14ac:dyDescent="0.2">
      <c r="A104" s="240" t="s">
        <v>93</v>
      </c>
      <c r="B104" s="240"/>
      <c r="C104" s="240"/>
      <c r="D104" s="240"/>
      <c r="E104" s="240"/>
      <c r="F104" s="240"/>
      <c r="G104" s="16">
        <v>96</v>
      </c>
      <c r="H104" s="127">
        <v>2162441</v>
      </c>
      <c r="I104" s="45">
        <v>1453038</v>
      </c>
    </row>
    <row r="105" spans="1:9" ht="12.75" customHeight="1" x14ac:dyDescent="0.2">
      <c r="A105" s="240" t="s">
        <v>94</v>
      </c>
      <c r="B105" s="240"/>
      <c r="C105" s="240"/>
      <c r="D105" s="240"/>
      <c r="E105" s="240"/>
      <c r="F105" s="240"/>
      <c r="G105" s="16">
        <v>97</v>
      </c>
      <c r="H105" s="126">
        <v>355408396</v>
      </c>
      <c r="I105" s="44">
        <v>214500000</v>
      </c>
    </row>
    <row r="106" spans="1:9" ht="12.75" customHeight="1" x14ac:dyDescent="0.2">
      <c r="A106" s="240" t="s">
        <v>95</v>
      </c>
      <c r="B106" s="240"/>
      <c r="C106" s="240"/>
      <c r="D106" s="240"/>
      <c r="E106" s="240"/>
      <c r="F106" s="240"/>
      <c r="G106" s="16">
        <v>98</v>
      </c>
      <c r="H106" s="126">
        <v>0</v>
      </c>
      <c r="I106" s="44">
        <v>0</v>
      </c>
    </row>
    <row r="107" spans="1:9" ht="22.15" customHeight="1" x14ac:dyDescent="0.2">
      <c r="A107" s="240" t="s">
        <v>96</v>
      </c>
      <c r="B107" s="240"/>
      <c r="C107" s="240"/>
      <c r="D107" s="240"/>
      <c r="E107" s="240"/>
      <c r="F107" s="240"/>
      <c r="G107" s="16">
        <v>99</v>
      </c>
      <c r="H107" s="126">
        <v>0</v>
      </c>
      <c r="I107" s="44">
        <v>0</v>
      </c>
    </row>
    <row r="108" spans="1:9" ht="12.75" customHeight="1" x14ac:dyDescent="0.2">
      <c r="A108" s="240" t="s">
        <v>97</v>
      </c>
      <c r="B108" s="240"/>
      <c r="C108" s="240"/>
      <c r="D108" s="240"/>
      <c r="E108" s="240"/>
      <c r="F108" s="240"/>
      <c r="G108" s="16">
        <v>100</v>
      </c>
      <c r="H108" s="126">
        <v>0</v>
      </c>
      <c r="I108" s="44">
        <v>0</v>
      </c>
    </row>
    <row r="109" spans="1:9" ht="12.75" customHeight="1" x14ac:dyDescent="0.2">
      <c r="A109" s="240" t="s">
        <v>98</v>
      </c>
      <c r="B109" s="240"/>
      <c r="C109" s="240"/>
      <c r="D109" s="240"/>
      <c r="E109" s="240"/>
      <c r="F109" s="240"/>
      <c r="G109" s="16">
        <v>101</v>
      </c>
      <c r="H109" s="126">
        <v>619463004</v>
      </c>
      <c r="I109" s="44">
        <v>639187772</v>
      </c>
    </row>
    <row r="110" spans="1:9" ht="12.75" customHeight="1" x14ac:dyDescent="0.2">
      <c r="A110" s="240" t="s">
        <v>99</v>
      </c>
      <c r="B110" s="240"/>
      <c r="C110" s="240"/>
      <c r="D110" s="240"/>
      <c r="E110" s="240"/>
      <c r="F110" s="240"/>
      <c r="G110" s="16">
        <v>102</v>
      </c>
      <c r="H110" s="126">
        <v>0</v>
      </c>
      <c r="I110" s="44">
        <v>0</v>
      </c>
    </row>
    <row r="111" spans="1:9" ht="12.75" customHeight="1" x14ac:dyDescent="0.2">
      <c r="A111" s="240" t="s">
        <v>100</v>
      </c>
      <c r="B111" s="240"/>
      <c r="C111" s="240"/>
      <c r="D111" s="240"/>
      <c r="E111" s="240"/>
      <c r="F111" s="240"/>
      <c r="G111" s="16">
        <v>103</v>
      </c>
      <c r="H111" s="127">
        <v>0</v>
      </c>
      <c r="I111" s="45">
        <v>0</v>
      </c>
    </row>
    <row r="112" spans="1:9" ht="12.75" customHeight="1" x14ac:dyDescent="0.2">
      <c r="A112" s="240" t="s">
        <v>101</v>
      </c>
      <c r="B112" s="240"/>
      <c r="C112" s="240"/>
      <c r="D112" s="240"/>
      <c r="E112" s="240"/>
      <c r="F112" s="240"/>
      <c r="G112" s="16">
        <v>104</v>
      </c>
      <c r="H112" s="126">
        <v>0</v>
      </c>
      <c r="I112" s="44">
        <v>0</v>
      </c>
    </row>
    <row r="113" spans="1:9" ht="12.75" customHeight="1" x14ac:dyDescent="0.2">
      <c r="A113" s="240" t="s">
        <v>102</v>
      </c>
      <c r="B113" s="240"/>
      <c r="C113" s="240"/>
      <c r="D113" s="240"/>
      <c r="E113" s="240"/>
      <c r="F113" s="240"/>
      <c r="G113" s="16">
        <v>105</v>
      </c>
      <c r="H113" s="128">
        <v>30546751</v>
      </c>
      <c r="I113" s="58">
        <v>39177580</v>
      </c>
    </row>
    <row r="114" spans="1:9" ht="12.75" customHeight="1" x14ac:dyDescent="0.2">
      <c r="A114" s="240" t="s">
        <v>103</v>
      </c>
      <c r="B114" s="240"/>
      <c r="C114" s="240"/>
      <c r="D114" s="240"/>
      <c r="E114" s="240"/>
      <c r="F114" s="240"/>
      <c r="G114" s="16">
        <v>106</v>
      </c>
      <c r="H114" s="128">
        <v>0</v>
      </c>
      <c r="I114" s="58">
        <v>0</v>
      </c>
    </row>
    <row r="115" spans="1:9" ht="12.75" customHeight="1" x14ac:dyDescent="0.2">
      <c r="A115" s="244" t="s">
        <v>104</v>
      </c>
      <c r="B115" s="244"/>
      <c r="C115" s="244"/>
      <c r="D115" s="244"/>
      <c r="E115" s="244"/>
      <c r="F115" s="244"/>
      <c r="G115" s="17">
        <v>107</v>
      </c>
      <c r="H115" s="59">
        <f>SUM(H116:H129)</f>
        <v>383779081</v>
      </c>
      <c r="I115" s="59">
        <f>SUM(I116:I129)</f>
        <v>537513724</v>
      </c>
    </row>
    <row r="116" spans="1:9" ht="12.75" customHeight="1" x14ac:dyDescent="0.2">
      <c r="A116" s="240" t="s">
        <v>93</v>
      </c>
      <c r="B116" s="240"/>
      <c r="C116" s="240"/>
      <c r="D116" s="240"/>
      <c r="E116" s="240"/>
      <c r="F116" s="240"/>
      <c r="G116" s="16">
        <v>108</v>
      </c>
      <c r="H116" s="129">
        <v>4214946</v>
      </c>
      <c r="I116" s="44">
        <v>5657552</v>
      </c>
    </row>
    <row r="117" spans="1:9" ht="12.75" customHeight="1" x14ac:dyDescent="0.2">
      <c r="A117" s="240" t="s">
        <v>94</v>
      </c>
      <c r="B117" s="240"/>
      <c r="C117" s="240"/>
      <c r="D117" s="240"/>
      <c r="E117" s="240"/>
      <c r="F117" s="240"/>
      <c r="G117" s="16">
        <v>109</v>
      </c>
      <c r="H117" s="129">
        <v>261412389</v>
      </c>
      <c r="I117" s="44">
        <v>453372602</v>
      </c>
    </row>
    <row r="118" spans="1:9" ht="12.75" customHeight="1" x14ac:dyDescent="0.2">
      <c r="A118" s="240" t="s">
        <v>95</v>
      </c>
      <c r="B118" s="240"/>
      <c r="C118" s="240"/>
      <c r="D118" s="240"/>
      <c r="E118" s="240"/>
      <c r="F118" s="240"/>
      <c r="G118" s="16">
        <v>110</v>
      </c>
      <c r="H118" s="129">
        <v>0</v>
      </c>
      <c r="I118" s="44">
        <v>0</v>
      </c>
    </row>
    <row r="119" spans="1:9" ht="25.9" customHeight="1" x14ac:dyDescent="0.2">
      <c r="A119" s="240" t="s">
        <v>96</v>
      </c>
      <c r="B119" s="240"/>
      <c r="C119" s="240"/>
      <c r="D119" s="240"/>
      <c r="E119" s="240"/>
      <c r="F119" s="240"/>
      <c r="G119" s="16">
        <v>111</v>
      </c>
      <c r="H119" s="129">
        <v>0</v>
      </c>
      <c r="I119" s="44">
        <v>0</v>
      </c>
    </row>
    <row r="120" spans="1:9" ht="12.75" customHeight="1" x14ac:dyDescent="0.2">
      <c r="A120" s="240" t="s">
        <v>97</v>
      </c>
      <c r="B120" s="240"/>
      <c r="C120" s="240"/>
      <c r="D120" s="240"/>
      <c r="E120" s="240"/>
      <c r="F120" s="240"/>
      <c r="G120" s="16">
        <v>112</v>
      </c>
      <c r="H120" s="129">
        <v>18661232</v>
      </c>
      <c r="I120" s="44">
        <v>13545612</v>
      </c>
    </row>
    <row r="121" spans="1:9" ht="12.75" customHeight="1" x14ac:dyDescent="0.2">
      <c r="A121" s="240" t="s">
        <v>98</v>
      </c>
      <c r="B121" s="240"/>
      <c r="C121" s="240"/>
      <c r="D121" s="240"/>
      <c r="E121" s="240"/>
      <c r="F121" s="240"/>
      <c r="G121" s="16">
        <v>113</v>
      </c>
      <c r="H121" s="129">
        <v>0</v>
      </c>
      <c r="I121" s="44">
        <v>0</v>
      </c>
    </row>
    <row r="122" spans="1:9" ht="12.75" customHeight="1" x14ac:dyDescent="0.2">
      <c r="A122" s="240" t="s">
        <v>99</v>
      </c>
      <c r="B122" s="240"/>
      <c r="C122" s="240"/>
      <c r="D122" s="240"/>
      <c r="E122" s="240"/>
      <c r="F122" s="240"/>
      <c r="G122" s="16">
        <v>114</v>
      </c>
      <c r="H122" s="129">
        <v>14529062</v>
      </c>
      <c r="I122" s="44">
        <v>19380873</v>
      </c>
    </row>
    <row r="123" spans="1:9" ht="12.75" customHeight="1" x14ac:dyDescent="0.2">
      <c r="A123" s="240" t="s">
        <v>100</v>
      </c>
      <c r="B123" s="240"/>
      <c r="C123" s="240"/>
      <c r="D123" s="240"/>
      <c r="E123" s="240"/>
      <c r="F123" s="240"/>
      <c r="G123" s="16">
        <v>115</v>
      </c>
      <c r="H123" s="129">
        <v>38643047</v>
      </c>
      <c r="I123" s="44">
        <v>20543729</v>
      </c>
    </row>
    <row r="124" spans="1:9" x14ac:dyDescent="0.2">
      <c r="A124" s="240" t="s">
        <v>101</v>
      </c>
      <c r="B124" s="240"/>
      <c r="C124" s="240"/>
      <c r="D124" s="240"/>
      <c r="E124" s="240"/>
      <c r="F124" s="240"/>
      <c r="G124" s="16">
        <v>116</v>
      </c>
      <c r="H124" s="129">
        <v>0</v>
      </c>
      <c r="I124" s="44">
        <v>0</v>
      </c>
    </row>
    <row r="125" spans="1:9" x14ac:dyDescent="0.2">
      <c r="A125" s="240" t="s">
        <v>105</v>
      </c>
      <c r="B125" s="240"/>
      <c r="C125" s="240"/>
      <c r="D125" s="240"/>
      <c r="E125" s="240"/>
      <c r="F125" s="240"/>
      <c r="G125" s="16">
        <v>117</v>
      </c>
      <c r="H125" s="129">
        <v>27260251</v>
      </c>
      <c r="I125" s="44">
        <v>16425085</v>
      </c>
    </row>
    <row r="126" spans="1:9" x14ac:dyDescent="0.2">
      <c r="A126" s="240" t="s">
        <v>106</v>
      </c>
      <c r="B126" s="240"/>
      <c r="C126" s="240"/>
      <c r="D126" s="240"/>
      <c r="E126" s="240"/>
      <c r="F126" s="240"/>
      <c r="G126" s="16">
        <v>118</v>
      </c>
      <c r="H126" s="129">
        <v>15573550</v>
      </c>
      <c r="I126" s="44">
        <v>4793943</v>
      </c>
    </row>
    <row r="127" spans="1:9" x14ac:dyDescent="0.2">
      <c r="A127" s="240" t="s">
        <v>107</v>
      </c>
      <c r="B127" s="240"/>
      <c r="C127" s="240"/>
      <c r="D127" s="240"/>
      <c r="E127" s="240"/>
      <c r="F127" s="240"/>
      <c r="G127" s="16">
        <v>119</v>
      </c>
      <c r="H127" s="129">
        <v>0</v>
      </c>
      <c r="I127" s="44">
        <v>0</v>
      </c>
    </row>
    <row r="128" spans="1:9" x14ac:dyDescent="0.2">
      <c r="A128" s="240" t="s">
        <v>108</v>
      </c>
      <c r="B128" s="240"/>
      <c r="C128" s="240"/>
      <c r="D128" s="240"/>
      <c r="E128" s="240"/>
      <c r="F128" s="240"/>
      <c r="G128" s="16">
        <v>120</v>
      </c>
      <c r="H128" s="130">
        <v>0</v>
      </c>
      <c r="I128" s="58">
        <v>0</v>
      </c>
    </row>
    <row r="129" spans="1:9" x14ac:dyDescent="0.2">
      <c r="A129" s="240" t="s">
        <v>109</v>
      </c>
      <c r="B129" s="240"/>
      <c r="C129" s="240"/>
      <c r="D129" s="240"/>
      <c r="E129" s="240"/>
      <c r="F129" s="240"/>
      <c r="G129" s="16">
        <v>121</v>
      </c>
      <c r="H129" s="130">
        <v>3484604</v>
      </c>
      <c r="I129" s="58">
        <v>3794328</v>
      </c>
    </row>
    <row r="130" spans="1:9" ht="22.15" customHeight="1" x14ac:dyDescent="0.2">
      <c r="A130" s="276" t="s">
        <v>110</v>
      </c>
      <c r="B130" s="276"/>
      <c r="C130" s="276"/>
      <c r="D130" s="276"/>
      <c r="E130" s="276"/>
      <c r="F130" s="276"/>
      <c r="G130" s="16">
        <v>122</v>
      </c>
      <c r="H130" s="130">
        <v>7430365</v>
      </c>
      <c r="I130" s="58">
        <v>1605541</v>
      </c>
    </row>
    <row r="131" spans="1:9" x14ac:dyDescent="0.2">
      <c r="A131" s="244" t="s">
        <v>111</v>
      </c>
      <c r="B131" s="244"/>
      <c r="C131" s="244"/>
      <c r="D131" s="244"/>
      <c r="E131" s="244"/>
      <c r="F131" s="244"/>
      <c r="G131" s="17">
        <v>123</v>
      </c>
      <c r="H131" s="59">
        <f>H75+H96+H103+H115+H130</f>
        <v>3431054933</v>
      </c>
      <c r="I131" s="59">
        <f>I75+I96+I103+I115+I130</f>
        <v>3375275902</v>
      </c>
    </row>
    <row r="132" spans="1:9" x14ac:dyDescent="0.2">
      <c r="A132" s="277" t="s">
        <v>112</v>
      </c>
      <c r="B132" s="277"/>
      <c r="C132" s="277"/>
      <c r="D132" s="277"/>
      <c r="E132" s="277"/>
      <c r="F132" s="277"/>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04"/>
  <sheetViews>
    <sheetView topLeftCell="A58" zoomScaleNormal="100" zoomScaleSheetLayoutView="110" workbookViewId="0">
      <selection activeCell="H79" activeCellId="2" sqref="H73:I74 H76:I76 H79:I82"/>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90" t="s">
        <v>114</v>
      </c>
      <c r="B1" s="253"/>
      <c r="C1" s="253"/>
      <c r="D1" s="253"/>
      <c r="E1" s="253"/>
      <c r="F1" s="253"/>
      <c r="G1" s="253"/>
      <c r="H1" s="253"/>
      <c r="I1" s="253"/>
    </row>
    <row r="2" spans="1:9" x14ac:dyDescent="0.2">
      <c r="A2" s="289" t="s">
        <v>447</v>
      </c>
      <c r="B2" s="255"/>
      <c r="C2" s="255"/>
      <c r="D2" s="255"/>
      <c r="E2" s="255"/>
      <c r="F2" s="255"/>
      <c r="G2" s="255"/>
      <c r="H2" s="255"/>
      <c r="I2" s="255"/>
    </row>
    <row r="3" spans="1:9" x14ac:dyDescent="0.2">
      <c r="A3" s="301" t="s">
        <v>361</v>
      </c>
      <c r="B3" s="302"/>
      <c r="C3" s="302"/>
      <c r="D3" s="302"/>
      <c r="E3" s="302"/>
      <c r="F3" s="302"/>
      <c r="G3" s="302"/>
      <c r="H3" s="302"/>
      <c r="I3" s="302"/>
    </row>
    <row r="4" spans="1:9" x14ac:dyDescent="0.2">
      <c r="A4" s="288" t="s">
        <v>446</v>
      </c>
      <c r="B4" s="259"/>
      <c r="C4" s="259"/>
      <c r="D4" s="259"/>
      <c r="E4" s="259"/>
      <c r="F4" s="259"/>
      <c r="G4" s="259"/>
      <c r="H4" s="259"/>
      <c r="I4" s="260"/>
    </row>
    <row r="5" spans="1:9" ht="24" thickBot="1" x14ac:dyDescent="0.25">
      <c r="A5" s="286" t="s">
        <v>2</v>
      </c>
      <c r="B5" s="265"/>
      <c r="C5" s="265"/>
      <c r="D5" s="265"/>
      <c r="E5" s="265"/>
      <c r="F5" s="266"/>
      <c r="G5" s="12" t="s">
        <v>115</v>
      </c>
      <c r="H5" s="46" t="s">
        <v>377</v>
      </c>
      <c r="I5" s="46" t="s">
        <v>353</v>
      </c>
    </row>
    <row r="6" spans="1:9" x14ac:dyDescent="0.2">
      <c r="A6" s="287">
        <v>1</v>
      </c>
      <c r="B6" s="262"/>
      <c r="C6" s="262"/>
      <c r="D6" s="262"/>
      <c r="E6" s="262"/>
      <c r="F6" s="263"/>
      <c r="G6" s="14">
        <v>2</v>
      </c>
      <c r="H6" s="20">
        <v>3</v>
      </c>
      <c r="I6" s="20">
        <v>4</v>
      </c>
    </row>
    <row r="7" spans="1:9" x14ac:dyDescent="0.2">
      <c r="A7" s="299" t="s">
        <v>128</v>
      </c>
      <c r="B7" s="299"/>
      <c r="C7" s="299"/>
      <c r="D7" s="299"/>
      <c r="E7" s="299"/>
      <c r="F7" s="299"/>
      <c r="G7" s="24">
        <v>125</v>
      </c>
      <c r="H7" s="63">
        <f>SUM(H8:H12)</f>
        <v>1223779094</v>
      </c>
      <c r="I7" s="63">
        <f>SUM(I8:I12)</f>
        <v>598758462</v>
      </c>
    </row>
    <row r="8" spans="1:9" x14ac:dyDescent="0.2">
      <c r="A8" s="240" t="s">
        <v>129</v>
      </c>
      <c r="B8" s="240"/>
      <c r="C8" s="240"/>
      <c r="D8" s="240"/>
      <c r="E8" s="240"/>
      <c r="F8" s="240"/>
      <c r="G8" s="16">
        <v>126</v>
      </c>
      <c r="H8" s="132">
        <v>7348064</v>
      </c>
      <c r="I8" s="58">
        <v>772114</v>
      </c>
    </row>
    <row r="9" spans="1:9" x14ac:dyDescent="0.2">
      <c r="A9" s="240" t="s">
        <v>130</v>
      </c>
      <c r="B9" s="240"/>
      <c r="C9" s="240"/>
      <c r="D9" s="240"/>
      <c r="E9" s="240"/>
      <c r="F9" s="240"/>
      <c r="G9" s="16">
        <v>127</v>
      </c>
      <c r="H9" s="132">
        <v>1173679012</v>
      </c>
      <c r="I9" s="58">
        <v>496967860</v>
      </c>
    </row>
    <row r="10" spans="1:9" x14ac:dyDescent="0.2">
      <c r="A10" s="240" t="s">
        <v>131</v>
      </c>
      <c r="B10" s="240"/>
      <c r="C10" s="240"/>
      <c r="D10" s="240"/>
      <c r="E10" s="240"/>
      <c r="F10" s="240"/>
      <c r="G10" s="16">
        <v>128</v>
      </c>
      <c r="H10" s="132">
        <v>0</v>
      </c>
      <c r="I10" s="58">
        <v>0</v>
      </c>
    </row>
    <row r="11" spans="1:9" x14ac:dyDescent="0.2">
      <c r="A11" s="240" t="s">
        <v>132</v>
      </c>
      <c r="B11" s="240"/>
      <c r="C11" s="240"/>
      <c r="D11" s="240"/>
      <c r="E11" s="240"/>
      <c r="F11" s="240"/>
      <c r="G11" s="16">
        <v>129</v>
      </c>
      <c r="H11" s="132">
        <v>3721365</v>
      </c>
      <c r="I11" s="58">
        <v>15819722</v>
      </c>
    </row>
    <row r="12" spans="1:9" x14ac:dyDescent="0.2">
      <c r="A12" s="240" t="s">
        <v>133</v>
      </c>
      <c r="B12" s="240"/>
      <c r="C12" s="240"/>
      <c r="D12" s="240"/>
      <c r="E12" s="240"/>
      <c r="F12" s="240"/>
      <c r="G12" s="16">
        <v>130</v>
      </c>
      <c r="H12" s="132">
        <v>39030653</v>
      </c>
      <c r="I12" s="58">
        <v>85198766</v>
      </c>
    </row>
    <row r="13" spans="1:9" x14ac:dyDescent="0.2">
      <c r="A13" s="244" t="s">
        <v>134</v>
      </c>
      <c r="B13" s="244"/>
      <c r="C13" s="244"/>
      <c r="D13" s="244"/>
      <c r="E13" s="244"/>
      <c r="F13" s="244"/>
      <c r="G13" s="17">
        <v>131</v>
      </c>
      <c r="H13" s="59">
        <f>H14+H15+H19+H23+H24+H25+H28+H35</f>
        <v>1011840624</v>
      </c>
      <c r="I13" s="59">
        <f>I14+I15+I19+I23+I24+I25+I28+I35</f>
        <v>706447666.44000006</v>
      </c>
    </row>
    <row r="14" spans="1:9" x14ac:dyDescent="0.2">
      <c r="A14" s="240" t="s">
        <v>116</v>
      </c>
      <c r="B14" s="240"/>
      <c r="C14" s="240"/>
      <c r="D14" s="240"/>
      <c r="E14" s="240"/>
      <c r="F14" s="240"/>
      <c r="G14" s="16">
        <v>132</v>
      </c>
      <c r="H14" s="58">
        <v>0</v>
      </c>
      <c r="I14" s="58">
        <v>0</v>
      </c>
    </row>
    <row r="15" spans="1:9" x14ac:dyDescent="0.2">
      <c r="A15" s="300" t="s">
        <v>135</v>
      </c>
      <c r="B15" s="300"/>
      <c r="C15" s="300"/>
      <c r="D15" s="300"/>
      <c r="E15" s="300"/>
      <c r="F15" s="300"/>
      <c r="G15" s="17">
        <v>133</v>
      </c>
      <c r="H15" s="59">
        <f>SUM(H16:H18)</f>
        <v>389041668</v>
      </c>
      <c r="I15" s="59">
        <f>SUM(I16:I18)</f>
        <v>193547022</v>
      </c>
    </row>
    <row r="16" spans="1:9" x14ac:dyDescent="0.2">
      <c r="A16" s="291" t="s">
        <v>136</v>
      </c>
      <c r="B16" s="291"/>
      <c r="C16" s="291"/>
      <c r="D16" s="291"/>
      <c r="E16" s="291"/>
      <c r="F16" s="291"/>
      <c r="G16" s="16">
        <v>134</v>
      </c>
      <c r="H16" s="58">
        <v>189363150</v>
      </c>
      <c r="I16" s="58">
        <v>87217854</v>
      </c>
    </row>
    <row r="17" spans="1:9" x14ac:dyDescent="0.2">
      <c r="A17" s="291" t="s">
        <v>137</v>
      </c>
      <c r="B17" s="291"/>
      <c r="C17" s="291"/>
      <c r="D17" s="291"/>
      <c r="E17" s="291"/>
      <c r="F17" s="291"/>
      <c r="G17" s="16">
        <v>135</v>
      </c>
      <c r="H17" s="58">
        <v>3259198</v>
      </c>
      <c r="I17" s="58">
        <v>2106516</v>
      </c>
    </row>
    <row r="18" spans="1:9" x14ac:dyDescent="0.2">
      <c r="A18" s="291" t="s">
        <v>138</v>
      </c>
      <c r="B18" s="291"/>
      <c r="C18" s="291"/>
      <c r="D18" s="291"/>
      <c r="E18" s="291"/>
      <c r="F18" s="291"/>
      <c r="G18" s="16">
        <v>136</v>
      </c>
      <c r="H18" s="58">
        <v>196419320</v>
      </c>
      <c r="I18" s="58">
        <v>104222652</v>
      </c>
    </row>
    <row r="19" spans="1:9" x14ac:dyDescent="0.2">
      <c r="A19" s="300" t="s">
        <v>139</v>
      </c>
      <c r="B19" s="300"/>
      <c r="C19" s="300"/>
      <c r="D19" s="300"/>
      <c r="E19" s="300"/>
      <c r="F19" s="300"/>
      <c r="G19" s="17">
        <v>137</v>
      </c>
      <c r="H19" s="59">
        <f>SUM(H20:H22)</f>
        <v>271736565</v>
      </c>
      <c r="I19" s="59">
        <f>SUM(I20:I22)</f>
        <v>173890829</v>
      </c>
    </row>
    <row r="20" spans="1:9" x14ac:dyDescent="0.2">
      <c r="A20" s="291" t="s">
        <v>117</v>
      </c>
      <c r="B20" s="291"/>
      <c r="C20" s="291"/>
      <c r="D20" s="291"/>
      <c r="E20" s="291"/>
      <c r="F20" s="291"/>
      <c r="G20" s="16">
        <v>138</v>
      </c>
      <c r="H20" s="58">
        <v>190138113</v>
      </c>
      <c r="I20" s="58">
        <v>120277892</v>
      </c>
    </row>
    <row r="21" spans="1:9" x14ac:dyDescent="0.2">
      <c r="A21" s="291" t="s">
        <v>118</v>
      </c>
      <c r="B21" s="291"/>
      <c r="C21" s="291"/>
      <c r="D21" s="291"/>
      <c r="E21" s="291"/>
      <c r="F21" s="291"/>
      <c r="G21" s="16">
        <v>139</v>
      </c>
      <c r="H21" s="58">
        <v>45499323</v>
      </c>
      <c r="I21" s="58">
        <v>29748289</v>
      </c>
    </row>
    <row r="22" spans="1:9" x14ac:dyDescent="0.2">
      <c r="A22" s="291" t="s">
        <v>119</v>
      </c>
      <c r="B22" s="291"/>
      <c r="C22" s="291"/>
      <c r="D22" s="291"/>
      <c r="E22" s="291"/>
      <c r="F22" s="291"/>
      <c r="G22" s="16">
        <v>140</v>
      </c>
      <c r="H22" s="58">
        <v>36099129</v>
      </c>
      <c r="I22" s="58">
        <v>23864648</v>
      </c>
    </row>
    <row r="23" spans="1:9" x14ac:dyDescent="0.2">
      <c r="A23" s="240" t="s">
        <v>120</v>
      </c>
      <c r="B23" s="240"/>
      <c r="C23" s="240"/>
      <c r="D23" s="240"/>
      <c r="E23" s="240"/>
      <c r="F23" s="240"/>
      <c r="G23" s="16">
        <v>141</v>
      </c>
      <c r="H23" s="58">
        <v>217112819</v>
      </c>
      <c r="I23" s="58">
        <v>229125165</v>
      </c>
    </row>
    <row r="24" spans="1:9" x14ac:dyDescent="0.2">
      <c r="A24" s="240" t="s">
        <v>121</v>
      </c>
      <c r="B24" s="240"/>
      <c r="C24" s="240"/>
      <c r="D24" s="240"/>
      <c r="E24" s="240"/>
      <c r="F24" s="240"/>
      <c r="G24" s="16">
        <v>142</v>
      </c>
      <c r="H24" s="58">
        <v>38549234</v>
      </c>
      <c r="I24" s="58">
        <v>30076669</v>
      </c>
    </row>
    <row r="25" spans="1:9" x14ac:dyDescent="0.2">
      <c r="A25" s="300" t="s">
        <v>140</v>
      </c>
      <c r="B25" s="300"/>
      <c r="C25" s="300"/>
      <c r="D25" s="300"/>
      <c r="E25" s="300"/>
      <c r="F25" s="300"/>
      <c r="G25" s="17">
        <v>143</v>
      </c>
      <c r="H25" s="59">
        <f>H26+H27</f>
        <v>0</v>
      </c>
      <c r="I25" s="59">
        <f>I26+I27</f>
        <v>0</v>
      </c>
    </row>
    <row r="26" spans="1:9" x14ac:dyDescent="0.2">
      <c r="A26" s="291" t="s">
        <v>141</v>
      </c>
      <c r="B26" s="291"/>
      <c r="C26" s="291"/>
      <c r="D26" s="291"/>
      <c r="E26" s="291"/>
      <c r="F26" s="291"/>
      <c r="G26" s="16">
        <v>144</v>
      </c>
      <c r="H26" s="58">
        <v>0</v>
      </c>
      <c r="I26" s="58">
        <v>0</v>
      </c>
    </row>
    <row r="27" spans="1:9" x14ac:dyDescent="0.2">
      <c r="A27" s="291" t="s">
        <v>142</v>
      </c>
      <c r="B27" s="291"/>
      <c r="C27" s="291"/>
      <c r="D27" s="291"/>
      <c r="E27" s="291"/>
      <c r="F27" s="291"/>
      <c r="G27" s="16">
        <v>145</v>
      </c>
      <c r="H27" s="58">
        <v>0</v>
      </c>
      <c r="I27" s="58">
        <v>0</v>
      </c>
    </row>
    <row r="28" spans="1:9" x14ac:dyDescent="0.2">
      <c r="A28" s="300" t="s">
        <v>143</v>
      </c>
      <c r="B28" s="300"/>
      <c r="C28" s="300"/>
      <c r="D28" s="300"/>
      <c r="E28" s="300"/>
      <c r="F28" s="300"/>
      <c r="G28" s="17">
        <v>146</v>
      </c>
      <c r="H28" s="59">
        <f>SUM(H29:H34)</f>
        <v>782893</v>
      </c>
      <c r="I28" s="59">
        <f>SUM(I29:I34)</f>
        <v>3100000</v>
      </c>
    </row>
    <row r="29" spans="1:9" x14ac:dyDescent="0.2">
      <c r="A29" s="291" t="s">
        <v>144</v>
      </c>
      <c r="B29" s="291"/>
      <c r="C29" s="291"/>
      <c r="D29" s="291"/>
      <c r="E29" s="291"/>
      <c r="F29" s="291"/>
      <c r="G29" s="16">
        <v>147</v>
      </c>
      <c r="H29" s="58">
        <v>782893</v>
      </c>
      <c r="I29" s="58">
        <v>0</v>
      </c>
    </row>
    <row r="30" spans="1:9" x14ac:dyDescent="0.2">
      <c r="A30" s="291" t="s">
        <v>145</v>
      </c>
      <c r="B30" s="291"/>
      <c r="C30" s="291"/>
      <c r="D30" s="291"/>
      <c r="E30" s="291"/>
      <c r="F30" s="291"/>
      <c r="G30" s="16">
        <v>148</v>
      </c>
      <c r="H30" s="58">
        <v>0</v>
      </c>
      <c r="I30" s="58">
        <v>0</v>
      </c>
    </row>
    <row r="31" spans="1:9" x14ac:dyDescent="0.2">
      <c r="A31" s="291" t="s">
        <v>146</v>
      </c>
      <c r="B31" s="291"/>
      <c r="C31" s="291"/>
      <c r="D31" s="291"/>
      <c r="E31" s="291"/>
      <c r="F31" s="291"/>
      <c r="G31" s="16">
        <v>149</v>
      </c>
      <c r="H31" s="58">
        <v>0</v>
      </c>
      <c r="I31" s="58">
        <v>3100000</v>
      </c>
    </row>
    <row r="32" spans="1:9" x14ac:dyDescent="0.2">
      <c r="A32" s="291" t="s">
        <v>147</v>
      </c>
      <c r="B32" s="291"/>
      <c r="C32" s="291"/>
      <c r="D32" s="291"/>
      <c r="E32" s="291"/>
      <c r="F32" s="291"/>
      <c r="G32" s="16">
        <v>150</v>
      </c>
      <c r="H32" s="58">
        <v>0</v>
      </c>
      <c r="I32" s="58">
        <v>0</v>
      </c>
    </row>
    <row r="33" spans="1:9" x14ac:dyDescent="0.2">
      <c r="A33" s="291" t="s">
        <v>148</v>
      </c>
      <c r="B33" s="291"/>
      <c r="C33" s="291"/>
      <c r="D33" s="291"/>
      <c r="E33" s="291"/>
      <c r="F33" s="291"/>
      <c r="G33" s="16">
        <v>151</v>
      </c>
      <c r="H33" s="58">
        <v>0</v>
      </c>
      <c r="I33" s="58">
        <v>0</v>
      </c>
    </row>
    <row r="34" spans="1:9" x14ac:dyDescent="0.2">
      <c r="A34" s="291" t="s">
        <v>149</v>
      </c>
      <c r="B34" s="291"/>
      <c r="C34" s="291"/>
      <c r="D34" s="291"/>
      <c r="E34" s="291"/>
      <c r="F34" s="291"/>
      <c r="G34" s="16">
        <v>152</v>
      </c>
      <c r="H34" s="58">
        <v>0</v>
      </c>
      <c r="I34" s="58">
        <v>0</v>
      </c>
    </row>
    <row r="35" spans="1:9" x14ac:dyDescent="0.2">
      <c r="A35" s="240" t="s">
        <v>122</v>
      </c>
      <c r="B35" s="240"/>
      <c r="C35" s="240"/>
      <c r="D35" s="240"/>
      <c r="E35" s="240"/>
      <c r="F35" s="240"/>
      <c r="G35" s="16">
        <v>153</v>
      </c>
      <c r="H35" s="58">
        <v>94617445</v>
      </c>
      <c r="I35" s="58">
        <v>76707981.439999998</v>
      </c>
    </row>
    <row r="36" spans="1:9" x14ac:dyDescent="0.2">
      <c r="A36" s="244" t="s">
        <v>150</v>
      </c>
      <c r="B36" s="244"/>
      <c r="C36" s="244"/>
      <c r="D36" s="244"/>
      <c r="E36" s="244"/>
      <c r="F36" s="244"/>
      <c r="G36" s="17">
        <v>154</v>
      </c>
      <c r="H36" s="59">
        <f>SUM(H37:H46)</f>
        <v>1651</v>
      </c>
      <c r="I36" s="59">
        <f>SUM(I37:I46)</f>
        <v>154126</v>
      </c>
    </row>
    <row r="37" spans="1:9" x14ac:dyDescent="0.2">
      <c r="A37" s="240" t="s">
        <v>151</v>
      </c>
      <c r="B37" s="240"/>
      <c r="C37" s="240"/>
      <c r="D37" s="240"/>
      <c r="E37" s="240"/>
      <c r="F37" s="240"/>
      <c r="G37" s="16">
        <v>155</v>
      </c>
      <c r="H37" s="58">
        <v>0</v>
      </c>
      <c r="I37" s="58">
        <v>0</v>
      </c>
    </row>
    <row r="38" spans="1:9" ht="25.15" customHeight="1" x14ac:dyDescent="0.2">
      <c r="A38" s="240" t="s">
        <v>152</v>
      </c>
      <c r="B38" s="240"/>
      <c r="C38" s="240"/>
      <c r="D38" s="240"/>
      <c r="E38" s="240"/>
      <c r="F38" s="240"/>
      <c r="G38" s="16">
        <v>156</v>
      </c>
      <c r="H38" s="58">
        <v>0</v>
      </c>
      <c r="I38" s="58">
        <v>0</v>
      </c>
    </row>
    <row r="39" spans="1:9" ht="28.15" customHeight="1" x14ac:dyDescent="0.2">
      <c r="A39" s="240" t="s">
        <v>153</v>
      </c>
      <c r="B39" s="240"/>
      <c r="C39" s="240"/>
      <c r="D39" s="240"/>
      <c r="E39" s="240"/>
      <c r="F39" s="240"/>
      <c r="G39" s="16">
        <v>157</v>
      </c>
      <c r="H39" s="58">
        <v>0</v>
      </c>
      <c r="I39" s="58">
        <v>0</v>
      </c>
    </row>
    <row r="40" spans="1:9" ht="28.15" customHeight="1" x14ac:dyDescent="0.2">
      <c r="A40" s="240" t="s">
        <v>154</v>
      </c>
      <c r="B40" s="240"/>
      <c r="C40" s="240"/>
      <c r="D40" s="240"/>
      <c r="E40" s="240"/>
      <c r="F40" s="240"/>
      <c r="G40" s="16">
        <v>158</v>
      </c>
      <c r="H40" s="58">
        <v>0</v>
      </c>
      <c r="I40" s="58">
        <v>151770</v>
      </c>
    </row>
    <row r="41" spans="1:9" ht="22.9" customHeight="1" x14ac:dyDescent="0.2">
      <c r="A41" s="240" t="s">
        <v>155</v>
      </c>
      <c r="B41" s="240"/>
      <c r="C41" s="240"/>
      <c r="D41" s="240"/>
      <c r="E41" s="240"/>
      <c r="F41" s="240"/>
      <c r="G41" s="16">
        <v>159</v>
      </c>
      <c r="H41" s="58">
        <v>0</v>
      </c>
      <c r="I41" s="58">
        <v>160</v>
      </c>
    </row>
    <row r="42" spans="1:9" x14ac:dyDescent="0.2">
      <c r="A42" s="240" t="s">
        <v>156</v>
      </c>
      <c r="B42" s="240"/>
      <c r="C42" s="240"/>
      <c r="D42" s="240"/>
      <c r="E42" s="240"/>
      <c r="F42" s="240"/>
      <c r="G42" s="16">
        <v>160</v>
      </c>
      <c r="H42" s="58">
        <v>0</v>
      </c>
      <c r="I42" s="58">
        <v>0</v>
      </c>
    </row>
    <row r="43" spans="1:9" x14ac:dyDescent="0.2">
      <c r="A43" s="240" t="s">
        <v>157</v>
      </c>
      <c r="B43" s="240"/>
      <c r="C43" s="240"/>
      <c r="D43" s="240"/>
      <c r="E43" s="240"/>
      <c r="F43" s="240"/>
      <c r="G43" s="16">
        <v>161</v>
      </c>
      <c r="H43" s="58">
        <v>1651</v>
      </c>
      <c r="I43" s="58">
        <v>2196</v>
      </c>
    </row>
    <row r="44" spans="1:9" x14ac:dyDescent="0.2">
      <c r="A44" s="240" t="s">
        <v>158</v>
      </c>
      <c r="B44" s="240"/>
      <c r="C44" s="240"/>
      <c r="D44" s="240"/>
      <c r="E44" s="240"/>
      <c r="F44" s="240"/>
      <c r="G44" s="16">
        <v>162</v>
      </c>
      <c r="H44" s="58">
        <v>0</v>
      </c>
      <c r="I44" s="58">
        <v>0</v>
      </c>
    </row>
    <row r="45" spans="1:9" x14ac:dyDescent="0.2">
      <c r="A45" s="240" t="s">
        <v>159</v>
      </c>
      <c r="B45" s="240"/>
      <c r="C45" s="240"/>
      <c r="D45" s="240"/>
      <c r="E45" s="240"/>
      <c r="F45" s="240"/>
      <c r="G45" s="16">
        <v>163</v>
      </c>
      <c r="H45" s="58">
        <v>0</v>
      </c>
      <c r="I45" s="58">
        <v>0</v>
      </c>
    </row>
    <row r="46" spans="1:9" x14ac:dyDescent="0.2">
      <c r="A46" s="240" t="s">
        <v>160</v>
      </c>
      <c r="B46" s="240"/>
      <c r="C46" s="240"/>
      <c r="D46" s="240"/>
      <c r="E46" s="240"/>
      <c r="F46" s="240"/>
      <c r="G46" s="16">
        <v>164</v>
      </c>
      <c r="H46" s="58">
        <v>0</v>
      </c>
      <c r="I46" s="58">
        <v>0</v>
      </c>
    </row>
    <row r="47" spans="1:9" x14ac:dyDescent="0.2">
      <c r="A47" s="244" t="s">
        <v>161</v>
      </c>
      <c r="B47" s="244"/>
      <c r="C47" s="244"/>
      <c r="D47" s="244"/>
      <c r="E47" s="244"/>
      <c r="F47" s="244"/>
      <c r="G47" s="17">
        <v>165</v>
      </c>
      <c r="H47" s="59">
        <f>SUM(H48:H54)</f>
        <v>40385137</v>
      </c>
      <c r="I47" s="59">
        <f>SUM(I48:I54)</f>
        <v>41198066</v>
      </c>
    </row>
    <row r="48" spans="1:9" ht="23.45" customHeight="1" x14ac:dyDescent="0.2">
      <c r="A48" s="240" t="s">
        <v>162</v>
      </c>
      <c r="B48" s="240"/>
      <c r="C48" s="240"/>
      <c r="D48" s="240"/>
      <c r="E48" s="240"/>
      <c r="F48" s="240"/>
      <c r="G48" s="16">
        <v>166</v>
      </c>
      <c r="H48" s="58">
        <v>23815072</v>
      </c>
      <c r="I48" s="58">
        <v>22748429</v>
      </c>
    </row>
    <row r="49" spans="1:9" x14ac:dyDescent="0.2">
      <c r="A49" s="293" t="s">
        <v>163</v>
      </c>
      <c r="B49" s="293"/>
      <c r="C49" s="293"/>
      <c r="D49" s="293"/>
      <c r="E49" s="293"/>
      <c r="F49" s="293"/>
      <c r="G49" s="16">
        <v>167</v>
      </c>
      <c r="H49" s="58">
        <v>0</v>
      </c>
      <c r="I49" s="58">
        <v>103</v>
      </c>
    </row>
    <row r="50" spans="1:9" x14ac:dyDescent="0.2">
      <c r="A50" s="293" t="s">
        <v>164</v>
      </c>
      <c r="B50" s="293"/>
      <c r="C50" s="293"/>
      <c r="D50" s="293"/>
      <c r="E50" s="293"/>
      <c r="F50" s="293"/>
      <c r="G50" s="16">
        <v>168</v>
      </c>
      <c r="H50" s="58">
        <v>16124159</v>
      </c>
      <c r="I50" s="58">
        <v>15916635</v>
      </c>
    </row>
    <row r="51" spans="1:9" x14ac:dyDescent="0.2">
      <c r="A51" s="293" t="s">
        <v>165</v>
      </c>
      <c r="B51" s="293"/>
      <c r="C51" s="293"/>
      <c r="D51" s="293"/>
      <c r="E51" s="293"/>
      <c r="F51" s="293"/>
      <c r="G51" s="16">
        <v>169</v>
      </c>
      <c r="H51" s="58">
        <v>445906</v>
      </c>
      <c r="I51" s="58">
        <v>2532899</v>
      </c>
    </row>
    <row r="52" spans="1:9" x14ac:dyDescent="0.2">
      <c r="A52" s="293" t="s">
        <v>166</v>
      </c>
      <c r="B52" s="293"/>
      <c r="C52" s="293"/>
      <c r="D52" s="293"/>
      <c r="E52" s="293"/>
      <c r="F52" s="293"/>
      <c r="G52" s="16">
        <v>170</v>
      </c>
      <c r="H52" s="58">
        <v>0</v>
      </c>
      <c r="I52" s="58">
        <v>0</v>
      </c>
    </row>
    <row r="53" spans="1:9" x14ac:dyDescent="0.2">
      <c r="A53" s="293" t="s">
        <v>167</v>
      </c>
      <c r="B53" s="293"/>
      <c r="C53" s="293"/>
      <c r="D53" s="293"/>
      <c r="E53" s="293"/>
      <c r="F53" s="293"/>
      <c r="G53" s="16">
        <v>171</v>
      </c>
      <c r="H53" s="58">
        <v>0</v>
      </c>
      <c r="I53" s="58">
        <v>0</v>
      </c>
    </row>
    <row r="54" spans="1:9" x14ac:dyDescent="0.2">
      <c r="A54" s="293" t="s">
        <v>168</v>
      </c>
      <c r="B54" s="293"/>
      <c r="C54" s="293"/>
      <c r="D54" s="293"/>
      <c r="E54" s="293"/>
      <c r="F54" s="293"/>
      <c r="G54" s="16">
        <v>172</v>
      </c>
      <c r="H54" s="58">
        <v>0</v>
      </c>
      <c r="I54" s="58">
        <v>0</v>
      </c>
    </row>
    <row r="55" spans="1:9" ht="30.6" customHeight="1" x14ac:dyDescent="0.2">
      <c r="A55" s="276" t="s">
        <v>169</v>
      </c>
      <c r="B55" s="276"/>
      <c r="C55" s="276"/>
      <c r="D55" s="276"/>
      <c r="E55" s="276"/>
      <c r="F55" s="276"/>
      <c r="G55" s="16">
        <v>173</v>
      </c>
      <c r="H55" s="58">
        <v>0</v>
      </c>
      <c r="I55" s="58">
        <v>0</v>
      </c>
    </row>
    <row r="56" spans="1:9" x14ac:dyDescent="0.2">
      <c r="A56" s="276" t="s">
        <v>170</v>
      </c>
      <c r="B56" s="276"/>
      <c r="C56" s="276"/>
      <c r="D56" s="276"/>
      <c r="E56" s="276"/>
      <c r="F56" s="276"/>
      <c r="G56" s="16">
        <v>174</v>
      </c>
      <c r="H56" s="58">
        <v>0</v>
      </c>
      <c r="I56" s="58">
        <v>0</v>
      </c>
    </row>
    <row r="57" spans="1:9" ht="28.9" customHeight="1" x14ac:dyDescent="0.2">
      <c r="A57" s="276" t="s">
        <v>171</v>
      </c>
      <c r="B57" s="276"/>
      <c r="C57" s="276"/>
      <c r="D57" s="276"/>
      <c r="E57" s="276"/>
      <c r="F57" s="276"/>
      <c r="G57" s="16">
        <v>175</v>
      </c>
      <c r="H57" s="58">
        <v>0</v>
      </c>
      <c r="I57" s="58">
        <v>0</v>
      </c>
    </row>
    <row r="58" spans="1:9" x14ac:dyDescent="0.2">
      <c r="A58" s="276" t="s">
        <v>172</v>
      </c>
      <c r="B58" s="276"/>
      <c r="C58" s="276"/>
      <c r="D58" s="276"/>
      <c r="E58" s="276"/>
      <c r="F58" s="276"/>
      <c r="G58" s="16">
        <v>176</v>
      </c>
      <c r="H58" s="58">
        <v>0</v>
      </c>
      <c r="I58" s="58">
        <v>0</v>
      </c>
    </row>
    <row r="59" spans="1:9" x14ac:dyDescent="0.2">
      <c r="A59" s="244" t="s">
        <v>173</v>
      </c>
      <c r="B59" s="244"/>
      <c r="C59" s="244"/>
      <c r="D59" s="244"/>
      <c r="E59" s="244"/>
      <c r="F59" s="244"/>
      <c r="G59" s="17">
        <v>177</v>
      </c>
      <c r="H59" s="59">
        <f>H7+H36+H55+H56</f>
        <v>1223780745</v>
      </c>
      <c r="I59" s="59">
        <f>I7+I36+I55+I56</f>
        <v>598912588</v>
      </c>
    </row>
    <row r="60" spans="1:9" x14ac:dyDescent="0.2">
      <c r="A60" s="244" t="s">
        <v>174</v>
      </c>
      <c r="B60" s="244"/>
      <c r="C60" s="244"/>
      <c r="D60" s="244"/>
      <c r="E60" s="244"/>
      <c r="F60" s="244"/>
      <c r="G60" s="17">
        <v>178</v>
      </c>
      <c r="H60" s="59">
        <f>H13+H47+H57+H58</f>
        <v>1052225761</v>
      </c>
      <c r="I60" s="59">
        <f>I13+I47+I57+I58</f>
        <v>747645732.44000006</v>
      </c>
    </row>
    <row r="61" spans="1:9" x14ac:dyDescent="0.2">
      <c r="A61" s="244" t="s">
        <v>175</v>
      </c>
      <c r="B61" s="244"/>
      <c r="C61" s="244"/>
      <c r="D61" s="244"/>
      <c r="E61" s="244"/>
      <c r="F61" s="244"/>
      <c r="G61" s="17">
        <v>179</v>
      </c>
      <c r="H61" s="59">
        <f>H59-H60</f>
        <v>171554984</v>
      </c>
      <c r="I61" s="59">
        <f>I59-I60</f>
        <v>-148733144.44000006</v>
      </c>
    </row>
    <row r="62" spans="1:9" x14ac:dyDescent="0.2">
      <c r="A62" s="292" t="s">
        <v>176</v>
      </c>
      <c r="B62" s="292"/>
      <c r="C62" s="292"/>
      <c r="D62" s="292"/>
      <c r="E62" s="292"/>
      <c r="F62" s="292"/>
      <c r="G62" s="17">
        <v>180</v>
      </c>
      <c r="H62" s="59">
        <f>+IF((H59-H60)&gt;0,(H59-H60),0)</f>
        <v>171554984</v>
      </c>
      <c r="I62" s="59">
        <f>+IF((I59-I60)&gt;0,(I59-I60),0)</f>
        <v>0</v>
      </c>
    </row>
    <row r="63" spans="1:9" x14ac:dyDescent="0.2">
      <c r="A63" s="292" t="s">
        <v>177</v>
      </c>
      <c r="B63" s="292"/>
      <c r="C63" s="292"/>
      <c r="D63" s="292"/>
      <c r="E63" s="292"/>
      <c r="F63" s="292"/>
      <c r="G63" s="17">
        <v>181</v>
      </c>
      <c r="H63" s="59">
        <f>+IF((H59-H60)&lt;0,(H59-H60),0)</f>
        <v>0</v>
      </c>
      <c r="I63" s="59">
        <f>+IF((I59-I60)&lt;0,(I59-I60),0)</f>
        <v>-148733144.44000006</v>
      </c>
    </row>
    <row r="64" spans="1:9" x14ac:dyDescent="0.2">
      <c r="A64" s="276" t="s">
        <v>123</v>
      </c>
      <c r="B64" s="276"/>
      <c r="C64" s="276"/>
      <c r="D64" s="276"/>
      <c r="E64" s="276"/>
      <c r="F64" s="276"/>
      <c r="G64" s="16">
        <v>182</v>
      </c>
      <c r="H64" s="58">
        <v>22241345</v>
      </c>
      <c r="I64" s="58">
        <v>-37145923</v>
      </c>
    </row>
    <row r="65" spans="1:9" x14ac:dyDescent="0.2">
      <c r="A65" s="244" t="s">
        <v>178</v>
      </c>
      <c r="B65" s="244"/>
      <c r="C65" s="244"/>
      <c r="D65" s="244"/>
      <c r="E65" s="244"/>
      <c r="F65" s="244"/>
      <c r="G65" s="17">
        <v>183</v>
      </c>
      <c r="H65" s="59">
        <f>H61-H64</f>
        <v>149313639</v>
      </c>
      <c r="I65" s="59">
        <f>I61-I64</f>
        <v>-111587221.44000006</v>
      </c>
    </row>
    <row r="66" spans="1:9" x14ac:dyDescent="0.2">
      <c r="A66" s="292" t="s">
        <v>179</v>
      </c>
      <c r="B66" s="292"/>
      <c r="C66" s="292"/>
      <c r="D66" s="292"/>
      <c r="E66" s="292"/>
      <c r="F66" s="292"/>
      <c r="G66" s="17">
        <v>184</v>
      </c>
      <c r="H66" s="59">
        <f>+IF((H61-H64)&gt;0,(H61-H64),0)</f>
        <v>149313639</v>
      </c>
      <c r="I66" s="59">
        <f>+IF((I61-I64)&gt;0,(I61-I64),0)</f>
        <v>0</v>
      </c>
    </row>
    <row r="67" spans="1:9" x14ac:dyDescent="0.2">
      <c r="A67" s="298" t="s">
        <v>180</v>
      </c>
      <c r="B67" s="298"/>
      <c r="C67" s="298"/>
      <c r="D67" s="298"/>
      <c r="E67" s="298"/>
      <c r="F67" s="298"/>
      <c r="G67" s="18">
        <v>185</v>
      </c>
      <c r="H67" s="64">
        <f>+IF((H61-H64)&lt;0,(H61-H64),0)</f>
        <v>0</v>
      </c>
      <c r="I67" s="64">
        <f>+IF((I61-I64)&lt;0,(I61-I64),0)</f>
        <v>-111587221.44000006</v>
      </c>
    </row>
    <row r="68" spans="1:9" x14ac:dyDescent="0.2">
      <c r="A68" s="284" t="s">
        <v>181</v>
      </c>
      <c r="B68" s="284"/>
      <c r="C68" s="284"/>
      <c r="D68" s="284"/>
      <c r="E68" s="284"/>
      <c r="F68" s="284"/>
      <c r="G68" s="294"/>
      <c r="H68" s="294"/>
      <c r="I68" s="294"/>
    </row>
    <row r="69" spans="1:9" ht="25.9" customHeight="1" x14ac:dyDescent="0.2">
      <c r="A69" s="244" t="s">
        <v>182</v>
      </c>
      <c r="B69" s="244"/>
      <c r="C69" s="244"/>
      <c r="D69" s="244"/>
      <c r="E69" s="244"/>
      <c r="F69" s="244"/>
      <c r="G69" s="17">
        <v>186</v>
      </c>
      <c r="H69" s="59">
        <f>H70-H71</f>
        <v>0</v>
      </c>
      <c r="I69" s="59">
        <f>I70-I71</f>
        <v>0</v>
      </c>
    </row>
    <row r="70" spans="1:9" x14ac:dyDescent="0.2">
      <c r="A70" s="293" t="s">
        <v>183</v>
      </c>
      <c r="B70" s="293"/>
      <c r="C70" s="293"/>
      <c r="D70" s="293"/>
      <c r="E70" s="293"/>
      <c r="F70" s="293"/>
      <c r="G70" s="16">
        <v>187</v>
      </c>
      <c r="H70" s="58">
        <v>0</v>
      </c>
      <c r="I70" s="58">
        <v>0</v>
      </c>
    </row>
    <row r="71" spans="1:9" x14ac:dyDescent="0.2">
      <c r="A71" s="293" t="s">
        <v>184</v>
      </c>
      <c r="B71" s="293"/>
      <c r="C71" s="293"/>
      <c r="D71" s="293"/>
      <c r="E71" s="293"/>
      <c r="F71" s="293"/>
      <c r="G71" s="16">
        <v>188</v>
      </c>
      <c r="H71" s="58">
        <v>0</v>
      </c>
      <c r="I71" s="58">
        <v>0</v>
      </c>
    </row>
    <row r="72" spans="1:9" x14ac:dyDescent="0.2">
      <c r="A72" s="276" t="s">
        <v>185</v>
      </c>
      <c r="B72" s="276"/>
      <c r="C72" s="276"/>
      <c r="D72" s="276"/>
      <c r="E72" s="276"/>
      <c r="F72" s="276"/>
      <c r="G72" s="16">
        <v>189</v>
      </c>
      <c r="H72" s="58">
        <v>0</v>
      </c>
      <c r="I72" s="58">
        <v>0</v>
      </c>
    </row>
    <row r="73" spans="1:9" x14ac:dyDescent="0.2">
      <c r="A73" s="292" t="s">
        <v>186</v>
      </c>
      <c r="B73" s="292"/>
      <c r="C73" s="292"/>
      <c r="D73" s="292"/>
      <c r="E73" s="292"/>
      <c r="F73" s="292"/>
      <c r="G73" s="17">
        <v>190</v>
      </c>
      <c r="H73" s="117">
        <v>0</v>
      </c>
      <c r="I73" s="117">
        <v>0</v>
      </c>
    </row>
    <row r="74" spans="1:9" x14ac:dyDescent="0.2">
      <c r="A74" s="298" t="s">
        <v>187</v>
      </c>
      <c r="B74" s="298"/>
      <c r="C74" s="298"/>
      <c r="D74" s="298"/>
      <c r="E74" s="298"/>
      <c r="F74" s="298"/>
      <c r="G74" s="18">
        <v>191</v>
      </c>
      <c r="H74" s="118">
        <v>0</v>
      </c>
      <c r="I74" s="118">
        <v>0</v>
      </c>
    </row>
    <row r="75" spans="1:9" x14ac:dyDescent="0.2">
      <c r="A75" s="284" t="s">
        <v>188</v>
      </c>
      <c r="B75" s="284"/>
      <c r="C75" s="284"/>
      <c r="D75" s="284"/>
      <c r="E75" s="284"/>
      <c r="F75" s="284"/>
      <c r="G75" s="294"/>
      <c r="H75" s="294"/>
      <c r="I75" s="294"/>
    </row>
    <row r="76" spans="1:9" x14ac:dyDescent="0.2">
      <c r="A76" s="244" t="s">
        <v>189</v>
      </c>
      <c r="B76" s="244"/>
      <c r="C76" s="244"/>
      <c r="D76" s="244"/>
      <c r="E76" s="244"/>
      <c r="F76" s="244"/>
      <c r="G76" s="17">
        <v>192</v>
      </c>
      <c r="H76" s="117">
        <v>0</v>
      </c>
      <c r="I76" s="117">
        <v>0</v>
      </c>
    </row>
    <row r="77" spans="1:9" x14ac:dyDescent="0.2">
      <c r="A77" s="308" t="s">
        <v>190</v>
      </c>
      <c r="B77" s="308"/>
      <c r="C77" s="308"/>
      <c r="D77" s="308"/>
      <c r="E77" s="308"/>
      <c r="F77" s="308"/>
      <c r="G77" s="22">
        <v>193</v>
      </c>
      <c r="H77" s="65">
        <v>0</v>
      </c>
      <c r="I77" s="65">
        <v>0</v>
      </c>
    </row>
    <row r="78" spans="1:9" x14ac:dyDescent="0.2">
      <c r="A78" s="308" t="s">
        <v>191</v>
      </c>
      <c r="B78" s="308"/>
      <c r="C78" s="308"/>
      <c r="D78" s="308"/>
      <c r="E78" s="308"/>
      <c r="F78" s="308"/>
      <c r="G78" s="22">
        <v>194</v>
      </c>
      <c r="H78" s="65">
        <v>0</v>
      </c>
      <c r="I78" s="65">
        <v>0</v>
      </c>
    </row>
    <row r="79" spans="1:9" x14ac:dyDescent="0.2">
      <c r="A79" s="244" t="s">
        <v>192</v>
      </c>
      <c r="B79" s="244"/>
      <c r="C79" s="244"/>
      <c r="D79" s="244"/>
      <c r="E79" s="244"/>
      <c r="F79" s="244"/>
      <c r="G79" s="17">
        <v>195</v>
      </c>
      <c r="H79" s="117">
        <v>0</v>
      </c>
      <c r="I79" s="117">
        <v>0</v>
      </c>
    </row>
    <row r="80" spans="1:9" x14ac:dyDescent="0.2">
      <c r="A80" s="244" t="s">
        <v>193</v>
      </c>
      <c r="B80" s="244"/>
      <c r="C80" s="244"/>
      <c r="D80" s="244"/>
      <c r="E80" s="244"/>
      <c r="F80" s="244"/>
      <c r="G80" s="17">
        <v>196</v>
      </c>
      <c r="H80" s="117">
        <v>0</v>
      </c>
      <c r="I80" s="117">
        <v>0</v>
      </c>
    </row>
    <row r="81" spans="1:9" x14ac:dyDescent="0.2">
      <c r="A81" s="292" t="s">
        <v>194</v>
      </c>
      <c r="B81" s="292"/>
      <c r="C81" s="292"/>
      <c r="D81" s="292"/>
      <c r="E81" s="292"/>
      <c r="F81" s="292"/>
      <c r="G81" s="17">
        <v>197</v>
      </c>
      <c r="H81" s="117">
        <v>0</v>
      </c>
      <c r="I81" s="117">
        <v>0</v>
      </c>
    </row>
    <row r="82" spans="1:9" x14ac:dyDescent="0.2">
      <c r="A82" s="298" t="s">
        <v>195</v>
      </c>
      <c r="B82" s="298"/>
      <c r="C82" s="298"/>
      <c r="D82" s="298"/>
      <c r="E82" s="298"/>
      <c r="F82" s="298"/>
      <c r="G82" s="18">
        <v>198</v>
      </c>
      <c r="H82" s="118">
        <v>0</v>
      </c>
      <c r="I82" s="118">
        <v>0</v>
      </c>
    </row>
    <row r="83" spans="1:9" x14ac:dyDescent="0.2">
      <c r="A83" s="284" t="s">
        <v>124</v>
      </c>
      <c r="B83" s="284"/>
      <c r="C83" s="284"/>
      <c r="D83" s="284"/>
      <c r="E83" s="284"/>
      <c r="F83" s="284"/>
      <c r="G83" s="294"/>
      <c r="H83" s="294"/>
      <c r="I83" s="294"/>
    </row>
    <row r="84" spans="1:9" x14ac:dyDescent="0.2">
      <c r="A84" s="295" t="s">
        <v>196</v>
      </c>
      <c r="B84" s="295"/>
      <c r="C84" s="295"/>
      <c r="D84" s="295"/>
      <c r="E84" s="295"/>
      <c r="F84" s="295"/>
      <c r="G84" s="17">
        <v>199</v>
      </c>
      <c r="H84" s="53">
        <f>H85+H86</f>
        <v>0</v>
      </c>
      <c r="I84" s="53">
        <f>I85+I86</f>
        <v>0</v>
      </c>
    </row>
    <row r="85" spans="1:9" x14ac:dyDescent="0.2">
      <c r="A85" s="296" t="s">
        <v>197</v>
      </c>
      <c r="B85" s="296"/>
      <c r="C85" s="296"/>
      <c r="D85" s="296"/>
      <c r="E85" s="296"/>
      <c r="F85" s="296"/>
      <c r="G85" s="16">
        <v>200</v>
      </c>
      <c r="H85" s="52">
        <v>0</v>
      </c>
      <c r="I85" s="52">
        <v>0</v>
      </c>
    </row>
    <row r="86" spans="1:9" x14ac:dyDescent="0.2">
      <c r="A86" s="297" t="s">
        <v>198</v>
      </c>
      <c r="B86" s="297"/>
      <c r="C86" s="297"/>
      <c r="D86" s="297"/>
      <c r="E86" s="297"/>
      <c r="F86" s="297"/>
      <c r="G86" s="19">
        <v>201</v>
      </c>
      <c r="H86" s="66">
        <v>0</v>
      </c>
      <c r="I86" s="66">
        <v>0</v>
      </c>
    </row>
    <row r="87" spans="1:9" x14ac:dyDescent="0.2">
      <c r="A87" s="305" t="s">
        <v>126</v>
      </c>
      <c r="B87" s="305"/>
      <c r="C87" s="305"/>
      <c r="D87" s="305"/>
      <c r="E87" s="305"/>
      <c r="F87" s="305"/>
      <c r="G87" s="306"/>
      <c r="H87" s="306"/>
      <c r="I87" s="306"/>
    </row>
    <row r="88" spans="1:9" x14ac:dyDescent="0.2">
      <c r="A88" s="307" t="s">
        <v>199</v>
      </c>
      <c r="B88" s="307"/>
      <c r="C88" s="307"/>
      <c r="D88" s="307"/>
      <c r="E88" s="307"/>
      <c r="F88" s="307"/>
      <c r="G88" s="16">
        <v>202</v>
      </c>
      <c r="H88" s="52">
        <v>149313639</v>
      </c>
      <c r="I88" s="52">
        <v>-111587221</v>
      </c>
    </row>
    <row r="89" spans="1:9" ht="24.6" customHeight="1" x14ac:dyDescent="0.2">
      <c r="A89" s="303" t="s">
        <v>200</v>
      </c>
      <c r="B89" s="303"/>
      <c r="C89" s="303"/>
      <c r="D89" s="303"/>
      <c r="E89" s="303"/>
      <c r="F89" s="303"/>
      <c r="G89" s="17">
        <v>203</v>
      </c>
      <c r="H89" s="53">
        <f>SUM(H90:H97)</f>
        <v>0</v>
      </c>
      <c r="I89" s="53">
        <f>SUM(I90:I97)</f>
        <v>0</v>
      </c>
    </row>
    <row r="90" spans="1:9" x14ac:dyDescent="0.2">
      <c r="A90" s="293" t="s">
        <v>201</v>
      </c>
      <c r="B90" s="293"/>
      <c r="C90" s="293"/>
      <c r="D90" s="293"/>
      <c r="E90" s="293"/>
      <c r="F90" s="293"/>
      <c r="G90" s="16">
        <v>204</v>
      </c>
      <c r="H90" s="52">
        <v>0</v>
      </c>
      <c r="I90" s="52">
        <v>0</v>
      </c>
    </row>
    <row r="91" spans="1:9" ht="21.6" customHeight="1" x14ac:dyDescent="0.2">
      <c r="A91" s="293" t="s">
        <v>202</v>
      </c>
      <c r="B91" s="293"/>
      <c r="C91" s="293"/>
      <c r="D91" s="293"/>
      <c r="E91" s="293"/>
      <c r="F91" s="293"/>
      <c r="G91" s="16">
        <v>205</v>
      </c>
      <c r="H91" s="52">
        <v>0</v>
      </c>
      <c r="I91" s="52">
        <v>0</v>
      </c>
    </row>
    <row r="92" spans="1:9" ht="21.6" customHeight="1" x14ac:dyDescent="0.2">
      <c r="A92" s="293" t="s">
        <v>203</v>
      </c>
      <c r="B92" s="293"/>
      <c r="C92" s="293"/>
      <c r="D92" s="293"/>
      <c r="E92" s="293"/>
      <c r="F92" s="293"/>
      <c r="G92" s="16">
        <v>206</v>
      </c>
      <c r="H92" s="52">
        <v>0</v>
      </c>
      <c r="I92" s="52">
        <v>0</v>
      </c>
    </row>
    <row r="93" spans="1:9" x14ac:dyDescent="0.2">
      <c r="A93" s="293" t="s">
        <v>204</v>
      </c>
      <c r="B93" s="293"/>
      <c r="C93" s="293"/>
      <c r="D93" s="293"/>
      <c r="E93" s="293"/>
      <c r="F93" s="293"/>
      <c r="G93" s="16">
        <v>207</v>
      </c>
      <c r="H93" s="52">
        <v>0</v>
      </c>
      <c r="I93" s="52">
        <v>0</v>
      </c>
    </row>
    <row r="94" spans="1:9" x14ac:dyDescent="0.2">
      <c r="A94" s="293" t="s">
        <v>205</v>
      </c>
      <c r="B94" s="293"/>
      <c r="C94" s="293"/>
      <c r="D94" s="293"/>
      <c r="E94" s="293"/>
      <c r="F94" s="293"/>
      <c r="G94" s="16">
        <v>208</v>
      </c>
      <c r="H94" s="52">
        <v>0</v>
      </c>
      <c r="I94" s="52">
        <v>0</v>
      </c>
    </row>
    <row r="95" spans="1:9" ht="20.45" customHeight="1" x14ac:dyDescent="0.2">
      <c r="A95" s="293" t="s">
        <v>206</v>
      </c>
      <c r="B95" s="293"/>
      <c r="C95" s="293"/>
      <c r="D95" s="293"/>
      <c r="E95" s="293"/>
      <c r="F95" s="293"/>
      <c r="G95" s="16">
        <v>209</v>
      </c>
      <c r="H95" s="52">
        <v>0</v>
      </c>
      <c r="I95" s="52">
        <v>0</v>
      </c>
    </row>
    <row r="96" spans="1:9" x14ac:dyDescent="0.2">
      <c r="A96" s="293" t="s">
        <v>207</v>
      </c>
      <c r="B96" s="293"/>
      <c r="C96" s="293"/>
      <c r="D96" s="293"/>
      <c r="E96" s="293"/>
      <c r="F96" s="293"/>
      <c r="G96" s="16">
        <v>210</v>
      </c>
      <c r="H96" s="52">
        <v>0</v>
      </c>
      <c r="I96" s="52">
        <v>0</v>
      </c>
    </row>
    <row r="97" spans="1:9" x14ac:dyDescent="0.2">
      <c r="A97" s="293" t="s">
        <v>208</v>
      </c>
      <c r="B97" s="293"/>
      <c r="C97" s="293"/>
      <c r="D97" s="293"/>
      <c r="E97" s="293"/>
      <c r="F97" s="293"/>
      <c r="G97" s="16">
        <v>211</v>
      </c>
      <c r="H97" s="52">
        <v>0</v>
      </c>
      <c r="I97" s="52">
        <v>0</v>
      </c>
    </row>
    <row r="98" spans="1:9" x14ac:dyDescent="0.2">
      <c r="A98" s="307" t="s">
        <v>127</v>
      </c>
      <c r="B98" s="307"/>
      <c r="C98" s="307"/>
      <c r="D98" s="307"/>
      <c r="E98" s="307"/>
      <c r="F98" s="307"/>
      <c r="G98" s="16">
        <v>212</v>
      </c>
      <c r="H98" s="52">
        <v>0</v>
      </c>
      <c r="I98" s="52">
        <v>0</v>
      </c>
    </row>
    <row r="99" spans="1:9" ht="27.6" customHeight="1" x14ac:dyDescent="0.2">
      <c r="A99" s="303" t="s">
        <v>209</v>
      </c>
      <c r="B99" s="303"/>
      <c r="C99" s="303"/>
      <c r="D99" s="303"/>
      <c r="E99" s="303"/>
      <c r="F99" s="303"/>
      <c r="G99" s="17">
        <v>213</v>
      </c>
      <c r="H99" s="53">
        <f>H89-H98</f>
        <v>0</v>
      </c>
      <c r="I99" s="53">
        <f>I89-I98</f>
        <v>0</v>
      </c>
    </row>
    <row r="100" spans="1:9" x14ac:dyDescent="0.2">
      <c r="A100" s="304" t="s">
        <v>210</v>
      </c>
      <c r="B100" s="304"/>
      <c r="C100" s="304"/>
      <c r="D100" s="304"/>
      <c r="E100" s="304"/>
      <c r="F100" s="304"/>
      <c r="G100" s="18">
        <v>214</v>
      </c>
      <c r="H100" s="54">
        <f>H88+H99</f>
        <v>149313639</v>
      </c>
      <c r="I100" s="54">
        <f>I88+I99</f>
        <v>-111587221</v>
      </c>
    </row>
    <row r="101" spans="1:9" x14ac:dyDescent="0.2">
      <c r="A101" s="284" t="s">
        <v>211</v>
      </c>
      <c r="B101" s="284"/>
      <c r="C101" s="284"/>
      <c r="D101" s="284"/>
      <c r="E101" s="284"/>
      <c r="F101" s="284"/>
      <c r="G101" s="294"/>
      <c r="H101" s="294"/>
      <c r="I101" s="294"/>
    </row>
    <row r="102" spans="1:9" x14ac:dyDescent="0.2">
      <c r="A102" s="295" t="s">
        <v>212</v>
      </c>
      <c r="B102" s="295"/>
      <c r="C102" s="295"/>
      <c r="D102" s="295"/>
      <c r="E102" s="295"/>
      <c r="F102" s="295"/>
      <c r="G102" s="17">
        <v>215</v>
      </c>
      <c r="H102" s="53">
        <f>H103+H104</f>
        <v>0</v>
      </c>
      <c r="I102" s="53">
        <f>I103+I104</f>
        <v>0</v>
      </c>
    </row>
    <row r="103" spans="1:9" x14ac:dyDescent="0.2">
      <c r="A103" s="296" t="s">
        <v>125</v>
      </c>
      <c r="B103" s="296"/>
      <c r="C103" s="296"/>
      <c r="D103" s="296"/>
      <c r="E103" s="296"/>
      <c r="F103" s="296"/>
      <c r="G103" s="16">
        <v>216</v>
      </c>
      <c r="H103" s="52">
        <v>0</v>
      </c>
      <c r="I103" s="52">
        <v>0</v>
      </c>
    </row>
    <row r="104" spans="1:9" x14ac:dyDescent="0.2">
      <c r="A104" s="297" t="s">
        <v>213</v>
      </c>
      <c r="B104" s="297"/>
      <c r="C104" s="297"/>
      <c r="D104" s="297"/>
      <c r="E104" s="297"/>
      <c r="F104" s="297"/>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topLeftCell="A7" zoomScale="110" zoomScaleNormal="100" workbookViewId="0">
      <selection activeCell="T18" sqref="T1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90" t="s">
        <v>214</v>
      </c>
      <c r="B1" s="309"/>
      <c r="C1" s="309"/>
      <c r="D1" s="309"/>
      <c r="E1" s="309"/>
      <c r="F1" s="309"/>
      <c r="G1" s="309"/>
      <c r="H1" s="309"/>
      <c r="I1" s="309"/>
    </row>
    <row r="2" spans="1:9" x14ac:dyDescent="0.2">
      <c r="A2" s="289" t="s">
        <v>448</v>
      </c>
      <c r="B2" s="255"/>
      <c r="C2" s="255"/>
      <c r="D2" s="255"/>
      <c r="E2" s="255"/>
      <c r="F2" s="255"/>
      <c r="G2" s="255"/>
      <c r="H2" s="255"/>
      <c r="I2" s="255"/>
    </row>
    <row r="3" spans="1:9" x14ac:dyDescent="0.2">
      <c r="A3" s="317" t="s">
        <v>361</v>
      </c>
      <c r="B3" s="318"/>
      <c r="C3" s="318"/>
      <c r="D3" s="318"/>
      <c r="E3" s="318"/>
      <c r="F3" s="318"/>
      <c r="G3" s="318"/>
      <c r="H3" s="318"/>
      <c r="I3" s="318"/>
    </row>
    <row r="4" spans="1:9" x14ac:dyDescent="0.2">
      <c r="A4" s="313" t="s">
        <v>446</v>
      </c>
      <c r="B4" s="259"/>
      <c r="C4" s="259"/>
      <c r="D4" s="259"/>
      <c r="E4" s="259"/>
      <c r="F4" s="259"/>
      <c r="G4" s="259"/>
      <c r="H4" s="259"/>
      <c r="I4" s="260"/>
    </row>
    <row r="5" spans="1:9" ht="23.25" thickBot="1" x14ac:dyDescent="0.25">
      <c r="A5" s="325" t="s">
        <v>2</v>
      </c>
      <c r="B5" s="326"/>
      <c r="C5" s="326"/>
      <c r="D5" s="326"/>
      <c r="E5" s="326"/>
      <c r="F5" s="327"/>
      <c r="G5" s="13" t="s">
        <v>115</v>
      </c>
      <c r="H5" s="46" t="s">
        <v>377</v>
      </c>
      <c r="I5" s="46" t="s">
        <v>353</v>
      </c>
    </row>
    <row r="6" spans="1:9" x14ac:dyDescent="0.2">
      <c r="A6" s="328">
        <v>1</v>
      </c>
      <c r="B6" s="329"/>
      <c r="C6" s="329"/>
      <c r="D6" s="329"/>
      <c r="E6" s="329"/>
      <c r="F6" s="330"/>
      <c r="G6" s="20">
        <v>2</v>
      </c>
      <c r="H6" s="20" t="s">
        <v>215</v>
      </c>
      <c r="I6" s="20" t="s">
        <v>216</v>
      </c>
    </row>
    <row r="7" spans="1:9" x14ac:dyDescent="0.2">
      <c r="A7" s="331" t="s">
        <v>217</v>
      </c>
      <c r="B7" s="332"/>
      <c r="C7" s="332"/>
      <c r="D7" s="332"/>
      <c r="E7" s="332"/>
      <c r="F7" s="332"/>
      <c r="G7" s="332"/>
      <c r="H7" s="332"/>
      <c r="I7" s="333"/>
    </row>
    <row r="8" spans="1:9" ht="12.75" customHeight="1" x14ac:dyDescent="0.2">
      <c r="A8" s="334" t="s">
        <v>218</v>
      </c>
      <c r="B8" s="335"/>
      <c r="C8" s="335"/>
      <c r="D8" s="335"/>
      <c r="E8" s="335"/>
      <c r="F8" s="336"/>
      <c r="G8" s="21">
        <v>1</v>
      </c>
      <c r="H8" s="47">
        <v>171554984</v>
      </c>
      <c r="I8" s="47">
        <v>-148733144</v>
      </c>
    </row>
    <row r="9" spans="1:9" ht="12.75" customHeight="1" x14ac:dyDescent="0.2">
      <c r="A9" s="322" t="s">
        <v>219</v>
      </c>
      <c r="B9" s="323"/>
      <c r="C9" s="323"/>
      <c r="D9" s="323"/>
      <c r="E9" s="323"/>
      <c r="F9" s="324"/>
      <c r="G9" s="17">
        <v>2</v>
      </c>
      <c r="H9" s="48">
        <f>H10+H11+H12+H13+H14+H15+H16+H17</f>
        <v>240531726</v>
      </c>
      <c r="I9" s="48">
        <f>I10+I11+I12+I13+I14+I15+I16+I17</f>
        <v>298417985</v>
      </c>
    </row>
    <row r="10" spans="1:9" ht="12.75" customHeight="1" x14ac:dyDescent="0.2">
      <c r="A10" s="314" t="s">
        <v>220</v>
      </c>
      <c r="B10" s="315"/>
      <c r="C10" s="315"/>
      <c r="D10" s="315"/>
      <c r="E10" s="315"/>
      <c r="F10" s="316"/>
      <c r="G10" s="22">
        <v>3</v>
      </c>
      <c r="H10" s="49">
        <v>217112819</v>
      </c>
      <c r="I10" s="49">
        <v>229125165</v>
      </c>
    </row>
    <row r="11" spans="1:9" ht="31.15" customHeight="1" x14ac:dyDescent="0.2">
      <c r="A11" s="314" t="s">
        <v>385</v>
      </c>
      <c r="B11" s="315"/>
      <c r="C11" s="315"/>
      <c r="D11" s="315"/>
      <c r="E11" s="315"/>
      <c r="F11" s="316"/>
      <c r="G11" s="22">
        <v>4</v>
      </c>
      <c r="H11" s="49">
        <v>92959</v>
      </c>
      <c r="I11" s="49">
        <v>6838832</v>
      </c>
    </row>
    <row r="12" spans="1:9" ht="28.15" customHeight="1" x14ac:dyDescent="0.2">
      <c r="A12" s="314" t="s">
        <v>386</v>
      </c>
      <c r="B12" s="315"/>
      <c r="C12" s="315"/>
      <c r="D12" s="315"/>
      <c r="E12" s="315"/>
      <c r="F12" s="316"/>
      <c r="G12" s="22">
        <v>5</v>
      </c>
      <c r="H12" s="49">
        <v>0</v>
      </c>
      <c r="I12" s="49">
        <v>66800</v>
      </c>
    </row>
    <row r="13" spans="1:9" ht="12.75" customHeight="1" x14ac:dyDescent="0.2">
      <c r="A13" s="314" t="s">
        <v>221</v>
      </c>
      <c r="B13" s="315"/>
      <c r="C13" s="315"/>
      <c r="D13" s="315"/>
      <c r="E13" s="315"/>
      <c r="F13" s="316"/>
      <c r="G13" s="22">
        <v>6</v>
      </c>
      <c r="H13" s="49">
        <v>-68049</v>
      </c>
      <c r="I13" s="49">
        <v>-153966</v>
      </c>
    </row>
    <row r="14" spans="1:9" ht="12.75" customHeight="1" x14ac:dyDescent="0.2">
      <c r="A14" s="314" t="s">
        <v>222</v>
      </c>
      <c r="B14" s="315"/>
      <c r="C14" s="315"/>
      <c r="D14" s="315"/>
      <c r="E14" s="315"/>
      <c r="F14" s="316"/>
      <c r="G14" s="22">
        <v>7</v>
      </c>
      <c r="H14" s="49">
        <v>0</v>
      </c>
      <c r="I14" s="49">
        <v>38665064</v>
      </c>
    </row>
    <row r="15" spans="1:9" ht="12.75" customHeight="1" x14ac:dyDescent="0.2">
      <c r="A15" s="314" t="s">
        <v>223</v>
      </c>
      <c r="B15" s="315"/>
      <c r="C15" s="315"/>
      <c r="D15" s="315"/>
      <c r="E15" s="315"/>
      <c r="F15" s="316"/>
      <c r="G15" s="22">
        <v>8</v>
      </c>
      <c r="H15" s="49">
        <v>23393997</v>
      </c>
      <c r="I15" s="49">
        <v>21160573</v>
      </c>
    </row>
    <row r="16" spans="1:9" ht="12.75" customHeight="1" x14ac:dyDescent="0.2">
      <c r="A16" s="314" t="s">
        <v>224</v>
      </c>
      <c r="B16" s="315"/>
      <c r="C16" s="315"/>
      <c r="D16" s="315"/>
      <c r="E16" s="315"/>
      <c r="F16" s="316"/>
      <c r="G16" s="22">
        <v>9</v>
      </c>
      <c r="H16" s="49">
        <v>0</v>
      </c>
      <c r="I16" s="49">
        <v>2475309</v>
      </c>
    </row>
    <row r="17" spans="1:9" ht="27.6" customHeight="1" x14ac:dyDescent="0.2">
      <c r="A17" s="314" t="s">
        <v>225</v>
      </c>
      <c r="B17" s="315"/>
      <c r="C17" s="315"/>
      <c r="D17" s="315"/>
      <c r="E17" s="315"/>
      <c r="F17" s="316"/>
      <c r="G17" s="22">
        <v>10</v>
      </c>
      <c r="H17" s="49">
        <v>0</v>
      </c>
      <c r="I17" s="49">
        <v>240208</v>
      </c>
    </row>
    <row r="18" spans="1:9" ht="29.45" customHeight="1" x14ac:dyDescent="0.2">
      <c r="A18" s="319" t="s">
        <v>388</v>
      </c>
      <c r="B18" s="320"/>
      <c r="C18" s="320"/>
      <c r="D18" s="320"/>
      <c r="E18" s="320"/>
      <c r="F18" s="321"/>
      <c r="G18" s="17">
        <v>11</v>
      </c>
      <c r="H18" s="48">
        <f>H8+H9</f>
        <v>412086710</v>
      </c>
      <c r="I18" s="48">
        <f>I8+I9</f>
        <v>149684841</v>
      </c>
    </row>
    <row r="19" spans="1:9" ht="12.75" customHeight="1" x14ac:dyDescent="0.2">
      <c r="A19" s="322" t="s">
        <v>226</v>
      </c>
      <c r="B19" s="323"/>
      <c r="C19" s="323"/>
      <c r="D19" s="323"/>
      <c r="E19" s="323"/>
      <c r="F19" s="324"/>
      <c r="G19" s="17">
        <v>12</v>
      </c>
      <c r="H19" s="48">
        <f>H20+H21+H22+H23</f>
        <v>4961882</v>
      </c>
      <c r="I19" s="48">
        <f>I20+I21+I22+I23</f>
        <v>-25967916</v>
      </c>
    </row>
    <row r="20" spans="1:9" ht="12.75" customHeight="1" x14ac:dyDescent="0.2">
      <c r="A20" s="314" t="s">
        <v>227</v>
      </c>
      <c r="B20" s="315"/>
      <c r="C20" s="315"/>
      <c r="D20" s="315"/>
      <c r="E20" s="315"/>
      <c r="F20" s="316"/>
      <c r="G20" s="22">
        <v>13</v>
      </c>
      <c r="H20" s="49">
        <v>-23369274</v>
      </c>
      <c r="I20" s="49">
        <v>-15288793</v>
      </c>
    </row>
    <row r="21" spans="1:9" ht="12.75" customHeight="1" x14ac:dyDescent="0.2">
      <c r="A21" s="314" t="s">
        <v>228</v>
      </c>
      <c r="B21" s="315"/>
      <c r="C21" s="315"/>
      <c r="D21" s="315"/>
      <c r="E21" s="315"/>
      <c r="F21" s="316"/>
      <c r="G21" s="22">
        <v>14</v>
      </c>
      <c r="H21" s="49">
        <v>21409190</v>
      </c>
      <c r="I21" s="49">
        <v>-11642417</v>
      </c>
    </row>
    <row r="22" spans="1:9" ht="12.75" customHeight="1" x14ac:dyDescent="0.2">
      <c r="A22" s="314" t="s">
        <v>229</v>
      </c>
      <c r="B22" s="315"/>
      <c r="C22" s="315"/>
      <c r="D22" s="315"/>
      <c r="E22" s="315"/>
      <c r="F22" s="316"/>
      <c r="G22" s="22">
        <v>15</v>
      </c>
      <c r="H22" s="49">
        <v>-2847992</v>
      </c>
      <c r="I22" s="49">
        <v>2791610</v>
      </c>
    </row>
    <row r="23" spans="1:9" ht="12.75" customHeight="1" x14ac:dyDescent="0.2">
      <c r="A23" s="314" t="s">
        <v>230</v>
      </c>
      <c r="B23" s="315"/>
      <c r="C23" s="315"/>
      <c r="D23" s="315"/>
      <c r="E23" s="315"/>
      <c r="F23" s="316"/>
      <c r="G23" s="22">
        <v>16</v>
      </c>
      <c r="H23" s="49">
        <v>9769958</v>
      </c>
      <c r="I23" s="49">
        <v>-1828316</v>
      </c>
    </row>
    <row r="24" spans="1:9" ht="12.75" customHeight="1" x14ac:dyDescent="0.2">
      <c r="A24" s="319" t="s">
        <v>231</v>
      </c>
      <c r="B24" s="320"/>
      <c r="C24" s="320"/>
      <c r="D24" s="320"/>
      <c r="E24" s="320"/>
      <c r="F24" s="321"/>
      <c r="G24" s="17">
        <v>17</v>
      </c>
      <c r="H24" s="48">
        <f>H18+H19</f>
        <v>417048592</v>
      </c>
      <c r="I24" s="48">
        <f>I18+I19</f>
        <v>123716925</v>
      </c>
    </row>
    <row r="25" spans="1:9" ht="12.75" customHeight="1" x14ac:dyDescent="0.2">
      <c r="A25" s="310" t="s">
        <v>232</v>
      </c>
      <c r="B25" s="311"/>
      <c r="C25" s="311"/>
      <c r="D25" s="311"/>
      <c r="E25" s="311"/>
      <c r="F25" s="312"/>
      <c r="G25" s="22">
        <v>18</v>
      </c>
      <c r="H25" s="49">
        <v>-31286177</v>
      </c>
      <c r="I25" s="49">
        <v>-17438244</v>
      </c>
    </row>
    <row r="26" spans="1:9" ht="12.75" customHeight="1" x14ac:dyDescent="0.2">
      <c r="A26" s="310" t="s">
        <v>233</v>
      </c>
      <c r="B26" s="311"/>
      <c r="C26" s="311"/>
      <c r="D26" s="311"/>
      <c r="E26" s="311"/>
      <c r="F26" s="312"/>
      <c r="G26" s="22">
        <v>19</v>
      </c>
      <c r="H26" s="49">
        <v>17859177</v>
      </c>
      <c r="I26" s="49">
        <v>6342558</v>
      </c>
    </row>
    <row r="27" spans="1:9" ht="28.9" customHeight="1" x14ac:dyDescent="0.2">
      <c r="A27" s="337" t="s">
        <v>234</v>
      </c>
      <c r="B27" s="338"/>
      <c r="C27" s="338"/>
      <c r="D27" s="338"/>
      <c r="E27" s="338"/>
      <c r="F27" s="339"/>
      <c r="G27" s="18">
        <v>20</v>
      </c>
      <c r="H27" s="50">
        <f>H24+H25+H26</f>
        <v>403621592</v>
      </c>
      <c r="I27" s="50">
        <f>I24+I25+I26</f>
        <v>112621239</v>
      </c>
    </row>
    <row r="28" spans="1:9" x14ac:dyDescent="0.2">
      <c r="A28" s="331" t="s">
        <v>235</v>
      </c>
      <c r="B28" s="332"/>
      <c r="C28" s="332"/>
      <c r="D28" s="332"/>
      <c r="E28" s="332"/>
      <c r="F28" s="332"/>
      <c r="G28" s="332"/>
      <c r="H28" s="332"/>
      <c r="I28" s="333"/>
    </row>
    <row r="29" spans="1:9" ht="23.45" customHeight="1" x14ac:dyDescent="0.2">
      <c r="A29" s="334" t="s">
        <v>236</v>
      </c>
      <c r="B29" s="335"/>
      <c r="C29" s="335"/>
      <c r="D29" s="335"/>
      <c r="E29" s="335"/>
      <c r="F29" s="336"/>
      <c r="G29" s="21">
        <v>21</v>
      </c>
      <c r="H29" s="51">
        <v>0</v>
      </c>
      <c r="I29" s="51">
        <v>0</v>
      </c>
    </row>
    <row r="30" spans="1:9" ht="12.75" customHeight="1" x14ac:dyDescent="0.2">
      <c r="A30" s="310" t="s">
        <v>237</v>
      </c>
      <c r="B30" s="311"/>
      <c r="C30" s="311"/>
      <c r="D30" s="311"/>
      <c r="E30" s="311"/>
      <c r="F30" s="312"/>
      <c r="G30" s="22">
        <v>22</v>
      </c>
      <c r="H30" s="52">
        <v>0</v>
      </c>
      <c r="I30" s="52">
        <v>0</v>
      </c>
    </row>
    <row r="31" spans="1:9" ht="12.75" customHeight="1" x14ac:dyDescent="0.2">
      <c r="A31" s="310" t="s">
        <v>238</v>
      </c>
      <c r="B31" s="311"/>
      <c r="C31" s="311"/>
      <c r="D31" s="311"/>
      <c r="E31" s="311"/>
      <c r="F31" s="312"/>
      <c r="G31" s="22">
        <v>23</v>
      </c>
      <c r="H31" s="52">
        <v>0</v>
      </c>
      <c r="I31" s="52">
        <v>107242</v>
      </c>
    </row>
    <row r="32" spans="1:9" ht="12.75" customHeight="1" x14ac:dyDescent="0.2">
      <c r="A32" s="310" t="s">
        <v>239</v>
      </c>
      <c r="B32" s="311"/>
      <c r="C32" s="311"/>
      <c r="D32" s="311"/>
      <c r="E32" s="311"/>
      <c r="F32" s="312"/>
      <c r="G32" s="22">
        <v>24</v>
      </c>
      <c r="H32" s="52">
        <v>0</v>
      </c>
      <c r="I32" s="52">
        <v>0</v>
      </c>
    </row>
    <row r="33" spans="1:9" ht="12.75" customHeight="1" x14ac:dyDescent="0.2">
      <c r="A33" s="310" t="s">
        <v>240</v>
      </c>
      <c r="B33" s="311"/>
      <c r="C33" s="311"/>
      <c r="D33" s="311"/>
      <c r="E33" s="311"/>
      <c r="F33" s="312"/>
      <c r="G33" s="22">
        <v>25</v>
      </c>
      <c r="H33" s="52">
        <v>0</v>
      </c>
      <c r="I33" s="52">
        <v>0</v>
      </c>
    </row>
    <row r="34" spans="1:9" ht="12.75" customHeight="1" x14ac:dyDescent="0.2">
      <c r="A34" s="310" t="s">
        <v>241</v>
      </c>
      <c r="B34" s="311"/>
      <c r="C34" s="311"/>
      <c r="D34" s="311"/>
      <c r="E34" s="311"/>
      <c r="F34" s="312"/>
      <c r="G34" s="22">
        <v>26</v>
      </c>
      <c r="H34" s="52">
        <v>3464</v>
      </c>
      <c r="I34" s="52">
        <v>0</v>
      </c>
    </row>
    <row r="35" spans="1:9" ht="27.6" customHeight="1" x14ac:dyDescent="0.2">
      <c r="A35" s="319" t="s">
        <v>242</v>
      </c>
      <c r="B35" s="320"/>
      <c r="C35" s="320"/>
      <c r="D35" s="320"/>
      <c r="E35" s="320"/>
      <c r="F35" s="321"/>
      <c r="G35" s="17">
        <v>27</v>
      </c>
      <c r="H35" s="53">
        <f>H29+H30+H31+H32+H33+H34</f>
        <v>3464</v>
      </c>
      <c r="I35" s="53">
        <f>I29+I30+I31+I32+I33+I34</f>
        <v>107242</v>
      </c>
    </row>
    <row r="36" spans="1:9" ht="26.45" customHeight="1" x14ac:dyDescent="0.2">
      <c r="A36" s="310" t="s">
        <v>243</v>
      </c>
      <c r="B36" s="311"/>
      <c r="C36" s="311"/>
      <c r="D36" s="311"/>
      <c r="E36" s="311"/>
      <c r="F36" s="312"/>
      <c r="G36" s="22">
        <v>28</v>
      </c>
      <c r="H36" s="52">
        <v>-386463630</v>
      </c>
      <c r="I36" s="52">
        <v>-180796958</v>
      </c>
    </row>
    <row r="37" spans="1:9" ht="12.75" customHeight="1" x14ac:dyDescent="0.2">
      <c r="A37" s="310" t="s">
        <v>244</v>
      </c>
      <c r="B37" s="311"/>
      <c r="C37" s="311"/>
      <c r="D37" s="311"/>
      <c r="E37" s="311"/>
      <c r="F37" s="312"/>
      <c r="G37" s="22">
        <v>29</v>
      </c>
      <c r="H37" s="52">
        <v>0</v>
      </c>
      <c r="I37" s="52">
        <v>0</v>
      </c>
    </row>
    <row r="38" spans="1:9" ht="12.75" customHeight="1" x14ac:dyDescent="0.2">
      <c r="A38" s="310" t="s">
        <v>245</v>
      </c>
      <c r="B38" s="311"/>
      <c r="C38" s="311"/>
      <c r="D38" s="311"/>
      <c r="E38" s="311"/>
      <c r="F38" s="312"/>
      <c r="G38" s="22">
        <v>30</v>
      </c>
      <c r="H38" s="52">
        <v>0</v>
      </c>
      <c r="I38" s="52">
        <v>-17000000</v>
      </c>
    </row>
    <row r="39" spans="1:9" ht="12.75" customHeight="1" x14ac:dyDescent="0.2">
      <c r="A39" s="310" t="s">
        <v>246</v>
      </c>
      <c r="B39" s="311"/>
      <c r="C39" s="311"/>
      <c r="D39" s="311"/>
      <c r="E39" s="311"/>
      <c r="F39" s="312"/>
      <c r="G39" s="22">
        <v>31</v>
      </c>
      <c r="H39" s="52">
        <v>0</v>
      </c>
      <c r="I39" s="52">
        <v>0</v>
      </c>
    </row>
    <row r="40" spans="1:9" ht="12.75" customHeight="1" x14ac:dyDescent="0.2">
      <c r="A40" s="310" t="s">
        <v>247</v>
      </c>
      <c r="B40" s="311"/>
      <c r="C40" s="311"/>
      <c r="D40" s="311"/>
      <c r="E40" s="311"/>
      <c r="F40" s="312"/>
      <c r="G40" s="22">
        <v>32</v>
      </c>
      <c r="H40" s="52">
        <v>0</v>
      </c>
      <c r="I40" s="52">
        <v>0</v>
      </c>
    </row>
    <row r="41" spans="1:9" ht="22.9" customHeight="1" x14ac:dyDescent="0.2">
      <c r="A41" s="319" t="s">
        <v>248</v>
      </c>
      <c r="B41" s="320"/>
      <c r="C41" s="320"/>
      <c r="D41" s="320"/>
      <c r="E41" s="320"/>
      <c r="F41" s="321"/>
      <c r="G41" s="17">
        <v>33</v>
      </c>
      <c r="H41" s="53">
        <f>H36+H37+H38+H39+H40</f>
        <v>-386463630</v>
      </c>
      <c r="I41" s="53">
        <f>I36+I37+I38+I39+I40</f>
        <v>-197796958</v>
      </c>
    </row>
    <row r="42" spans="1:9" ht="30.6" customHeight="1" x14ac:dyDescent="0.2">
      <c r="A42" s="337" t="s">
        <v>249</v>
      </c>
      <c r="B42" s="338"/>
      <c r="C42" s="338"/>
      <c r="D42" s="338"/>
      <c r="E42" s="338"/>
      <c r="F42" s="339"/>
      <c r="G42" s="18">
        <v>34</v>
      </c>
      <c r="H42" s="54">
        <f>H35+H41</f>
        <v>-386460166</v>
      </c>
      <c r="I42" s="54">
        <f>I35+I41</f>
        <v>-197689716</v>
      </c>
    </row>
    <row r="43" spans="1:9" x14ac:dyDescent="0.2">
      <c r="A43" s="331" t="s">
        <v>250</v>
      </c>
      <c r="B43" s="332"/>
      <c r="C43" s="332"/>
      <c r="D43" s="332"/>
      <c r="E43" s="332"/>
      <c r="F43" s="332"/>
      <c r="G43" s="332"/>
      <c r="H43" s="332"/>
      <c r="I43" s="333"/>
    </row>
    <row r="44" spans="1:9" ht="12.75" customHeight="1" x14ac:dyDescent="0.2">
      <c r="A44" s="334" t="s">
        <v>251</v>
      </c>
      <c r="B44" s="335"/>
      <c r="C44" s="335"/>
      <c r="D44" s="335"/>
      <c r="E44" s="335"/>
      <c r="F44" s="336"/>
      <c r="G44" s="21">
        <v>35</v>
      </c>
      <c r="H44" s="51">
        <v>0</v>
      </c>
      <c r="I44" s="51">
        <v>0</v>
      </c>
    </row>
    <row r="45" spans="1:9" ht="27.6" customHeight="1" x14ac:dyDescent="0.2">
      <c r="A45" s="310" t="s">
        <v>252</v>
      </c>
      <c r="B45" s="311"/>
      <c r="C45" s="311"/>
      <c r="D45" s="311"/>
      <c r="E45" s="311"/>
      <c r="F45" s="312"/>
      <c r="G45" s="22">
        <v>36</v>
      </c>
      <c r="H45" s="52">
        <v>0</v>
      </c>
      <c r="I45" s="52">
        <v>0</v>
      </c>
    </row>
    <row r="46" spans="1:9" ht="12.75" customHeight="1" x14ac:dyDescent="0.2">
      <c r="A46" s="310" t="s">
        <v>253</v>
      </c>
      <c r="B46" s="311"/>
      <c r="C46" s="311"/>
      <c r="D46" s="311"/>
      <c r="E46" s="311"/>
      <c r="F46" s="312"/>
      <c r="G46" s="22">
        <v>37</v>
      </c>
      <c r="H46" s="52">
        <v>717677347</v>
      </c>
      <c r="I46" s="52">
        <v>262700000</v>
      </c>
    </row>
    <row r="47" spans="1:9" ht="12.75" customHeight="1" x14ac:dyDescent="0.2">
      <c r="A47" s="310" t="s">
        <v>254</v>
      </c>
      <c r="B47" s="311"/>
      <c r="C47" s="311"/>
      <c r="D47" s="311"/>
      <c r="E47" s="311"/>
      <c r="F47" s="312"/>
      <c r="G47" s="22">
        <v>38</v>
      </c>
      <c r="H47" s="52">
        <v>0</v>
      </c>
      <c r="I47" s="52">
        <v>0</v>
      </c>
    </row>
    <row r="48" spans="1:9" ht="25.9" customHeight="1" x14ac:dyDescent="0.2">
      <c r="A48" s="319" t="s">
        <v>255</v>
      </c>
      <c r="B48" s="320"/>
      <c r="C48" s="320"/>
      <c r="D48" s="320"/>
      <c r="E48" s="320"/>
      <c r="F48" s="321"/>
      <c r="G48" s="17">
        <v>39</v>
      </c>
      <c r="H48" s="53">
        <f>H44+H45+H46+H47</f>
        <v>717677347</v>
      </c>
      <c r="I48" s="53">
        <f>I44+I45+I46+I47</f>
        <v>262700000</v>
      </c>
    </row>
    <row r="49" spans="1:9" ht="24.6" customHeight="1" x14ac:dyDescent="0.2">
      <c r="A49" s="310" t="s">
        <v>387</v>
      </c>
      <c r="B49" s="311"/>
      <c r="C49" s="311"/>
      <c r="D49" s="311"/>
      <c r="E49" s="311"/>
      <c r="F49" s="312"/>
      <c r="G49" s="22">
        <v>40</v>
      </c>
      <c r="H49" s="52">
        <v>-670469395</v>
      </c>
      <c r="I49" s="52">
        <v>-220200000</v>
      </c>
    </row>
    <row r="50" spans="1:9" ht="12.75" customHeight="1" x14ac:dyDescent="0.2">
      <c r="A50" s="310" t="s">
        <v>256</v>
      </c>
      <c r="B50" s="311"/>
      <c r="C50" s="311"/>
      <c r="D50" s="311"/>
      <c r="E50" s="311"/>
      <c r="F50" s="312"/>
      <c r="G50" s="22">
        <v>41</v>
      </c>
      <c r="H50" s="52">
        <v>0</v>
      </c>
      <c r="I50" s="52">
        <v>0</v>
      </c>
    </row>
    <row r="51" spans="1:9" ht="12.75" customHeight="1" x14ac:dyDescent="0.2">
      <c r="A51" s="310" t="s">
        <v>257</v>
      </c>
      <c r="B51" s="311"/>
      <c r="C51" s="311"/>
      <c r="D51" s="311"/>
      <c r="E51" s="311"/>
      <c r="F51" s="312"/>
      <c r="G51" s="22">
        <v>42</v>
      </c>
      <c r="H51" s="52">
        <v>0</v>
      </c>
      <c r="I51" s="52">
        <v>-2421108</v>
      </c>
    </row>
    <row r="52" spans="1:9" ht="26.45" customHeight="1" x14ac:dyDescent="0.2">
      <c r="A52" s="310" t="s">
        <v>258</v>
      </c>
      <c r="B52" s="311"/>
      <c r="C52" s="311"/>
      <c r="D52" s="311"/>
      <c r="E52" s="311"/>
      <c r="F52" s="312"/>
      <c r="G52" s="22">
        <v>43</v>
      </c>
      <c r="H52" s="52">
        <v>0</v>
      </c>
      <c r="I52" s="52">
        <v>0</v>
      </c>
    </row>
    <row r="53" spans="1:9" ht="12.75" customHeight="1" x14ac:dyDescent="0.2">
      <c r="A53" s="310" t="s">
        <v>259</v>
      </c>
      <c r="B53" s="311"/>
      <c r="C53" s="311"/>
      <c r="D53" s="311"/>
      <c r="E53" s="311"/>
      <c r="F53" s="312"/>
      <c r="G53" s="22">
        <v>44</v>
      </c>
      <c r="H53" s="52">
        <v>-2927604</v>
      </c>
      <c r="I53" s="52">
        <v>0</v>
      </c>
    </row>
    <row r="54" spans="1:9" ht="27.6" customHeight="1" x14ac:dyDescent="0.2">
      <c r="A54" s="319" t="s">
        <v>260</v>
      </c>
      <c r="B54" s="320"/>
      <c r="C54" s="320"/>
      <c r="D54" s="320"/>
      <c r="E54" s="320"/>
      <c r="F54" s="321"/>
      <c r="G54" s="17">
        <v>45</v>
      </c>
      <c r="H54" s="53">
        <f>H49+H50+H51+H52+H53</f>
        <v>-673396999</v>
      </c>
      <c r="I54" s="53">
        <f>I49+I50+I51+I52+I53</f>
        <v>-222621108</v>
      </c>
    </row>
    <row r="55" spans="1:9" ht="27.6" customHeight="1" x14ac:dyDescent="0.2">
      <c r="A55" s="340" t="s">
        <v>261</v>
      </c>
      <c r="B55" s="341"/>
      <c r="C55" s="341"/>
      <c r="D55" s="341"/>
      <c r="E55" s="341"/>
      <c r="F55" s="342"/>
      <c r="G55" s="17">
        <v>46</v>
      </c>
      <c r="H55" s="53">
        <f>H48+H54</f>
        <v>44280348</v>
      </c>
      <c r="I55" s="53">
        <f>I48+I54</f>
        <v>40078892</v>
      </c>
    </row>
    <row r="56" spans="1:9" x14ac:dyDescent="0.2">
      <c r="A56" s="246" t="s">
        <v>262</v>
      </c>
      <c r="B56" s="247"/>
      <c r="C56" s="247"/>
      <c r="D56" s="247"/>
      <c r="E56" s="247"/>
      <c r="F56" s="248"/>
      <c r="G56" s="22">
        <v>47</v>
      </c>
      <c r="H56" s="52">
        <v>0</v>
      </c>
      <c r="I56" s="52">
        <v>0</v>
      </c>
    </row>
    <row r="57" spans="1:9" ht="27" customHeight="1" x14ac:dyDescent="0.2">
      <c r="A57" s="340" t="s">
        <v>263</v>
      </c>
      <c r="B57" s="341"/>
      <c r="C57" s="341"/>
      <c r="D57" s="341"/>
      <c r="E57" s="341"/>
      <c r="F57" s="342"/>
      <c r="G57" s="17">
        <v>48</v>
      </c>
      <c r="H57" s="53">
        <f>H27+H42+H55+H56</f>
        <v>61441774</v>
      </c>
      <c r="I57" s="53">
        <f>I27+I42+I55+I56</f>
        <v>-44989585</v>
      </c>
    </row>
    <row r="58" spans="1:9" ht="15.6" customHeight="1" x14ac:dyDescent="0.2">
      <c r="A58" s="343" t="s">
        <v>264</v>
      </c>
      <c r="B58" s="344"/>
      <c r="C58" s="344"/>
      <c r="D58" s="344"/>
      <c r="E58" s="344"/>
      <c r="F58" s="345"/>
      <c r="G58" s="22">
        <v>49</v>
      </c>
      <c r="H58" s="52">
        <v>7585597</v>
      </c>
      <c r="I58" s="52">
        <v>69027371</v>
      </c>
    </row>
    <row r="59" spans="1:9" ht="28.9" customHeight="1" x14ac:dyDescent="0.2">
      <c r="A59" s="337" t="s">
        <v>265</v>
      </c>
      <c r="B59" s="338"/>
      <c r="C59" s="338"/>
      <c r="D59" s="338"/>
      <c r="E59" s="338"/>
      <c r="F59" s="339"/>
      <c r="G59" s="18">
        <v>50</v>
      </c>
      <c r="H59" s="54">
        <f>H57+H58</f>
        <v>69027371</v>
      </c>
      <c r="I59" s="54">
        <f>I57+I58</f>
        <v>24037786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tabSelected="1" view="pageBreakPreview" topLeftCell="A31" zoomScale="110" zoomScaleNormal="100" workbookViewId="0">
      <selection activeCell="H50" sqref="H50:I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90" t="s">
        <v>266</v>
      </c>
      <c r="B1" s="309"/>
      <c r="C1" s="309"/>
      <c r="D1" s="309"/>
      <c r="E1" s="309"/>
      <c r="F1" s="309"/>
      <c r="G1" s="309"/>
      <c r="H1" s="309"/>
      <c r="I1" s="309"/>
    </row>
    <row r="2" spans="1:9" ht="12.75" customHeight="1" x14ac:dyDescent="0.2">
      <c r="A2" s="289" t="s">
        <v>409</v>
      </c>
      <c r="B2" s="255"/>
      <c r="C2" s="255"/>
      <c r="D2" s="255"/>
      <c r="E2" s="255"/>
      <c r="F2" s="255"/>
      <c r="G2" s="255"/>
      <c r="H2" s="255"/>
      <c r="I2" s="255"/>
    </row>
    <row r="3" spans="1:9" x14ac:dyDescent="0.2">
      <c r="A3" s="317" t="s">
        <v>361</v>
      </c>
      <c r="B3" s="351"/>
      <c r="C3" s="351"/>
      <c r="D3" s="351"/>
      <c r="E3" s="351"/>
      <c r="F3" s="351"/>
      <c r="G3" s="351"/>
      <c r="H3" s="351"/>
      <c r="I3" s="351"/>
    </row>
    <row r="4" spans="1:9" x14ac:dyDescent="0.2">
      <c r="A4" s="313" t="s">
        <v>410</v>
      </c>
      <c r="B4" s="259"/>
      <c r="C4" s="259"/>
      <c r="D4" s="259"/>
      <c r="E4" s="259"/>
      <c r="F4" s="259"/>
      <c r="G4" s="259"/>
      <c r="H4" s="259"/>
      <c r="I4" s="260"/>
    </row>
    <row r="5" spans="1:9" ht="34.5" thickBot="1" x14ac:dyDescent="0.25">
      <c r="A5" s="325" t="s">
        <v>2</v>
      </c>
      <c r="B5" s="326"/>
      <c r="C5" s="326"/>
      <c r="D5" s="326"/>
      <c r="E5" s="326"/>
      <c r="F5" s="327"/>
      <c r="G5" s="12" t="s">
        <v>115</v>
      </c>
      <c r="H5" s="46" t="s">
        <v>377</v>
      </c>
      <c r="I5" s="46" t="s">
        <v>353</v>
      </c>
    </row>
    <row r="6" spans="1:9" x14ac:dyDescent="0.2">
      <c r="A6" s="328">
        <v>1</v>
      </c>
      <c r="B6" s="329"/>
      <c r="C6" s="329"/>
      <c r="D6" s="329"/>
      <c r="E6" s="329"/>
      <c r="F6" s="330"/>
      <c r="G6" s="14">
        <v>2</v>
      </c>
      <c r="H6" s="20" t="s">
        <v>215</v>
      </c>
      <c r="I6" s="20" t="s">
        <v>216</v>
      </c>
    </row>
    <row r="7" spans="1:9" x14ac:dyDescent="0.2">
      <c r="A7" s="331" t="s">
        <v>217</v>
      </c>
      <c r="B7" s="347"/>
      <c r="C7" s="347"/>
      <c r="D7" s="347"/>
      <c r="E7" s="347"/>
      <c r="F7" s="347"/>
      <c r="G7" s="347"/>
      <c r="H7" s="347"/>
      <c r="I7" s="348"/>
    </row>
    <row r="8" spans="1:9" x14ac:dyDescent="0.2">
      <c r="A8" s="350" t="s">
        <v>267</v>
      </c>
      <c r="B8" s="350"/>
      <c r="C8" s="350"/>
      <c r="D8" s="350"/>
      <c r="E8" s="350"/>
      <c r="F8" s="350"/>
      <c r="G8" s="15">
        <v>1</v>
      </c>
      <c r="H8" s="51">
        <v>0</v>
      </c>
      <c r="I8" s="51">
        <v>0</v>
      </c>
    </row>
    <row r="9" spans="1:9" x14ac:dyDescent="0.2">
      <c r="A9" s="293" t="s">
        <v>268</v>
      </c>
      <c r="B9" s="293"/>
      <c r="C9" s="293"/>
      <c r="D9" s="293"/>
      <c r="E9" s="293"/>
      <c r="F9" s="293"/>
      <c r="G9" s="16">
        <v>2</v>
      </c>
      <c r="H9" s="52">
        <v>0</v>
      </c>
      <c r="I9" s="52">
        <v>0</v>
      </c>
    </row>
    <row r="10" spans="1:9" x14ac:dyDescent="0.2">
      <c r="A10" s="293" t="s">
        <v>269</v>
      </c>
      <c r="B10" s="293"/>
      <c r="C10" s="293"/>
      <c r="D10" s="293"/>
      <c r="E10" s="293"/>
      <c r="F10" s="293"/>
      <c r="G10" s="16">
        <v>3</v>
      </c>
      <c r="H10" s="52">
        <v>0</v>
      </c>
      <c r="I10" s="52">
        <v>0</v>
      </c>
    </row>
    <row r="11" spans="1:9" x14ac:dyDescent="0.2">
      <c r="A11" s="293" t="s">
        <v>270</v>
      </c>
      <c r="B11" s="293"/>
      <c r="C11" s="293"/>
      <c r="D11" s="293"/>
      <c r="E11" s="293"/>
      <c r="F11" s="293"/>
      <c r="G11" s="16">
        <v>4</v>
      </c>
      <c r="H11" s="52">
        <v>0</v>
      </c>
      <c r="I11" s="52">
        <v>0</v>
      </c>
    </row>
    <row r="12" spans="1:9" x14ac:dyDescent="0.2">
      <c r="A12" s="293" t="s">
        <v>271</v>
      </c>
      <c r="B12" s="293"/>
      <c r="C12" s="293"/>
      <c r="D12" s="293"/>
      <c r="E12" s="293"/>
      <c r="F12" s="293"/>
      <c r="G12" s="16">
        <v>5</v>
      </c>
      <c r="H12" s="52">
        <v>0</v>
      </c>
      <c r="I12" s="52">
        <v>0</v>
      </c>
    </row>
    <row r="13" spans="1:9" x14ac:dyDescent="0.2">
      <c r="A13" s="293" t="s">
        <v>272</v>
      </c>
      <c r="B13" s="293"/>
      <c r="C13" s="293"/>
      <c r="D13" s="293"/>
      <c r="E13" s="293"/>
      <c r="F13" s="293"/>
      <c r="G13" s="16">
        <v>6</v>
      </c>
      <c r="H13" s="52">
        <v>0</v>
      </c>
      <c r="I13" s="52">
        <v>0</v>
      </c>
    </row>
    <row r="14" spans="1:9" x14ac:dyDescent="0.2">
      <c r="A14" s="293" t="s">
        <v>273</v>
      </c>
      <c r="B14" s="293"/>
      <c r="C14" s="293"/>
      <c r="D14" s="293"/>
      <c r="E14" s="293"/>
      <c r="F14" s="293"/>
      <c r="G14" s="16">
        <v>7</v>
      </c>
      <c r="H14" s="52">
        <v>0</v>
      </c>
      <c r="I14" s="52">
        <v>0</v>
      </c>
    </row>
    <row r="15" spans="1:9" x14ac:dyDescent="0.2">
      <c r="A15" s="293" t="s">
        <v>274</v>
      </c>
      <c r="B15" s="293"/>
      <c r="C15" s="293"/>
      <c r="D15" s="293"/>
      <c r="E15" s="293"/>
      <c r="F15" s="293"/>
      <c r="G15" s="16">
        <v>8</v>
      </c>
      <c r="H15" s="52">
        <v>0</v>
      </c>
      <c r="I15" s="52">
        <v>0</v>
      </c>
    </row>
    <row r="16" spans="1:9" x14ac:dyDescent="0.2">
      <c r="A16" s="303" t="s">
        <v>275</v>
      </c>
      <c r="B16" s="303"/>
      <c r="C16" s="303"/>
      <c r="D16" s="303"/>
      <c r="E16" s="303"/>
      <c r="F16" s="303"/>
      <c r="G16" s="17">
        <v>9</v>
      </c>
      <c r="H16" s="53">
        <f>SUM(H8:H15)</f>
        <v>0</v>
      </c>
      <c r="I16" s="53">
        <f>SUM(I8:I15)</f>
        <v>0</v>
      </c>
    </row>
    <row r="17" spans="1:9" x14ac:dyDescent="0.2">
      <c r="A17" s="293" t="s">
        <v>276</v>
      </c>
      <c r="B17" s="293"/>
      <c r="C17" s="293"/>
      <c r="D17" s="293"/>
      <c r="E17" s="293"/>
      <c r="F17" s="293"/>
      <c r="G17" s="16">
        <v>10</v>
      </c>
      <c r="H17" s="52">
        <v>0</v>
      </c>
      <c r="I17" s="52">
        <v>0</v>
      </c>
    </row>
    <row r="18" spans="1:9" x14ac:dyDescent="0.2">
      <c r="A18" s="293" t="s">
        <v>277</v>
      </c>
      <c r="B18" s="293"/>
      <c r="C18" s="293"/>
      <c r="D18" s="293"/>
      <c r="E18" s="293"/>
      <c r="F18" s="293"/>
      <c r="G18" s="16">
        <v>11</v>
      </c>
      <c r="H18" s="52">
        <v>0</v>
      </c>
      <c r="I18" s="52">
        <v>0</v>
      </c>
    </row>
    <row r="19" spans="1:9" ht="25.9" customHeight="1" x14ac:dyDescent="0.2">
      <c r="A19" s="349" t="s">
        <v>278</v>
      </c>
      <c r="B19" s="349"/>
      <c r="C19" s="349"/>
      <c r="D19" s="349"/>
      <c r="E19" s="349"/>
      <c r="F19" s="349"/>
      <c r="G19" s="18">
        <v>12</v>
      </c>
      <c r="H19" s="54">
        <f>H16+H17+H18</f>
        <v>0</v>
      </c>
      <c r="I19" s="54">
        <f>I16+I17+I18</f>
        <v>0</v>
      </c>
    </row>
    <row r="20" spans="1:9" x14ac:dyDescent="0.2">
      <c r="A20" s="331" t="s">
        <v>235</v>
      </c>
      <c r="B20" s="347"/>
      <c r="C20" s="347"/>
      <c r="D20" s="347"/>
      <c r="E20" s="347"/>
      <c r="F20" s="347"/>
      <c r="G20" s="347"/>
      <c r="H20" s="347"/>
      <c r="I20" s="348"/>
    </row>
    <row r="21" spans="1:9" ht="26.45" customHeight="1" x14ac:dyDescent="0.2">
      <c r="A21" s="350" t="s">
        <v>279</v>
      </c>
      <c r="B21" s="350"/>
      <c r="C21" s="350"/>
      <c r="D21" s="350"/>
      <c r="E21" s="350"/>
      <c r="F21" s="350"/>
      <c r="G21" s="15">
        <v>13</v>
      </c>
      <c r="H21" s="51">
        <v>0</v>
      </c>
      <c r="I21" s="51">
        <v>0</v>
      </c>
    </row>
    <row r="22" spans="1:9" x14ac:dyDescent="0.2">
      <c r="A22" s="293" t="s">
        <v>280</v>
      </c>
      <c r="B22" s="293"/>
      <c r="C22" s="293"/>
      <c r="D22" s="293"/>
      <c r="E22" s="293"/>
      <c r="F22" s="293"/>
      <c r="G22" s="16">
        <v>14</v>
      </c>
      <c r="H22" s="52">
        <v>0</v>
      </c>
      <c r="I22" s="52">
        <v>0</v>
      </c>
    </row>
    <row r="23" spans="1:9" x14ac:dyDescent="0.2">
      <c r="A23" s="293" t="s">
        <v>281</v>
      </c>
      <c r="B23" s="293"/>
      <c r="C23" s="293"/>
      <c r="D23" s="293"/>
      <c r="E23" s="293"/>
      <c r="F23" s="293"/>
      <c r="G23" s="16">
        <v>15</v>
      </c>
      <c r="H23" s="52">
        <v>0</v>
      </c>
      <c r="I23" s="52">
        <v>0</v>
      </c>
    </row>
    <row r="24" spans="1:9" x14ac:dyDescent="0.2">
      <c r="A24" s="293" t="s">
        <v>282</v>
      </c>
      <c r="B24" s="293"/>
      <c r="C24" s="293"/>
      <c r="D24" s="293"/>
      <c r="E24" s="293"/>
      <c r="F24" s="293"/>
      <c r="G24" s="16">
        <v>16</v>
      </c>
      <c r="H24" s="52">
        <v>0</v>
      </c>
      <c r="I24" s="52">
        <v>0</v>
      </c>
    </row>
    <row r="25" spans="1:9" x14ac:dyDescent="0.2">
      <c r="A25" s="293" t="s">
        <v>283</v>
      </c>
      <c r="B25" s="293"/>
      <c r="C25" s="293"/>
      <c r="D25" s="293"/>
      <c r="E25" s="293"/>
      <c r="F25" s="293"/>
      <c r="G25" s="16">
        <v>17</v>
      </c>
      <c r="H25" s="52">
        <v>0</v>
      </c>
      <c r="I25" s="52">
        <v>0</v>
      </c>
    </row>
    <row r="26" spans="1:9" x14ac:dyDescent="0.2">
      <c r="A26" s="293" t="s">
        <v>284</v>
      </c>
      <c r="B26" s="293"/>
      <c r="C26" s="293"/>
      <c r="D26" s="293"/>
      <c r="E26" s="293"/>
      <c r="F26" s="293"/>
      <c r="G26" s="16">
        <v>18</v>
      </c>
      <c r="H26" s="52">
        <v>0</v>
      </c>
      <c r="I26" s="52">
        <v>0</v>
      </c>
    </row>
    <row r="27" spans="1:9" ht="25.15" customHeight="1" x14ac:dyDescent="0.2">
      <c r="A27" s="303" t="s">
        <v>285</v>
      </c>
      <c r="B27" s="303"/>
      <c r="C27" s="303"/>
      <c r="D27" s="303"/>
      <c r="E27" s="303"/>
      <c r="F27" s="303"/>
      <c r="G27" s="17">
        <v>19</v>
      </c>
      <c r="H27" s="53">
        <f>SUM(H21:H26)</f>
        <v>0</v>
      </c>
      <c r="I27" s="53">
        <f>SUM(I21:I26)</f>
        <v>0</v>
      </c>
    </row>
    <row r="28" spans="1:9" ht="21" customHeight="1" x14ac:dyDescent="0.2">
      <c r="A28" s="293" t="s">
        <v>286</v>
      </c>
      <c r="B28" s="293"/>
      <c r="C28" s="293"/>
      <c r="D28" s="293"/>
      <c r="E28" s="293"/>
      <c r="F28" s="293"/>
      <c r="G28" s="16">
        <v>20</v>
      </c>
      <c r="H28" s="52">
        <v>0</v>
      </c>
      <c r="I28" s="52">
        <v>0</v>
      </c>
    </row>
    <row r="29" spans="1:9" x14ac:dyDescent="0.2">
      <c r="A29" s="293" t="s">
        <v>287</v>
      </c>
      <c r="B29" s="293"/>
      <c r="C29" s="293"/>
      <c r="D29" s="293"/>
      <c r="E29" s="293"/>
      <c r="F29" s="293"/>
      <c r="G29" s="16">
        <v>21</v>
      </c>
      <c r="H29" s="52">
        <v>0</v>
      </c>
      <c r="I29" s="52">
        <v>0</v>
      </c>
    </row>
    <row r="30" spans="1:9" x14ac:dyDescent="0.2">
      <c r="A30" s="293" t="s">
        <v>288</v>
      </c>
      <c r="B30" s="293"/>
      <c r="C30" s="293"/>
      <c r="D30" s="293"/>
      <c r="E30" s="293"/>
      <c r="F30" s="293"/>
      <c r="G30" s="16">
        <v>22</v>
      </c>
      <c r="H30" s="52">
        <v>0</v>
      </c>
      <c r="I30" s="52">
        <v>0</v>
      </c>
    </row>
    <row r="31" spans="1:9" x14ac:dyDescent="0.2">
      <c r="A31" s="293" t="s">
        <v>289</v>
      </c>
      <c r="B31" s="293"/>
      <c r="C31" s="293"/>
      <c r="D31" s="293"/>
      <c r="E31" s="293"/>
      <c r="F31" s="293"/>
      <c r="G31" s="16">
        <v>23</v>
      </c>
      <c r="H31" s="52">
        <v>0</v>
      </c>
      <c r="I31" s="52">
        <v>0</v>
      </c>
    </row>
    <row r="32" spans="1:9" x14ac:dyDescent="0.2">
      <c r="A32" s="293" t="s">
        <v>290</v>
      </c>
      <c r="B32" s="293"/>
      <c r="C32" s="293"/>
      <c r="D32" s="293"/>
      <c r="E32" s="293"/>
      <c r="F32" s="293"/>
      <c r="G32" s="16">
        <v>24</v>
      </c>
      <c r="H32" s="52">
        <v>0</v>
      </c>
      <c r="I32" s="52">
        <v>0</v>
      </c>
    </row>
    <row r="33" spans="1:9" ht="28.9" customHeight="1" x14ac:dyDescent="0.2">
      <c r="A33" s="303" t="s">
        <v>291</v>
      </c>
      <c r="B33" s="303"/>
      <c r="C33" s="303"/>
      <c r="D33" s="303"/>
      <c r="E33" s="303"/>
      <c r="F33" s="303"/>
      <c r="G33" s="17">
        <v>25</v>
      </c>
      <c r="H33" s="53">
        <f>SUM(H28:H32)</f>
        <v>0</v>
      </c>
      <c r="I33" s="53">
        <f>SUM(I28:I32)</f>
        <v>0</v>
      </c>
    </row>
    <row r="34" spans="1:9" ht="26.45" customHeight="1" x14ac:dyDescent="0.2">
      <c r="A34" s="349" t="s">
        <v>292</v>
      </c>
      <c r="B34" s="349"/>
      <c r="C34" s="349"/>
      <c r="D34" s="349"/>
      <c r="E34" s="349"/>
      <c r="F34" s="349"/>
      <c r="G34" s="18">
        <v>26</v>
      </c>
      <c r="H34" s="54">
        <f>H27+H33</f>
        <v>0</v>
      </c>
      <c r="I34" s="54">
        <f>I27+I33</f>
        <v>0</v>
      </c>
    </row>
    <row r="35" spans="1:9" x14ac:dyDescent="0.2">
      <c r="A35" s="331" t="s">
        <v>250</v>
      </c>
      <c r="B35" s="347"/>
      <c r="C35" s="347"/>
      <c r="D35" s="347"/>
      <c r="E35" s="347"/>
      <c r="F35" s="347"/>
      <c r="G35" s="347">
        <v>0</v>
      </c>
      <c r="H35" s="347"/>
      <c r="I35" s="348"/>
    </row>
    <row r="36" spans="1:9" x14ac:dyDescent="0.2">
      <c r="A36" s="346" t="s">
        <v>293</v>
      </c>
      <c r="B36" s="346"/>
      <c r="C36" s="346"/>
      <c r="D36" s="346"/>
      <c r="E36" s="346"/>
      <c r="F36" s="346"/>
      <c r="G36" s="15">
        <v>27</v>
      </c>
      <c r="H36" s="51">
        <v>0</v>
      </c>
      <c r="I36" s="51">
        <v>0</v>
      </c>
    </row>
    <row r="37" spans="1:9" ht="21.6" customHeight="1" x14ac:dyDescent="0.2">
      <c r="A37" s="240" t="s">
        <v>294</v>
      </c>
      <c r="B37" s="240"/>
      <c r="C37" s="240"/>
      <c r="D37" s="240"/>
      <c r="E37" s="240"/>
      <c r="F37" s="240"/>
      <c r="G37" s="16">
        <v>28</v>
      </c>
      <c r="H37" s="52">
        <v>0</v>
      </c>
      <c r="I37" s="52">
        <v>0</v>
      </c>
    </row>
    <row r="38" spans="1:9" x14ac:dyDescent="0.2">
      <c r="A38" s="240" t="s">
        <v>295</v>
      </c>
      <c r="B38" s="240"/>
      <c r="C38" s="240"/>
      <c r="D38" s="240"/>
      <c r="E38" s="240"/>
      <c r="F38" s="240"/>
      <c r="G38" s="16">
        <v>29</v>
      </c>
      <c r="H38" s="52">
        <v>0</v>
      </c>
      <c r="I38" s="52">
        <v>0</v>
      </c>
    </row>
    <row r="39" spans="1:9" x14ac:dyDescent="0.2">
      <c r="A39" s="240" t="s">
        <v>296</v>
      </c>
      <c r="B39" s="240"/>
      <c r="C39" s="240"/>
      <c r="D39" s="240"/>
      <c r="E39" s="240"/>
      <c r="F39" s="240"/>
      <c r="G39" s="16">
        <v>30</v>
      </c>
      <c r="H39" s="52">
        <v>0</v>
      </c>
      <c r="I39" s="52">
        <v>0</v>
      </c>
    </row>
    <row r="40" spans="1:9" ht="26.45" customHeight="1" x14ac:dyDescent="0.2">
      <c r="A40" s="303" t="s">
        <v>297</v>
      </c>
      <c r="B40" s="303"/>
      <c r="C40" s="303"/>
      <c r="D40" s="303"/>
      <c r="E40" s="303"/>
      <c r="F40" s="303"/>
      <c r="G40" s="17">
        <v>31</v>
      </c>
      <c r="H40" s="53">
        <f>H39+H38+H37+H36</f>
        <v>0</v>
      </c>
      <c r="I40" s="53">
        <f>I39+I38+I37+I36</f>
        <v>0</v>
      </c>
    </row>
    <row r="41" spans="1:9" ht="22.9" customHeight="1" x14ac:dyDescent="0.2">
      <c r="A41" s="240" t="s">
        <v>298</v>
      </c>
      <c r="B41" s="240"/>
      <c r="C41" s="240"/>
      <c r="D41" s="240"/>
      <c r="E41" s="240"/>
      <c r="F41" s="240"/>
      <c r="G41" s="16">
        <v>32</v>
      </c>
      <c r="H41" s="52">
        <v>0</v>
      </c>
      <c r="I41" s="52">
        <v>0</v>
      </c>
    </row>
    <row r="42" spans="1:9" x14ac:dyDescent="0.2">
      <c r="A42" s="240" t="s">
        <v>299</v>
      </c>
      <c r="B42" s="240"/>
      <c r="C42" s="240"/>
      <c r="D42" s="240"/>
      <c r="E42" s="240"/>
      <c r="F42" s="240"/>
      <c r="G42" s="16">
        <v>33</v>
      </c>
      <c r="H42" s="52">
        <v>0</v>
      </c>
      <c r="I42" s="52">
        <v>0</v>
      </c>
    </row>
    <row r="43" spans="1:9" x14ac:dyDescent="0.2">
      <c r="A43" s="240" t="s">
        <v>300</v>
      </c>
      <c r="B43" s="240"/>
      <c r="C43" s="240"/>
      <c r="D43" s="240"/>
      <c r="E43" s="240"/>
      <c r="F43" s="240"/>
      <c r="G43" s="16">
        <v>34</v>
      </c>
      <c r="H43" s="52">
        <v>0</v>
      </c>
      <c r="I43" s="52">
        <v>0</v>
      </c>
    </row>
    <row r="44" spans="1:9" ht="25.15" customHeight="1" x14ac:dyDescent="0.2">
      <c r="A44" s="240" t="s">
        <v>301</v>
      </c>
      <c r="B44" s="240"/>
      <c r="C44" s="240"/>
      <c r="D44" s="240"/>
      <c r="E44" s="240"/>
      <c r="F44" s="240"/>
      <c r="G44" s="16">
        <v>35</v>
      </c>
      <c r="H44" s="52">
        <v>0</v>
      </c>
      <c r="I44" s="52">
        <v>0</v>
      </c>
    </row>
    <row r="45" spans="1:9" x14ac:dyDescent="0.2">
      <c r="A45" s="240" t="s">
        <v>302</v>
      </c>
      <c r="B45" s="240"/>
      <c r="C45" s="240"/>
      <c r="D45" s="240"/>
      <c r="E45" s="240"/>
      <c r="F45" s="240"/>
      <c r="G45" s="16">
        <v>36</v>
      </c>
      <c r="H45" s="52">
        <v>0</v>
      </c>
      <c r="I45" s="52">
        <v>0</v>
      </c>
    </row>
    <row r="46" spans="1:9" ht="25.15" customHeight="1" x14ac:dyDescent="0.2">
      <c r="A46" s="303" t="s">
        <v>303</v>
      </c>
      <c r="B46" s="303"/>
      <c r="C46" s="303"/>
      <c r="D46" s="303"/>
      <c r="E46" s="303"/>
      <c r="F46" s="303"/>
      <c r="G46" s="17">
        <v>37</v>
      </c>
      <c r="H46" s="53">
        <f>H45+H44+H43+H42+H41</f>
        <v>0</v>
      </c>
      <c r="I46" s="53">
        <f>I45+I44+I43+I42+I41</f>
        <v>0</v>
      </c>
    </row>
    <row r="47" spans="1:9" ht="28.15" customHeight="1" x14ac:dyDescent="0.2">
      <c r="A47" s="295" t="s">
        <v>304</v>
      </c>
      <c r="B47" s="295"/>
      <c r="C47" s="295"/>
      <c r="D47" s="295"/>
      <c r="E47" s="295"/>
      <c r="F47" s="295"/>
      <c r="G47" s="17">
        <v>38</v>
      </c>
      <c r="H47" s="53">
        <f>H46+H40</f>
        <v>0</v>
      </c>
      <c r="I47" s="53">
        <f>I46+I40</f>
        <v>0</v>
      </c>
    </row>
    <row r="48" spans="1:9" x14ac:dyDescent="0.2">
      <c r="A48" s="293" t="s">
        <v>305</v>
      </c>
      <c r="B48" s="293"/>
      <c r="C48" s="293"/>
      <c r="D48" s="293"/>
      <c r="E48" s="293"/>
      <c r="F48" s="293"/>
      <c r="G48" s="16">
        <v>39</v>
      </c>
      <c r="H48" s="52">
        <v>0</v>
      </c>
      <c r="I48" s="52">
        <v>0</v>
      </c>
    </row>
    <row r="49" spans="1:9" ht="24.6" customHeight="1" x14ac:dyDescent="0.2">
      <c r="A49" s="295" t="s">
        <v>306</v>
      </c>
      <c r="B49" s="295"/>
      <c r="C49" s="295"/>
      <c r="D49" s="295"/>
      <c r="E49" s="295"/>
      <c r="F49" s="295"/>
      <c r="G49" s="17">
        <v>40</v>
      </c>
      <c r="H49" s="53">
        <f>H19+H34+H47+H48</f>
        <v>0</v>
      </c>
      <c r="I49" s="53">
        <f>I19+I34+I47+I48</f>
        <v>0</v>
      </c>
    </row>
    <row r="50" spans="1:9" x14ac:dyDescent="0.2">
      <c r="A50" s="353" t="s">
        <v>264</v>
      </c>
      <c r="B50" s="353"/>
      <c r="C50" s="353"/>
      <c r="D50" s="353"/>
      <c r="E50" s="353"/>
      <c r="F50" s="353"/>
      <c r="G50" s="16">
        <v>41</v>
      </c>
      <c r="H50" s="52">
        <v>0</v>
      </c>
      <c r="I50" s="52">
        <v>0</v>
      </c>
    </row>
    <row r="51" spans="1:9" ht="28.9" customHeight="1" x14ac:dyDescent="0.2">
      <c r="A51" s="352" t="s">
        <v>307</v>
      </c>
      <c r="B51" s="352"/>
      <c r="C51" s="352"/>
      <c r="D51" s="352"/>
      <c r="E51" s="352"/>
      <c r="F51" s="35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61"/>
  <sheetViews>
    <sheetView view="pageBreakPreview" topLeftCell="A34" zoomScale="80" zoomScaleNormal="100" zoomScaleSheetLayoutView="80" workbookViewId="0">
      <selection activeCell="S50" sqref="S5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54" t="s">
        <v>308</v>
      </c>
      <c r="B1" s="355"/>
      <c r="C1" s="355"/>
      <c r="D1" s="355"/>
      <c r="E1" s="355"/>
      <c r="F1" s="355"/>
      <c r="G1" s="355"/>
      <c r="H1" s="355"/>
      <c r="I1" s="355"/>
      <c r="J1" s="355"/>
      <c r="K1" s="68"/>
    </row>
    <row r="2" spans="1:23" ht="15.75" x14ac:dyDescent="0.2">
      <c r="A2" s="3"/>
      <c r="B2" s="4"/>
      <c r="C2" s="356" t="s">
        <v>309</v>
      </c>
      <c r="D2" s="356"/>
      <c r="E2" s="5">
        <v>43831</v>
      </c>
      <c r="F2" s="6" t="s">
        <v>0</v>
      </c>
      <c r="G2" s="5">
        <v>44196</v>
      </c>
      <c r="H2" s="70"/>
      <c r="I2" s="70"/>
      <c r="J2" s="70"/>
      <c r="K2" s="71"/>
      <c r="V2" s="72" t="s">
        <v>361</v>
      </c>
    </row>
    <row r="3" spans="1:23" ht="13.5" customHeight="1" thickBot="1" x14ac:dyDescent="0.25">
      <c r="A3" s="359" t="s">
        <v>310</v>
      </c>
      <c r="B3" s="360"/>
      <c r="C3" s="360"/>
      <c r="D3" s="360"/>
      <c r="E3" s="360"/>
      <c r="F3" s="360"/>
      <c r="G3" s="363" t="s">
        <v>3</v>
      </c>
      <c r="H3" s="365" t="s">
        <v>311</v>
      </c>
      <c r="I3" s="365"/>
      <c r="J3" s="365"/>
      <c r="K3" s="365"/>
      <c r="L3" s="365"/>
      <c r="M3" s="365"/>
      <c r="N3" s="365"/>
      <c r="O3" s="365"/>
      <c r="P3" s="365"/>
      <c r="Q3" s="365"/>
      <c r="R3" s="365"/>
      <c r="S3" s="365"/>
      <c r="T3" s="365"/>
      <c r="U3" s="365"/>
      <c r="V3" s="365" t="s">
        <v>312</v>
      </c>
      <c r="W3" s="367" t="s">
        <v>313</v>
      </c>
    </row>
    <row r="4" spans="1:23" ht="57" thickBot="1" x14ac:dyDescent="0.25">
      <c r="A4" s="361"/>
      <c r="B4" s="362"/>
      <c r="C4" s="362"/>
      <c r="D4" s="362"/>
      <c r="E4" s="362"/>
      <c r="F4" s="362"/>
      <c r="G4" s="36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66"/>
      <c r="W4" s="368"/>
    </row>
    <row r="5" spans="1:23" ht="22.5" x14ac:dyDescent="0.2">
      <c r="A5" s="369">
        <v>1</v>
      </c>
      <c r="B5" s="370"/>
      <c r="C5" s="370"/>
      <c r="D5" s="370"/>
      <c r="E5" s="370"/>
      <c r="F5" s="370"/>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71" t="s">
        <v>328</v>
      </c>
      <c r="B6" s="371"/>
      <c r="C6" s="371"/>
      <c r="D6" s="371"/>
      <c r="E6" s="371"/>
      <c r="F6" s="371"/>
      <c r="G6" s="371"/>
      <c r="H6" s="371"/>
      <c r="I6" s="371"/>
      <c r="J6" s="371"/>
      <c r="K6" s="371"/>
      <c r="L6" s="371"/>
      <c r="M6" s="371"/>
      <c r="N6" s="372"/>
      <c r="O6" s="372"/>
      <c r="P6" s="372"/>
      <c r="Q6" s="372"/>
      <c r="R6" s="372"/>
      <c r="S6" s="372"/>
      <c r="T6" s="372"/>
      <c r="U6" s="372"/>
      <c r="V6" s="372"/>
      <c r="W6" s="373"/>
    </row>
    <row r="7" spans="1:23" x14ac:dyDescent="0.2">
      <c r="A7" s="374" t="s">
        <v>378</v>
      </c>
      <c r="B7" s="374"/>
      <c r="C7" s="374"/>
      <c r="D7" s="374"/>
      <c r="E7" s="374"/>
      <c r="F7" s="374"/>
      <c r="G7" s="8">
        <v>1</v>
      </c>
      <c r="H7" s="77">
        <v>1277985565</v>
      </c>
      <c r="I7" s="77">
        <v>0</v>
      </c>
      <c r="J7" s="77">
        <v>17705138</v>
      </c>
      <c r="K7" s="77">
        <v>0</v>
      </c>
      <c r="L7" s="77">
        <v>0</v>
      </c>
      <c r="M7" s="77">
        <v>2228631</v>
      </c>
      <c r="N7" s="77">
        <v>14210980</v>
      </c>
      <c r="O7" s="77">
        <v>0</v>
      </c>
      <c r="P7" s="77">
        <v>0</v>
      </c>
      <c r="Q7" s="77">
        <v>0</v>
      </c>
      <c r="R7" s="77">
        <v>0</v>
      </c>
      <c r="S7" s="77">
        <v>203037004</v>
      </c>
      <c r="T7" s="77">
        <v>282843555</v>
      </c>
      <c r="U7" s="78">
        <f>H7+I7+J7+K7-L7+M7+N7+O7+P7+Q7+R7+S7+T7</f>
        <v>1798010873</v>
      </c>
      <c r="V7" s="77">
        <v>0</v>
      </c>
      <c r="W7" s="78">
        <f>U7+V7</f>
        <v>1798010873</v>
      </c>
    </row>
    <row r="8" spans="1:23" x14ac:dyDescent="0.2">
      <c r="A8" s="357" t="s">
        <v>329</v>
      </c>
      <c r="B8" s="357"/>
      <c r="C8" s="357"/>
      <c r="D8" s="357"/>
      <c r="E8" s="357"/>
      <c r="F8" s="357"/>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57" t="s">
        <v>330</v>
      </c>
      <c r="B9" s="357"/>
      <c r="C9" s="357"/>
      <c r="D9" s="357"/>
      <c r="E9" s="357"/>
      <c r="F9" s="357"/>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58" t="s">
        <v>379</v>
      </c>
      <c r="B10" s="358"/>
      <c r="C10" s="358"/>
      <c r="D10" s="358"/>
      <c r="E10" s="358"/>
      <c r="F10" s="358"/>
      <c r="G10" s="9">
        <v>4</v>
      </c>
      <c r="H10" s="79">
        <f>H7+H8+H9</f>
        <v>1277985565</v>
      </c>
      <c r="I10" s="79">
        <f t="shared" ref="I10:W10" si="2">I7+I8+I9</f>
        <v>0</v>
      </c>
      <c r="J10" s="79">
        <f t="shared" si="2"/>
        <v>17705138</v>
      </c>
      <c r="K10" s="79">
        <f t="shared" si="2"/>
        <v>0</v>
      </c>
      <c r="L10" s="79">
        <f t="shared" si="2"/>
        <v>0</v>
      </c>
      <c r="M10" s="79">
        <f t="shared" si="2"/>
        <v>2228631</v>
      </c>
      <c r="N10" s="79">
        <f t="shared" si="2"/>
        <v>14210980</v>
      </c>
      <c r="O10" s="79">
        <f t="shared" si="2"/>
        <v>0</v>
      </c>
      <c r="P10" s="79">
        <f t="shared" si="2"/>
        <v>0</v>
      </c>
      <c r="Q10" s="79">
        <f t="shared" si="2"/>
        <v>0</v>
      </c>
      <c r="R10" s="79">
        <f t="shared" si="2"/>
        <v>0</v>
      </c>
      <c r="S10" s="79">
        <f t="shared" si="2"/>
        <v>203037004</v>
      </c>
      <c r="T10" s="79">
        <f t="shared" si="2"/>
        <v>282843555</v>
      </c>
      <c r="U10" s="79">
        <f t="shared" si="2"/>
        <v>1798010873</v>
      </c>
      <c r="V10" s="79">
        <f t="shared" si="2"/>
        <v>0</v>
      </c>
      <c r="W10" s="79">
        <f t="shared" si="2"/>
        <v>1798010873</v>
      </c>
    </row>
    <row r="11" spans="1:23" x14ac:dyDescent="0.2">
      <c r="A11" s="357" t="s">
        <v>331</v>
      </c>
      <c r="B11" s="357"/>
      <c r="C11" s="357"/>
      <c r="D11" s="357"/>
      <c r="E11" s="357"/>
      <c r="F11" s="357"/>
      <c r="G11" s="8">
        <v>5</v>
      </c>
      <c r="H11" s="81">
        <v>0</v>
      </c>
      <c r="I11" s="81">
        <v>0</v>
      </c>
      <c r="J11" s="81">
        <v>0</v>
      </c>
      <c r="K11" s="81">
        <v>0</v>
      </c>
      <c r="L11" s="81">
        <v>0</v>
      </c>
      <c r="M11" s="81">
        <v>0</v>
      </c>
      <c r="N11" s="81">
        <v>0</v>
      </c>
      <c r="O11" s="81">
        <v>0</v>
      </c>
      <c r="P11" s="81">
        <v>0</v>
      </c>
      <c r="Q11" s="81">
        <v>0</v>
      </c>
      <c r="R11" s="81">
        <v>0</v>
      </c>
      <c r="S11" s="81">
        <v>0</v>
      </c>
      <c r="T11" s="77">
        <v>149313639</v>
      </c>
      <c r="U11" s="78">
        <f>H11+I11+J11+K11-L11+M11+N11+O11+P11+Q11+R11+S11+T11</f>
        <v>149313639</v>
      </c>
      <c r="V11" s="77">
        <v>0</v>
      </c>
      <c r="W11" s="78">
        <f t="shared" ref="W11:W28" si="3">U11+V11</f>
        <v>149313639</v>
      </c>
    </row>
    <row r="12" spans="1:23" x14ac:dyDescent="0.2">
      <c r="A12" s="357" t="s">
        <v>332</v>
      </c>
      <c r="B12" s="357"/>
      <c r="C12" s="357"/>
      <c r="D12" s="357"/>
      <c r="E12" s="357"/>
      <c r="F12" s="35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57" t="s">
        <v>333</v>
      </c>
      <c r="B13" s="357"/>
      <c r="C13" s="357"/>
      <c r="D13" s="357"/>
      <c r="E13" s="357"/>
      <c r="F13" s="357"/>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57" t="s">
        <v>334</v>
      </c>
      <c r="B14" s="357"/>
      <c r="C14" s="357"/>
      <c r="D14" s="357"/>
      <c r="E14" s="357"/>
      <c r="F14" s="35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57" t="s">
        <v>335</v>
      </c>
      <c r="B15" s="357"/>
      <c r="C15" s="357"/>
      <c r="D15" s="357"/>
      <c r="E15" s="357"/>
      <c r="F15" s="35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57" t="s">
        <v>336</v>
      </c>
      <c r="B16" s="357"/>
      <c r="C16" s="357"/>
      <c r="D16" s="357"/>
      <c r="E16" s="357"/>
      <c r="F16" s="35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57" t="s">
        <v>337</v>
      </c>
      <c r="B17" s="357"/>
      <c r="C17" s="357"/>
      <c r="D17" s="357"/>
      <c r="E17" s="357"/>
      <c r="F17" s="35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57" t="s">
        <v>338</v>
      </c>
      <c r="B18" s="357"/>
      <c r="C18" s="357"/>
      <c r="D18" s="357"/>
      <c r="E18" s="357"/>
      <c r="F18" s="35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57" t="s">
        <v>339</v>
      </c>
      <c r="B19" s="357"/>
      <c r="C19" s="357"/>
      <c r="D19" s="357"/>
      <c r="E19" s="357"/>
      <c r="F19" s="357"/>
      <c r="G19" s="8">
        <v>13</v>
      </c>
      <c r="H19" s="77">
        <v>0</v>
      </c>
      <c r="I19" s="77">
        <v>0</v>
      </c>
      <c r="J19" s="77">
        <v>0</v>
      </c>
      <c r="K19" s="77">
        <v>0</v>
      </c>
      <c r="L19" s="77">
        <v>0</v>
      </c>
      <c r="M19" s="77">
        <v>0</v>
      </c>
      <c r="N19" s="77">
        <v>0</v>
      </c>
      <c r="O19" s="77">
        <v>0</v>
      </c>
      <c r="P19" s="77">
        <v>0</v>
      </c>
      <c r="Q19" s="77">
        <v>0</v>
      </c>
      <c r="R19" s="77">
        <v>0</v>
      </c>
      <c r="S19" s="77">
        <v>270508865</v>
      </c>
      <c r="T19" s="77">
        <v>-268701377</v>
      </c>
      <c r="U19" s="78">
        <f t="shared" si="4"/>
        <v>1807488</v>
      </c>
      <c r="V19" s="77">
        <v>0</v>
      </c>
      <c r="W19" s="78">
        <f t="shared" si="3"/>
        <v>1807488</v>
      </c>
    </row>
    <row r="20" spans="1:23" x14ac:dyDescent="0.2">
      <c r="A20" s="357" t="s">
        <v>340</v>
      </c>
      <c r="B20" s="357"/>
      <c r="C20" s="357"/>
      <c r="D20" s="357"/>
      <c r="E20" s="357"/>
      <c r="F20" s="35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57" t="s">
        <v>341</v>
      </c>
      <c r="B21" s="357"/>
      <c r="C21" s="357"/>
      <c r="D21" s="357"/>
      <c r="E21" s="357"/>
      <c r="F21" s="357"/>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57" t="s">
        <v>342</v>
      </c>
      <c r="B22" s="357"/>
      <c r="C22" s="357"/>
      <c r="D22" s="357"/>
      <c r="E22" s="357"/>
      <c r="F22" s="35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57" t="s">
        <v>343</v>
      </c>
      <c r="B23" s="357"/>
      <c r="C23" s="357"/>
      <c r="D23" s="357"/>
      <c r="E23" s="357"/>
      <c r="F23" s="35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57" t="s">
        <v>344</v>
      </c>
      <c r="B24" s="357"/>
      <c r="C24" s="357"/>
      <c r="D24" s="357"/>
      <c r="E24" s="357"/>
      <c r="F24" s="35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57" t="s">
        <v>345</v>
      </c>
      <c r="B25" s="357"/>
      <c r="C25" s="357"/>
      <c r="D25" s="357"/>
      <c r="E25" s="357"/>
      <c r="F25" s="357"/>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57" t="s">
        <v>346</v>
      </c>
      <c r="B26" s="357"/>
      <c r="C26" s="357"/>
      <c r="D26" s="357"/>
      <c r="E26" s="357"/>
      <c r="F26" s="357"/>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57" t="s">
        <v>347</v>
      </c>
      <c r="B27" s="357"/>
      <c r="C27" s="357"/>
      <c r="D27" s="357"/>
      <c r="E27" s="357"/>
      <c r="F27" s="357"/>
      <c r="G27" s="8">
        <v>21</v>
      </c>
      <c r="H27" s="77">
        <v>0</v>
      </c>
      <c r="I27" s="77">
        <v>0</v>
      </c>
      <c r="J27" s="77">
        <v>14142178</v>
      </c>
      <c r="K27" s="77">
        <v>0</v>
      </c>
      <c r="L27" s="77">
        <v>0</v>
      </c>
      <c r="M27" s="77">
        <v>0</v>
      </c>
      <c r="N27" s="77">
        <v>0</v>
      </c>
      <c r="O27" s="77">
        <v>0</v>
      </c>
      <c r="P27" s="77">
        <v>0</v>
      </c>
      <c r="Q27" s="77">
        <v>0</v>
      </c>
      <c r="R27" s="77">
        <v>0</v>
      </c>
      <c r="S27" s="77">
        <v>0</v>
      </c>
      <c r="T27" s="77">
        <v>-14142178</v>
      </c>
      <c r="U27" s="78">
        <f t="shared" si="4"/>
        <v>0</v>
      </c>
      <c r="V27" s="77">
        <v>0</v>
      </c>
      <c r="W27" s="78">
        <f t="shared" si="3"/>
        <v>0</v>
      </c>
    </row>
    <row r="28" spans="1:23" x14ac:dyDescent="0.2">
      <c r="A28" s="357" t="s">
        <v>348</v>
      </c>
      <c r="B28" s="357"/>
      <c r="C28" s="357"/>
      <c r="D28" s="357"/>
      <c r="E28" s="357"/>
      <c r="F28" s="35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75" t="s">
        <v>380</v>
      </c>
      <c r="B29" s="375"/>
      <c r="C29" s="375"/>
      <c r="D29" s="375"/>
      <c r="E29" s="375"/>
      <c r="F29" s="375"/>
      <c r="G29" s="10">
        <v>23</v>
      </c>
      <c r="H29" s="80">
        <f>SUM(H10:H28)</f>
        <v>1277985565</v>
      </c>
      <c r="I29" s="80">
        <f t="shared" ref="I29:W29" si="5">SUM(I10:I28)</f>
        <v>0</v>
      </c>
      <c r="J29" s="80">
        <f t="shared" si="5"/>
        <v>31847316</v>
      </c>
      <c r="K29" s="80">
        <f t="shared" si="5"/>
        <v>0</v>
      </c>
      <c r="L29" s="80">
        <f t="shared" si="5"/>
        <v>0</v>
      </c>
      <c r="M29" s="80">
        <f t="shared" si="5"/>
        <v>2228631</v>
      </c>
      <c r="N29" s="80">
        <f t="shared" si="5"/>
        <v>14210980</v>
      </c>
      <c r="O29" s="80">
        <f t="shared" si="5"/>
        <v>0</v>
      </c>
      <c r="P29" s="80">
        <f t="shared" si="5"/>
        <v>0</v>
      </c>
      <c r="Q29" s="80">
        <f t="shared" si="5"/>
        <v>0</v>
      </c>
      <c r="R29" s="80">
        <f t="shared" si="5"/>
        <v>0</v>
      </c>
      <c r="S29" s="80">
        <f t="shared" si="5"/>
        <v>473545869</v>
      </c>
      <c r="T29" s="80">
        <f t="shared" si="5"/>
        <v>149313639</v>
      </c>
      <c r="U29" s="80">
        <f t="shared" si="5"/>
        <v>1949132000</v>
      </c>
      <c r="V29" s="80">
        <f t="shared" si="5"/>
        <v>0</v>
      </c>
      <c r="W29" s="80">
        <f t="shared" si="5"/>
        <v>1949132000</v>
      </c>
    </row>
    <row r="30" spans="1:23" x14ac:dyDescent="0.2">
      <c r="A30" s="376" t="s">
        <v>349</v>
      </c>
      <c r="B30" s="377"/>
      <c r="C30" s="377"/>
      <c r="D30" s="377"/>
      <c r="E30" s="377"/>
      <c r="F30" s="377"/>
      <c r="G30" s="377"/>
      <c r="H30" s="377"/>
      <c r="I30" s="377"/>
      <c r="J30" s="377"/>
      <c r="K30" s="377"/>
      <c r="L30" s="377"/>
      <c r="M30" s="377"/>
      <c r="N30" s="377"/>
      <c r="O30" s="377"/>
      <c r="P30" s="377"/>
      <c r="Q30" s="377"/>
      <c r="R30" s="377"/>
      <c r="S30" s="377"/>
      <c r="T30" s="377"/>
      <c r="U30" s="377"/>
      <c r="V30" s="377"/>
      <c r="W30" s="377"/>
    </row>
    <row r="31" spans="1:23" ht="36.75" customHeight="1" x14ac:dyDescent="0.2">
      <c r="A31" s="378" t="s">
        <v>350</v>
      </c>
      <c r="B31" s="378"/>
      <c r="C31" s="378"/>
      <c r="D31" s="378"/>
      <c r="E31" s="378"/>
      <c r="F31" s="37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270508865</v>
      </c>
      <c r="T31" s="79">
        <f t="shared" si="6"/>
        <v>-268701377</v>
      </c>
      <c r="U31" s="79">
        <f t="shared" si="6"/>
        <v>1807488</v>
      </c>
      <c r="V31" s="79">
        <f t="shared" si="6"/>
        <v>0</v>
      </c>
      <c r="W31" s="79">
        <f t="shared" si="6"/>
        <v>1807488</v>
      </c>
    </row>
    <row r="32" spans="1:23" ht="31.5" customHeight="1" x14ac:dyDescent="0.2">
      <c r="A32" s="378" t="s">
        <v>351</v>
      </c>
      <c r="B32" s="378"/>
      <c r="C32" s="378"/>
      <c r="D32" s="378"/>
      <c r="E32" s="378"/>
      <c r="F32" s="37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270508865</v>
      </c>
      <c r="T32" s="79">
        <f t="shared" si="7"/>
        <v>-119387738</v>
      </c>
      <c r="U32" s="79">
        <f t="shared" si="7"/>
        <v>151121127</v>
      </c>
      <c r="V32" s="79">
        <f t="shared" si="7"/>
        <v>0</v>
      </c>
      <c r="W32" s="79">
        <f t="shared" si="7"/>
        <v>151121127</v>
      </c>
    </row>
    <row r="33" spans="1:23" ht="30.75" customHeight="1" x14ac:dyDescent="0.2">
      <c r="A33" s="379" t="s">
        <v>352</v>
      </c>
      <c r="B33" s="379"/>
      <c r="C33" s="379"/>
      <c r="D33" s="379"/>
      <c r="E33" s="379"/>
      <c r="F33" s="379"/>
      <c r="G33" s="10">
        <v>26</v>
      </c>
      <c r="H33" s="80">
        <f>SUM(H21:H28)</f>
        <v>0</v>
      </c>
      <c r="I33" s="80">
        <f t="shared" ref="I33:W33" si="8">SUM(I21:I28)</f>
        <v>0</v>
      </c>
      <c r="J33" s="80">
        <f t="shared" si="8"/>
        <v>14142178</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-14142178</v>
      </c>
      <c r="U33" s="80">
        <f t="shared" si="8"/>
        <v>0</v>
      </c>
      <c r="V33" s="80">
        <f t="shared" si="8"/>
        <v>0</v>
      </c>
      <c r="W33" s="80">
        <f t="shared" si="8"/>
        <v>0</v>
      </c>
    </row>
    <row r="34" spans="1:23" x14ac:dyDescent="0.2">
      <c r="A34" s="376" t="s">
        <v>353</v>
      </c>
      <c r="B34" s="380"/>
      <c r="C34" s="380"/>
      <c r="D34" s="380"/>
      <c r="E34" s="380"/>
      <c r="F34" s="380"/>
      <c r="G34" s="380"/>
      <c r="H34" s="380"/>
      <c r="I34" s="380"/>
      <c r="J34" s="380"/>
      <c r="K34" s="380"/>
      <c r="L34" s="380"/>
      <c r="M34" s="380"/>
      <c r="N34" s="380"/>
      <c r="O34" s="380"/>
      <c r="P34" s="380"/>
      <c r="Q34" s="380"/>
      <c r="R34" s="380"/>
      <c r="S34" s="380"/>
      <c r="T34" s="380"/>
      <c r="U34" s="380"/>
      <c r="V34" s="380"/>
      <c r="W34" s="380"/>
    </row>
    <row r="35" spans="1:23" x14ac:dyDescent="0.2">
      <c r="A35" s="374" t="s">
        <v>381</v>
      </c>
      <c r="B35" s="374"/>
      <c r="C35" s="374"/>
      <c r="D35" s="374"/>
      <c r="E35" s="374"/>
      <c r="F35" s="374"/>
      <c r="G35" s="8">
        <v>27</v>
      </c>
      <c r="H35" s="134">
        <v>1277985565</v>
      </c>
      <c r="I35" s="134">
        <v>0</v>
      </c>
      <c r="J35" s="134">
        <v>31847316</v>
      </c>
      <c r="K35" s="134">
        <v>0</v>
      </c>
      <c r="L35" s="134">
        <v>0</v>
      </c>
      <c r="M35" s="134">
        <v>2228631</v>
      </c>
      <c r="N35" s="134">
        <v>14210980</v>
      </c>
      <c r="O35" s="134">
        <v>0</v>
      </c>
      <c r="P35" s="134">
        <v>0</v>
      </c>
      <c r="Q35" s="134">
        <v>0</v>
      </c>
      <c r="R35" s="134">
        <v>0</v>
      </c>
      <c r="S35" s="134">
        <v>473545869</v>
      </c>
      <c r="T35" s="134">
        <v>149313639</v>
      </c>
      <c r="U35" s="78">
        <f t="shared" ref="U35:U37" si="9">H35+I35+J35+K35-L35+M35+N35+O35+P35+Q35+R35+S35+T35</f>
        <v>1949132000</v>
      </c>
      <c r="V35" s="77">
        <v>0</v>
      </c>
      <c r="W35" s="78">
        <f t="shared" ref="W35:W37" si="10">U35+V35</f>
        <v>1949132000</v>
      </c>
    </row>
    <row r="36" spans="1:23" x14ac:dyDescent="0.2">
      <c r="A36" s="357" t="s">
        <v>329</v>
      </c>
      <c r="B36" s="357"/>
      <c r="C36" s="357"/>
      <c r="D36" s="357"/>
      <c r="E36" s="357"/>
      <c r="F36" s="357"/>
      <c r="G36" s="8">
        <v>28</v>
      </c>
      <c r="H36" s="136">
        <v>0</v>
      </c>
      <c r="I36" s="136">
        <v>0</v>
      </c>
      <c r="J36" s="136">
        <v>0</v>
      </c>
      <c r="K36" s="136">
        <v>0</v>
      </c>
      <c r="L36" s="136">
        <v>0</v>
      </c>
      <c r="M36" s="136">
        <v>0</v>
      </c>
      <c r="N36" s="136">
        <v>0</v>
      </c>
      <c r="O36" s="136">
        <v>0</v>
      </c>
      <c r="P36" s="136">
        <v>0</v>
      </c>
      <c r="Q36" s="136">
        <v>0</v>
      </c>
      <c r="R36" s="136">
        <v>0</v>
      </c>
      <c r="S36" s="136">
        <v>0</v>
      </c>
      <c r="T36" s="136">
        <v>0</v>
      </c>
      <c r="U36" s="78">
        <f t="shared" si="9"/>
        <v>0</v>
      </c>
      <c r="V36" s="77">
        <v>0</v>
      </c>
      <c r="W36" s="78">
        <f t="shared" si="10"/>
        <v>0</v>
      </c>
    </row>
    <row r="37" spans="1:23" x14ac:dyDescent="0.2">
      <c r="A37" s="357" t="s">
        <v>330</v>
      </c>
      <c r="B37" s="357"/>
      <c r="C37" s="357"/>
      <c r="D37" s="357"/>
      <c r="E37" s="357"/>
      <c r="F37" s="357"/>
      <c r="G37" s="8">
        <v>29</v>
      </c>
      <c r="H37" s="136">
        <v>0</v>
      </c>
      <c r="I37" s="136">
        <v>0</v>
      </c>
      <c r="J37" s="136">
        <v>0</v>
      </c>
      <c r="K37" s="136">
        <v>0</v>
      </c>
      <c r="L37" s="136">
        <v>0</v>
      </c>
      <c r="M37" s="136">
        <v>0</v>
      </c>
      <c r="N37" s="136">
        <v>0</v>
      </c>
      <c r="O37" s="136">
        <v>0</v>
      </c>
      <c r="P37" s="136">
        <v>0</v>
      </c>
      <c r="Q37" s="136">
        <v>0</v>
      </c>
      <c r="R37" s="136">
        <v>0</v>
      </c>
      <c r="S37" s="136">
        <v>0</v>
      </c>
      <c r="T37" s="136">
        <v>0</v>
      </c>
      <c r="U37" s="78">
        <f t="shared" si="9"/>
        <v>0</v>
      </c>
      <c r="V37" s="77">
        <v>0</v>
      </c>
      <c r="W37" s="78">
        <f t="shared" si="10"/>
        <v>0</v>
      </c>
    </row>
    <row r="38" spans="1:23" ht="25.5" customHeight="1" x14ac:dyDescent="0.2">
      <c r="A38" s="358" t="s">
        <v>382</v>
      </c>
      <c r="B38" s="358"/>
      <c r="C38" s="358"/>
      <c r="D38" s="358"/>
      <c r="E38" s="358"/>
      <c r="F38" s="358"/>
      <c r="G38" s="9">
        <v>30</v>
      </c>
      <c r="H38" s="79">
        <f>H35+H36+H37</f>
        <v>1277985565</v>
      </c>
      <c r="I38" s="79">
        <f t="shared" ref="I38:W38" si="11">I35+I36+I37</f>
        <v>0</v>
      </c>
      <c r="J38" s="79">
        <f t="shared" si="11"/>
        <v>31847316</v>
      </c>
      <c r="K38" s="79">
        <f t="shared" si="11"/>
        <v>0</v>
      </c>
      <c r="L38" s="79">
        <f t="shared" si="11"/>
        <v>0</v>
      </c>
      <c r="M38" s="79">
        <f t="shared" si="11"/>
        <v>2228631</v>
      </c>
      <c r="N38" s="79">
        <f t="shared" si="11"/>
        <v>14210980</v>
      </c>
      <c r="O38" s="79">
        <f t="shared" si="11"/>
        <v>0</v>
      </c>
      <c r="P38" s="79">
        <f t="shared" si="11"/>
        <v>0</v>
      </c>
      <c r="Q38" s="79">
        <f t="shared" si="11"/>
        <v>0</v>
      </c>
      <c r="R38" s="79">
        <f t="shared" si="11"/>
        <v>0</v>
      </c>
      <c r="S38" s="79">
        <f t="shared" si="11"/>
        <v>473545869</v>
      </c>
      <c r="T38" s="79">
        <f t="shared" si="11"/>
        <v>149313639</v>
      </c>
      <c r="U38" s="79">
        <f t="shared" si="11"/>
        <v>1949132000</v>
      </c>
      <c r="V38" s="79">
        <f t="shared" si="11"/>
        <v>0</v>
      </c>
      <c r="W38" s="79">
        <f t="shared" si="11"/>
        <v>1949132000</v>
      </c>
    </row>
    <row r="39" spans="1:23" x14ac:dyDescent="0.2">
      <c r="A39" s="357" t="s">
        <v>331</v>
      </c>
      <c r="B39" s="357"/>
      <c r="C39" s="357"/>
      <c r="D39" s="357"/>
      <c r="E39" s="357"/>
      <c r="F39" s="357"/>
      <c r="G39" s="8">
        <v>31</v>
      </c>
      <c r="H39" s="81">
        <v>0</v>
      </c>
      <c r="I39" s="81">
        <v>0</v>
      </c>
      <c r="J39" s="81">
        <v>0</v>
      </c>
      <c r="K39" s="81">
        <v>0</v>
      </c>
      <c r="L39" s="81">
        <v>0</v>
      </c>
      <c r="M39" s="81">
        <v>0</v>
      </c>
      <c r="N39" s="81">
        <v>0</v>
      </c>
      <c r="O39" s="81">
        <v>0</v>
      </c>
      <c r="P39" s="81">
        <v>0</v>
      </c>
      <c r="Q39" s="81">
        <v>0</v>
      </c>
      <c r="R39" s="81">
        <v>0</v>
      </c>
      <c r="S39" s="81">
        <v>0</v>
      </c>
      <c r="T39" s="77">
        <v>-111587221</v>
      </c>
      <c r="U39" s="78">
        <f t="shared" ref="U39:U56" si="12">H39+I39+J39+K39-L39+M39+N39+O39+P39+Q39+R39+S39+T39</f>
        <v>-111587221</v>
      </c>
      <c r="V39" s="77">
        <v>0</v>
      </c>
      <c r="W39" s="78">
        <f t="shared" ref="W39:W56" si="13">U39+V39</f>
        <v>-111587221</v>
      </c>
    </row>
    <row r="40" spans="1:23" x14ac:dyDescent="0.2">
      <c r="A40" s="357" t="s">
        <v>332</v>
      </c>
      <c r="B40" s="357"/>
      <c r="C40" s="357"/>
      <c r="D40" s="357"/>
      <c r="E40" s="357"/>
      <c r="F40" s="357"/>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57" t="s">
        <v>354</v>
      </c>
      <c r="B41" s="357"/>
      <c r="C41" s="357"/>
      <c r="D41" s="357"/>
      <c r="E41" s="357"/>
      <c r="F41" s="357"/>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57" t="s">
        <v>334</v>
      </c>
      <c r="B42" s="357"/>
      <c r="C42" s="357"/>
      <c r="D42" s="357"/>
      <c r="E42" s="357"/>
      <c r="F42" s="35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57" t="s">
        <v>335</v>
      </c>
      <c r="B43" s="357"/>
      <c r="C43" s="357"/>
      <c r="D43" s="357"/>
      <c r="E43" s="357"/>
      <c r="F43" s="35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57" t="s">
        <v>336</v>
      </c>
      <c r="B44" s="357"/>
      <c r="C44" s="357"/>
      <c r="D44" s="357"/>
      <c r="E44" s="357"/>
      <c r="F44" s="35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57" t="s">
        <v>355</v>
      </c>
      <c r="B45" s="357"/>
      <c r="C45" s="357"/>
      <c r="D45" s="357"/>
      <c r="E45" s="357"/>
      <c r="F45" s="35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57" t="s">
        <v>338</v>
      </c>
      <c r="B46" s="357"/>
      <c r="C46" s="357"/>
      <c r="D46" s="357"/>
      <c r="E46" s="357"/>
      <c r="F46" s="35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57" t="s">
        <v>339</v>
      </c>
      <c r="B47" s="357"/>
      <c r="C47" s="357"/>
      <c r="D47" s="357"/>
      <c r="E47" s="357"/>
      <c r="F47" s="357"/>
      <c r="G47" s="8">
        <v>39</v>
      </c>
      <c r="H47" s="138">
        <v>0</v>
      </c>
      <c r="I47" s="138">
        <v>0</v>
      </c>
      <c r="J47" s="138">
        <v>0</v>
      </c>
      <c r="K47" s="138">
        <v>0</v>
      </c>
      <c r="L47" s="138">
        <v>0</v>
      </c>
      <c r="M47" s="138">
        <v>0</v>
      </c>
      <c r="N47" s="138">
        <v>0</v>
      </c>
      <c r="O47" s="138">
        <v>0</v>
      </c>
      <c r="P47" s="138">
        <v>0</v>
      </c>
      <c r="Q47" s="138">
        <v>0</v>
      </c>
      <c r="R47" s="138">
        <v>0</v>
      </c>
      <c r="S47" s="138">
        <v>141847957</v>
      </c>
      <c r="T47" s="138">
        <v>-141847957</v>
      </c>
      <c r="U47" s="78">
        <f t="shared" si="12"/>
        <v>0</v>
      </c>
      <c r="V47" s="77">
        <v>0</v>
      </c>
      <c r="W47" s="78">
        <f t="shared" si="13"/>
        <v>0</v>
      </c>
    </row>
    <row r="48" spans="1:23" x14ac:dyDescent="0.2">
      <c r="A48" s="357" t="s">
        <v>340</v>
      </c>
      <c r="B48" s="357"/>
      <c r="C48" s="357"/>
      <c r="D48" s="357"/>
      <c r="E48" s="357"/>
      <c r="F48" s="35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57" t="s">
        <v>356</v>
      </c>
      <c r="B49" s="357"/>
      <c r="C49" s="357"/>
      <c r="D49" s="357"/>
      <c r="E49" s="357"/>
      <c r="F49" s="35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57" t="s">
        <v>342</v>
      </c>
      <c r="B50" s="357"/>
      <c r="C50" s="357"/>
      <c r="D50" s="357"/>
      <c r="E50" s="357"/>
      <c r="F50" s="35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57" t="s">
        <v>357</v>
      </c>
      <c r="B51" s="357"/>
      <c r="C51" s="357"/>
      <c r="D51" s="357"/>
      <c r="E51" s="357"/>
      <c r="F51" s="35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57" t="s">
        <v>344</v>
      </c>
      <c r="B52" s="357"/>
      <c r="C52" s="357"/>
      <c r="D52" s="357"/>
      <c r="E52" s="357"/>
      <c r="F52" s="357"/>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57" t="s">
        <v>345</v>
      </c>
      <c r="B53" s="357"/>
      <c r="C53" s="357"/>
      <c r="D53" s="357"/>
      <c r="E53" s="357"/>
      <c r="F53" s="357"/>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57" t="s">
        <v>346</v>
      </c>
      <c r="B54" s="357"/>
      <c r="C54" s="357"/>
      <c r="D54" s="357"/>
      <c r="E54" s="357"/>
      <c r="F54" s="357"/>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57" t="s">
        <v>347</v>
      </c>
      <c r="B55" s="357"/>
      <c r="C55" s="357"/>
      <c r="D55" s="357"/>
      <c r="E55" s="357"/>
      <c r="F55" s="357"/>
      <c r="G55" s="8">
        <v>47</v>
      </c>
      <c r="H55" s="137">
        <v>0</v>
      </c>
      <c r="I55" s="137">
        <v>0</v>
      </c>
      <c r="J55" s="137">
        <v>7465682</v>
      </c>
      <c r="K55" s="137">
        <v>0</v>
      </c>
      <c r="L55" s="137">
        <v>0</v>
      </c>
      <c r="M55" s="137">
        <v>0</v>
      </c>
      <c r="N55" s="137">
        <v>0</v>
      </c>
      <c r="O55" s="137">
        <v>0</v>
      </c>
      <c r="P55" s="137">
        <v>0</v>
      </c>
      <c r="Q55" s="137">
        <v>0</v>
      </c>
      <c r="R55" s="137">
        <v>0</v>
      </c>
      <c r="S55" s="137">
        <v>0</v>
      </c>
      <c r="T55" s="137">
        <v>-7465682</v>
      </c>
      <c r="U55" s="78">
        <f t="shared" si="12"/>
        <v>0</v>
      </c>
      <c r="V55" s="77">
        <v>0</v>
      </c>
      <c r="W55" s="78">
        <f t="shared" si="13"/>
        <v>0</v>
      </c>
    </row>
    <row r="56" spans="1:23" x14ac:dyDescent="0.2">
      <c r="A56" s="357" t="s">
        <v>348</v>
      </c>
      <c r="B56" s="357"/>
      <c r="C56" s="357"/>
      <c r="D56" s="357"/>
      <c r="E56" s="357"/>
      <c r="F56" s="35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75" t="s">
        <v>383</v>
      </c>
      <c r="B57" s="375"/>
      <c r="C57" s="375"/>
      <c r="D57" s="375"/>
      <c r="E57" s="375"/>
      <c r="F57" s="375"/>
      <c r="G57" s="10">
        <v>49</v>
      </c>
      <c r="H57" s="80">
        <f>SUM(H38:H56)</f>
        <v>1277985565</v>
      </c>
      <c r="I57" s="80">
        <f t="shared" ref="I57:W57" si="14">SUM(I38:I56)</f>
        <v>0</v>
      </c>
      <c r="J57" s="80">
        <f t="shared" si="14"/>
        <v>39312998</v>
      </c>
      <c r="K57" s="80">
        <f t="shared" si="14"/>
        <v>0</v>
      </c>
      <c r="L57" s="80">
        <f t="shared" si="14"/>
        <v>0</v>
      </c>
      <c r="M57" s="80">
        <f t="shared" si="14"/>
        <v>2228631</v>
      </c>
      <c r="N57" s="80">
        <f t="shared" si="14"/>
        <v>14210980</v>
      </c>
      <c r="O57" s="80">
        <f t="shared" si="14"/>
        <v>0</v>
      </c>
      <c r="P57" s="80">
        <f t="shared" si="14"/>
        <v>0</v>
      </c>
      <c r="Q57" s="80">
        <f t="shared" si="14"/>
        <v>0</v>
      </c>
      <c r="R57" s="80">
        <f t="shared" si="14"/>
        <v>0</v>
      </c>
      <c r="S57" s="80">
        <f t="shared" si="14"/>
        <v>615393826</v>
      </c>
      <c r="T57" s="80">
        <f t="shared" si="14"/>
        <v>-111587221</v>
      </c>
      <c r="U57" s="80">
        <f t="shared" si="14"/>
        <v>1837544779</v>
      </c>
      <c r="V57" s="80">
        <f t="shared" si="14"/>
        <v>0</v>
      </c>
      <c r="W57" s="80">
        <f t="shared" si="14"/>
        <v>1837544779</v>
      </c>
    </row>
    <row r="58" spans="1:23" x14ac:dyDescent="0.2">
      <c r="A58" s="376" t="s">
        <v>349</v>
      </c>
      <c r="B58" s="377"/>
      <c r="C58" s="377"/>
      <c r="D58" s="377"/>
      <c r="E58" s="377"/>
      <c r="F58" s="377"/>
      <c r="G58" s="377"/>
      <c r="H58" s="377"/>
      <c r="I58" s="377"/>
      <c r="J58" s="377"/>
      <c r="K58" s="377"/>
      <c r="L58" s="377"/>
      <c r="M58" s="377"/>
      <c r="N58" s="377"/>
      <c r="O58" s="377"/>
      <c r="P58" s="377"/>
      <c r="Q58" s="377"/>
      <c r="R58" s="377"/>
      <c r="S58" s="377"/>
      <c r="T58" s="377"/>
      <c r="U58" s="377"/>
      <c r="V58" s="377"/>
      <c r="W58" s="377"/>
    </row>
    <row r="59" spans="1:23" ht="31.5" customHeight="1" x14ac:dyDescent="0.2">
      <c r="A59" s="378" t="s">
        <v>358</v>
      </c>
      <c r="B59" s="378"/>
      <c r="C59" s="378"/>
      <c r="D59" s="378"/>
      <c r="E59" s="378"/>
      <c r="F59" s="37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141847957</v>
      </c>
      <c r="T59" s="79">
        <f t="shared" si="15"/>
        <v>-141847957</v>
      </c>
      <c r="U59" s="79">
        <f t="shared" si="15"/>
        <v>0</v>
      </c>
      <c r="V59" s="79">
        <f t="shared" si="15"/>
        <v>0</v>
      </c>
      <c r="W59" s="79">
        <f t="shared" si="15"/>
        <v>0</v>
      </c>
    </row>
    <row r="60" spans="1:23" ht="27.75" customHeight="1" x14ac:dyDescent="0.2">
      <c r="A60" s="378" t="s">
        <v>359</v>
      </c>
      <c r="B60" s="378"/>
      <c r="C60" s="378"/>
      <c r="D60" s="378"/>
      <c r="E60" s="378"/>
      <c r="F60" s="37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141847957</v>
      </c>
      <c r="T60" s="79">
        <f t="shared" si="16"/>
        <v>-253435178</v>
      </c>
      <c r="U60" s="79">
        <f t="shared" si="16"/>
        <v>-111587221</v>
      </c>
      <c r="V60" s="79">
        <f t="shared" si="16"/>
        <v>0</v>
      </c>
      <c r="W60" s="79">
        <f t="shared" si="16"/>
        <v>-111587221</v>
      </c>
    </row>
    <row r="61" spans="1:23" ht="29.25" customHeight="1" x14ac:dyDescent="0.2">
      <c r="A61" s="379" t="s">
        <v>360</v>
      </c>
      <c r="B61" s="379"/>
      <c r="C61" s="379"/>
      <c r="D61" s="379"/>
      <c r="E61" s="379"/>
      <c r="F61" s="379"/>
      <c r="G61" s="10">
        <v>52</v>
      </c>
      <c r="H61" s="80">
        <f>SUM(H49:H56)</f>
        <v>0</v>
      </c>
      <c r="I61" s="80">
        <f t="shared" ref="I61:W61" si="17">SUM(I49:I56)</f>
        <v>0</v>
      </c>
      <c r="J61" s="80">
        <f t="shared" si="17"/>
        <v>7465682</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-7465682</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61"/>
  <sheetViews>
    <sheetView topLeftCell="A61" zoomScale="90" zoomScaleNormal="90" workbookViewId="0">
      <selection activeCell="P77" sqref="P77"/>
    </sheetView>
  </sheetViews>
  <sheetFormatPr defaultRowHeight="12.75" x14ac:dyDescent="0.2"/>
  <cols>
    <col min="2" max="2" width="10.42578125" customWidth="1"/>
    <col min="4" max="4" width="8.85546875" customWidth="1"/>
    <col min="5" max="5" width="8.7109375" style="131" customWidth="1"/>
    <col min="6" max="6" width="7.140625" style="131" customWidth="1"/>
    <col min="8" max="8" width="10.7109375" customWidth="1"/>
    <col min="9" max="9" width="18.42578125" customWidth="1"/>
    <col min="10" max="10" width="9" customWidth="1"/>
    <col min="11" max="11" width="6.42578125" style="131" customWidth="1"/>
    <col min="12" max="12" width="8.7109375" style="131" customWidth="1"/>
    <col min="13" max="13" width="4.140625" style="131" customWidth="1"/>
    <col min="14" max="14" width="18" style="131" customWidth="1"/>
    <col min="15" max="15" width="21.85546875" customWidth="1"/>
    <col min="16" max="16" width="32.28515625" customWidth="1"/>
  </cols>
  <sheetData>
    <row r="1" spans="1:19" ht="12.75" customHeight="1" x14ac:dyDescent="0.2">
      <c r="A1" s="402" t="s">
        <v>450</v>
      </c>
      <c r="B1" s="402"/>
      <c r="C1" s="402"/>
      <c r="D1" s="402"/>
      <c r="E1" s="402"/>
      <c r="F1" s="402"/>
      <c r="G1" s="402"/>
      <c r="H1" s="402"/>
      <c r="I1" s="402"/>
      <c r="J1" s="402"/>
      <c r="K1" s="402"/>
      <c r="L1" s="402"/>
      <c r="M1" s="402"/>
      <c r="N1" s="402"/>
      <c r="O1" s="402"/>
      <c r="P1" s="402"/>
      <c r="Q1" s="402"/>
      <c r="R1" s="402"/>
      <c r="S1" s="402"/>
    </row>
    <row r="2" spans="1:19" x14ac:dyDescent="0.2">
      <c r="A2" s="402"/>
      <c r="B2" s="402"/>
      <c r="C2" s="402"/>
      <c r="D2" s="402"/>
      <c r="E2" s="402"/>
      <c r="F2" s="402"/>
      <c r="G2" s="402"/>
      <c r="H2" s="402"/>
      <c r="I2" s="402"/>
      <c r="J2" s="402"/>
      <c r="K2" s="402"/>
      <c r="L2" s="402"/>
      <c r="M2" s="402"/>
      <c r="N2" s="402"/>
      <c r="O2" s="402"/>
      <c r="P2" s="402"/>
      <c r="Q2" s="402"/>
      <c r="R2" s="402"/>
      <c r="S2" s="402"/>
    </row>
    <row r="3" spans="1:19" x14ac:dyDescent="0.2">
      <c r="A3" s="402"/>
      <c r="B3" s="402"/>
      <c r="C3" s="402"/>
      <c r="D3" s="402"/>
      <c r="E3" s="402"/>
      <c r="F3" s="402"/>
      <c r="G3" s="402"/>
      <c r="H3" s="402"/>
      <c r="I3" s="402"/>
      <c r="J3" s="402"/>
      <c r="K3" s="402"/>
      <c r="L3" s="402"/>
      <c r="M3" s="402"/>
      <c r="N3" s="402"/>
      <c r="O3" s="402"/>
      <c r="P3" s="402"/>
      <c r="Q3" s="402"/>
      <c r="R3" s="402"/>
      <c r="S3" s="402"/>
    </row>
    <row r="4" spans="1:19" x14ac:dyDescent="0.2">
      <c r="A4" s="402"/>
      <c r="B4" s="402"/>
      <c r="C4" s="402"/>
      <c r="D4" s="402"/>
      <c r="E4" s="402"/>
      <c r="F4" s="402"/>
      <c r="G4" s="402"/>
      <c r="H4" s="402"/>
      <c r="I4" s="402"/>
      <c r="J4" s="402"/>
      <c r="K4" s="402"/>
      <c r="L4" s="402"/>
      <c r="M4" s="402"/>
      <c r="N4" s="402"/>
      <c r="O4" s="402"/>
      <c r="P4" s="402"/>
      <c r="Q4" s="402"/>
      <c r="R4" s="402"/>
      <c r="S4" s="402"/>
    </row>
    <row r="5" spans="1:19" x14ac:dyDescent="0.2">
      <c r="A5" s="402"/>
      <c r="B5" s="402"/>
      <c r="C5" s="402"/>
      <c r="D5" s="402"/>
      <c r="E5" s="402"/>
      <c r="F5" s="402"/>
      <c r="G5" s="402"/>
      <c r="H5" s="402"/>
      <c r="I5" s="402"/>
      <c r="J5" s="402"/>
      <c r="K5" s="402"/>
      <c r="L5" s="402"/>
      <c r="M5" s="402"/>
      <c r="N5" s="402"/>
      <c r="O5" s="402"/>
      <c r="P5" s="402"/>
      <c r="Q5" s="402"/>
      <c r="R5" s="402"/>
      <c r="S5" s="402"/>
    </row>
    <row r="6" spans="1:19" x14ac:dyDescent="0.2">
      <c r="A6" s="402"/>
      <c r="B6" s="402"/>
      <c r="C6" s="402"/>
      <c r="D6" s="402"/>
      <c r="E6" s="402"/>
      <c r="F6" s="402"/>
      <c r="G6" s="402"/>
      <c r="H6" s="402"/>
      <c r="I6" s="402"/>
      <c r="J6" s="402"/>
      <c r="K6" s="402"/>
      <c r="L6" s="402"/>
      <c r="M6" s="402"/>
      <c r="N6" s="402"/>
      <c r="O6" s="402"/>
      <c r="P6" s="402"/>
      <c r="Q6" s="402"/>
      <c r="R6" s="402"/>
      <c r="S6" s="402"/>
    </row>
    <row r="7" spans="1:19" x14ac:dyDescent="0.2">
      <c r="A7" s="402"/>
      <c r="B7" s="402"/>
      <c r="C7" s="402"/>
      <c r="D7" s="402"/>
      <c r="E7" s="402"/>
      <c r="F7" s="402"/>
      <c r="G7" s="402"/>
      <c r="H7" s="402"/>
      <c r="I7" s="402"/>
      <c r="J7" s="402"/>
      <c r="K7" s="402"/>
      <c r="L7" s="402"/>
      <c r="M7" s="402"/>
      <c r="N7" s="402"/>
      <c r="O7" s="402"/>
      <c r="P7" s="402"/>
      <c r="Q7" s="402"/>
      <c r="R7" s="402"/>
      <c r="S7" s="402"/>
    </row>
    <row r="8" spans="1:19" x14ac:dyDescent="0.2">
      <c r="A8" s="402"/>
      <c r="B8" s="402"/>
      <c r="C8" s="402"/>
      <c r="D8" s="402"/>
      <c r="E8" s="402"/>
      <c r="F8" s="402"/>
      <c r="G8" s="402"/>
      <c r="H8" s="402"/>
      <c r="I8" s="402"/>
      <c r="J8" s="402"/>
      <c r="K8" s="402"/>
      <c r="L8" s="402"/>
      <c r="M8" s="402"/>
      <c r="N8" s="402"/>
      <c r="O8" s="402"/>
      <c r="P8" s="402"/>
      <c r="Q8" s="402"/>
      <c r="R8" s="402"/>
      <c r="S8" s="402"/>
    </row>
    <row r="9" spans="1:19" x14ac:dyDescent="0.2">
      <c r="A9" s="402"/>
      <c r="B9" s="402"/>
      <c r="C9" s="402"/>
      <c r="D9" s="402"/>
      <c r="E9" s="402"/>
      <c r="F9" s="402"/>
      <c r="G9" s="402"/>
      <c r="H9" s="402"/>
      <c r="I9" s="402"/>
      <c r="J9" s="402"/>
      <c r="K9" s="402"/>
      <c r="L9" s="402"/>
      <c r="M9" s="402"/>
      <c r="N9" s="402"/>
      <c r="O9" s="402"/>
      <c r="P9" s="402"/>
      <c r="Q9" s="402"/>
      <c r="R9" s="402"/>
      <c r="S9" s="402"/>
    </row>
    <row r="10" spans="1:19" x14ac:dyDescent="0.2">
      <c r="A10" s="402"/>
      <c r="B10" s="402"/>
      <c r="C10" s="402"/>
      <c r="D10" s="402"/>
      <c r="E10" s="402"/>
      <c r="F10" s="402"/>
      <c r="G10" s="402"/>
      <c r="H10" s="402"/>
      <c r="I10" s="402"/>
      <c r="J10" s="402"/>
      <c r="K10" s="402"/>
      <c r="L10" s="402"/>
      <c r="M10" s="402"/>
      <c r="N10" s="402"/>
      <c r="O10" s="402"/>
      <c r="P10" s="402"/>
      <c r="Q10" s="402"/>
      <c r="R10" s="402"/>
      <c r="S10" s="402"/>
    </row>
    <row r="11" spans="1:19" x14ac:dyDescent="0.2">
      <c r="A11" s="402"/>
      <c r="B11" s="402"/>
      <c r="C11" s="402"/>
      <c r="D11" s="402"/>
      <c r="E11" s="402"/>
      <c r="F11" s="402"/>
      <c r="G11" s="402"/>
      <c r="H11" s="402"/>
      <c r="I11" s="402"/>
      <c r="J11" s="402"/>
      <c r="K11" s="402"/>
      <c r="L11" s="402"/>
      <c r="M11" s="402"/>
      <c r="N11" s="402"/>
      <c r="O11" s="402"/>
      <c r="P11" s="402"/>
      <c r="Q11" s="402"/>
      <c r="R11" s="402"/>
      <c r="S11" s="402"/>
    </row>
    <row r="12" spans="1:19" x14ac:dyDescent="0.2">
      <c r="A12" s="402"/>
      <c r="B12" s="402"/>
      <c r="C12" s="402"/>
      <c r="D12" s="402"/>
      <c r="E12" s="402"/>
      <c r="F12" s="402"/>
      <c r="G12" s="402"/>
      <c r="H12" s="402"/>
      <c r="I12" s="402"/>
      <c r="J12" s="402"/>
      <c r="K12" s="402"/>
      <c r="L12" s="402"/>
      <c r="M12" s="402"/>
      <c r="N12" s="402"/>
      <c r="O12" s="402"/>
      <c r="P12" s="402"/>
      <c r="Q12" s="402"/>
      <c r="R12" s="402"/>
      <c r="S12" s="402"/>
    </row>
    <row r="13" spans="1:19" x14ac:dyDescent="0.2">
      <c r="A13" s="402"/>
      <c r="B13" s="402"/>
      <c r="C13" s="402"/>
      <c r="D13" s="402"/>
      <c r="E13" s="402"/>
      <c r="F13" s="402"/>
      <c r="G13" s="402"/>
      <c r="H13" s="402"/>
      <c r="I13" s="402"/>
      <c r="J13" s="402"/>
      <c r="K13" s="402"/>
      <c r="L13" s="402"/>
      <c r="M13" s="402"/>
      <c r="N13" s="402"/>
      <c r="O13" s="402"/>
      <c r="P13" s="402"/>
      <c r="Q13" s="402"/>
      <c r="R13" s="402"/>
      <c r="S13" s="402"/>
    </row>
    <row r="14" spans="1:19" x14ac:dyDescent="0.2">
      <c r="A14" s="402"/>
      <c r="B14" s="402"/>
      <c r="C14" s="402"/>
      <c r="D14" s="402"/>
      <c r="E14" s="402"/>
      <c r="F14" s="402"/>
      <c r="G14" s="402"/>
      <c r="H14" s="402"/>
      <c r="I14" s="402"/>
      <c r="J14" s="402"/>
      <c r="K14" s="402"/>
      <c r="L14" s="402"/>
      <c r="M14" s="402"/>
      <c r="N14" s="402"/>
      <c r="O14" s="402"/>
      <c r="P14" s="402"/>
      <c r="Q14" s="402"/>
      <c r="R14" s="402"/>
      <c r="S14" s="402"/>
    </row>
    <row r="15" spans="1:19" x14ac:dyDescent="0.2">
      <c r="A15" s="402"/>
      <c r="B15" s="402"/>
      <c r="C15" s="402"/>
      <c r="D15" s="402"/>
      <c r="E15" s="402"/>
      <c r="F15" s="402"/>
      <c r="G15" s="402"/>
      <c r="H15" s="402"/>
      <c r="I15" s="402"/>
      <c r="J15" s="402"/>
      <c r="K15" s="402"/>
      <c r="L15" s="402"/>
      <c r="M15" s="402"/>
      <c r="N15" s="402"/>
      <c r="O15" s="402"/>
      <c r="P15" s="402"/>
      <c r="Q15" s="402"/>
      <c r="R15" s="402"/>
      <c r="S15" s="402"/>
    </row>
    <row r="16" spans="1:19" x14ac:dyDescent="0.2">
      <c r="A16" s="402"/>
      <c r="B16" s="402"/>
      <c r="C16" s="402"/>
      <c r="D16" s="402"/>
      <c r="E16" s="402"/>
      <c r="F16" s="402"/>
      <c r="G16" s="402"/>
      <c r="H16" s="402"/>
      <c r="I16" s="402"/>
      <c r="J16" s="402"/>
      <c r="K16" s="402"/>
      <c r="L16" s="402"/>
      <c r="M16" s="402"/>
      <c r="N16" s="402"/>
      <c r="O16" s="402"/>
      <c r="P16" s="402"/>
      <c r="Q16" s="402"/>
      <c r="R16" s="402"/>
      <c r="S16" s="402"/>
    </row>
    <row r="17" spans="1:19" x14ac:dyDescent="0.2">
      <c r="A17" s="402"/>
      <c r="B17" s="402"/>
      <c r="C17" s="402"/>
      <c r="D17" s="402"/>
      <c r="E17" s="402"/>
      <c r="F17" s="402"/>
      <c r="G17" s="402"/>
      <c r="H17" s="402"/>
      <c r="I17" s="402"/>
      <c r="J17" s="402"/>
      <c r="K17" s="402"/>
      <c r="L17" s="402"/>
      <c r="M17" s="402"/>
      <c r="N17" s="402"/>
      <c r="O17" s="402"/>
      <c r="P17" s="402"/>
      <c r="Q17" s="402"/>
      <c r="R17" s="402"/>
      <c r="S17" s="402"/>
    </row>
    <row r="18" spans="1:19" x14ac:dyDescent="0.2">
      <c r="A18" s="402"/>
      <c r="B18" s="402"/>
      <c r="C18" s="402"/>
      <c r="D18" s="402"/>
      <c r="E18" s="402"/>
      <c r="F18" s="402"/>
      <c r="G18" s="402"/>
      <c r="H18" s="402"/>
      <c r="I18" s="402"/>
      <c r="J18" s="402"/>
      <c r="K18" s="402"/>
      <c r="L18" s="402"/>
      <c r="M18" s="402"/>
      <c r="N18" s="402"/>
      <c r="O18" s="402"/>
      <c r="P18" s="402"/>
      <c r="Q18" s="402"/>
      <c r="R18" s="402"/>
      <c r="S18" s="402"/>
    </row>
    <row r="19" spans="1:19" x14ac:dyDescent="0.2">
      <c r="A19" s="402"/>
      <c r="B19" s="402"/>
      <c r="C19" s="402"/>
      <c r="D19" s="402"/>
      <c r="E19" s="402"/>
      <c r="F19" s="402"/>
      <c r="G19" s="402"/>
      <c r="H19" s="402"/>
      <c r="I19" s="402"/>
      <c r="J19" s="402"/>
      <c r="K19" s="402"/>
      <c r="L19" s="402"/>
      <c r="M19" s="402"/>
      <c r="N19" s="402"/>
      <c r="O19" s="402"/>
      <c r="P19" s="402"/>
      <c r="Q19" s="402"/>
      <c r="R19" s="402"/>
      <c r="S19" s="402"/>
    </row>
    <row r="20" spans="1:19" x14ac:dyDescent="0.2">
      <c r="A20" s="402"/>
      <c r="B20" s="402"/>
      <c r="C20" s="402"/>
      <c r="D20" s="402"/>
      <c r="E20" s="402"/>
      <c r="F20" s="402"/>
      <c r="G20" s="402"/>
      <c r="H20" s="402"/>
      <c r="I20" s="402"/>
      <c r="J20" s="402"/>
      <c r="K20" s="402"/>
      <c r="L20" s="402"/>
      <c r="M20" s="402"/>
      <c r="N20" s="402"/>
      <c r="O20" s="402"/>
      <c r="P20" s="402"/>
      <c r="Q20" s="402"/>
      <c r="R20" s="402"/>
      <c r="S20" s="402"/>
    </row>
    <row r="21" spans="1:19" x14ac:dyDescent="0.2">
      <c r="A21" s="402"/>
      <c r="B21" s="402"/>
      <c r="C21" s="402"/>
      <c r="D21" s="402"/>
      <c r="E21" s="402"/>
      <c r="F21" s="402"/>
      <c r="G21" s="402"/>
      <c r="H21" s="402"/>
      <c r="I21" s="402"/>
      <c r="J21" s="402"/>
      <c r="K21" s="402"/>
      <c r="L21" s="402"/>
      <c r="M21" s="402"/>
      <c r="N21" s="402"/>
      <c r="O21" s="402"/>
      <c r="P21" s="402"/>
      <c r="Q21" s="402"/>
      <c r="R21" s="402"/>
      <c r="S21" s="402"/>
    </row>
    <row r="22" spans="1:19" x14ac:dyDescent="0.2">
      <c r="A22" s="402"/>
      <c r="B22" s="402"/>
      <c r="C22" s="402"/>
      <c r="D22" s="402"/>
      <c r="E22" s="402"/>
      <c r="F22" s="402"/>
      <c r="G22" s="402"/>
      <c r="H22" s="402"/>
      <c r="I22" s="402"/>
      <c r="J22" s="402"/>
      <c r="K22" s="402"/>
      <c r="L22" s="402"/>
      <c r="M22" s="402"/>
      <c r="N22" s="402"/>
      <c r="O22" s="402"/>
      <c r="P22" s="402"/>
      <c r="Q22" s="402"/>
      <c r="R22" s="402"/>
      <c r="S22" s="402"/>
    </row>
    <row r="23" spans="1:19" x14ac:dyDescent="0.2">
      <c r="A23" s="402"/>
      <c r="B23" s="402"/>
      <c r="C23" s="402"/>
      <c r="D23" s="402"/>
      <c r="E23" s="402"/>
      <c r="F23" s="402"/>
      <c r="G23" s="402"/>
      <c r="H23" s="402"/>
      <c r="I23" s="402"/>
      <c r="J23" s="402"/>
      <c r="K23" s="402"/>
      <c r="L23" s="402"/>
      <c r="M23" s="402"/>
      <c r="N23" s="402"/>
      <c r="O23" s="402"/>
      <c r="P23" s="402"/>
      <c r="Q23" s="402"/>
      <c r="R23" s="402"/>
      <c r="S23" s="402"/>
    </row>
    <row r="24" spans="1:19" x14ac:dyDescent="0.2">
      <c r="A24" s="402"/>
      <c r="B24" s="402"/>
      <c r="C24" s="402"/>
      <c r="D24" s="402"/>
      <c r="E24" s="402"/>
      <c r="F24" s="402"/>
      <c r="G24" s="402"/>
      <c r="H24" s="402"/>
      <c r="I24" s="402"/>
      <c r="J24" s="402"/>
      <c r="K24" s="402"/>
      <c r="L24" s="402"/>
      <c r="M24" s="402"/>
      <c r="N24" s="402"/>
      <c r="O24" s="402"/>
      <c r="P24" s="402"/>
      <c r="Q24" s="402"/>
      <c r="R24" s="402"/>
      <c r="S24" s="402"/>
    </row>
    <row r="25" spans="1:19" ht="119.25" customHeight="1" x14ac:dyDescent="0.2">
      <c r="A25" s="402"/>
      <c r="B25" s="402"/>
      <c r="C25" s="402"/>
      <c r="D25" s="402"/>
      <c r="E25" s="402"/>
      <c r="F25" s="402"/>
      <c r="G25" s="402"/>
      <c r="H25" s="402"/>
      <c r="I25" s="402"/>
      <c r="J25" s="402"/>
      <c r="K25" s="402"/>
      <c r="L25" s="402"/>
      <c r="M25" s="402"/>
      <c r="N25" s="402"/>
      <c r="O25" s="402"/>
      <c r="P25" s="402"/>
      <c r="Q25" s="402"/>
      <c r="R25" s="402"/>
      <c r="S25" s="402"/>
    </row>
    <row r="26" spans="1:19" ht="90" customHeight="1" x14ac:dyDescent="0.2">
      <c r="A26" s="402"/>
      <c r="B26" s="402"/>
      <c r="C26" s="402"/>
      <c r="D26" s="402"/>
      <c r="E26" s="402"/>
      <c r="F26" s="402"/>
      <c r="G26" s="402"/>
      <c r="H26" s="402"/>
      <c r="I26" s="402"/>
      <c r="J26" s="402"/>
      <c r="K26" s="402"/>
      <c r="L26" s="402"/>
      <c r="M26" s="402"/>
      <c r="N26" s="402"/>
      <c r="O26" s="402"/>
      <c r="P26" s="402"/>
      <c r="Q26" s="402"/>
      <c r="R26" s="402"/>
      <c r="S26" s="402"/>
    </row>
    <row r="27" spans="1:19" ht="87" customHeight="1" x14ac:dyDescent="0.2">
      <c r="A27" s="402"/>
      <c r="B27" s="402"/>
      <c r="C27" s="402"/>
      <c r="D27" s="402"/>
      <c r="E27" s="402"/>
      <c r="F27" s="402"/>
      <c r="G27" s="402"/>
      <c r="H27" s="402"/>
      <c r="I27" s="402"/>
      <c r="J27" s="402"/>
      <c r="K27" s="402"/>
      <c r="L27" s="402"/>
      <c r="M27" s="402"/>
      <c r="N27" s="402"/>
      <c r="O27" s="402"/>
      <c r="P27" s="402"/>
      <c r="Q27" s="402"/>
      <c r="R27" s="402"/>
      <c r="S27" s="402"/>
    </row>
    <row r="28" spans="1:19" ht="84" customHeight="1" x14ac:dyDescent="0.2">
      <c r="A28" s="402"/>
      <c r="B28" s="402"/>
      <c r="C28" s="402"/>
      <c r="D28" s="402"/>
      <c r="E28" s="402"/>
      <c r="F28" s="402"/>
      <c r="G28" s="402"/>
      <c r="H28" s="402"/>
      <c r="I28" s="402"/>
      <c r="J28" s="402"/>
      <c r="K28" s="402"/>
      <c r="L28" s="402"/>
      <c r="M28" s="402"/>
      <c r="N28" s="402"/>
      <c r="O28" s="402"/>
      <c r="P28" s="402"/>
      <c r="Q28" s="402"/>
      <c r="R28" s="402"/>
      <c r="S28" s="402"/>
    </row>
    <row r="29" spans="1:19" ht="148.5" customHeight="1" x14ac:dyDescent="0.2">
      <c r="A29" s="402"/>
      <c r="B29" s="402"/>
      <c r="C29" s="402"/>
      <c r="D29" s="402"/>
      <c r="E29" s="402"/>
      <c r="F29" s="402"/>
      <c r="G29" s="402"/>
      <c r="H29" s="402"/>
      <c r="I29" s="402"/>
      <c r="J29" s="402"/>
      <c r="K29" s="402"/>
      <c r="L29" s="402"/>
      <c r="M29" s="402"/>
      <c r="N29" s="402"/>
      <c r="O29" s="402"/>
      <c r="P29" s="402"/>
      <c r="Q29" s="402"/>
      <c r="R29" s="402"/>
      <c r="S29" s="402"/>
    </row>
    <row r="30" spans="1:19" ht="123" customHeight="1" x14ac:dyDescent="0.2">
      <c r="A30" s="402"/>
      <c r="B30" s="402"/>
      <c r="C30" s="402"/>
      <c r="D30" s="402"/>
      <c r="E30" s="402"/>
      <c r="F30" s="402"/>
      <c r="G30" s="402"/>
      <c r="H30" s="402"/>
      <c r="I30" s="402"/>
      <c r="J30" s="402"/>
      <c r="K30" s="402"/>
      <c r="L30" s="402"/>
      <c r="M30" s="402"/>
      <c r="N30" s="402"/>
      <c r="O30" s="402"/>
      <c r="P30" s="402"/>
      <c r="Q30" s="402"/>
      <c r="R30" s="402"/>
      <c r="S30" s="402"/>
    </row>
    <row r="31" spans="1:19" ht="60" customHeight="1" x14ac:dyDescent="0.2">
      <c r="A31" s="402"/>
      <c r="B31" s="402"/>
      <c r="C31" s="402"/>
      <c r="D31" s="402"/>
      <c r="E31" s="402"/>
      <c r="F31" s="402"/>
      <c r="G31" s="402"/>
      <c r="H31" s="402"/>
      <c r="I31" s="402"/>
      <c r="J31" s="402"/>
      <c r="K31" s="402"/>
      <c r="L31" s="402"/>
      <c r="M31" s="402"/>
      <c r="N31" s="402"/>
      <c r="O31" s="402"/>
      <c r="P31" s="402"/>
      <c r="Q31" s="402"/>
      <c r="R31" s="402"/>
      <c r="S31" s="402"/>
    </row>
    <row r="32" spans="1:19" ht="12.75" customHeight="1" x14ac:dyDescent="0.2">
      <c r="A32" s="403" t="s">
        <v>460</v>
      </c>
      <c r="B32" s="403"/>
      <c r="C32" s="403"/>
      <c r="D32" s="403"/>
      <c r="E32" s="403"/>
      <c r="F32" s="403"/>
      <c r="G32" s="403"/>
      <c r="H32" s="403"/>
      <c r="I32" s="403"/>
      <c r="J32" s="403"/>
      <c r="K32" s="403"/>
      <c r="L32" s="403"/>
      <c r="M32" s="403"/>
      <c r="N32" s="403"/>
      <c r="O32" s="403"/>
      <c r="P32" s="403"/>
      <c r="Q32" s="403"/>
      <c r="R32" s="403"/>
      <c r="S32" s="403"/>
    </row>
    <row r="33" spans="1:19" x14ac:dyDescent="0.2">
      <c r="A33" s="403"/>
      <c r="B33" s="403"/>
      <c r="C33" s="403"/>
      <c r="D33" s="403"/>
      <c r="E33" s="403"/>
      <c r="F33" s="403"/>
      <c r="G33" s="403"/>
      <c r="H33" s="403"/>
      <c r="I33" s="403"/>
      <c r="J33" s="403"/>
      <c r="K33" s="403"/>
      <c r="L33" s="403"/>
      <c r="M33" s="403"/>
      <c r="N33" s="403"/>
      <c r="O33" s="403"/>
      <c r="P33" s="403"/>
      <c r="Q33" s="403"/>
      <c r="R33" s="403"/>
      <c r="S33" s="403"/>
    </row>
    <row r="34" spans="1:19" x14ac:dyDescent="0.2">
      <c r="A34" s="403"/>
      <c r="B34" s="403"/>
      <c r="C34" s="403"/>
      <c r="D34" s="403"/>
      <c r="E34" s="403"/>
      <c r="F34" s="403"/>
      <c r="G34" s="403"/>
      <c r="H34" s="403"/>
      <c r="I34" s="403"/>
      <c r="J34" s="403"/>
      <c r="K34" s="403"/>
      <c r="L34" s="403"/>
      <c r="M34" s="403"/>
      <c r="N34" s="403"/>
      <c r="O34" s="403"/>
      <c r="P34" s="403"/>
      <c r="Q34" s="403"/>
      <c r="R34" s="403"/>
      <c r="S34" s="403"/>
    </row>
    <row r="35" spans="1:19" x14ac:dyDescent="0.2">
      <c r="A35" s="403"/>
      <c r="B35" s="403"/>
      <c r="C35" s="403"/>
      <c r="D35" s="403"/>
      <c r="E35" s="403"/>
      <c r="F35" s="403"/>
      <c r="G35" s="403"/>
      <c r="H35" s="403"/>
      <c r="I35" s="403"/>
      <c r="J35" s="403"/>
      <c r="K35" s="403"/>
      <c r="L35" s="403"/>
      <c r="M35" s="403"/>
      <c r="N35" s="403"/>
      <c r="O35" s="403"/>
      <c r="P35" s="403"/>
      <c r="Q35" s="403"/>
      <c r="R35" s="403"/>
      <c r="S35" s="403"/>
    </row>
    <row r="36" spans="1:19" x14ac:dyDescent="0.2">
      <c r="A36" s="403"/>
      <c r="B36" s="403"/>
      <c r="C36" s="403"/>
      <c r="D36" s="403"/>
      <c r="E36" s="403"/>
      <c r="F36" s="403"/>
      <c r="G36" s="403"/>
      <c r="H36" s="403"/>
      <c r="I36" s="403"/>
      <c r="J36" s="403"/>
      <c r="K36" s="403"/>
      <c r="L36" s="403"/>
      <c r="M36" s="403"/>
      <c r="N36" s="403"/>
      <c r="O36" s="403"/>
      <c r="P36" s="403"/>
      <c r="Q36" s="403"/>
      <c r="R36" s="403"/>
      <c r="S36" s="403"/>
    </row>
    <row r="37" spans="1:19" x14ac:dyDescent="0.2">
      <c r="A37" s="403"/>
      <c r="B37" s="403"/>
      <c r="C37" s="403"/>
      <c r="D37" s="403"/>
      <c r="E37" s="403"/>
      <c r="F37" s="403"/>
      <c r="G37" s="403"/>
      <c r="H37" s="403"/>
      <c r="I37" s="403"/>
      <c r="J37" s="403"/>
      <c r="K37" s="403"/>
      <c r="L37" s="403"/>
      <c r="M37" s="403"/>
      <c r="N37" s="403"/>
      <c r="O37" s="403"/>
      <c r="P37" s="403"/>
      <c r="Q37" s="403"/>
      <c r="R37" s="403"/>
      <c r="S37" s="403"/>
    </row>
    <row r="38" spans="1:19" s="131" customFormat="1" x14ac:dyDescent="0.2">
      <c r="A38" s="154"/>
      <c r="B38" s="154"/>
      <c r="C38" s="154"/>
      <c r="D38" s="154"/>
      <c r="E38" s="154"/>
      <c r="F38" s="154"/>
      <c r="G38" s="154"/>
      <c r="H38" s="154"/>
      <c r="I38" s="154"/>
      <c r="J38" s="154"/>
      <c r="K38" s="154"/>
      <c r="L38" s="154"/>
      <c r="M38" s="154"/>
      <c r="N38" s="154"/>
      <c r="O38" s="154"/>
      <c r="P38" s="154"/>
      <c r="Q38" s="133"/>
      <c r="R38" s="133"/>
      <c r="S38" s="133"/>
    </row>
    <row r="39" spans="1:19" x14ac:dyDescent="0.2">
      <c r="A39" s="133"/>
      <c r="B39" s="133"/>
      <c r="C39" s="133"/>
      <c r="D39" s="133"/>
      <c r="E39" s="133"/>
      <c r="F39" s="133"/>
      <c r="G39" s="133"/>
      <c r="H39" s="133"/>
      <c r="I39" s="133"/>
      <c r="J39" s="133"/>
      <c r="K39" s="133"/>
      <c r="L39" s="133"/>
      <c r="M39" s="133"/>
      <c r="N39" s="133"/>
      <c r="O39" s="133"/>
      <c r="P39" s="133"/>
      <c r="Q39" s="133"/>
      <c r="R39" s="133"/>
      <c r="S39" s="133"/>
    </row>
    <row r="40" spans="1:19" x14ac:dyDescent="0.2">
      <c r="A40" s="139" t="s">
        <v>451</v>
      </c>
      <c r="B40" s="133"/>
      <c r="C40" s="133"/>
      <c r="D40" s="133"/>
      <c r="E40" s="133"/>
      <c r="F40" s="133"/>
      <c r="G40" s="133"/>
      <c r="H40" s="133"/>
      <c r="I40" s="133"/>
      <c r="J40" s="133"/>
      <c r="K40" s="133"/>
      <c r="L40" s="133"/>
      <c r="M40" s="133"/>
      <c r="N40" s="133"/>
      <c r="O40" s="133"/>
      <c r="P40" s="133"/>
      <c r="Q40" s="133"/>
      <c r="R40" s="133"/>
      <c r="S40" s="133"/>
    </row>
    <row r="41" spans="1:19" s="135" customFormat="1" ht="22.5" customHeight="1" thickBot="1" x14ac:dyDescent="0.25">
      <c r="A41" s="142" t="s">
        <v>452</v>
      </c>
      <c r="B41" s="143"/>
      <c r="C41" s="143"/>
      <c r="D41" s="142"/>
      <c r="E41" s="142"/>
      <c r="F41" s="142"/>
      <c r="G41" s="407" t="s">
        <v>453</v>
      </c>
      <c r="H41" s="407"/>
      <c r="I41" s="147" t="s">
        <v>454</v>
      </c>
      <c r="J41" s="142"/>
      <c r="K41" s="404" t="s">
        <v>471</v>
      </c>
      <c r="L41" s="404"/>
      <c r="M41" s="160"/>
      <c r="N41" s="159"/>
      <c r="O41" s="160"/>
      <c r="P41" s="144"/>
      <c r="Q41" s="144"/>
      <c r="R41" s="144"/>
      <c r="S41" s="144"/>
    </row>
    <row r="42" spans="1:19" ht="15.75" customHeight="1" x14ac:dyDescent="0.2">
      <c r="A42" s="141" t="s">
        <v>455</v>
      </c>
      <c r="B42" s="133"/>
      <c r="C42" s="133"/>
      <c r="D42" s="133"/>
      <c r="E42" s="133"/>
      <c r="F42" s="133"/>
      <c r="G42" s="148"/>
      <c r="H42" s="148"/>
      <c r="I42" s="148"/>
      <c r="J42" s="148"/>
      <c r="K42" s="148"/>
      <c r="L42" s="148"/>
      <c r="M42" s="148"/>
      <c r="N42" s="148"/>
      <c r="O42" s="148"/>
      <c r="P42" s="133"/>
      <c r="Q42" s="133"/>
      <c r="R42" s="133"/>
      <c r="S42" s="133"/>
    </row>
    <row r="43" spans="1:19" ht="10.5" customHeight="1" x14ac:dyDescent="0.2">
      <c r="A43" s="133"/>
      <c r="B43" s="133"/>
      <c r="C43" s="133"/>
      <c r="D43" s="133"/>
      <c r="E43" s="133"/>
      <c r="F43" s="133"/>
      <c r="G43" s="408"/>
      <c r="H43" s="408"/>
      <c r="I43" s="148"/>
      <c r="J43" s="140"/>
      <c r="K43" s="140"/>
      <c r="L43" s="140"/>
      <c r="M43" s="140"/>
      <c r="N43" s="140"/>
      <c r="O43" s="140"/>
      <c r="P43" s="133"/>
      <c r="Q43" s="133"/>
      <c r="R43" s="133"/>
      <c r="S43" s="133"/>
    </row>
    <row r="44" spans="1:19" s="135" customFormat="1" ht="16.5" customHeight="1" x14ac:dyDescent="0.2">
      <c r="A44" s="146" t="s">
        <v>456</v>
      </c>
      <c r="B44" s="144"/>
      <c r="C44" s="144"/>
      <c r="D44" s="144"/>
      <c r="E44" s="144"/>
      <c r="F44" s="144"/>
      <c r="G44" s="405">
        <v>27957</v>
      </c>
      <c r="H44" s="405"/>
      <c r="I44" s="150">
        <v>-18297</v>
      </c>
      <c r="J44" s="158"/>
      <c r="K44" s="405">
        <f>+G44+I44</f>
        <v>9660</v>
      </c>
      <c r="L44" s="405"/>
      <c r="M44" s="158"/>
      <c r="N44" s="158"/>
      <c r="O44" s="158"/>
      <c r="P44" s="144"/>
      <c r="Q44" s="144"/>
      <c r="R44" s="144"/>
      <c r="S44" s="144"/>
    </row>
    <row r="45" spans="1:19" s="135" customFormat="1" ht="17.25" customHeight="1" x14ac:dyDescent="0.2">
      <c r="A45" s="146" t="s">
        <v>457</v>
      </c>
      <c r="B45" s="144"/>
      <c r="C45" s="144"/>
      <c r="D45" s="144"/>
      <c r="E45" s="144"/>
      <c r="F45" s="144"/>
      <c r="G45" s="149"/>
      <c r="H45" s="149">
        <v>3022428</v>
      </c>
      <c r="I45" s="149">
        <v>18297</v>
      </c>
      <c r="J45" s="149"/>
      <c r="K45" s="405">
        <f>+H45+I45</f>
        <v>3040725</v>
      </c>
      <c r="L45" s="405"/>
      <c r="M45" s="149"/>
      <c r="N45" s="149"/>
      <c r="O45" s="149"/>
      <c r="P45" s="144"/>
      <c r="Q45" s="144"/>
      <c r="R45" s="144"/>
      <c r="S45" s="144"/>
    </row>
    <row r="46" spans="1:19" s="135" customFormat="1" ht="16.5" customHeight="1" x14ac:dyDescent="0.2">
      <c r="A46" s="146" t="s">
        <v>459</v>
      </c>
      <c r="B46" s="144"/>
      <c r="C46" s="144"/>
      <c r="D46" s="144"/>
      <c r="E46" s="144"/>
      <c r="F46" s="144"/>
      <c r="G46" s="405">
        <v>58331</v>
      </c>
      <c r="H46" s="405"/>
      <c r="I46" s="150">
        <v>-50901</v>
      </c>
      <c r="J46" s="158"/>
      <c r="K46" s="405">
        <f>+G46+I46</f>
        <v>7430</v>
      </c>
      <c r="L46" s="405"/>
      <c r="M46" s="158"/>
      <c r="N46" s="158"/>
      <c r="O46" s="158"/>
      <c r="P46" s="144"/>
      <c r="Q46" s="144"/>
      <c r="R46" s="144"/>
      <c r="S46" s="144"/>
    </row>
    <row r="47" spans="1:19" s="135" customFormat="1" ht="17.25" customHeight="1" thickBot="1" x14ac:dyDescent="0.25">
      <c r="A47" s="151" t="s">
        <v>458</v>
      </c>
      <c r="B47" s="152"/>
      <c r="C47" s="152"/>
      <c r="D47" s="152"/>
      <c r="E47" s="152"/>
      <c r="F47" s="152"/>
      <c r="G47" s="153"/>
      <c r="H47" s="153">
        <v>32232</v>
      </c>
      <c r="I47" s="153">
        <v>50901</v>
      </c>
      <c r="J47" s="153"/>
      <c r="K47" s="406">
        <f>+H47+I47</f>
        <v>83133</v>
      </c>
      <c r="L47" s="406"/>
      <c r="M47" s="161"/>
      <c r="N47" s="161"/>
      <c r="O47" s="161"/>
      <c r="P47" s="144"/>
      <c r="Q47" s="144"/>
      <c r="R47" s="144"/>
      <c r="S47" s="144"/>
    </row>
    <row r="48" spans="1:19" x14ac:dyDescent="0.2">
      <c r="A48" s="133"/>
      <c r="B48" s="133"/>
      <c r="C48" s="133"/>
      <c r="D48" s="133"/>
      <c r="E48" s="133"/>
      <c r="F48" s="133"/>
      <c r="G48" s="133"/>
      <c r="H48" s="133"/>
      <c r="I48" s="133"/>
      <c r="J48" s="133"/>
      <c r="K48" s="133"/>
      <c r="L48" s="133"/>
      <c r="M48" s="133"/>
      <c r="N48" s="133"/>
      <c r="O48" s="133"/>
      <c r="P48" s="133"/>
      <c r="Q48" s="133"/>
      <c r="R48" s="133"/>
      <c r="S48" s="133"/>
    </row>
    <row r="49" spans="1:19" x14ac:dyDescent="0.2">
      <c r="A49" s="133"/>
      <c r="B49" s="133"/>
      <c r="C49" s="133"/>
      <c r="D49" s="133"/>
      <c r="E49" s="133"/>
      <c r="F49" s="133"/>
      <c r="G49" s="133"/>
      <c r="H49" s="133"/>
      <c r="I49" s="133"/>
      <c r="J49" s="133"/>
      <c r="K49" s="133"/>
      <c r="L49" s="133"/>
      <c r="M49" s="133"/>
      <c r="N49" s="133"/>
      <c r="O49" s="133"/>
      <c r="P49" s="133"/>
      <c r="Q49" s="133"/>
      <c r="R49" s="133"/>
      <c r="S49" s="133"/>
    </row>
    <row r="50" spans="1:19" x14ac:dyDescent="0.2">
      <c r="A50" s="155" t="s">
        <v>461</v>
      </c>
      <c r="B50" s="133"/>
      <c r="C50" s="133"/>
      <c r="D50" s="133"/>
      <c r="E50" s="133"/>
      <c r="F50" s="133"/>
      <c r="G50" s="133"/>
      <c r="H50" s="133"/>
      <c r="I50" s="133"/>
      <c r="J50" s="133"/>
      <c r="K50" s="133"/>
      <c r="L50" s="133"/>
      <c r="M50" s="133"/>
      <c r="N50" s="133"/>
      <c r="O50" s="133"/>
      <c r="P50" s="133"/>
      <c r="Q50" s="133"/>
      <c r="R50" s="133"/>
      <c r="S50" s="133"/>
    </row>
    <row r="51" spans="1:19" x14ac:dyDescent="0.2">
      <c r="A51" s="133"/>
      <c r="B51" s="133"/>
      <c r="C51" s="133"/>
      <c r="D51" s="133"/>
      <c r="E51" s="133"/>
      <c r="F51" s="133"/>
      <c r="G51" s="133"/>
      <c r="H51" s="133"/>
      <c r="I51" s="133"/>
      <c r="J51" s="133"/>
      <c r="K51" s="133"/>
      <c r="L51" s="133"/>
      <c r="M51" s="133"/>
      <c r="N51" s="133"/>
      <c r="O51" s="133"/>
      <c r="P51" s="133"/>
      <c r="Q51" s="133"/>
      <c r="R51" s="133"/>
      <c r="S51" s="133"/>
    </row>
    <row r="52" spans="1:19" x14ac:dyDescent="0.2">
      <c r="A52" s="133"/>
      <c r="B52" s="133"/>
      <c r="C52" s="133"/>
      <c r="D52" s="133"/>
      <c r="E52" s="133"/>
      <c r="F52" s="133"/>
      <c r="G52" s="133"/>
      <c r="H52" s="133"/>
      <c r="I52" s="133"/>
      <c r="J52" s="133"/>
      <c r="K52" s="133"/>
      <c r="L52" s="133"/>
      <c r="M52" s="133"/>
      <c r="N52" s="133"/>
      <c r="O52" s="133"/>
      <c r="P52" s="133"/>
      <c r="Q52" s="133"/>
      <c r="R52" s="133"/>
      <c r="S52" s="133"/>
    </row>
    <row r="53" spans="1:19" s="131" customFormat="1" x14ac:dyDescent="0.2">
      <c r="A53" s="139" t="s">
        <v>451</v>
      </c>
      <c r="B53" s="133"/>
      <c r="C53" s="133"/>
      <c r="D53" s="133"/>
      <c r="E53" s="133"/>
      <c r="F53" s="133"/>
      <c r="G53" s="133"/>
      <c r="H53" s="133"/>
      <c r="I53" s="133"/>
      <c r="J53" s="133"/>
      <c r="K53" s="133"/>
      <c r="L53" s="133"/>
      <c r="M53" s="133"/>
      <c r="N53" s="133"/>
      <c r="O53" s="133"/>
      <c r="P53" s="133"/>
      <c r="Q53" s="133"/>
      <c r="R53" s="133"/>
      <c r="S53" s="133"/>
    </row>
    <row r="54" spans="1:19" s="157" customFormat="1" ht="21.75" customHeight="1" thickBot="1" x14ac:dyDescent="0.25">
      <c r="A54" s="394" t="s">
        <v>463</v>
      </c>
      <c r="B54" s="394"/>
      <c r="C54" s="394"/>
      <c r="D54" s="143"/>
      <c r="E54" s="147" t="s">
        <v>464</v>
      </c>
      <c r="F54" s="147"/>
      <c r="G54" s="170" t="s">
        <v>465</v>
      </c>
      <c r="H54" s="147"/>
      <c r="I54" s="147"/>
      <c r="J54" s="147" t="s">
        <v>470</v>
      </c>
      <c r="K54" s="147"/>
      <c r="L54" s="147" t="s">
        <v>466</v>
      </c>
      <c r="M54" s="147"/>
      <c r="N54" s="394" t="s">
        <v>472</v>
      </c>
      <c r="O54" s="394"/>
      <c r="P54" s="156"/>
      <c r="Q54" s="156"/>
      <c r="R54" s="156"/>
      <c r="S54" s="156"/>
    </row>
    <row r="55" spans="1:19" x14ac:dyDescent="0.2">
      <c r="A55" s="133"/>
      <c r="B55" s="133"/>
      <c r="C55" s="133"/>
      <c r="D55" s="133"/>
      <c r="E55" s="133"/>
      <c r="F55" s="133"/>
      <c r="G55" s="133"/>
      <c r="H55" s="133"/>
      <c r="I55" s="133"/>
      <c r="J55" s="133"/>
      <c r="K55" s="133"/>
      <c r="L55" s="133"/>
      <c r="M55" s="133"/>
      <c r="N55" s="133"/>
      <c r="O55" s="133"/>
      <c r="P55" s="133"/>
      <c r="Q55" s="133"/>
      <c r="R55" s="133"/>
      <c r="S55" s="133"/>
    </row>
    <row r="56" spans="1:19" s="135" customFormat="1" ht="40.5" customHeight="1" x14ac:dyDescent="0.2">
      <c r="A56" s="397" t="s">
        <v>467</v>
      </c>
      <c r="B56" s="397"/>
      <c r="C56" s="397"/>
      <c r="D56" s="144"/>
      <c r="E56" s="158">
        <v>8815</v>
      </c>
      <c r="F56" s="144"/>
      <c r="G56" s="396" t="s">
        <v>467</v>
      </c>
      <c r="H56" s="396"/>
      <c r="I56" s="396"/>
      <c r="J56" s="158">
        <v>8698</v>
      </c>
      <c r="K56" s="158"/>
      <c r="L56" s="149">
        <f>+E56-J56</f>
        <v>117</v>
      </c>
      <c r="M56" s="158"/>
      <c r="N56" s="400" t="s">
        <v>473</v>
      </c>
      <c r="O56" s="400"/>
      <c r="P56" s="144"/>
      <c r="Q56" s="144"/>
      <c r="R56" s="144"/>
      <c r="S56" s="144"/>
    </row>
    <row r="57" spans="1:19" ht="40.5" customHeight="1" thickBot="1" x14ac:dyDescent="0.25">
      <c r="A57" s="385" t="s">
        <v>468</v>
      </c>
      <c r="B57" s="385"/>
      <c r="C57" s="385"/>
      <c r="D57" s="385"/>
      <c r="E57" s="162">
        <v>31663</v>
      </c>
      <c r="F57" s="152"/>
      <c r="G57" s="409" t="s">
        <v>469</v>
      </c>
      <c r="H57" s="409"/>
      <c r="I57" s="409"/>
      <c r="J57" s="162">
        <v>31780</v>
      </c>
      <c r="K57" s="162"/>
      <c r="L57" s="153">
        <f>+E57-J57</f>
        <v>-117</v>
      </c>
      <c r="M57" s="162"/>
      <c r="N57" s="401"/>
      <c r="O57" s="401"/>
      <c r="P57" s="133"/>
      <c r="Q57" s="133"/>
      <c r="R57" s="133"/>
      <c r="S57" s="133"/>
    </row>
    <row r="58" spans="1:19" s="135" customFormat="1" ht="21" customHeight="1" x14ac:dyDescent="0.2">
      <c r="A58" s="156" t="s">
        <v>474</v>
      </c>
      <c r="B58" s="144"/>
      <c r="C58" s="144"/>
      <c r="D58" s="144"/>
      <c r="E58" s="144"/>
      <c r="F58" s="144"/>
      <c r="G58" s="144"/>
      <c r="H58" s="144"/>
      <c r="I58" s="144"/>
      <c r="J58" s="144"/>
      <c r="K58" s="144"/>
      <c r="L58" s="164">
        <f>SUM(L56:L57)</f>
        <v>0</v>
      </c>
      <c r="M58" s="144"/>
      <c r="N58" s="144"/>
      <c r="O58" s="144"/>
      <c r="P58" s="144"/>
      <c r="Q58" s="144"/>
      <c r="R58" s="144"/>
      <c r="S58" s="144"/>
    </row>
    <row r="59" spans="1:19" x14ac:dyDescent="0.2">
      <c r="A59" s="166"/>
      <c r="B59" s="166"/>
      <c r="C59" s="166"/>
      <c r="D59" s="166"/>
      <c r="E59" s="166"/>
      <c r="F59" s="166"/>
      <c r="G59" s="166"/>
      <c r="H59" s="166"/>
      <c r="I59" s="166"/>
      <c r="J59" s="166"/>
      <c r="K59" s="166"/>
      <c r="L59" s="166"/>
      <c r="M59" s="166"/>
      <c r="N59" s="166"/>
      <c r="O59" s="166"/>
      <c r="P59" s="133"/>
      <c r="Q59" s="133"/>
      <c r="R59" s="133"/>
      <c r="S59" s="133"/>
    </row>
    <row r="60" spans="1:19" s="135" customFormat="1" ht="24.75" customHeight="1" x14ac:dyDescent="0.2">
      <c r="A60" s="395" t="s">
        <v>475</v>
      </c>
      <c r="B60" s="395"/>
      <c r="C60" s="395"/>
      <c r="D60" s="144"/>
      <c r="E60" s="158">
        <v>42752</v>
      </c>
      <c r="F60" s="144"/>
      <c r="G60" s="396" t="s">
        <v>482</v>
      </c>
      <c r="H60" s="397"/>
      <c r="I60" s="397"/>
      <c r="J60" s="158">
        <v>42138</v>
      </c>
      <c r="K60" s="144"/>
      <c r="L60" s="158">
        <f t="shared" ref="L60:L66" si="0">+E60-J60</f>
        <v>614</v>
      </c>
      <c r="M60" s="144"/>
      <c r="N60" s="384" t="s">
        <v>485</v>
      </c>
      <c r="O60" s="384"/>
      <c r="P60" s="144"/>
      <c r="Q60" s="144"/>
      <c r="R60" s="144"/>
      <c r="S60" s="144"/>
    </row>
    <row r="61" spans="1:19" s="135" customFormat="1" ht="24.75" customHeight="1" x14ac:dyDescent="0.2">
      <c r="A61" s="389" t="s">
        <v>484</v>
      </c>
      <c r="B61" s="391"/>
      <c r="C61" s="168"/>
      <c r="D61" s="168"/>
      <c r="E61" s="169">
        <v>0</v>
      </c>
      <c r="F61" s="168"/>
      <c r="G61" s="392" t="s">
        <v>483</v>
      </c>
      <c r="H61" s="393"/>
      <c r="I61" s="393"/>
      <c r="J61" s="168">
        <v>614</v>
      </c>
      <c r="K61" s="168"/>
      <c r="L61" s="168">
        <f t="shared" si="0"/>
        <v>-614</v>
      </c>
      <c r="M61" s="168"/>
      <c r="N61" s="389"/>
      <c r="O61" s="389"/>
      <c r="P61" s="144"/>
      <c r="Q61" s="144"/>
      <c r="R61" s="144"/>
      <c r="S61" s="144"/>
    </row>
    <row r="62" spans="1:19" s="135" customFormat="1" ht="23.25" customHeight="1" x14ac:dyDescent="0.2">
      <c r="A62" s="388" t="s">
        <v>476</v>
      </c>
      <c r="B62" s="381"/>
      <c r="C62" s="381"/>
      <c r="D62" s="171"/>
      <c r="E62" s="172">
        <v>189363</v>
      </c>
      <c r="F62" s="171"/>
      <c r="G62" s="382" t="s">
        <v>486</v>
      </c>
      <c r="H62" s="383"/>
      <c r="I62" s="383"/>
      <c r="J62" s="172">
        <v>385782</v>
      </c>
      <c r="K62" s="171"/>
      <c r="L62" s="172">
        <f t="shared" si="0"/>
        <v>-196419</v>
      </c>
      <c r="M62" s="171"/>
      <c r="N62" s="384" t="s">
        <v>488</v>
      </c>
      <c r="O62" s="384"/>
      <c r="P62" s="167"/>
      <c r="Q62" s="144"/>
      <c r="R62" s="144"/>
      <c r="S62" s="144"/>
    </row>
    <row r="63" spans="1:19" s="135" customFormat="1" ht="23.25" customHeight="1" x14ac:dyDescent="0.2">
      <c r="A63" s="390" t="s">
        <v>477</v>
      </c>
      <c r="B63" s="391"/>
      <c r="C63" s="391"/>
      <c r="D63" s="168"/>
      <c r="E63" s="173">
        <v>196419</v>
      </c>
      <c r="F63" s="168"/>
      <c r="G63" s="392" t="s">
        <v>484</v>
      </c>
      <c r="H63" s="393"/>
      <c r="I63" s="393"/>
      <c r="J63" s="168">
        <v>0</v>
      </c>
      <c r="K63" s="168"/>
      <c r="L63" s="173">
        <f t="shared" si="0"/>
        <v>196419</v>
      </c>
      <c r="M63" s="168"/>
      <c r="N63" s="389"/>
      <c r="O63" s="389"/>
      <c r="P63" s="167"/>
      <c r="Q63" s="144"/>
      <c r="R63" s="144"/>
      <c r="S63" s="144"/>
    </row>
    <row r="64" spans="1:19" s="135" customFormat="1" ht="21.75" customHeight="1" x14ac:dyDescent="0.2">
      <c r="A64" s="395" t="s">
        <v>478</v>
      </c>
      <c r="B64" s="395"/>
      <c r="C64" s="395"/>
      <c r="D64" s="144"/>
      <c r="E64" s="158">
        <v>271737</v>
      </c>
      <c r="F64" s="144"/>
      <c r="G64" s="396" t="s">
        <v>487</v>
      </c>
      <c r="H64" s="397"/>
      <c r="I64" s="397"/>
      <c r="J64" s="158">
        <v>311069</v>
      </c>
      <c r="K64" s="144"/>
      <c r="L64" s="158">
        <f t="shared" si="0"/>
        <v>-39332</v>
      </c>
      <c r="M64" s="144"/>
      <c r="N64" s="384" t="s">
        <v>489</v>
      </c>
      <c r="O64" s="381"/>
      <c r="P64" s="144"/>
      <c r="Q64" s="144"/>
      <c r="R64" s="144"/>
      <c r="S64" s="144"/>
    </row>
    <row r="65" spans="1:19" s="135" customFormat="1" ht="21.75" customHeight="1" x14ac:dyDescent="0.2">
      <c r="A65" s="395" t="s">
        <v>479</v>
      </c>
      <c r="B65" s="395"/>
      <c r="C65" s="395"/>
      <c r="D65" s="144"/>
      <c r="E65" s="158">
        <v>38549</v>
      </c>
      <c r="F65" s="144"/>
      <c r="G65" s="396" t="s">
        <v>484</v>
      </c>
      <c r="H65" s="397"/>
      <c r="I65" s="397"/>
      <c r="J65" s="144">
        <v>0</v>
      </c>
      <c r="K65" s="144"/>
      <c r="L65" s="158">
        <f t="shared" si="0"/>
        <v>38549</v>
      </c>
      <c r="M65" s="144"/>
      <c r="N65" s="395"/>
      <c r="O65" s="395"/>
      <c r="P65" s="144"/>
      <c r="Q65" s="144"/>
      <c r="R65" s="144"/>
      <c r="S65" s="144"/>
    </row>
    <row r="66" spans="1:19" s="135" customFormat="1" ht="21.75" customHeight="1" thickBot="1" x14ac:dyDescent="0.25">
      <c r="A66" s="385" t="s">
        <v>480</v>
      </c>
      <c r="B66" s="385"/>
      <c r="C66" s="385"/>
      <c r="D66" s="385"/>
      <c r="E66" s="152">
        <v>783</v>
      </c>
      <c r="F66" s="152"/>
      <c r="G66" s="386" t="s">
        <v>484</v>
      </c>
      <c r="H66" s="387"/>
      <c r="I66" s="387"/>
      <c r="J66" s="152">
        <v>0</v>
      </c>
      <c r="K66" s="152"/>
      <c r="L66" s="152">
        <f t="shared" si="0"/>
        <v>783</v>
      </c>
      <c r="M66" s="152"/>
      <c r="N66" s="385"/>
      <c r="O66" s="385"/>
      <c r="P66" s="144"/>
      <c r="Q66" s="144"/>
      <c r="R66" s="144"/>
      <c r="S66" s="144"/>
    </row>
    <row r="67" spans="1:19" ht="21" customHeight="1" x14ac:dyDescent="0.2">
      <c r="A67" s="156" t="s">
        <v>490</v>
      </c>
      <c r="B67" s="133"/>
      <c r="C67" s="133"/>
      <c r="D67" s="133"/>
      <c r="E67" s="133"/>
      <c r="F67" s="133"/>
      <c r="G67" s="133"/>
      <c r="H67" s="133"/>
      <c r="I67" s="133"/>
      <c r="J67" s="133"/>
      <c r="K67" s="133"/>
      <c r="L67" s="163">
        <f>SUM(L60:L66)</f>
        <v>0</v>
      </c>
      <c r="M67" s="133"/>
      <c r="N67" s="133"/>
      <c r="O67" s="133"/>
      <c r="P67" s="133"/>
      <c r="Q67" s="133"/>
      <c r="R67" s="133"/>
      <c r="S67" s="133"/>
    </row>
    <row r="68" spans="1:19" s="131" customFormat="1" x14ac:dyDescent="0.2">
      <c r="A68" s="133"/>
      <c r="B68" s="133"/>
      <c r="C68" s="133"/>
      <c r="D68" s="133"/>
      <c r="E68" s="133"/>
      <c r="F68" s="133"/>
      <c r="G68" s="133"/>
      <c r="H68" s="133"/>
      <c r="I68" s="133"/>
      <c r="J68" s="133"/>
      <c r="K68" s="133"/>
      <c r="L68" s="133"/>
      <c r="M68" s="133"/>
      <c r="N68" s="133"/>
      <c r="O68" s="133"/>
      <c r="P68" s="133"/>
      <c r="Q68" s="133"/>
      <c r="R68" s="133"/>
      <c r="S68" s="133"/>
    </row>
    <row r="69" spans="1:19" s="131" customFormat="1" x14ac:dyDescent="0.2">
      <c r="A69" s="133"/>
      <c r="B69" s="133"/>
      <c r="C69" s="133"/>
      <c r="D69" s="133"/>
      <c r="E69" s="133"/>
      <c r="F69" s="133"/>
      <c r="G69" s="133"/>
      <c r="H69" s="133"/>
      <c r="I69" s="133"/>
      <c r="J69" s="133"/>
      <c r="K69" s="133"/>
      <c r="L69" s="133"/>
      <c r="M69" s="133"/>
      <c r="N69" s="133"/>
      <c r="O69" s="133"/>
      <c r="P69" s="133"/>
      <c r="Q69" s="133"/>
      <c r="R69" s="133"/>
      <c r="S69" s="133"/>
    </row>
    <row r="70" spans="1:19" x14ac:dyDescent="0.2">
      <c r="A70" s="155" t="s">
        <v>462</v>
      </c>
      <c r="B70" s="133"/>
      <c r="C70" s="133"/>
      <c r="D70" s="133"/>
      <c r="E70" s="133"/>
      <c r="F70" s="133"/>
      <c r="G70" s="133"/>
      <c r="H70" s="133"/>
      <c r="I70" s="133"/>
      <c r="J70" s="133"/>
      <c r="K70" s="133"/>
      <c r="L70" s="133"/>
      <c r="M70" s="133"/>
      <c r="N70" s="133"/>
      <c r="O70" s="133"/>
      <c r="P70" s="133"/>
      <c r="Q70" s="133"/>
      <c r="R70" s="133"/>
      <c r="S70" s="133"/>
    </row>
    <row r="71" spans="1:19" s="131" customFormat="1" x14ac:dyDescent="0.2">
      <c r="A71" s="155"/>
      <c r="B71" s="133"/>
      <c r="C71" s="133"/>
      <c r="D71" s="133"/>
      <c r="E71" s="133"/>
      <c r="F71" s="133"/>
      <c r="G71" s="133"/>
      <c r="H71" s="133"/>
      <c r="I71" s="133"/>
      <c r="J71" s="133"/>
      <c r="K71" s="133"/>
      <c r="L71" s="133"/>
      <c r="M71" s="133"/>
      <c r="N71" s="133"/>
      <c r="O71" s="133"/>
      <c r="P71" s="133"/>
      <c r="Q71" s="133"/>
      <c r="R71" s="133"/>
      <c r="S71" s="133"/>
    </row>
    <row r="72" spans="1:19" s="131" customFormat="1" x14ac:dyDescent="0.2">
      <c r="A72" s="155"/>
      <c r="B72" s="133"/>
      <c r="C72" s="133"/>
      <c r="D72" s="133"/>
      <c r="E72" s="133"/>
      <c r="F72" s="133"/>
      <c r="G72" s="133"/>
      <c r="H72" s="133"/>
      <c r="I72" s="133"/>
      <c r="J72" s="133"/>
      <c r="K72" s="133"/>
      <c r="L72" s="133"/>
      <c r="M72" s="133"/>
      <c r="N72" s="133"/>
      <c r="O72" s="133"/>
      <c r="P72" s="133"/>
      <c r="Q72" s="133"/>
      <c r="R72" s="133"/>
      <c r="S72" s="133"/>
    </row>
    <row r="73" spans="1:19" s="131" customFormat="1" x14ac:dyDescent="0.2">
      <c r="A73" s="139" t="s">
        <v>451</v>
      </c>
      <c r="B73" s="133"/>
      <c r="C73" s="133"/>
      <c r="D73" s="133"/>
      <c r="E73" s="133"/>
      <c r="F73" s="133"/>
      <c r="G73" s="133"/>
      <c r="H73" s="133"/>
      <c r="I73" s="133"/>
      <c r="J73" s="133"/>
      <c r="K73" s="133"/>
      <c r="L73" s="133"/>
      <c r="M73" s="133"/>
      <c r="N73" s="133"/>
      <c r="O73" s="133"/>
      <c r="P73" s="133"/>
      <c r="Q73" s="133"/>
      <c r="R73" s="133"/>
      <c r="S73" s="133"/>
    </row>
    <row r="74" spans="1:19" s="131" customFormat="1" ht="13.5" thickBot="1" x14ac:dyDescent="0.25">
      <c r="A74" s="394" t="s">
        <v>463</v>
      </c>
      <c r="B74" s="394"/>
      <c r="C74" s="394"/>
      <c r="D74" s="143"/>
      <c r="E74" s="147" t="s">
        <v>464</v>
      </c>
      <c r="F74" s="147"/>
      <c r="G74" s="170" t="s">
        <v>465</v>
      </c>
      <c r="H74" s="147"/>
      <c r="I74" s="147"/>
      <c r="J74" s="147" t="s">
        <v>470</v>
      </c>
      <c r="K74" s="147"/>
      <c r="L74" s="147" t="s">
        <v>466</v>
      </c>
      <c r="M74" s="147"/>
      <c r="N74" s="394" t="s">
        <v>472</v>
      </c>
      <c r="O74" s="394"/>
      <c r="P74" s="133"/>
      <c r="Q74" s="133"/>
      <c r="R74" s="133"/>
      <c r="S74" s="133"/>
    </row>
    <row r="75" spans="1:19" s="131" customFormat="1" x14ac:dyDescent="0.2">
      <c r="A75" s="155"/>
      <c r="B75" s="133"/>
      <c r="C75" s="133"/>
      <c r="D75" s="133"/>
      <c r="E75" s="133"/>
      <c r="F75" s="133"/>
      <c r="G75" s="133"/>
      <c r="H75" s="133"/>
      <c r="I75" s="133"/>
      <c r="J75" s="133"/>
      <c r="K75" s="133"/>
      <c r="L75" s="133"/>
      <c r="M75" s="133"/>
      <c r="N75" s="133"/>
      <c r="O75" s="133"/>
      <c r="P75" s="133"/>
      <c r="Q75" s="133"/>
      <c r="R75" s="133"/>
      <c r="S75" s="133"/>
    </row>
    <row r="76" spans="1:19" s="131" customFormat="1" ht="23.25" customHeight="1" x14ac:dyDescent="0.2">
      <c r="A76" s="395" t="s">
        <v>475</v>
      </c>
      <c r="B76" s="395"/>
      <c r="C76" s="395"/>
      <c r="D76" s="144"/>
      <c r="E76" s="158">
        <v>101019</v>
      </c>
      <c r="F76" s="144"/>
      <c r="G76" s="396" t="s">
        <v>482</v>
      </c>
      <c r="H76" s="397"/>
      <c r="I76" s="397"/>
      <c r="J76" s="158">
        <v>99442</v>
      </c>
      <c r="K76" s="144"/>
      <c r="L76" s="158">
        <f t="shared" ref="L76:L82" si="1">+E76-J76</f>
        <v>1577</v>
      </c>
      <c r="M76" s="144"/>
      <c r="N76" s="398" t="s">
        <v>493</v>
      </c>
      <c r="O76" s="398"/>
      <c r="P76" s="133"/>
      <c r="Q76" s="133"/>
      <c r="R76" s="133"/>
      <c r="S76" s="133"/>
    </row>
    <row r="77" spans="1:19" s="131" customFormat="1" ht="23.25" customHeight="1" x14ac:dyDescent="0.2">
      <c r="A77" s="399" t="s">
        <v>492</v>
      </c>
      <c r="B77" s="399"/>
      <c r="C77" s="399"/>
      <c r="D77" s="144"/>
      <c r="E77" s="175">
        <v>-79807</v>
      </c>
      <c r="F77" s="144"/>
      <c r="G77" s="174" t="s">
        <v>491</v>
      </c>
      <c r="H77" s="165"/>
      <c r="I77" s="165"/>
      <c r="J77" s="175">
        <v>-78447</v>
      </c>
      <c r="K77" s="144"/>
      <c r="L77" s="158">
        <f t="shared" si="1"/>
        <v>-1360</v>
      </c>
      <c r="M77" s="144"/>
      <c r="N77" s="398"/>
      <c r="O77" s="398"/>
      <c r="P77" s="133"/>
      <c r="Q77" s="133"/>
      <c r="R77" s="133"/>
      <c r="S77" s="133"/>
    </row>
    <row r="78" spans="1:19" s="131" customFormat="1" ht="23.25" customHeight="1" x14ac:dyDescent="0.2">
      <c r="A78" s="389" t="s">
        <v>484</v>
      </c>
      <c r="B78" s="391"/>
      <c r="C78" s="168"/>
      <c r="D78" s="168"/>
      <c r="E78" s="169">
        <v>0</v>
      </c>
      <c r="F78" s="168"/>
      <c r="G78" s="392" t="s">
        <v>483</v>
      </c>
      <c r="H78" s="393"/>
      <c r="I78" s="393"/>
      <c r="J78" s="168">
        <v>217</v>
      </c>
      <c r="K78" s="168"/>
      <c r="L78" s="168">
        <f t="shared" si="1"/>
        <v>-217</v>
      </c>
      <c r="M78" s="168"/>
      <c r="N78" s="389"/>
      <c r="O78" s="389"/>
      <c r="P78" s="133"/>
      <c r="Q78" s="133"/>
      <c r="R78" s="133"/>
      <c r="S78" s="133"/>
    </row>
    <row r="79" spans="1:19" s="131" customFormat="1" ht="23.25" customHeight="1" x14ac:dyDescent="0.2">
      <c r="A79" s="388" t="s">
        <v>476</v>
      </c>
      <c r="B79" s="381"/>
      <c r="C79" s="381"/>
      <c r="D79" s="171"/>
      <c r="E79" s="172">
        <v>87219</v>
      </c>
      <c r="F79" s="171"/>
      <c r="G79" s="382" t="s">
        <v>486</v>
      </c>
      <c r="H79" s="383"/>
      <c r="I79" s="383"/>
      <c r="J79" s="172">
        <v>191442</v>
      </c>
      <c r="K79" s="171"/>
      <c r="L79" s="172">
        <f t="shared" si="1"/>
        <v>-104223</v>
      </c>
      <c r="M79" s="171"/>
      <c r="N79" s="384" t="s">
        <v>494</v>
      </c>
      <c r="O79" s="384"/>
      <c r="P79" s="133"/>
      <c r="Q79" s="133"/>
      <c r="R79" s="133"/>
      <c r="S79" s="133"/>
    </row>
    <row r="80" spans="1:19" s="131" customFormat="1" ht="23.25" customHeight="1" x14ac:dyDescent="0.2">
      <c r="A80" s="390" t="s">
        <v>477</v>
      </c>
      <c r="B80" s="391"/>
      <c r="C80" s="391"/>
      <c r="D80" s="168"/>
      <c r="E80" s="173">
        <v>104223</v>
      </c>
      <c r="F80" s="168"/>
      <c r="G80" s="392" t="s">
        <v>484</v>
      </c>
      <c r="H80" s="393"/>
      <c r="I80" s="393"/>
      <c r="J80" s="168">
        <v>0</v>
      </c>
      <c r="K80" s="168"/>
      <c r="L80" s="173">
        <f t="shared" si="1"/>
        <v>104223</v>
      </c>
      <c r="M80" s="168"/>
      <c r="N80" s="389"/>
      <c r="O80" s="389"/>
      <c r="P80" s="133"/>
      <c r="Q80" s="133"/>
      <c r="R80" s="133"/>
      <c r="S80" s="133"/>
    </row>
    <row r="81" spans="1:19" s="131" customFormat="1" ht="24.75" customHeight="1" x14ac:dyDescent="0.2">
      <c r="A81" s="381" t="s">
        <v>478</v>
      </c>
      <c r="B81" s="381"/>
      <c r="C81" s="381"/>
      <c r="D81" s="171"/>
      <c r="E81" s="172">
        <v>173891</v>
      </c>
      <c r="F81" s="171"/>
      <c r="G81" s="382" t="s">
        <v>487</v>
      </c>
      <c r="H81" s="383"/>
      <c r="I81" s="383"/>
      <c r="J81" s="172">
        <v>203967</v>
      </c>
      <c r="K81" s="171"/>
      <c r="L81" s="172">
        <f t="shared" si="1"/>
        <v>-30076</v>
      </c>
      <c r="M81" s="171"/>
      <c r="N81" s="384" t="s">
        <v>495</v>
      </c>
      <c r="O81" s="381"/>
      <c r="P81" s="133"/>
      <c r="Q81" s="133"/>
      <c r="R81" s="133"/>
      <c r="S81" s="133"/>
    </row>
    <row r="82" spans="1:19" s="131" customFormat="1" ht="24.75" customHeight="1" thickBot="1" x14ac:dyDescent="0.25">
      <c r="A82" s="385" t="s">
        <v>479</v>
      </c>
      <c r="B82" s="385"/>
      <c r="C82" s="385"/>
      <c r="D82" s="152"/>
      <c r="E82" s="162">
        <v>30076</v>
      </c>
      <c r="F82" s="152"/>
      <c r="G82" s="386" t="s">
        <v>484</v>
      </c>
      <c r="H82" s="387"/>
      <c r="I82" s="387"/>
      <c r="J82" s="152">
        <v>0</v>
      </c>
      <c r="K82" s="152"/>
      <c r="L82" s="162">
        <f t="shared" si="1"/>
        <v>30076</v>
      </c>
      <c r="M82" s="152"/>
      <c r="N82" s="385"/>
      <c r="O82" s="385"/>
      <c r="P82" s="133"/>
      <c r="Q82" s="133"/>
      <c r="R82" s="133"/>
      <c r="S82" s="133"/>
    </row>
    <row r="83" spans="1:19" s="131" customFormat="1" ht="21" customHeight="1" x14ac:dyDescent="0.2">
      <c r="A83" s="156" t="s">
        <v>490</v>
      </c>
      <c r="B83" s="133"/>
      <c r="C83" s="133"/>
      <c r="D83" s="133"/>
      <c r="E83" s="133"/>
      <c r="F83" s="133"/>
      <c r="G83" s="133"/>
      <c r="H83" s="133"/>
      <c r="I83" s="133"/>
      <c r="J83" s="133"/>
      <c r="K83" s="133"/>
      <c r="L83" s="163">
        <f>SUM(L76:L82)</f>
        <v>0</v>
      </c>
      <c r="M83" s="133"/>
      <c r="N83" s="133"/>
      <c r="O83" s="133"/>
      <c r="P83" s="133"/>
      <c r="Q83" s="133"/>
      <c r="R83" s="133"/>
      <c r="S83" s="133"/>
    </row>
    <row r="84" spans="1:19" s="131" customFormat="1" x14ac:dyDescent="0.2">
      <c r="A84" s="155"/>
      <c r="B84" s="133"/>
      <c r="C84" s="133"/>
      <c r="D84" s="133"/>
      <c r="E84" s="133"/>
      <c r="F84" s="133"/>
      <c r="G84" s="133"/>
      <c r="H84" s="133"/>
      <c r="I84" s="133"/>
      <c r="J84" s="133"/>
      <c r="K84" s="133"/>
      <c r="L84" s="133"/>
      <c r="M84" s="133"/>
      <c r="N84" s="133"/>
      <c r="O84" s="133"/>
      <c r="P84" s="133"/>
      <c r="Q84" s="133"/>
      <c r="R84" s="133"/>
      <c r="S84" s="133"/>
    </row>
    <row r="85" spans="1:19" s="131" customFormat="1" x14ac:dyDescent="0.2">
      <c r="A85" s="155"/>
      <c r="B85" s="133"/>
      <c r="C85" s="133"/>
      <c r="D85" s="133"/>
      <c r="E85" s="133"/>
      <c r="F85" s="133"/>
      <c r="G85" s="133"/>
      <c r="H85" s="133"/>
      <c r="I85" s="133"/>
      <c r="J85" s="133"/>
      <c r="K85" s="133"/>
      <c r="L85" s="133"/>
      <c r="M85" s="133"/>
      <c r="N85" s="133"/>
      <c r="O85" s="133"/>
      <c r="P85" s="133"/>
      <c r="Q85" s="133"/>
      <c r="R85" s="133"/>
      <c r="S85" s="133"/>
    </row>
    <row r="86" spans="1:19" x14ac:dyDescent="0.2">
      <c r="A86" s="145" t="s">
        <v>481</v>
      </c>
      <c r="B86" s="133"/>
      <c r="C86" s="133"/>
      <c r="D86" s="133"/>
      <c r="E86" s="133"/>
      <c r="F86" s="133"/>
      <c r="G86" s="133"/>
      <c r="H86" s="133"/>
      <c r="I86" s="133"/>
      <c r="J86" s="133"/>
      <c r="K86" s="133"/>
      <c r="L86" s="133"/>
      <c r="M86" s="133"/>
      <c r="N86" s="133"/>
      <c r="O86" s="133"/>
      <c r="P86" s="133"/>
      <c r="Q86" s="133"/>
      <c r="R86" s="133"/>
      <c r="S86" s="133"/>
    </row>
    <row r="87" spans="1:19" x14ac:dyDescent="0.2">
      <c r="A87" s="133"/>
      <c r="B87" s="133"/>
      <c r="C87" s="133"/>
      <c r="D87" s="133"/>
      <c r="E87" s="133"/>
      <c r="F87" s="133"/>
      <c r="G87" s="133"/>
      <c r="H87" s="133"/>
      <c r="I87" s="133"/>
      <c r="J87" s="133"/>
      <c r="K87" s="133"/>
      <c r="L87" s="133"/>
      <c r="M87" s="133"/>
      <c r="N87" s="133"/>
      <c r="O87" s="133"/>
      <c r="P87" s="133"/>
      <c r="Q87" s="133"/>
      <c r="R87" s="133"/>
      <c r="S87" s="133"/>
    </row>
    <row r="88" spans="1:19" x14ac:dyDescent="0.2">
      <c r="A88" s="133"/>
      <c r="B88" s="133"/>
      <c r="C88" s="133"/>
      <c r="D88" s="133"/>
      <c r="E88" s="133"/>
      <c r="F88" s="133"/>
      <c r="G88" s="133"/>
      <c r="H88" s="133"/>
      <c r="I88" s="133"/>
      <c r="J88" s="133"/>
      <c r="K88" s="133"/>
      <c r="L88" s="133"/>
      <c r="M88" s="133"/>
      <c r="N88" s="133"/>
      <c r="O88" s="133"/>
      <c r="P88" s="133"/>
      <c r="Q88" s="133"/>
      <c r="R88" s="133"/>
      <c r="S88" s="133"/>
    </row>
    <row r="89" spans="1:19" x14ac:dyDescent="0.2">
      <c r="A89" s="133"/>
      <c r="B89" s="133"/>
      <c r="C89" s="133"/>
      <c r="D89" s="133"/>
      <c r="E89" s="133"/>
      <c r="F89" s="133"/>
      <c r="G89" s="133"/>
      <c r="H89" s="133"/>
      <c r="I89" s="133"/>
      <c r="J89" s="133"/>
      <c r="K89" s="133"/>
      <c r="L89" s="133"/>
      <c r="M89" s="133"/>
      <c r="N89" s="133"/>
      <c r="O89" s="133"/>
      <c r="P89" s="133"/>
      <c r="Q89" s="133"/>
      <c r="R89" s="133"/>
      <c r="S89" s="133"/>
    </row>
    <row r="90" spans="1:19" x14ac:dyDescent="0.2">
      <c r="A90" s="133"/>
      <c r="B90" s="133"/>
      <c r="C90" s="133"/>
      <c r="D90" s="133"/>
      <c r="E90" s="133"/>
      <c r="F90" s="133"/>
      <c r="G90" s="133"/>
      <c r="H90" s="133"/>
      <c r="I90" s="133"/>
      <c r="J90" s="133"/>
      <c r="K90" s="133"/>
      <c r="L90" s="133"/>
      <c r="M90" s="133"/>
      <c r="N90" s="133"/>
      <c r="O90" s="133"/>
      <c r="P90" s="133"/>
      <c r="Q90" s="133"/>
      <c r="R90" s="133"/>
      <c r="S90" s="133"/>
    </row>
    <row r="91" spans="1:19" x14ac:dyDescent="0.2">
      <c r="A91" s="133"/>
      <c r="B91" s="133"/>
      <c r="C91" s="133"/>
      <c r="D91" s="133"/>
      <c r="E91" s="133"/>
      <c r="F91" s="133"/>
      <c r="G91" s="133"/>
      <c r="H91" s="133"/>
      <c r="I91" s="133"/>
      <c r="J91" s="133"/>
      <c r="K91" s="133"/>
      <c r="L91" s="133"/>
      <c r="M91" s="133"/>
      <c r="N91" s="133"/>
      <c r="O91" s="133"/>
      <c r="P91" s="133"/>
      <c r="Q91" s="133"/>
      <c r="R91" s="133"/>
      <c r="S91" s="133"/>
    </row>
    <row r="92" spans="1:19" ht="12.75" customHeight="1" x14ac:dyDescent="0.2">
      <c r="A92" s="133"/>
      <c r="B92" s="133"/>
      <c r="C92" s="133"/>
      <c r="D92" s="133"/>
      <c r="E92" s="133"/>
      <c r="F92" s="133"/>
      <c r="G92" s="133"/>
      <c r="H92" s="133"/>
      <c r="I92" s="133"/>
      <c r="J92" s="133"/>
      <c r="K92" s="133"/>
      <c r="L92" s="133"/>
      <c r="M92" s="133"/>
      <c r="N92" s="133"/>
      <c r="O92" s="133"/>
      <c r="P92" s="133"/>
      <c r="Q92" s="133"/>
      <c r="R92" s="133"/>
      <c r="S92" s="133"/>
    </row>
    <row r="93" spans="1:19" ht="12.75" customHeight="1" x14ac:dyDescent="0.2">
      <c r="A93" s="133"/>
      <c r="B93" s="133"/>
      <c r="C93" s="133"/>
      <c r="D93" s="133"/>
      <c r="E93" s="133"/>
      <c r="F93" s="133"/>
      <c r="G93" s="133"/>
      <c r="H93" s="133"/>
      <c r="I93" s="133"/>
      <c r="J93" s="133"/>
      <c r="K93" s="133"/>
      <c r="L93" s="133"/>
      <c r="M93" s="133"/>
      <c r="N93" s="133"/>
      <c r="O93" s="133"/>
      <c r="P93" s="133"/>
      <c r="Q93" s="133"/>
      <c r="R93" s="133"/>
      <c r="S93" s="133"/>
    </row>
    <row r="94" spans="1:19" x14ac:dyDescent="0.2">
      <c r="A94" s="133"/>
      <c r="B94" s="133"/>
      <c r="C94" s="133"/>
      <c r="D94" s="133"/>
      <c r="E94" s="133"/>
      <c r="F94" s="133"/>
      <c r="G94" s="133"/>
      <c r="H94" s="133"/>
      <c r="I94" s="133"/>
      <c r="J94" s="133"/>
      <c r="K94" s="133"/>
      <c r="L94" s="133"/>
      <c r="M94" s="133"/>
      <c r="N94" s="133"/>
      <c r="O94" s="133"/>
      <c r="P94" s="133"/>
      <c r="Q94" s="133"/>
      <c r="R94" s="133"/>
      <c r="S94" s="133"/>
    </row>
    <row r="95" spans="1:19" ht="12.75" customHeight="1" x14ac:dyDescent="0.2">
      <c r="A95" s="133"/>
      <c r="B95" s="133"/>
      <c r="C95" s="133"/>
      <c r="D95" s="133"/>
      <c r="E95" s="133"/>
      <c r="F95" s="133"/>
      <c r="G95" s="133"/>
      <c r="H95" s="133"/>
      <c r="I95" s="133"/>
      <c r="J95" s="133"/>
      <c r="K95" s="133"/>
      <c r="L95" s="133"/>
      <c r="M95" s="133"/>
      <c r="N95" s="133"/>
      <c r="O95" s="133"/>
      <c r="P95" s="133"/>
      <c r="Q95" s="133"/>
      <c r="R95" s="133"/>
      <c r="S95" s="133"/>
    </row>
    <row r="96" spans="1:19" ht="12.75" customHeight="1" x14ac:dyDescent="0.2">
      <c r="A96" s="133"/>
      <c r="B96" s="133"/>
      <c r="C96" s="133"/>
      <c r="D96" s="133"/>
      <c r="E96" s="133"/>
      <c r="F96" s="133"/>
      <c r="G96" s="133"/>
      <c r="H96" s="133"/>
      <c r="I96" s="133"/>
      <c r="J96" s="133"/>
      <c r="K96" s="133"/>
      <c r="L96" s="133"/>
      <c r="M96" s="133"/>
      <c r="N96" s="133"/>
      <c r="O96" s="133"/>
      <c r="P96" s="133"/>
      <c r="Q96" s="133"/>
      <c r="R96" s="133"/>
      <c r="S96" s="133"/>
    </row>
    <row r="97" spans="1:19" ht="12.75" customHeight="1" x14ac:dyDescent="0.2">
      <c r="A97" s="133"/>
      <c r="B97" s="133"/>
      <c r="C97" s="133"/>
      <c r="D97" s="133"/>
      <c r="E97" s="133"/>
      <c r="F97" s="133"/>
      <c r="G97" s="133"/>
      <c r="H97" s="133"/>
      <c r="I97" s="133"/>
      <c r="J97" s="133"/>
      <c r="K97" s="133"/>
      <c r="L97" s="133"/>
      <c r="M97" s="133"/>
      <c r="N97" s="133"/>
      <c r="O97" s="133"/>
      <c r="P97" s="133"/>
      <c r="Q97" s="133"/>
      <c r="R97" s="133"/>
      <c r="S97" s="133"/>
    </row>
    <row r="98" spans="1:19" ht="13.5" customHeight="1" x14ac:dyDescent="0.2">
      <c r="A98" s="133"/>
      <c r="B98" s="133"/>
      <c r="C98" s="133"/>
      <c r="D98" s="133"/>
      <c r="E98" s="133"/>
      <c r="F98" s="133"/>
      <c r="G98" s="133"/>
      <c r="H98" s="133"/>
      <c r="I98" s="133"/>
      <c r="J98" s="133"/>
      <c r="K98" s="133"/>
      <c r="L98" s="133"/>
      <c r="M98" s="133"/>
      <c r="N98" s="133"/>
      <c r="O98" s="133"/>
      <c r="P98" s="133"/>
      <c r="Q98" s="133"/>
      <c r="R98" s="133"/>
      <c r="S98" s="133"/>
    </row>
    <row r="99" spans="1:19" x14ac:dyDescent="0.2">
      <c r="A99" s="133"/>
      <c r="B99" s="133"/>
      <c r="C99" s="133"/>
      <c r="D99" s="133"/>
      <c r="E99" s="133"/>
      <c r="F99" s="133"/>
      <c r="G99" s="133"/>
      <c r="H99" s="133"/>
      <c r="I99" s="133"/>
      <c r="J99" s="133"/>
      <c r="K99" s="133"/>
      <c r="L99" s="133"/>
      <c r="M99" s="133"/>
      <c r="N99" s="133"/>
      <c r="O99" s="133"/>
      <c r="P99" s="133"/>
      <c r="Q99" s="133"/>
      <c r="R99" s="133"/>
      <c r="S99" s="133"/>
    </row>
    <row r="100" spans="1:19" x14ac:dyDescent="0.2">
      <c r="A100" s="133"/>
      <c r="B100" s="133"/>
      <c r="C100" s="133"/>
      <c r="D100" s="133"/>
      <c r="E100" s="133"/>
      <c r="F100" s="133"/>
      <c r="G100" s="133"/>
      <c r="H100" s="133"/>
      <c r="I100" s="133"/>
      <c r="J100" s="133"/>
      <c r="K100" s="133"/>
      <c r="L100" s="133"/>
      <c r="M100" s="133"/>
      <c r="N100" s="133"/>
      <c r="O100" s="133"/>
      <c r="P100" s="133"/>
      <c r="Q100" s="133"/>
      <c r="R100" s="133"/>
      <c r="S100" s="133"/>
    </row>
    <row r="101" spans="1:19" x14ac:dyDescent="0.2">
      <c r="A101" s="133"/>
      <c r="B101" s="133"/>
      <c r="C101" s="133"/>
      <c r="D101" s="133"/>
      <c r="E101" s="133"/>
      <c r="F101" s="133"/>
      <c r="G101" s="133"/>
      <c r="H101" s="133"/>
      <c r="I101" s="133"/>
      <c r="J101" s="133"/>
      <c r="K101" s="133"/>
      <c r="L101" s="133"/>
      <c r="M101" s="133"/>
      <c r="N101" s="133"/>
      <c r="O101" s="133"/>
      <c r="P101" s="133"/>
      <c r="Q101" s="133"/>
      <c r="R101" s="133"/>
      <c r="S101" s="133"/>
    </row>
    <row r="102" spans="1:19" x14ac:dyDescent="0.2">
      <c r="A102" s="133"/>
      <c r="B102" s="133"/>
      <c r="C102" s="133"/>
      <c r="D102" s="133"/>
      <c r="E102" s="133"/>
      <c r="F102" s="133"/>
      <c r="G102" s="133"/>
      <c r="H102" s="133"/>
      <c r="I102" s="133"/>
      <c r="J102" s="133"/>
      <c r="K102" s="133"/>
      <c r="L102" s="133"/>
      <c r="M102" s="133"/>
      <c r="N102" s="133"/>
      <c r="O102" s="133"/>
      <c r="P102" s="133"/>
      <c r="Q102" s="133"/>
      <c r="R102" s="133"/>
      <c r="S102" s="133"/>
    </row>
    <row r="103" spans="1:19" x14ac:dyDescent="0.2">
      <c r="A103" s="133"/>
      <c r="B103" s="133"/>
      <c r="C103" s="133"/>
      <c r="D103" s="133"/>
      <c r="E103" s="133"/>
      <c r="F103" s="133"/>
      <c r="G103" s="133"/>
      <c r="H103" s="133"/>
      <c r="I103" s="133"/>
      <c r="J103" s="133"/>
      <c r="K103" s="133"/>
      <c r="L103" s="133"/>
      <c r="M103" s="133"/>
      <c r="N103" s="133"/>
      <c r="O103" s="133"/>
      <c r="P103" s="133"/>
      <c r="Q103" s="133"/>
      <c r="R103" s="133"/>
      <c r="S103" s="133"/>
    </row>
    <row r="104" spans="1:19" x14ac:dyDescent="0.2">
      <c r="A104" s="133"/>
      <c r="B104" s="133"/>
      <c r="C104" s="133"/>
      <c r="D104" s="133"/>
      <c r="E104" s="133"/>
      <c r="F104" s="133"/>
      <c r="G104" s="133"/>
      <c r="H104" s="133"/>
      <c r="I104" s="133"/>
      <c r="J104" s="133"/>
      <c r="K104" s="133"/>
      <c r="L104" s="133"/>
      <c r="M104" s="133"/>
      <c r="N104" s="133"/>
      <c r="O104" s="133"/>
      <c r="P104" s="133"/>
      <c r="Q104" s="133"/>
      <c r="R104" s="133"/>
      <c r="S104" s="133"/>
    </row>
    <row r="105" spans="1:19" x14ac:dyDescent="0.2">
      <c r="A105" s="133"/>
      <c r="B105" s="133"/>
      <c r="C105" s="133"/>
      <c r="D105" s="133"/>
      <c r="E105" s="133"/>
      <c r="F105" s="133"/>
      <c r="G105" s="133"/>
      <c r="H105" s="133"/>
      <c r="I105" s="133"/>
      <c r="J105" s="133"/>
      <c r="K105" s="133"/>
      <c r="L105" s="133"/>
      <c r="M105" s="133"/>
      <c r="N105" s="133"/>
      <c r="O105" s="133"/>
      <c r="P105" s="133"/>
      <c r="Q105" s="133"/>
      <c r="R105" s="133"/>
      <c r="S105" s="133"/>
    </row>
    <row r="106" spans="1:19" x14ac:dyDescent="0.2">
      <c r="A106" s="133"/>
      <c r="B106" s="133"/>
      <c r="C106" s="133"/>
      <c r="D106" s="133"/>
      <c r="E106" s="133"/>
      <c r="F106" s="133"/>
      <c r="G106" s="133"/>
      <c r="H106" s="133"/>
      <c r="I106" s="133"/>
      <c r="J106" s="133"/>
      <c r="K106" s="133"/>
      <c r="L106" s="133"/>
      <c r="M106" s="133"/>
      <c r="N106" s="133"/>
      <c r="O106" s="133"/>
      <c r="P106" s="133"/>
      <c r="Q106" s="133"/>
      <c r="R106" s="133"/>
      <c r="S106" s="133"/>
    </row>
    <row r="107" spans="1:19" x14ac:dyDescent="0.2">
      <c r="A107" s="133"/>
      <c r="B107" s="133"/>
      <c r="C107" s="133"/>
      <c r="D107" s="133"/>
      <c r="E107" s="133"/>
      <c r="F107" s="133"/>
      <c r="G107" s="133"/>
      <c r="H107" s="133"/>
      <c r="I107" s="133"/>
      <c r="J107" s="133"/>
      <c r="K107" s="133"/>
      <c r="L107" s="133"/>
      <c r="M107" s="133"/>
      <c r="N107" s="133"/>
      <c r="O107" s="133"/>
      <c r="P107" s="133"/>
      <c r="Q107" s="133"/>
      <c r="R107" s="133"/>
      <c r="S107" s="133"/>
    </row>
    <row r="108" spans="1:19" x14ac:dyDescent="0.2">
      <c r="A108" s="133"/>
      <c r="B108" s="133"/>
      <c r="C108" s="133"/>
      <c r="D108" s="133"/>
      <c r="E108" s="133"/>
      <c r="F108" s="133"/>
      <c r="G108" s="133"/>
      <c r="H108" s="133"/>
      <c r="I108" s="133"/>
      <c r="J108" s="133"/>
      <c r="K108" s="133"/>
      <c r="L108" s="133"/>
      <c r="M108" s="133"/>
      <c r="N108" s="133"/>
      <c r="O108" s="133"/>
      <c r="P108" s="133"/>
      <c r="Q108" s="133"/>
      <c r="R108" s="133"/>
      <c r="S108" s="133"/>
    </row>
    <row r="109" spans="1:19" x14ac:dyDescent="0.2">
      <c r="A109" s="133"/>
      <c r="B109" s="133"/>
      <c r="C109" s="133"/>
      <c r="D109" s="133"/>
      <c r="E109" s="133"/>
      <c r="F109" s="133"/>
      <c r="G109" s="133"/>
      <c r="H109" s="133"/>
      <c r="I109" s="133"/>
      <c r="J109" s="133"/>
      <c r="K109" s="133"/>
      <c r="L109" s="133"/>
      <c r="M109" s="133"/>
      <c r="N109" s="133"/>
      <c r="O109" s="133"/>
      <c r="P109" s="133"/>
      <c r="Q109" s="133"/>
      <c r="R109" s="133"/>
      <c r="S109" s="133"/>
    </row>
    <row r="110" spans="1:19" x14ac:dyDescent="0.2">
      <c r="A110" s="133"/>
      <c r="B110" s="133"/>
      <c r="C110" s="133"/>
      <c r="D110" s="133"/>
      <c r="E110" s="133"/>
      <c r="F110" s="133"/>
      <c r="G110" s="133"/>
      <c r="H110" s="133"/>
      <c r="I110" s="133"/>
      <c r="J110" s="133"/>
      <c r="K110" s="133"/>
      <c r="L110" s="133"/>
      <c r="M110" s="133"/>
      <c r="N110" s="133"/>
      <c r="O110" s="133"/>
      <c r="P110" s="133"/>
      <c r="Q110" s="133"/>
      <c r="R110" s="133"/>
      <c r="S110" s="133"/>
    </row>
    <row r="111" spans="1:19" x14ac:dyDescent="0.2">
      <c r="A111" s="133"/>
      <c r="B111" s="133"/>
      <c r="C111" s="133"/>
      <c r="D111" s="133"/>
      <c r="E111" s="133"/>
      <c r="F111" s="133"/>
      <c r="G111" s="133"/>
      <c r="H111" s="133"/>
      <c r="I111" s="133"/>
      <c r="J111" s="133"/>
      <c r="K111" s="133"/>
      <c r="L111" s="133"/>
      <c r="M111" s="133"/>
      <c r="N111" s="133"/>
      <c r="O111" s="133"/>
      <c r="P111" s="133"/>
      <c r="Q111" s="133"/>
      <c r="R111" s="133"/>
      <c r="S111" s="133"/>
    </row>
    <row r="112" spans="1:19" x14ac:dyDescent="0.2">
      <c r="A112" s="133"/>
      <c r="B112" s="133"/>
      <c r="C112" s="133"/>
      <c r="D112" s="133"/>
      <c r="E112" s="133"/>
      <c r="F112" s="133"/>
      <c r="G112" s="133"/>
      <c r="H112" s="133"/>
      <c r="I112" s="133"/>
      <c r="J112" s="133"/>
      <c r="K112" s="133"/>
      <c r="L112" s="133"/>
      <c r="M112" s="133"/>
      <c r="N112" s="133"/>
      <c r="O112" s="133"/>
      <c r="P112" s="133"/>
      <c r="Q112" s="133"/>
      <c r="R112" s="133"/>
      <c r="S112" s="133"/>
    </row>
    <row r="113" spans="1:16" x14ac:dyDescent="0.2">
      <c r="A113" s="133"/>
      <c r="B113" s="133"/>
      <c r="C113" s="133"/>
      <c r="D113" s="133"/>
      <c r="E113" s="133"/>
      <c r="F113" s="133"/>
      <c r="G113" s="133"/>
      <c r="H113" s="133"/>
      <c r="I113" s="133"/>
      <c r="J113" s="133"/>
      <c r="K113" s="133"/>
      <c r="L113" s="133"/>
      <c r="M113" s="133"/>
      <c r="N113" s="133"/>
      <c r="O113" s="133"/>
      <c r="P113" s="133"/>
    </row>
    <row r="114" spans="1:16" x14ac:dyDescent="0.2">
      <c r="A114" s="133"/>
      <c r="B114" s="133"/>
      <c r="C114" s="133"/>
      <c r="D114" s="133"/>
      <c r="E114" s="133"/>
      <c r="F114" s="133"/>
      <c r="G114" s="133"/>
      <c r="H114" s="133"/>
      <c r="I114" s="133"/>
      <c r="J114" s="133"/>
      <c r="K114" s="133"/>
      <c r="L114" s="133"/>
      <c r="M114" s="133"/>
      <c r="N114" s="133"/>
      <c r="O114" s="133"/>
      <c r="P114" s="133"/>
    </row>
    <row r="115" spans="1:16" x14ac:dyDescent="0.2">
      <c r="A115" s="133"/>
      <c r="B115" s="133"/>
      <c r="C115" s="133"/>
      <c r="D115" s="133"/>
      <c r="E115" s="133"/>
      <c r="F115" s="133"/>
      <c r="G115" s="133"/>
      <c r="H115" s="133"/>
      <c r="I115" s="133"/>
      <c r="J115" s="133"/>
      <c r="K115" s="133"/>
      <c r="L115" s="133"/>
      <c r="M115" s="133"/>
      <c r="N115" s="133"/>
      <c r="O115" s="133"/>
      <c r="P115" s="133"/>
    </row>
    <row r="116" spans="1:16" x14ac:dyDescent="0.2">
      <c r="A116" s="133"/>
      <c r="B116" s="133"/>
      <c r="C116" s="133"/>
      <c r="D116" s="133"/>
      <c r="E116" s="133"/>
      <c r="F116" s="133"/>
      <c r="G116" s="133"/>
      <c r="H116" s="133"/>
      <c r="I116" s="133"/>
      <c r="J116" s="133"/>
      <c r="K116" s="133"/>
      <c r="L116" s="133"/>
      <c r="M116" s="133"/>
      <c r="N116" s="133"/>
      <c r="O116" s="133"/>
      <c r="P116" s="133"/>
    </row>
    <row r="117" spans="1:16" x14ac:dyDescent="0.2">
      <c r="A117" s="133"/>
      <c r="B117" s="133"/>
      <c r="C117" s="133"/>
      <c r="D117" s="133"/>
      <c r="E117" s="133"/>
      <c r="F117" s="133"/>
      <c r="G117" s="133"/>
      <c r="H117" s="133"/>
      <c r="I117" s="133"/>
      <c r="J117" s="133"/>
      <c r="K117" s="133"/>
      <c r="L117" s="133"/>
      <c r="M117" s="133"/>
      <c r="N117" s="133"/>
      <c r="O117" s="133"/>
      <c r="P117" s="133"/>
    </row>
    <row r="118" spans="1:16" x14ac:dyDescent="0.2">
      <c r="A118" s="133"/>
      <c r="B118" s="133"/>
      <c r="C118" s="133"/>
      <c r="D118" s="133"/>
      <c r="E118" s="133"/>
      <c r="F118" s="133"/>
      <c r="G118" s="133"/>
      <c r="H118" s="133"/>
      <c r="I118" s="133"/>
      <c r="J118" s="133"/>
      <c r="K118" s="133"/>
      <c r="L118" s="133"/>
      <c r="M118" s="133"/>
      <c r="N118" s="133"/>
      <c r="O118" s="133"/>
      <c r="P118" s="133"/>
    </row>
    <row r="119" spans="1:16" x14ac:dyDescent="0.2">
      <c r="A119" s="133"/>
      <c r="B119" s="133"/>
      <c r="C119" s="133"/>
      <c r="D119" s="133"/>
      <c r="E119" s="133"/>
      <c r="F119" s="133"/>
      <c r="G119" s="133"/>
      <c r="H119" s="133"/>
      <c r="I119" s="133"/>
      <c r="J119" s="133"/>
      <c r="K119" s="133"/>
      <c r="L119" s="133"/>
      <c r="M119" s="133"/>
      <c r="N119" s="133"/>
      <c r="O119" s="133"/>
      <c r="P119" s="133"/>
    </row>
    <row r="120" spans="1:16" x14ac:dyDescent="0.2">
      <c r="A120" s="133"/>
      <c r="B120" s="133"/>
      <c r="C120" s="133"/>
      <c r="D120" s="133"/>
      <c r="E120" s="133"/>
      <c r="F120" s="133"/>
      <c r="G120" s="133"/>
      <c r="H120" s="133"/>
      <c r="I120" s="133"/>
      <c r="J120" s="133"/>
      <c r="K120" s="133"/>
      <c r="L120" s="133"/>
      <c r="M120" s="133"/>
      <c r="N120" s="133"/>
      <c r="O120" s="133"/>
      <c r="P120" s="133"/>
    </row>
    <row r="121" spans="1:16" x14ac:dyDescent="0.2">
      <c r="A121" s="133"/>
      <c r="B121" s="133"/>
      <c r="C121" s="133"/>
      <c r="D121" s="133"/>
      <c r="E121" s="133"/>
      <c r="F121" s="133"/>
      <c r="G121" s="133"/>
      <c r="H121" s="133"/>
      <c r="I121" s="133"/>
      <c r="J121" s="133"/>
      <c r="K121" s="133"/>
      <c r="L121" s="133"/>
      <c r="M121" s="133"/>
      <c r="N121" s="133"/>
      <c r="O121" s="133"/>
      <c r="P121" s="133"/>
    </row>
    <row r="122" spans="1:16" x14ac:dyDescent="0.2">
      <c r="A122" s="133"/>
      <c r="B122" s="133"/>
      <c r="C122" s="133"/>
      <c r="D122" s="133"/>
      <c r="E122" s="133"/>
      <c r="F122" s="133"/>
      <c r="G122" s="133"/>
      <c r="H122" s="133"/>
      <c r="I122" s="133"/>
      <c r="J122" s="133"/>
      <c r="K122" s="133"/>
      <c r="L122" s="133"/>
      <c r="M122" s="133"/>
      <c r="N122" s="133"/>
      <c r="O122" s="133"/>
      <c r="P122" s="133"/>
    </row>
    <row r="123" spans="1:16" x14ac:dyDescent="0.2">
      <c r="A123" s="133"/>
      <c r="B123" s="133"/>
      <c r="C123" s="133"/>
      <c r="D123" s="133"/>
      <c r="E123" s="133"/>
      <c r="F123" s="133"/>
      <c r="G123" s="133"/>
      <c r="H123" s="133"/>
      <c r="I123" s="133"/>
      <c r="J123" s="133"/>
      <c r="K123" s="133"/>
      <c r="L123" s="133"/>
      <c r="M123" s="133"/>
      <c r="N123" s="133"/>
      <c r="O123" s="133"/>
      <c r="P123" s="133"/>
    </row>
    <row r="124" spans="1:16" x14ac:dyDescent="0.2">
      <c r="A124" s="133"/>
      <c r="B124" s="133"/>
      <c r="C124" s="133"/>
      <c r="D124" s="133"/>
      <c r="E124" s="133"/>
      <c r="F124" s="133"/>
      <c r="G124" s="133"/>
      <c r="H124" s="133"/>
      <c r="I124" s="133"/>
      <c r="J124" s="133"/>
      <c r="K124" s="133"/>
      <c r="L124" s="133"/>
      <c r="M124" s="133"/>
      <c r="N124" s="133"/>
      <c r="O124" s="133"/>
      <c r="P124" s="133"/>
    </row>
    <row r="125" spans="1:16" x14ac:dyDescent="0.2">
      <c r="A125" s="133"/>
      <c r="B125" s="133"/>
      <c r="C125" s="133"/>
      <c r="D125" s="133"/>
      <c r="E125" s="133"/>
      <c r="F125" s="133"/>
      <c r="G125" s="133"/>
      <c r="H125" s="133"/>
      <c r="I125" s="133"/>
      <c r="J125" s="133"/>
      <c r="K125" s="133"/>
      <c r="L125" s="133"/>
      <c r="M125" s="133"/>
      <c r="N125" s="133"/>
      <c r="O125" s="133"/>
      <c r="P125" s="133"/>
    </row>
    <row r="126" spans="1:16" x14ac:dyDescent="0.2">
      <c r="A126" s="133"/>
      <c r="B126" s="133"/>
      <c r="C126" s="133"/>
      <c r="D126" s="133"/>
      <c r="E126" s="133"/>
      <c r="F126" s="133"/>
      <c r="G126" s="133"/>
      <c r="H126" s="133"/>
      <c r="I126" s="133"/>
      <c r="J126" s="133"/>
      <c r="K126" s="133"/>
      <c r="L126" s="133"/>
      <c r="M126" s="133"/>
      <c r="N126" s="133"/>
      <c r="O126" s="133"/>
      <c r="P126" s="133"/>
    </row>
    <row r="127" spans="1:16" x14ac:dyDescent="0.2">
      <c r="A127" s="133"/>
      <c r="B127" s="133"/>
      <c r="C127" s="133"/>
      <c r="D127" s="133"/>
      <c r="E127" s="133"/>
      <c r="F127" s="133"/>
      <c r="G127" s="133"/>
      <c r="H127" s="133"/>
      <c r="I127" s="133"/>
      <c r="J127" s="133"/>
      <c r="K127" s="133"/>
      <c r="L127" s="133"/>
      <c r="M127" s="133"/>
      <c r="N127" s="133"/>
      <c r="O127" s="133"/>
      <c r="P127" s="133"/>
    </row>
    <row r="128" spans="1:16" x14ac:dyDescent="0.2">
      <c r="A128" s="133"/>
      <c r="B128" s="133"/>
      <c r="C128" s="133"/>
      <c r="D128" s="133"/>
      <c r="E128" s="133"/>
      <c r="F128" s="133"/>
      <c r="G128" s="133"/>
      <c r="H128" s="133"/>
      <c r="I128" s="133"/>
      <c r="J128" s="133"/>
      <c r="K128" s="133"/>
      <c r="L128" s="133"/>
      <c r="M128" s="133"/>
      <c r="N128" s="133"/>
      <c r="O128" s="133"/>
      <c r="P128" s="133"/>
    </row>
    <row r="129" spans="1:16" x14ac:dyDescent="0.2">
      <c r="A129" s="133"/>
      <c r="B129" s="133"/>
      <c r="C129" s="133"/>
      <c r="D129" s="133"/>
      <c r="E129" s="133"/>
      <c r="F129" s="133"/>
      <c r="G129" s="133"/>
      <c r="H129" s="133"/>
      <c r="I129" s="133"/>
      <c r="J129" s="133"/>
      <c r="K129" s="133"/>
      <c r="L129" s="133"/>
      <c r="M129" s="133"/>
      <c r="N129" s="133"/>
      <c r="O129" s="133"/>
      <c r="P129" s="133"/>
    </row>
    <row r="130" spans="1:16" x14ac:dyDescent="0.2">
      <c r="A130" s="133"/>
      <c r="B130" s="133"/>
      <c r="C130" s="133"/>
      <c r="D130" s="133"/>
      <c r="E130" s="133"/>
      <c r="F130" s="133"/>
      <c r="G130" s="133"/>
      <c r="H130" s="133"/>
      <c r="I130" s="133"/>
      <c r="J130" s="133"/>
      <c r="K130" s="133"/>
      <c r="L130" s="133"/>
      <c r="M130" s="133"/>
      <c r="N130" s="133"/>
      <c r="O130" s="133"/>
      <c r="P130" s="133"/>
    </row>
    <row r="131" spans="1:16" x14ac:dyDescent="0.2">
      <c r="A131" s="133"/>
      <c r="B131" s="133"/>
      <c r="C131" s="133"/>
      <c r="D131" s="133"/>
      <c r="E131" s="133"/>
      <c r="F131" s="133"/>
      <c r="G131" s="133"/>
      <c r="H131" s="133"/>
      <c r="I131" s="133"/>
      <c r="J131" s="133"/>
      <c r="K131" s="133"/>
      <c r="L131" s="133"/>
      <c r="M131" s="133"/>
      <c r="N131" s="133"/>
      <c r="O131" s="133"/>
      <c r="P131" s="133"/>
    </row>
    <row r="132" spans="1:16" x14ac:dyDescent="0.2">
      <c r="A132" s="133"/>
      <c r="B132" s="133"/>
      <c r="C132" s="133"/>
      <c r="D132" s="133"/>
      <c r="E132" s="133"/>
      <c r="F132" s="133"/>
      <c r="G132" s="133"/>
      <c r="H132" s="133"/>
      <c r="I132" s="133"/>
      <c r="J132" s="133"/>
      <c r="K132" s="133"/>
      <c r="L132" s="133"/>
      <c r="M132" s="133"/>
      <c r="N132" s="133"/>
      <c r="O132" s="133"/>
      <c r="P132" s="133"/>
    </row>
    <row r="133" spans="1:16" x14ac:dyDescent="0.2">
      <c r="A133" s="133"/>
      <c r="B133" s="133"/>
      <c r="C133" s="133"/>
      <c r="D133" s="133"/>
      <c r="E133" s="133"/>
      <c r="F133" s="133"/>
      <c r="G133" s="133"/>
      <c r="H133" s="133"/>
      <c r="I133" s="133"/>
      <c r="J133" s="133"/>
      <c r="K133" s="133"/>
      <c r="L133" s="133"/>
      <c r="M133" s="133"/>
      <c r="N133" s="133"/>
      <c r="O133" s="133"/>
      <c r="P133" s="133"/>
    </row>
    <row r="134" spans="1:16" x14ac:dyDescent="0.2">
      <c r="A134" s="133"/>
      <c r="B134" s="133"/>
      <c r="C134" s="133"/>
      <c r="D134" s="133"/>
      <c r="E134" s="133"/>
      <c r="F134" s="133"/>
      <c r="G134" s="133"/>
      <c r="H134" s="133"/>
      <c r="I134" s="133"/>
      <c r="J134" s="133"/>
      <c r="K134" s="133"/>
      <c r="L134" s="133"/>
      <c r="M134" s="133"/>
      <c r="N134" s="133"/>
      <c r="O134" s="133"/>
      <c r="P134" s="133"/>
    </row>
    <row r="135" spans="1:16" x14ac:dyDescent="0.2">
      <c r="A135" s="133"/>
      <c r="B135" s="133"/>
      <c r="C135" s="133"/>
      <c r="D135" s="133"/>
      <c r="E135" s="133"/>
      <c r="F135" s="133"/>
      <c r="G135" s="133"/>
      <c r="H135" s="133"/>
      <c r="I135" s="133"/>
      <c r="J135" s="133"/>
      <c r="K135" s="133"/>
      <c r="L135" s="133"/>
      <c r="M135" s="133"/>
      <c r="N135" s="133"/>
      <c r="O135" s="133"/>
      <c r="P135" s="133"/>
    </row>
    <row r="136" spans="1:16" x14ac:dyDescent="0.2">
      <c r="A136" s="133"/>
      <c r="B136" s="133"/>
      <c r="C136" s="133"/>
      <c r="D136" s="133"/>
      <c r="E136" s="133"/>
      <c r="F136" s="133"/>
      <c r="G136" s="133"/>
      <c r="H136" s="133"/>
      <c r="I136" s="133"/>
      <c r="J136" s="133"/>
      <c r="K136" s="133"/>
      <c r="L136" s="133"/>
      <c r="M136" s="133"/>
      <c r="N136" s="133"/>
      <c r="O136" s="133"/>
      <c r="P136" s="133"/>
    </row>
    <row r="137" spans="1:16" x14ac:dyDescent="0.2">
      <c r="A137" s="133"/>
      <c r="B137" s="133"/>
      <c r="C137" s="133"/>
      <c r="D137" s="133"/>
      <c r="E137" s="133"/>
      <c r="F137" s="133"/>
      <c r="G137" s="133"/>
      <c r="H137" s="133"/>
      <c r="I137" s="133"/>
      <c r="J137" s="133"/>
      <c r="K137" s="133"/>
      <c r="L137" s="133"/>
      <c r="M137" s="133"/>
      <c r="N137" s="133"/>
      <c r="O137" s="133"/>
      <c r="P137" s="133"/>
    </row>
    <row r="138" spans="1:16" x14ac:dyDescent="0.2">
      <c r="A138" s="133"/>
      <c r="B138" s="133"/>
      <c r="C138" s="133"/>
      <c r="D138" s="133"/>
      <c r="E138" s="133"/>
      <c r="F138" s="133"/>
      <c r="G138" s="133"/>
      <c r="H138" s="133"/>
      <c r="I138" s="133"/>
      <c r="J138" s="133"/>
      <c r="K138" s="133"/>
      <c r="L138" s="133"/>
      <c r="M138" s="133"/>
      <c r="N138" s="133"/>
      <c r="O138" s="133"/>
      <c r="P138" s="133"/>
    </row>
    <row r="139" spans="1:16" x14ac:dyDescent="0.2">
      <c r="A139" s="133"/>
      <c r="B139" s="133"/>
      <c r="C139" s="133"/>
      <c r="D139" s="133"/>
      <c r="E139" s="133"/>
      <c r="F139" s="133"/>
      <c r="G139" s="133"/>
      <c r="H139" s="133"/>
      <c r="I139" s="133"/>
      <c r="J139" s="133"/>
      <c r="K139" s="133"/>
      <c r="L139" s="133"/>
      <c r="M139" s="133"/>
      <c r="N139" s="133"/>
      <c r="O139" s="133"/>
      <c r="P139" s="133"/>
    </row>
    <row r="140" spans="1:16" x14ac:dyDescent="0.2">
      <c r="A140" s="133"/>
      <c r="B140" s="133"/>
      <c r="C140" s="133"/>
      <c r="D140" s="133"/>
      <c r="E140" s="133"/>
      <c r="F140" s="133"/>
      <c r="G140" s="133"/>
      <c r="H140" s="133"/>
      <c r="I140" s="133"/>
      <c r="J140" s="133"/>
      <c r="K140" s="133"/>
      <c r="L140" s="133"/>
      <c r="M140" s="133"/>
      <c r="N140" s="133"/>
      <c r="O140" s="133"/>
      <c r="P140" s="133"/>
    </row>
    <row r="141" spans="1:16" x14ac:dyDescent="0.2">
      <c r="A141" s="133"/>
      <c r="B141" s="133"/>
      <c r="C141" s="133"/>
      <c r="D141" s="133"/>
      <c r="E141" s="133"/>
      <c r="F141" s="133"/>
      <c r="G141" s="133"/>
      <c r="H141" s="133"/>
      <c r="I141" s="133"/>
      <c r="J141" s="133"/>
      <c r="K141" s="133"/>
      <c r="L141" s="133"/>
      <c r="M141" s="133"/>
      <c r="N141" s="133"/>
      <c r="O141" s="133"/>
      <c r="P141" s="133"/>
    </row>
    <row r="142" spans="1:16" x14ac:dyDescent="0.2">
      <c r="A142" s="133"/>
      <c r="B142" s="133"/>
      <c r="C142" s="133"/>
      <c r="D142" s="133"/>
      <c r="E142" s="133"/>
      <c r="F142" s="133"/>
      <c r="G142" s="133"/>
      <c r="H142" s="133"/>
      <c r="I142" s="133"/>
      <c r="J142" s="133"/>
      <c r="K142" s="133"/>
      <c r="L142" s="133"/>
      <c r="M142" s="133"/>
      <c r="N142" s="133"/>
      <c r="O142" s="133"/>
      <c r="P142" s="133"/>
    </row>
    <row r="143" spans="1:16" x14ac:dyDescent="0.2">
      <c r="A143" s="133"/>
      <c r="B143" s="133"/>
      <c r="C143" s="133"/>
      <c r="D143" s="133"/>
      <c r="E143" s="133"/>
      <c r="F143" s="133"/>
      <c r="G143" s="133"/>
      <c r="H143" s="133"/>
      <c r="I143" s="133"/>
      <c r="J143" s="133"/>
      <c r="K143" s="133"/>
      <c r="L143" s="133"/>
      <c r="M143" s="133"/>
      <c r="N143" s="133"/>
      <c r="O143" s="133"/>
      <c r="P143" s="133"/>
    </row>
    <row r="144" spans="1:16" x14ac:dyDescent="0.2">
      <c r="A144" s="133"/>
      <c r="B144" s="133"/>
      <c r="C144" s="133"/>
      <c r="D144" s="133"/>
      <c r="E144" s="133"/>
      <c r="F144" s="133"/>
      <c r="G144" s="133"/>
      <c r="H144" s="133"/>
      <c r="I144" s="133"/>
      <c r="J144" s="133"/>
      <c r="K144" s="133"/>
      <c r="L144" s="133"/>
      <c r="M144" s="133"/>
      <c r="N144" s="133"/>
      <c r="O144" s="133"/>
      <c r="P144" s="133"/>
    </row>
    <row r="145" spans="1:16" x14ac:dyDescent="0.2">
      <c r="A145" s="133"/>
      <c r="B145" s="133"/>
      <c r="C145" s="133"/>
      <c r="D145" s="133"/>
      <c r="E145" s="133"/>
      <c r="F145" s="133"/>
      <c r="G145" s="133"/>
      <c r="H145" s="133"/>
      <c r="I145" s="133"/>
      <c r="J145" s="133"/>
      <c r="K145" s="133"/>
      <c r="L145" s="133"/>
      <c r="M145" s="133"/>
      <c r="N145" s="133"/>
      <c r="O145" s="133"/>
      <c r="P145" s="133"/>
    </row>
    <row r="146" spans="1:16" x14ac:dyDescent="0.2">
      <c r="A146" s="133"/>
      <c r="B146" s="133"/>
      <c r="C146" s="133"/>
      <c r="D146" s="133"/>
      <c r="E146" s="133"/>
      <c r="F146" s="133"/>
      <c r="G146" s="133"/>
      <c r="H146" s="133"/>
      <c r="I146" s="133"/>
      <c r="J146" s="133"/>
      <c r="K146" s="133"/>
      <c r="L146" s="133"/>
      <c r="M146" s="133"/>
      <c r="N146" s="133"/>
      <c r="O146" s="133"/>
      <c r="P146" s="133"/>
    </row>
    <row r="147" spans="1:16" x14ac:dyDescent="0.2">
      <c r="A147" s="133"/>
      <c r="B147" s="133"/>
      <c r="C147" s="133"/>
      <c r="D147" s="133"/>
      <c r="E147" s="133"/>
      <c r="F147" s="133"/>
      <c r="G147" s="133"/>
      <c r="H147" s="133"/>
      <c r="I147" s="133"/>
      <c r="J147" s="133"/>
      <c r="K147" s="133"/>
      <c r="L147" s="133"/>
      <c r="M147" s="133"/>
      <c r="N147" s="133"/>
      <c r="O147" s="133"/>
      <c r="P147" s="133"/>
    </row>
    <row r="148" spans="1:16" x14ac:dyDescent="0.2">
      <c r="A148" s="133"/>
      <c r="B148" s="133"/>
      <c r="C148" s="133"/>
      <c r="D148" s="133"/>
      <c r="E148" s="133"/>
      <c r="F148" s="133"/>
      <c r="G148" s="133"/>
      <c r="H148" s="133"/>
      <c r="I148" s="133"/>
      <c r="J148" s="133"/>
      <c r="K148" s="133"/>
      <c r="L148" s="133"/>
      <c r="M148" s="133"/>
      <c r="N148" s="133"/>
      <c r="O148" s="133"/>
      <c r="P148" s="133"/>
    </row>
    <row r="149" spans="1:16" x14ac:dyDescent="0.2">
      <c r="A149" s="133"/>
      <c r="B149" s="133"/>
      <c r="C149" s="133"/>
      <c r="D149" s="133"/>
      <c r="E149" s="133"/>
      <c r="F149" s="133"/>
      <c r="G149" s="133"/>
      <c r="H149" s="133"/>
      <c r="I149" s="133"/>
      <c r="J149" s="133"/>
      <c r="K149" s="133"/>
      <c r="L149" s="133"/>
      <c r="M149" s="133"/>
      <c r="N149" s="133"/>
      <c r="O149" s="133"/>
      <c r="P149" s="133"/>
    </row>
    <row r="150" spans="1:16" x14ac:dyDescent="0.2">
      <c r="A150" s="133"/>
      <c r="B150" s="133"/>
      <c r="C150" s="133"/>
      <c r="D150" s="133"/>
      <c r="E150" s="133"/>
      <c r="F150" s="133"/>
      <c r="G150" s="133"/>
      <c r="H150" s="133"/>
      <c r="I150" s="133"/>
      <c r="J150" s="133"/>
      <c r="K150" s="133"/>
      <c r="L150" s="133"/>
      <c r="M150" s="133"/>
      <c r="N150" s="133"/>
      <c r="O150" s="133"/>
      <c r="P150" s="133"/>
    </row>
    <row r="151" spans="1:16" x14ac:dyDescent="0.2">
      <c r="A151" s="133"/>
      <c r="B151" s="133"/>
      <c r="C151" s="133"/>
      <c r="D151" s="133"/>
      <c r="E151" s="133"/>
      <c r="F151" s="133"/>
      <c r="G151" s="133"/>
      <c r="H151" s="133"/>
      <c r="I151" s="133"/>
      <c r="J151" s="133"/>
      <c r="K151" s="133"/>
      <c r="L151" s="133"/>
      <c r="M151" s="133"/>
      <c r="N151" s="133"/>
      <c r="O151" s="133"/>
      <c r="P151" s="133"/>
    </row>
    <row r="152" spans="1:16" x14ac:dyDescent="0.2">
      <c r="A152" s="133"/>
      <c r="B152" s="133"/>
      <c r="C152" s="133"/>
      <c r="D152" s="133"/>
      <c r="E152" s="133"/>
      <c r="F152" s="133"/>
      <c r="G152" s="133"/>
      <c r="H152" s="133"/>
      <c r="I152" s="133"/>
      <c r="J152" s="133"/>
      <c r="K152" s="133"/>
      <c r="L152" s="133"/>
      <c r="M152" s="133"/>
      <c r="N152" s="133"/>
      <c r="O152" s="133"/>
      <c r="P152" s="133"/>
    </row>
    <row r="153" spans="1:16" x14ac:dyDescent="0.2">
      <c r="A153" s="133"/>
      <c r="B153" s="133"/>
      <c r="C153" s="133"/>
      <c r="D153" s="133"/>
      <c r="E153" s="133"/>
      <c r="F153" s="133"/>
      <c r="G153" s="133"/>
      <c r="H153" s="133"/>
      <c r="I153" s="133"/>
      <c r="J153" s="133"/>
      <c r="K153" s="133"/>
      <c r="L153" s="133"/>
      <c r="M153" s="133"/>
      <c r="N153" s="133"/>
      <c r="O153" s="133"/>
      <c r="P153" s="133"/>
    </row>
    <row r="154" spans="1:16" x14ac:dyDescent="0.2">
      <c r="A154" s="133"/>
      <c r="B154" s="133"/>
      <c r="C154" s="133"/>
      <c r="D154" s="133"/>
      <c r="E154" s="133"/>
      <c r="F154" s="133"/>
      <c r="G154" s="133"/>
      <c r="H154" s="133"/>
      <c r="I154" s="133"/>
      <c r="J154" s="133"/>
      <c r="K154" s="133"/>
      <c r="L154" s="133"/>
      <c r="M154" s="133"/>
      <c r="N154" s="133"/>
      <c r="O154" s="133"/>
      <c r="P154" s="133"/>
    </row>
    <row r="155" spans="1:16" x14ac:dyDescent="0.2">
      <c r="A155" s="133"/>
      <c r="B155" s="133"/>
      <c r="C155" s="133"/>
      <c r="D155" s="133"/>
      <c r="E155" s="133"/>
      <c r="F155" s="133"/>
      <c r="G155" s="133"/>
      <c r="H155" s="133"/>
      <c r="I155" s="133"/>
      <c r="J155" s="133"/>
      <c r="K155" s="133"/>
      <c r="L155" s="133"/>
      <c r="M155" s="133"/>
      <c r="N155" s="133"/>
      <c r="O155" s="133"/>
      <c r="P155" s="133"/>
    </row>
    <row r="156" spans="1:16" x14ac:dyDescent="0.2">
      <c r="A156" s="133"/>
      <c r="B156" s="133"/>
      <c r="C156" s="133"/>
      <c r="D156" s="133"/>
      <c r="E156" s="133"/>
      <c r="F156" s="133"/>
      <c r="G156" s="133"/>
      <c r="H156" s="133"/>
      <c r="I156" s="133"/>
      <c r="J156" s="133"/>
      <c r="K156" s="133"/>
      <c r="L156" s="133"/>
      <c r="M156" s="133"/>
      <c r="N156" s="133"/>
      <c r="O156" s="133"/>
      <c r="P156" s="133"/>
    </row>
    <row r="157" spans="1:16" x14ac:dyDescent="0.2">
      <c r="A157" s="133"/>
      <c r="B157" s="133"/>
      <c r="C157" s="133"/>
      <c r="D157" s="133"/>
      <c r="E157" s="133"/>
      <c r="F157" s="133"/>
      <c r="G157" s="133"/>
      <c r="H157" s="133"/>
      <c r="I157" s="133"/>
      <c r="J157" s="133"/>
      <c r="K157" s="133"/>
      <c r="L157" s="133"/>
      <c r="M157" s="133"/>
      <c r="N157" s="133"/>
      <c r="O157" s="133"/>
      <c r="P157" s="133"/>
    </row>
    <row r="158" spans="1:16" x14ac:dyDescent="0.2">
      <c r="A158" s="133"/>
      <c r="B158" s="133"/>
      <c r="C158" s="133"/>
      <c r="D158" s="133"/>
      <c r="E158" s="133"/>
      <c r="F158" s="133"/>
      <c r="G158" s="133"/>
      <c r="H158" s="133"/>
      <c r="I158" s="133"/>
      <c r="J158" s="133"/>
      <c r="K158" s="133"/>
      <c r="L158" s="133"/>
      <c r="M158" s="133"/>
      <c r="N158" s="133"/>
      <c r="O158" s="133"/>
      <c r="P158" s="133"/>
    </row>
    <row r="159" spans="1:16" x14ac:dyDescent="0.2">
      <c r="A159" s="133"/>
      <c r="B159" s="133"/>
      <c r="C159" s="133"/>
      <c r="D159" s="133"/>
      <c r="E159" s="133"/>
      <c r="F159" s="133"/>
      <c r="G159" s="133"/>
      <c r="H159" s="133"/>
      <c r="I159" s="133"/>
      <c r="J159" s="133"/>
      <c r="K159" s="133"/>
      <c r="L159" s="133"/>
      <c r="M159" s="133"/>
      <c r="N159" s="133"/>
      <c r="O159" s="133"/>
      <c r="P159" s="133"/>
    </row>
    <row r="160" spans="1:16" x14ac:dyDescent="0.2">
      <c r="A160" s="133"/>
      <c r="B160" s="133"/>
      <c r="C160" s="133"/>
      <c r="D160" s="133"/>
      <c r="E160" s="133"/>
      <c r="F160" s="133"/>
      <c r="G160" s="133"/>
      <c r="H160" s="133"/>
      <c r="I160" s="133"/>
      <c r="J160" s="133"/>
      <c r="K160" s="133"/>
      <c r="L160" s="133"/>
      <c r="M160" s="133"/>
      <c r="N160" s="133"/>
      <c r="O160" s="133"/>
      <c r="P160" s="133"/>
    </row>
    <row r="161" spans="1:16" x14ac:dyDescent="0.2">
      <c r="A161" s="133"/>
      <c r="B161" s="133"/>
      <c r="C161" s="133"/>
      <c r="D161" s="133"/>
      <c r="E161" s="133"/>
      <c r="F161" s="133"/>
      <c r="G161" s="133"/>
      <c r="H161" s="133"/>
      <c r="I161" s="133"/>
      <c r="J161" s="133"/>
      <c r="K161" s="133"/>
      <c r="L161" s="133"/>
      <c r="M161" s="133"/>
      <c r="N161" s="133"/>
      <c r="O161" s="133"/>
      <c r="P161" s="133"/>
    </row>
  </sheetData>
  <mergeCells count="53">
    <mergeCell ref="A65:C65"/>
    <mergeCell ref="A61:B61"/>
    <mergeCell ref="A56:C56"/>
    <mergeCell ref="G56:I56"/>
    <mergeCell ref="G57:I57"/>
    <mergeCell ref="G65:I65"/>
    <mergeCell ref="A1:S31"/>
    <mergeCell ref="A32:S37"/>
    <mergeCell ref="N54:O54"/>
    <mergeCell ref="K41:L41"/>
    <mergeCell ref="K46:L46"/>
    <mergeCell ref="K47:L47"/>
    <mergeCell ref="A54:C54"/>
    <mergeCell ref="G41:H41"/>
    <mergeCell ref="G43:H43"/>
    <mergeCell ref="G44:H44"/>
    <mergeCell ref="G46:H46"/>
    <mergeCell ref="K44:L44"/>
    <mergeCell ref="K45:L45"/>
    <mergeCell ref="G66:I66"/>
    <mergeCell ref="A57:D57"/>
    <mergeCell ref="A66:D66"/>
    <mergeCell ref="N60:O61"/>
    <mergeCell ref="N56:O57"/>
    <mergeCell ref="N62:O63"/>
    <mergeCell ref="N64:O66"/>
    <mergeCell ref="G60:I60"/>
    <mergeCell ref="G61:I61"/>
    <mergeCell ref="G62:I62"/>
    <mergeCell ref="G63:I63"/>
    <mergeCell ref="G64:I64"/>
    <mergeCell ref="A60:C60"/>
    <mergeCell ref="A62:C62"/>
    <mergeCell ref="A63:C63"/>
    <mergeCell ref="A64:C64"/>
    <mergeCell ref="A74:C74"/>
    <mergeCell ref="N74:O74"/>
    <mergeCell ref="A76:C76"/>
    <mergeCell ref="G76:I76"/>
    <mergeCell ref="N76:O78"/>
    <mergeCell ref="A78:B78"/>
    <mergeCell ref="G78:I78"/>
    <mergeCell ref="A77:C77"/>
    <mergeCell ref="A79:C79"/>
    <mergeCell ref="G79:I79"/>
    <mergeCell ref="N79:O80"/>
    <mergeCell ref="A80:C80"/>
    <mergeCell ref="G80:I80"/>
    <mergeCell ref="A81:C81"/>
    <mergeCell ref="G81:I81"/>
    <mergeCell ref="N81:O82"/>
    <mergeCell ref="A82:C82"/>
    <mergeCell ref="G82:I82"/>
  </mergeCells>
  <pageMargins left="0.7" right="0.7" top="0.75" bottom="0.75" header="0.3" footer="0.3"/>
  <pageSetup paperSize="9" orientation="portrait" r:id="rId1"/>
  <ignoredErrors>
    <ignoredError sqref="K45:K4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f00c05a3-a522-4b3b-aeec-75a37a6bc44f"/>
    <ds:schemaRef ds:uri="http://schemas.microsoft.com/office/2006/documentManagement/types"/>
    <ds:schemaRef ds:uri="http://purl.org/dc/dcmitype/"/>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2018-04-25T06:49:36Z</cp:lastPrinted>
  <dcterms:created xsi:type="dcterms:W3CDTF">2008-10-17T11:51:54Z</dcterms:created>
  <dcterms:modified xsi:type="dcterms:W3CDTF">2021-04-13T10:34:23Z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