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liburnia-my.sharepoint.com/personal/melita_siftermlinar_liburnia_hr/Documents/Documents/Revizija/revizija 2020/Finalno 26042021/potpisano/"/>
    </mc:Choice>
  </mc:AlternateContent>
  <xr:revisionPtr revIDLastSave="0" documentId="8_{7AD32BEB-636B-4761-A068-6CE2CD4C73FB}" xr6:coauthVersionLast="46" xr6:coauthVersionMax="46"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PK" sheetId="22" r:id="rId5"/>
    <sheet name="Biljeske" sheetId="25" r:id="rId6"/>
    <sheet name="Bilješke" sheetId="26" r:id="rId7"/>
  </sheets>
  <definedNames>
    <definedName name="_xlnm.Print_Area" localSheetId="1">Bilanca!$A$1:$I$132</definedName>
    <definedName name="_xlnm.Print_Area" localSheetId="3">NT_I!$A$1:$I$59</definedName>
    <definedName name="_xlnm.Print_Area" localSheetId="4">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U61" i="22" s="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38" i="22" l="1"/>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W60" i="22" l="1"/>
  <c r="W57" i="22"/>
  <c r="I54" i="20"/>
  <c r="H54" i="20"/>
  <c r="I48" i="20"/>
  <c r="H48" i="20"/>
  <c r="I41" i="20"/>
  <c r="H41" i="20"/>
  <c r="I35" i="20"/>
  <c r="H35" i="20"/>
  <c r="I19" i="20"/>
  <c r="H19" i="20"/>
  <c r="H9" i="20"/>
  <c r="H18" i="20" s="1"/>
  <c r="I9" i="20"/>
  <c r="I18" i="20" s="1"/>
  <c r="I55" i="20" l="1"/>
  <c r="I24" i="20"/>
  <c r="I27" i="20" s="1"/>
  <c r="H55" i="20"/>
  <c r="H24" i="20"/>
  <c r="H27" i="20" s="1"/>
  <c r="I42" i="20"/>
  <c r="H42" i="20"/>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63" i="19" s="1"/>
  <c r="I44" i="18"/>
  <c r="I38" i="18"/>
  <c r="H38" i="18"/>
  <c r="I27" i="18"/>
  <c r="H27" i="18"/>
  <c r="I17" i="18"/>
  <c r="H10" i="18"/>
  <c r="I10" i="18"/>
  <c r="H63" i="19" l="1"/>
  <c r="H9" i="18"/>
  <c r="H72" i="18" s="1"/>
  <c r="I62" i="19"/>
  <c r="H62" i="19"/>
  <c r="H61" i="19"/>
  <c r="I61" i="19"/>
  <c r="I9" i="18"/>
  <c r="I72" i="18" s="1"/>
  <c r="H66" i="19" l="1"/>
  <c r="H67" i="19"/>
  <c r="I66" i="19"/>
  <c r="I67" i="19"/>
  <c r="I65" i="19"/>
  <c r="H65" i="19"/>
</calcChain>
</file>

<file path=xl/sharedStrings.xml><?xml version="1.0" encoding="utf-8"?>
<sst xmlns="http://schemas.openxmlformats.org/spreadsheetml/2006/main" count="1563" uniqueCount="1012">
  <si>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</si>
  <si>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</si>
  <si>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</si>
  <si>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</si>
  <si>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</si>
  <si>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</si>
  <si>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</si>
  <si>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</si>
  <si>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</si>
  <si>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</si>
  <si>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</si>
  <si>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</si>
  <si>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</si>
  <si>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</si>
  <si>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</si>
  <si>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</si>
  <si>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</si>
  <si>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</si>
  <si>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</si>
  <si>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</si>
  <si>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</si>
  <si>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</si>
  <si>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</si>
  <si>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</si>
  <si>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</si>
  <si>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</si>
  <si>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</si>
  <si>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</si>
  <si>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</si>
  <si>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</si>
  <si>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</si>
  <si>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</si>
  <si>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</si>
  <si>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</si>
  <si>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</si>
  <si>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</si>
  <si>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</si>
  <si>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</si>
  <si>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</si>
  <si>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</si>
  <si>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</si>
  <si>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</si>
  <si>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</si>
  <si>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</si>
  <si>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</si>
  <si>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</si>
  <si>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</si>
  <si>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</si>
  <si>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</si>
  <si>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</si>
  <si>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</si>
  <si>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</si>
  <si>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</si>
  <si>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</si>
  <si>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</si>
  <si>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</si>
  <si>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</si>
  <si>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</si>
  <si>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</si>
  <si>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</si>
  <si>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</si>
  <si>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</si>
  <si>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</si>
  <si>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</si>
  <si>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</si>
  <si>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</si>
  <si>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</si>
  <si>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</si>
  <si>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</si>
  <si>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</si>
  <si>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</si>
  <si>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</si>
  <si>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</si>
  <si>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</si>
  <si>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</si>
  <si>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</si>
  <si>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</si>
  <si>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</si>
  <si>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</si>
  <si>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</si>
  <si>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</si>
  <si>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</si>
  <si>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</si>
  <si>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</si>
  <si>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</si>
  <si>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</si>
  <si>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</si>
  <si>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</si>
  <si>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</si>
  <si>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</si>
  <si>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</si>
  <si>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</si>
  <si>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</si>
  <si>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</si>
  <si>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</si>
  <si>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</si>
  <si>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</si>
  <si>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</si>
  <si>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</si>
  <si>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</si>
  <si>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</si>
  <si>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</si>
  <si>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</si>
  <si>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</si>
  <si>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</si>
  <si>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</si>
  <si>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</si>
  <si>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</si>
  <si>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</si>
  <si>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</si>
  <si>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</si>
  <si>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</si>
  <si>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</si>
  <si>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</si>
  <si>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</si>
  <si>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</si>
  <si>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</si>
  <si>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</si>
  <si>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</si>
  <si>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</si>
  <si>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</si>
  <si>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</si>
  <si>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</si>
  <si>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</si>
  <si>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</si>
  <si>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</si>
  <si>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</si>
  <si>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</si>
  <si>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</si>
  <si>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</si>
  <si>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</si>
  <si>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</si>
  <si>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</si>
  <si>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</si>
  <si>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</si>
  <si>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</si>
  <si>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</si>
  <si>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</si>
  <si>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</si>
  <si>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</si>
  <si>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</si>
  <si>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</si>
  <si>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</si>
  <si>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</si>
  <si>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</si>
  <si>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</si>
  <si>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</si>
  <si>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</si>
  <si>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</si>
  <si>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</si>
  <si>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</si>
  <si>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</si>
  <si>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</si>
  <si>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</si>
  <si>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</si>
  <si>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</si>
  <si>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</si>
  <si>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</si>
  <si>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</si>
  <si>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</si>
  <si>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</si>
  <si>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</si>
  <si>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</si>
  <si>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</si>
  <si>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</si>
  <si>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</si>
  <si>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</si>
  <si>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</si>
  <si>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</si>
  <si>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</si>
  <si>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</si>
  <si>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</si>
  <si>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</si>
  <si>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</si>
  <si>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</si>
  <si>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</si>
  <si>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</si>
  <si>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</si>
  <si>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</si>
  <si>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</si>
  <si>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</si>
  <si>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</si>
  <si>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</si>
  <si>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</si>
  <si>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</si>
  <si>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</si>
  <si>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</si>
  <si>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</si>
  <si>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</si>
  <si>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</si>
  <si>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</si>
  <si>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</si>
  <si>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</si>
  <si>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</si>
  <si>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</si>
  <si>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</si>
  <si>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</si>
  <si>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</si>
  <si>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</si>
  <si>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</si>
  <si>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</si>
  <si>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</si>
  <si>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</si>
  <si>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</si>
  <si>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</si>
  <si>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</si>
  <si>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</si>
  <si>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</si>
  <si>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</si>
  <si>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</si>
  <si>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</si>
  <si>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</si>
  <si>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</si>
  <si>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</si>
  <si>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</si>
  <si>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</si>
  <si>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</si>
  <si>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</si>
  <si>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</si>
  <si>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</si>
  <si>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</si>
  <si>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</si>
  <si>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</si>
  <si>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</si>
  <si>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</si>
  <si>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</si>
  <si>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</si>
  <si>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</si>
  <si>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</si>
  <si>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</si>
  <si>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</si>
  <si>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</si>
  <si>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</si>
  <si>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</si>
  <si>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</si>
  <si>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</si>
  <si>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</si>
  <si>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</si>
  <si>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</si>
  <si>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</si>
  <si>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</si>
  <si>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</si>
  <si>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</si>
  <si>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</si>
  <si>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</si>
  <si>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</si>
  <si>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</si>
  <si>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</si>
  <si>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</si>
  <si>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</si>
  <si>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</si>
  <si>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</si>
  <si>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</si>
  <si>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</si>
  <si>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</si>
  <si>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</si>
  <si>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</si>
  <si>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</si>
  <si>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</si>
  <si>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</si>
  <si>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</si>
  <si>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</si>
  <si>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</si>
  <si>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</si>
  <si>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</si>
  <si>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</si>
  <si>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</si>
  <si>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</si>
  <si>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</si>
  <si>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</si>
  <si>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</si>
  <si>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</si>
  <si>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</si>
  <si>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</si>
  <si>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</si>
  <si>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</si>
  <si>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</si>
  <si>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</si>
  <si>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</si>
  <si>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</si>
  <si>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</si>
  <si>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</si>
  <si>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</si>
  <si>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</si>
  <si>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</si>
  <si>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</si>
  <si>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</si>
  <si>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</si>
  <si>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</si>
  <si>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</si>
  <si>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</si>
  <si>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</si>
  <si>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</si>
  <si>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</si>
  <si>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</si>
  <si>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</si>
  <si>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</si>
  <si>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</si>
  <si>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</si>
  <si>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</si>
  <si>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</si>
  <si>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</si>
  <si>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</si>
  <si>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</si>
  <si>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</si>
  <si>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</si>
  <si>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</si>
  <si>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</si>
  <si>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</si>
  <si>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</si>
  <si>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</si>
  <si>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</si>
  <si>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</si>
  <si>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</si>
  <si>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</si>
  <si>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</si>
  <si>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</si>
  <si>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</si>
  <si>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</si>
  <si>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</si>
  <si>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</si>
  <si>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</si>
  <si>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</si>
  <si>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</si>
  <si>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</si>
  <si>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</si>
  <si>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</si>
  <si>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</si>
  <si>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</si>
  <si>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</si>
  <si>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</si>
  <si>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</si>
  <si>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</si>
  <si>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</si>
  <si>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</si>
  <si>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</si>
  <si>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</si>
  <si>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</si>
  <si>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</si>
  <si>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</si>
  <si>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</si>
  <si>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</si>
  <si>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</si>
  <si>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</si>
  <si>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</si>
  <si>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</si>
  <si>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</si>
  <si>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</si>
  <si>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</si>
  <si>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</si>
  <si>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</si>
  <si>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</si>
  <si>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</si>
  <si>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</si>
  <si>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</si>
  <si>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</si>
  <si>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</si>
  <si>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</si>
  <si>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</si>
  <si>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</si>
  <si>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</si>
  <si>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</si>
  <si>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</si>
  <si>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</si>
  <si>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</si>
  <si>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</si>
  <si>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</si>
  <si>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</si>
  <si>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</si>
  <si>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</si>
  <si>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</si>
  <si>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</si>
  <si>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</si>
  <si>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</si>
  <si>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</si>
  <si>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</si>
  <si>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</si>
  <si>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</si>
  <si>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</si>
  <si>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</si>
  <si>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</si>
  <si>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</si>
  <si>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</si>
  <si>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</si>
  <si>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</si>
  <si>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</si>
  <si>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03166619</t>
  </si>
  <si>
    <t>040008080</t>
  </si>
  <si>
    <t>15573308024</t>
  </si>
  <si>
    <t>1121</t>
  </si>
  <si>
    <t>HR</t>
  </si>
  <si>
    <t>74780000COJHFR9WBI35</t>
  </si>
  <si>
    <t>LIBURNIA RIVIERA HOTELI d.d. OPATIJA</t>
  </si>
  <si>
    <t>OPATIJA</t>
  </si>
  <si>
    <t>MARŠALA TITA 198</t>
  </si>
  <si>
    <t>liburnia@liburnia.hr</t>
  </si>
  <si>
    <t>www.liburnia.hr</t>
  </si>
  <si>
    <t>stanje na dan 31.12.2020.</t>
  </si>
  <si>
    <t>Obveznik:LIBURNIA RIVIERA HOTELI d.d. OPATIJA</t>
  </si>
  <si>
    <t>Grant Thornton revizija d.o.o. Zagreb</t>
  </si>
  <si>
    <t>Dalibor Briški</t>
  </si>
  <si>
    <t>u razdoblju 01.01.2020.. do 31.12.2020.</t>
  </si>
  <si>
    <t>Obveznik: LIBURNIA RIVIERA HOTELI d.d. OPATIJA</t>
  </si>
  <si>
    <t>u razdoblju 01.01.2020. do 31.12.2020._</t>
  </si>
  <si>
    <t>Šifter Mlinar Melita</t>
  </si>
  <si>
    <t>+ 385 (0)51 710-391</t>
  </si>
  <si>
    <t>melita.siftermlinar@liburnia.hr</t>
  </si>
  <si>
    <t>BILJEŠKA 1 - OPĆI PODACI</t>
  </si>
  <si>
    <t>LIBURNIA RIVIERA HOTELI d.d. (dalje u tekstu: Društvo ili LRH) sa sjedištem u Opatiji, Ulica Maršala Tita 198, Republika Hrvatska nastala je pretvorbom bivšeg društvenog poduzeća Liburnia Riviera Hoteli, u dioničko društvo dana 1. siječnja 1993. godine, kada je pretvorba upisana u Okružnom privrednom sudu u Rijeci. Osnovne djelatnosti Društva su smještajne i ugostiteljske usluge, putničke agencije i tour-operatorske usluge.</t>
  </si>
  <si>
    <t>Na dan 31. prosinca 2020. godine dionice Društva su kotirale na Zagrebačkoj burzi na redovnom tržištu.</t>
  </si>
  <si>
    <t xml:space="preserve">Društvo je uključeno u konsolidirane financijske izvještaje društva Gitone Beteiligungsverwaltungs GmbH, sa sjedištem u Austriji, 1030 Beč, Am Modenapark 13/9 registriranom pod brojem FN 353197 h. </t>
  </si>
  <si>
    <t>Financijski izvještaji za godinu završenu 31. prosinca 2020. odobreni su za objavu na dan 23. travnja 2021. godine.</t>
  </si>
  <si>
    <t>Uprava i Nadzorni odbor</t>
  </si>
  <si>
    <t xml:space="preserve">Upravu Društva imenuje i opoziva Nadzorni odbor, a sastavljena je od dva člana Uprave Društva. Nadzorni je odbor dana 5. ožujka 2021. imenovao g. Vladimira Bošnjaka kao predsjednika uprave. </t>
  </si>
  <si>
    <t>Uprava Društva je sa 31.12.2020 bila sastavljena od dva člana Uprave Društva, predsjednik Uprave g. Agron Beriša koji je tijekom prvog tromjesečja 2021. podnio ostavku, te član Uprave g. Johannes Böck. Do studenog 2020. ulogu predsjednika uprave vršio je g. Heimo Hirn, koji je podnio ostavku dana 12. studenog 2020. Ovlasti članova Uprave su u potpunosti usklađene s odredbama ZTD-a te su detaljnije uređene odredbama Statuta.</t>
  </si>
  <si>
    <t>Nadzorni odbor imenuje i opoziva skupština Društva sukladno Statutu Društva i ZTD-u, koji je na dan 31. prosinca 2020. godine sastavljen od sljedećih članova:</t>
  </si>
  <si>
    <t>Klaus Riederer, predsjednik,</t>
  </si>
  <si>
    <t>Alexander Paul Zinell, zamjenik predsjednika,</t>
  </si>
  <si>
    <t>Philip Goeth, član,</t>
  </si>
  <si>
    <t>Thomas Mayer, član,</t>
  </si>
  <si>
    <t>Branimir Žarković, član,</t>
  </si>
  <si>
    <t>Andreja Rudančić, član,</t>
  </si>
  <si>
    <t>Barbara Mesić, imenovana na sjednici glavne skupštine održane 29. prosinca 2020., nastavno na ostavku g. Crnova</t>
  </si>
  <si>
    <t>Helena Masarić, član i</t>
  </si>
  <si>
    <t>Domijan Mršić, član.</t>
  </si>
  <si>
    <t>G. Petar Crnov je kao član NO, podnio ostavku 19. studenog 2020.</t>
  </si>
  <si>
    <t>BILJEŠKA 2 – SAŽETAK ZNAČAJNIH RAČUNOVODSTVENIH POLITIKA</t>
  </si>
  <si>
    <t>Slijedi prikaz značajnih računovodstvenih politika usvojenih za pripremu ovih financijskih izvještaja. Ove računovodstvene politike dosljedno su primjenjivane za sva razdoblja uključena u ove izvještaje, osim tamo gdje je drugačije navedeno.</t>
  </si>
  <si>
    <t>Osnove sastavljanja</t>
  </si>
  <si>
    <t>Financijski izvještaji Društva sastavljeni su sukladno Međunarodnim standardima financijskog izvještavanja koji su usvojeni od Europske unije („EU MSFI“). Financijski izvještaji izrađeni su primjenom metode povijesnog troška, osim gdje je naznačeno drugačije. Financijski izvještaji pripremljeni su pod pretpostavkom da će Društvo nastaviti poslovati u skladu s načelom neograničenosti vremena poslovanja.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</si>
  <si>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 Područja koja uključuju viši stupanj prosudbe ili složenosti, odnosno područja gdje su pretpostavke i procjene značajne za financijske izvještaje prikazana su u bilješci 4.</t>
  </si>
  <si>
    <t>Strane valute</t>
  </si>
  <si>
    <t xml:space="preserve">(a) Funkcionalna i izvještajna valuta </t>
  </si>
  <si>
    <t>Stavke uključene u financijske izvještaje su u valuti primarnog gospodarskog okruženja u kojem Društvo posluje („funkcionalna valuta“). Financijski izvještaji prikazani su u tisućama kuna, što predstavlja funkcionalnu i izvještajnu valutu Društva.</t>
  </si>
  <si>
    <t>(b) Transakcije i stanja u stranoj valuti</t>
  </si>
  <si>
    <t xml:space="preserve">Transakcije u stranim sredstvima plaćanja preračunavaju se u funkcionalnu valutu tako da se iznosi u stranim sredstvima plaćanja preračunavaju po tečaju na dan transakcije. Dobici ili gubici od tečajnih razlika, koji nastaju prilikom podmirenja tih transakcija i preračuna monetarne imovine i obveza izraženih u stranim valutama, priznaju se u izvještaju o sveobuhvatnoj dobiti u okviru „Financijskih prihoda/rashoda“. </t>
  </si>
  <si>
    <t>Pozitivne i negativne tečajne razlike koje se odnose na posudbe i novac i novčane ekvivalente prikazuju se u računu dobiti i gubitka u okviru financijskih prihoda i rashoda. Sve ostale negativne i pozitivne tečajne razlike prikazuju se u izvještaju o sveobuhvatnoj dobiti u okviru „Financijskih prihoda/rashoda”.</t>
  </si>
  <si>
    <r>
      <t xml:space="preserve">BILJEŠKA 2 – SAŽETAK ZNAČAJNIH RAČUNOVODSTVENIH POLITIKA ( </t>
    </r>
    <r>
      <rPr>
        <b/>
        <i/>
        <sz val="11"/>
        <rFont val="Times New Roman"/>
        <family val="1"/>
        <charset val="238"/>
      </rPr>
      <t>nastavak</t>
    </r>
    <r>
      <rPr>
        <b/>
        <sz val="11"/>
        <rFont val="Times New Roman"/>
        <family val="1"/>
        <charset val="238"/>
      </rPr>
      <t>)</t>
    </r>
  </si>
  <si>
    <t>Nekretnine, postrojenja i oprema</t>
  </si>
  <si>
    <t>Nekretnine, postrojenja i oprema iskazani su po povijesnom trošku umanjenom za akumuliranu amortizaciju i umanjenje vrijednosti, ako je potrebno. Povijesni trošak uključuje trošak koji je izravno povezan sa stjecanjem imovine.</t>
  </si>
  <si>
    <t>Naknadni izdaci uključuju se u knjigovodstvenu vrijednost imovine ili se, po potrebi, priznaju kao zasebna imovina samo ako će Društvo imati buduće ekonomske koristi od spomenute imovine, te ako se trošak imovine može pouzdano mjeriti. Svi ostali troškovi investicijskog i tekućeg održavanja terete izvještaj o sveobuhvatnoj dobiti u razdoblju u kojem su nastali. Trošak zamjene većih dijelova stavki nekretnina, postrojenja i opreme se kapitalizira, a knjigovodstvena vrijednost zamijenjenih dijelova se prestaje priznavati.</t>
  </si>
  <si>
    <t>Zemljište, umjetnička djela i investicije u tijeku se ne amortiziraju. Amortizacija ostale imovine obračunava se primjenom pravocrtne metode u svrhu alokacije troška te imovine na njenu rezidualnu vrijednost tijekom njenog procijenjenog korisnog vijeka uporabe kako slijedi:</t>
  </si>
  <si>
    <t>Oprema</t>
  </si>
  <si>
    <t>*Prosječan preostali vijek trajanja određen na temelju preostalog prosječnog ponderiranog vijeka trajanja pojedinih komponenti građevine.</t>
  </si>
  <si>
    <t xml:space="preserve">Amortizacija se obračunava za svako sredstvo sve do potpune amortizacije sredstva ili do rezidualne vrijednosti sredstva ako je značajna. Korisni vijek imovine pregledava se na svaki datum izvještavanja i po potrebi usklađuju. U slučaju da je knjigovodstveni iznos imovine veći od procijenjenog nadoknadivog iznosa, razlika se otpisuje do nadoknadivog iznosa. </t>
  </si>
  <si>
    <t>Dobici i gubici nastali prodajom određuju se usporedbom prihoda i knjigovodstvene vrijednosti sredstva i uključuju se u izvještaj o sveobuhvatnoj dobiti u okviru „ostalih dobitaka/(gubitaka) – neto“.</t>
  </si>
  <si>
    <t>BILJEŠKA 2 – SAŽETAK ZNAČAJNIH RAČUNOVODSTVENIH POLITIKA (nastavak)</t>
  </si>
  <si>
    <t>2.3.1 Umanjenje vrijednosti nefinancijske imovine</t>
  </si>
  <si>
    <t>Društvo utvrđuje pokazatelje umanjenja vrijednosti nekretnina, postrojenja i opreme primjenom metode multiplikatora neto knjigovodstvene vrijednosti i operativne dobiti segmenta, na način da se u odnos stavlja neto knjigovodstvena vrijednost pojedine imovine, odnosno njezinog segmenta (identificirane kao jedinice koja stvara novac) s ostvarenom operativnom dobiti imovine odnosno segmenta.</t>
  </si>
  <si>
    <t>U slučaju da za pojedinu imovinu odnosno segment (jedinicu koja stvara novac) multiplikator neto knjigovodstvene vrijednosti i dobiti segmenta prelazi zadane vrijednosti, utvrđuje se njezina nadoknadiva vrijednost putem fer vrijednosti umanjene za troškove prodaje ili vrijednosti imovine u uporabi, ovisno o tome koja je viša.</t>
  </si>
  <si>
    <t>Utvrđivanje pokazatelja umanjenja vrijednosti, kao i procjena budućih novčanih tokova i određivanje fer vrijednosti imovine (ili grupe imovine) zahtijeva od menadžmenta značajne procjene pri prepoznavanju i vrednovanju pokazatelja umanjenja vrijednosti, očekivanih novčanih tokova, primjenjivih diskontnih stopa, korisnih vjekova uporabe i ostataka vrijednosti.</t>
  </si>
  <si>
    <t>Kalkulacija fer vrijednosti umanjene za troškove prodaje temeljena je na metodi tržišnog pristupa koji se koristi se cijenama i drugim relevantnim informacijama iz tržišnih transakcija identičnom ili usporedivom (tj. sličnom) imovinom, identičnim ili usporedivim (tj. sličnim) obvezama ili skupinom imovine i obveza kao što je određeni segment djelatnosti.</t>
  </si>
  <si>
    <t xml:space="preserve">Nematerijalna imovina </t>
  </si>
  <si>
    <t>Nematerijalnu imovinu čine ulaganja u tehničku dokumentaciju i vrijednost licenci za software, a iskazuje se po trošku nabave. Ovi troškovi amortiziraju se tijekom njihovog korisnog vijeka uporabe u razdoblju od 5 godina. Imovina u pripremi se ne amortizira.</t>
  </si>
  <si>
    <t>Ulaganja u ovisna i pridružena društva</t>
  </si>
  <si>
    <t>Ovisna društva</t>
  </si>
  <si>
    <t>Ovisna društva su oni subjekti u kojima Društvo ima, izravno ili neizravno, više od polovice glasačke moći ili ima moć upravljanja financijskim i operativnim politikama. Društvo ima ovisno društvo koje je vrednovano po trošku nabave umanjeno za usklađenje vrijednosti.</t>
  </si>
  <si>
    <t>Pridružena društva</t>
  </si>
  <si>
    <t xml:space="preserve">Pridružena društva su ona društva u kojima Društvo ima značajan utjecaj, ali nema kontrolu, što u pravilu uključuje 20% do 50% prava glasa ili na neki drugi način ima značajan utjecaj nad poslovanjem. Ulaganja u pridružena društva i zajedničke pothvate iskazuju se primjenom metode udjela. Inicijalno se priznaju po trošku, što uključuje transakcijske troškove. Nakon početnog priznavanja, financijski izvještaji uključuju udio Društva u dobicima ili gubicima pridruženih društava u računu dobiti i gubitka i ostaloj sveobuhvatnoj dobiti, sve do datuma kada prestaje značajan utjecaj ili zajednička kontrola. </t>
  </si>
  <si>
    <t>Umanjenja vrijednosti ulaganja u pridružena i ovisna društva</t>
  </si>
  <si>
    <t>Neto knjigovodstvena vrijednost ulaganja u pridružena i ovisna društva preispituje se na svaki datum izvještavanja kako bi se utvrdilo postoje li pokazatelji umanjenja vrijednosti. Ako se utvrdi postojanje takvih pokazatelja, procjenjuje se nadoknadivi iznos imovine. Nadoknadivi iznos imovine ili jedinice koja generira novac je vrijednost imovine u upotrebi ili neto prodajna cijena, ovisno o tome koji je iznos viši. Vrijednost u upotrebi se procjenjuje diskontiranjem očekivanih budućih novčanih tokova na njihovu sadašnju vrijednost koristeći diskontnu stopu prije poreza koja odražava trenutnu tržišnu procjenu vremenske vrijednosti novca i rizike specifične za tu imovinu. Gubitak od umanjenja vrijednosti priznaje se kada je neto knjigovodstvena vrijednost imovine ili jedinice koja generira novac veća od njezinog nadoknadivog iznosa.</t>
  </si>
  <si>
    <t>Umanjenja vrijednosti ulaganja u pridružena i ovisna društva (nastavak)</t>
  </si>
  <si>
    <t>Jedinica koja generira novac je najmanja prepoznatljiva grupa imovine koja generira novčane tokove, a koji se mogu zasebno identificirati od onih za drugu imovinu i grupe imovine. Gubici od umanjenja vrijednosti priznaju se u izvještaju o sveobuhvatnoj dobiti.</t>
  </si>
  <si>
    <t>Financijska imovina</t>
  </si>
  <si>
    <t>2.6.1 Klasifikacija</t>
  </si>
  <si>
    <t xml:space="preserve">Potraživanja od kupaca i ostala potraživanja te dane pozajmice prema MSFI 9 klasificiraju po amortiziranom trošku. </t>
  </si>
  <si>
    <t>Prihodi od kamata</t>
  </si>
  <si>
    <t>Prihodi od kamata priznaju se na vremenski proporcionalnoj osnovi koristeći metodu efektivne kamatne stope. Kada je vrijednost potraživanja umanjena, Društvo umanjuje knjigovodstvenu vrijednost potraživanja na njegovu nadoknadivu vrijednost, što predstavlja procijenjenu vrijednost očekivanih novčanih priljeva diskontiranih po originalnoj efektivnoj kamatnoj stopi instrumenta. Ravnomjerno ukidanje diskonta u budućim razdobljima, priznaje se kao prihod od kamata. Prihodi od kamata od kredita čija je naplata upitna, priznaju se koristeći metodu originalne efektivne kamatne stope.</t>
  </si>
  <si>
    <r>
      <t>2.6.2. Mjerenje i priznavanje</t>
    </r>
    <r>
      <rPr>
        <sz val="11"/>
        <rFont val="Times New Roman"/>
        <family val="1"/>
        <charset val="238"/>
      </rPr>
      <t xml:space="preserve"> </t>
    </r>
  </si>
  <si>
    <t xml:space="preserve">Sva kupljena i prodana financijska imovina priznaje se na datum transakcije, tj. na datum na koji se Društvo obvezalo kupiti ili prodati sredstvo. Krediti i potraživanja početno se priznaju po fer vrijednosti, a naknadno su mjereni po amortiziranom trošku primjenom metode efektivne kamatne stope. </t>
  </si>
  <si>
    <r>
      <t>Fer vrijednosti ulaganja</t>
    </r>
    <r>
      <rPr>
        <b/>
        <sz val="11"/>
        <rFont val="Times New Roman"/>
        <family val="1"/>
        <charset val="238"/>
      </rPr>
      <t xml:space="preserve"> </t>
    </r>
    <r>
      <rPr>
        <sz val="11"/>
        <rFont val="Times New Roman"/>
        <family val="1"/>
        <charset val="238"/>
      </rPr>
      <t>koja kotiraju na burzi temelje se na tekućim cijenama ponude. Ako tržište za neko financijsko sredstvo nije aktivno (kao i za vrijednosnice koje ne kotiraju), Društvo utvrđuje fer vrijednost pomoću tehnika procjene vrijednosti koje uzimaju u obzir nedavne transakcije pod uobičajenim trgovačkim uvjetima te usporedbu s drugim sličnim instrumentima, maksimalno iskorištavajući tržišne informacije te se minimalno oslanjajući na informacije specifične za poslovni subjekt.</t>
    </r>
  </si>
  <si>
    <t>2.6.3. Umanjenje vrijednosti nederivativne financijske imovine</t>
  </si>
  <si>
    <t>Financijski instrumenti</t>
  </si>
  <si>
    <t>Prema MSFI 9 zamjenjuje se prethodni model „nastalih gubitaka“ prema MRS 39 modelom „očekivanih kreditnih gubitaka“ (ECL). Novi model umanjenja vrijednosti primjenjuje se na financijsku imovinu koja se mjeri prema amortiziranom trošku, ugovornu imovinu i obveze mjerene po FVOCI, ali ne i na ulaganja u vlasničke instrumente. Prema MSFI 9, kreditni gubici priznaju se ranije nego prema MRS 39. Za imovinu koja spada u okvir umanjenja vrijednosti prema MSFI 9, očekuje se da će gubici od umanjenja vrijednosti biti viši i volatilniji.</t>
  </si>
  <si>
    <t>Društvo priznaje rezerviranja za očekivane kreditne gubitke na financijsku imovinu koja se mjeri po amortiziranom trošku.</t>
  </si>
  <si>
    <t xml:space="preserve">Društvo priznaje rezerviranja za gubitke jednake očekivanom kreditnom gubitku u čitavom ekonomskom vijeku imovine. Pri prosuđivanju je li se kreditni rizik financijske imovine znatno povećao od inicijalnog priznavanja i prilikom procjene očekivanih kreditnih gubitaka, Društvo razmatra razumne i održive informacije koje su relevantne i dostupne bez iznimnih dodatnih troškova ili napora. </t>
  </si>
  <si>
    <t>Financijska imovina (nastavak)</t>
  </si>
  <si>
    <t>2.6.3. Umanjenje vrijednosti nederivativne financijske imovine (nastavak)</t>
  </si>
  <si>
    <t>To uključuje kvantitativne i kvalitativne informacije i analizu, temeljene na povijesnom iskustvu Društva i informiranoj procjeni kreditne sposobnosti, uključujući informacije koje se odnose na budućnost. Društvo smatra da je kreditni rizik financijske imovine znatno porastao ako je proteklo više od 360 dana.</t>
  </si>
  <si>
    <t>Društvo smatra da financijska imovina nije nadoknadiva ako:</t>
  </si>
  <si>
    <t>- Nije vjerojatno da će se obveze zajmoprimca naplatiti ukoliko Društvo sama ne iskoristi sredstva osiguranja (ako takvi postoje); ili</t>
  </si>
  <si>
    <t>Očekivani kreditni gubici u ekonomskom vijeku financijske imovine predstavljaju zbroj svih mogućih očekivanih kreditnih gubitaka koji bi nastali u ekonomskom vijeku financijskog instrumenta.</t>
  </si>
  <si>
    <t>Mjerenje očekivanih kreditnih gubitaka</t>
  </si>
  <si>
    <t>Očekivani kreditni gubici su procjena ponderiranih vjerojatnosti kreditnih gubitaka. Kreditni gubici se mjere kao sadašnja vrijednost svih novčanih manjkova (tj. razlika između novčanih tijekova na koje Društvo ima pravo u skladu s ugovorom i novčanih tokova koje Društvo očekuje da će stvarno primiti).</t>
  </si>
  <si>
    <t>Očekivani kreditni gubici se diskontiraju po efektivnoj kamatnoj stopi financijske imovine.</t>
  </si>
  <si>
    <t>Kreditno ispravljena financijska imovina</t>
  </si>
  <si>
    <t>Na svaki datum izvještavanja Društvo procjenjuje da li je provedeno umanjenje vrijednosti financijske imovine koja se vrednuje po amortiziranom trošku i dužničkih vrijednosnih papira koji se vrednuju po fer vrijednosti ostale sveobuhvatne dobiti. Financijska imovina se vrijednosno umanjuje kada nastane jedan ili više događaja koji imaju štetan utjecaj na procijenjene buduće novčane tijekove financijske imovine.</t>
  </si>
  <si>
    <t>Dokaz da je potrebno vrijednosno umanjene financijske imovine uključuje sljedeće:</t>
  </si>
  <si>
    <t>- značajne financijske poteškoće dužnika ili izdavatelja;</t>
  </si>
  <si>
    <t>- kršenje ugovora kao što je propust ili značajno dospijeće;</t>
  </si>
  <si>
    <t>- vjerojatnost da će dužnik ući u stečaj ili drugu financijsku poteškoću; ili</t>
  </si>
  <si>
    <t>Prikaz ispravka vrijednosti očekivanog kreditnog gubitka u izvještaju o financijskom položaju</t>
  </si>
  <si>
    <t>Rezerviranja za gubitke financijske imovine koja se mjere po amortiziranom trošku odbijaju se od bruto knjigovodstvene vrijednosti imovine.</t>
  </si>
  <si>
    <t xml:space="preserve">Otpis </t>
  </si>
  <si>
    <t>Bruto knjigovodstvena vrijednost financijske imovine umanjuje se u trenutku kada Društvo ne očekuje povratu financijske imovine u cijelosti ili nekog njezinog dijela. Na temelju povijesnog iskustva nadoknade financijske imovine od individualnih kupca, Društvo ima politiku umanjenja vrijednosti kada financijska imovina ima dospijeće duže od 360 dana. Za korporativne klijente, Društvo pojedinačno vrši procjenu s obzirom na vrijeme i iznos otpisa na temelju toga postoji li opravdano očekivanje naknade imovine. Društvo ne očekuje značajnije povrate umanjenih iznosa. Međutim, umanjenja financijska imovina bi mogla bi biti podvrgnuta dodatnim aktivnostima kako bi se udovoljilo politikama Društva vezanim za naplatu potraživanja od kupaca.</t>
  </si>
  <si>
    <t>Zalihe</t>
  </si>
  <si>
    <t xml:space="preserve">Zalihe hrane i pića i trgovačke robe iskazuju se po trošku nabave ili neto ostvarivoj vrijednosti, ovisno o tome koja je niža. Trošak se određuje po metodi ponderiranih prosječnih cijena. Neto ostvariva vrijednost predstavlja procjenu prodajne cijene u redovnom tijeku poslovanja umanjenu za varijabilne troškove prodaje. </t>
  </si>
  <si>
    <t xml:space="preserve">Potraživanja od kupaca </t>
  </si>
  <si>
    <t xml:space="preserve">Potraživanja od kupaca su iznosi koji se odnose na prodane usluge obavljene u redovnom poslovanju. Ako se naplata očekuje unutar godine dana, potraživanje se prikazuje unutar kratkotrajne imovine, a ako ne, onda se potraživanje prikazuje unutar dugotrajne imovine. Potraživanja od kupaca početno se priznaju po fer vrijednosti, a naknadno se mjere po amortiziranom trošku uporabom metode efektivne kamatne stope, umanjena za ispravak vrijednosti u visini nastalih i očekivanih kreditnih gubitaka. </t>
  </si>
  <si>
    <t>Novac i novčani ekvivalenti</t>
  </si>
  <si>
    <t>Novac i novčani ekvivalenti sastoje se od novca na računima u bankama i sličnim institucijama i gotovog novca u blagajnama, depozita kod banaka po viđenju i ostale kratkotrajne visoko likvidne instrumente s rokovima naplate do tri mjeseca ili kraće.</t>
  </si>
  <si>
    <t xml:space="preserve">Najmovi </t>
  </si>
  <si>
    <t>Prilikom sklapanja ugovora, Društvo procjenjuje da li ugovor je, ili sadrži, najam. Ugovor je, ili sadrži, najam ako se ugovorom prenosi pravo upravljanja nad predmetnom imovinom u određenom razdoblju u zamjenu za naknadu. Kako bi procijenila da li ugovor sadrži prijenos prava upravljanja nad predmetnom imovinom, Društvo koristi definicije najmove iz MSFI-a 16.</t>
  </si>
  <si>
    <t>Ova politika se primjenjuje na ugovore koji su sklopljeni na ili nakon 1. siječnja 2019. godine.</t>
  </si>
  <si>
    <t>i. kao najmoprimac</t>
  </si>
  <si>
    <t xml:space="preserve">Prilikom sklapanja ili izmjena ugovora koji sadrže komponente najma, Društvo raspoređuje naknade iz ugovora na svaku komponentu najma na temelju njegove relativne samostalne cijene. </t>
  </si>
  <si>
    <t>Društvo priznaje imovinu s pravom korištenja i obvezu za najmove na datum početka najma. Imovina s pravom korištenja se početno mjeri po trošku, koji se sastoji od početnog iznosa mjerenja obveze po najmu prilagođen za sva plaćanja najam izvršena na datum početka najma ili prije, uvećana za sve izravne početne troškove koji su nastali i procijenjene troškove rastavljanja i uklanjanja predmetne imovine ili obnove mjesta na kojem se imovina nalazi ili vraćanja odnosne predmetne u stanje koje se zahtijeva na temelju uvjeta najma, umanjeno za sva primljena odobrenja za najam.</t>
  </si>
  <si>
    <t xml:space="preserve">Imovina s pravom korištenja se naknadno amortizira koristeći linearnu metodu od datuma početka najma do isteka perioda najma, osim ako se do kraja razdoblja najma vlasništvo nad odnosnom imovinom prenese na najmoprimca ili ako trošak imovine s pravom uporabe odražava da će najmoprimac iskoristi mogućnost kupnje. U tom slučaju imovina s pravom korištenja će se amortizirati od datuma početka najma do kraja njezina korisnog vijeka uporabe, koji se utvrđuje na istoj osnovi kao i za slične nekretnine ili oprema. Dodatno, imovini s pravom korištenja se redovito umanjuje vrijednost za gubitke zbog svih smanjenja vrijednosti, ako postoje ili se usklađuju zbog određenih naknadnih mjerenja obveza za najmove. </t>
  </si>
  <si>
    <t xml:space="preserve">Obveza za najmove se početno mjeri po sadašnjoj vrijednosti plaćanja najmova koji nisu plaćeni do tog datuma, diskontirani primjenjujući kamatnu stopu koja proizlazi iz najma ili, ako se ta stopa može izravno utvrditi, graničnu kamatnu stopu zaduživanja Društva. Općenito, Društvo koristi svoju graničnu stopa zaduživanja kao diskontnu stopu. </t>
  </si>
  <si>
    <t>Društvo utvrđuje svoju graničnu stopu posuđivanja koristeći kamatnu stopu od raznih eksternih izvora financiranja i radi određene prilagodbe koje odražavaju uvjete iz najma i vrste unajmljene imovine.</t>
  </si>
  <si>
    <t>Plaćanja najmova uključeni u mjerenje obveze po najmu uključuju slijedeće:</t>
  </si>
  <si>
    <t>–– fiksna plaćanja, uključujući i plaćanja koja su u biti fiksna;</t>
  </si>
  <si>
    <t>–– varijabilna plaćanja najma koja ovise o indeksu ili stopi, koja se početno mjere primjenom indeksa ili stopa koje vrijede na datum početka najma;</t>
  </si>
  <si>
    <t>–– iznosa plaćanja za koja se očekuje da će biti plaćena na temelju jamstava za ostatak vrijednosti; i</t>
  </si>
  <si>
    <t>i. kao najmoprimac (nastavak)</t>
  </si>
  <si>
    <t>–– očekivane cijene izvršenja mogućnosti kupnje za koje Društvo ima razumno uvjerenje da će iskoristiti, plaćanja najmova za opcionalno produljenja trajanja ako Društvo ima razumno uvjerenje da će produljenje iskoristiti, i kazne za prijevremeni raskid najma osim ako Društvo ima razumno uvjerenje da neće prijevremeno raskinuti najam.</t>
  </si>
  <si>
    <t>Obveza za najmove se mjeri po amortiziranom trošku koristeći metodu efektivne stope. Ona se ponovo mjeri kada nastanu promjene u budućim plaćanjima najam zbog promjena indeksa ili stopa, ako postoji promjena u procjeni očekivanog iznosa plaćanja na temelju jamstava za ostatak vrijednosti, ako Društvo promjeni svoje procjene da li će koristiti mogućnost kupovine, produljenja ili raskida ili ako nastanu promjene plaćanjima najma koja su u biti fiksna.</t>
  </si>
  <si>
    <t>Kada se obveza za najam ponovo mjeri na navedeni način, odgovarajuće izmjene se rade i na knjigovodstvenoj vrijednosti imovine s pravom korištenja, ili se evidentiraju u računu dobiti ili gubitka ukoliko je knjigovodstvena vrijednost imovine s pravom korištenja svedena na nulu.</t>
  </si>
  <si>
    <t>Društvo prikazuje imovinu s pravom korištenja koja nije zadovoljila definicije ulaganja u nekretnine na izdvojenim pozicijama u izvještaju o financijskom položaju.</t>
  </si>
  <si>
    <t>Kratkoročni najmovi i najmovi s odnosnom imovinom niske vrijednosti</t>
  </si>
  <si>
    <t>Društvo je odabralo da neće primjenjivati ovu politiku na najmove imovine koja je niske vrijednosti i kratkoročne najmove, uključujući informatičku opremu. Društvo priznaje trošak po linearnoj osnovi tijekom razdoblja najma za predmetne najmove.</t>
  </si>
  <si>
    <t>ii. kao najmodavac</t>
  </si>
  <si>
    <t>Prilikom sklapanja ili izmjena ugovora koji sadrže komponente najma, Društvo raspodjeljuje naknade u okviru ugovora na svaku komponentu najma na temelju njegove relativne samostalne cijene.</t>
  </si>
  <si>
    <t>Kada Društvo djeluje kao najmodavac, ona utvrđuje na početku da li je svaki od najmova financijski ili poslovni najam.</t>
  </si>
  <si>
    <t>Da bi klasificirali svaki najam, Društvo radi sveukupnu procjenu o tome da li se najmom prenose gotovo svi rizici i koristi povezane s vlasništvom predmetne imovine. Ukoliko je to slučaj, onda je financijski najam; ukoliko to nije slučaj, onda je poslovni najam. Kao dio procjene, Društvo razmatra određene indikatore kao što je da li najam sklopljen za veći dio korisnog vijek trajanja odnosne imovine.</t>
  </si>
  <si>
    <t>Kada je Društvo posredni najmodavac, ono zasebno evidentira svoje interese u osnovnom najmu i u podnajmu. Ono procjenjuje klasifikaciju podnajma na osnovu imovine s pravom na upotrebu koja proizlazi iz osnovnog najma, a ne osnovu odnosne imovine. Ukoliko je osnovni najam kratkoročni najam za koji Društvo primjenjuje prethodno opisana izuzeća, onda Društvo klasificira podnajam kao poslovni najam.</t>
  </si>
  <si>
    <t>Ukoliko ugovor sadrži komponente koji se odnosi na najam i koje se ne odnose na najam, onda Društvo primjenjuje MSFI 15 kako bi rasporedila naknadu iz okvira ugovora.</t>
  </si>
  <si>
    <t>Društvo primjenjuje zahtjeve za prestanak priznavanja i umanjenje vrijednosti prema MSFI 9 na neto ulaganja u najam. Dodatno Društvo redovito provjerava procjenu za ostatak vrijednosti koji nije jamčen, a korišten je u izračunu bruto ulaganja u najam.</t>
  </si>
  <si>
    <t>Društvo priznaje primljena plaćanja najmova kao prihod od poslovnih najmova na linearnoj osnovi tijekom razdoblja najma kao sastavni dio ‘ostalih prihoda’.</t>
  </si>
  <si>
    <t>Općenito, primjene računovodstvene politike na Društvo kao najmodavac u usporednom razdoblju nisu drugačije od onih pod MSFI 16 osim za izračun podnajmova koji su zaključeni tijekom ovog izvještajnog razdoblje kao posljedica klasifikacije financijskih najmova.</t>
  </si>
  <si>
    <t>Politike primijenjene prije 1. siječnja 2019. godine</t>
  </si>
  <si>
    <t>Najmovi u kojima Društvo ne snosi bitan udio rizika i koristi vlasništva klasificiraju se kao operativni najmovi. Plaćanja po osnovi operativnih najmova iskazuju se u izvještaju o sveobuhvatnoj dobiti prema pravocrtnoj metodi u razdoblju trajanja najma. Imovina dana u poslovni zakup u izvještaju o financijskom položaju uključena je u stavku „nekretnine, postrojenja i oprema”. Imovina se amortizira po pravocrtnoj metodi kao i ostale nekretnine i oprema. Prihodi od zakupnine priznaju se tijekom razdoblja trajanja najma primjenom pravocrtne metode.</t>
  </si>
  <si>
    <t>Dionički kapital</t>
  </si>
  <si>
    <t xml:space="preserve">Dionički kapital sastoji se od redovnih dionica. Primici koji se iskazuju u glavnici pri izdavanju novih dionica iskazuju se umanjeni za pripadajuće troškove transakcije i porez na dobit. </t>
  </si>
  <si>
    <t>Obveze prema dobavljačima</t>
  </si>
  <si>
    <t>Obveze prema dobavljačima su iznosi koji se odnose na kupljenu robu i usluge u redovnom poslovanju. Ako se plaćanje očekuje unutar godine dana, obveza se prikazuje unutar kratkoročnih obveza, a ako ne, onda se obveza prikazuje unutar dugoročnih obveza. Obveze prema dobavljačima se početno priznaju po fer vrijednosti, a u budućim razdobljima se iskazuju po amortiziranom trošku koristeći metodu efektivne kamatne stope.</t>
  </si>
  <si>
    <t>Posudbe</t>
  </si>
  <si>
    <t xml:space="preserve">Posudbe se početno priznaju po fer vrijednosti, umanjenoj za troškove transakcije. U budućim razdobljima, posudbe se iskazuju po amortiziranom trošku; sve razlike između primitaka (umanjenih za troškove transakcije) i otkupne vrijednosti priznaju se u izvještaju o sveobuhvatnoj dobiti tijekom razdoblja trajanja posudbe, koristeći metodu efektivne kamatne stope. </t>
  </si>
  <si>
    <t>Naknade koje se plaćaju pri ugovaranju kredita priznaju se kao troškovi transakcije zajma do mjere u kojoj je vjerojatno da će dio zajma ili cjelokupan zajam biti povučen. U tom slučaju, naknada se odgađa do povlačenja. Ukoliko ne postoje dokazi da je vjerojatno da će dio zajma ili cjelokupan zajam biti povučen, naknada se kapitalizira kao plaćanje unaprijed za usluge likvidnosti te se amortizira tijekom razdoblja trajanja zajma na koji se odnosi. Posudbe se klasificiraju kao kratkoročne obveze, osim ako Društvo ima bezuvjetno pravo odgoditi podmirenje obveze najmanje 12 mjeseci nakon datuma izvještavanja.</t>
  </si>
  <si>
    <t>Tekući i odgođeni porez na dobit</t>
  </si>
  <si>
    <t>Trošak poreza za razdoblje sastoji se od tekućeg i odgođenog poreza na dobit. Porez je priznat u izvještaju o sveobuhvatnoj dobiti osim za veličine koje se prepoznaju direktno u dioničkoj glavnici. U tom slučaju porez je također priznat direktno u dioničkoj glavnici. Tekući porez na dobit obračunava se po stopi od 18% u skladu s hrvatskim zakonskim propisima. Uprava povremeno procjenjuje pojedine stavke u poreznim prijavama s obzirom na situacije u kojima su primjenjive porezne odredbe podložne tumačenju te razmatra formiranje rezerviranja, gdje je to prikladno, na temelju očekivanog iznosa koji treba platiti poreznoj upravi.</t>
  </si>
  <si>
    <t>Iznos odgođenog poreza priznaje se metodom bilančne obveze, na privremene razlike između porezne osnovice imovine i obveza i njihove knjigovodstvene vrijednosti u financijskim izvještajima. Međutim, odgođeni porez se ne priznaje ako proizlazi iz početnog priznavanja imovine ili obveza u transakciji koja nije poslovno spajanje i koje u vrijeme transakcije ne utječe na računovodstvenu dobit niti na oporezivu dobit (porezni gubitak). Odgođena porezna imovina i obveze mjere se poreznim stopama za koje se očekuje da će se primjenjivati u razdoblju kada će imovina biti nadoknađena ili obveza podmirena, na temelju poreznih stopa koje su, i poreznih zakona koji su, na snazi ili se djelomično primjenjuju na datum izvještavanja. Odgođena porezna imovina priznaje se do visine buduće oporezive dobiti za koju je vjerojatno da će biti raspoloživa za iskorištenje privremenih razlika.</t>
  </si>
  <si>
    <t>Primanja zaposlenih</t>
  </si>
  <si>
    <t>(a) Obveze za mirovine i ostale obveze nakon umirovljenja</t>
  </si>
  <si>
    <t>U toku redovnog poslovanja prilikom isplata plaća Društvo u ime svojih zaposlenika, koji su članovi obveznih mirovinskih fondova, obavlja redovita plaćanja doprinosa sukladno zakonu. Obvezni mirovinski doprinosi fondovima iskazuju se kao dio troška plaća kada se obračunaju. Društvo nema dodatni mirovinski plan te stoga nema nikakvih drugih obveza u svezi s mirovinama zaposlenika osim jednokratne otpremnine za svakog zaposlenika prilikom njegovog odlaska u mirovinu. Nadalje, Društvo nema obvezu osiguravanja bilo kojih drugih primanja zaposlenika nakon njihova umirovljenja.</t>
  </si>
  <si>
    <t>(b) Otpremnine</t>
  </si>
  <si>
    <t>Obveze za otpremnine priznaju se kada Društvo prekine radni odnos zaposlenika prije normalnog datuma umirovljenja ili odlukom zaposlenika da dragovoljno prihvati prekid radnog odnosa u zamjenu za naknadu. Društvo priznaje obveze za otpremnine kada je dokazivo preuzelo obvezu da prekine radni odnos sa sadašnjim zaposlenicima, na osnovu detaljnog formalnog plana bez mogućnosti da od njega odustane ili osigurava otpremnine kao rezultat ponude da potakne dragovoljno raskidanje radnog odnosa. Otpremnine koje dospijevaju u razdoblju duljem od 12 mjeseci nakon datuma izvještavanja, diskontiraju se na njihovu sadašnju vrijednost.</t>
  </si>
  <si>
    <t xml:space="preserve">(c) Kratkoročna primanja zaposlenih </t>
  </si>
  <si>
    <t xml:space="preserve">Društvo priznaje rezerviranje za bonuse kada postoji ugovorna obveza ili praksa iz prošlosti na temelju koje je nastala izvedena obveza. Nadalje, Društvo priznaje obvezu za akumulirane naknade za odsustvo s posla na temelju neiskorištenih dana godišnjeg odmora na dan izvještavanja, kao i za sate rada ostvarene temeljem preraspodjele radnog vremena, a koji nisu iskorišteni do dana izvještavanja. </t>
  </si>
  <si>
    <t>(d) Dugoročna primanja zaposlenih</t>
  </si>
  <si>
    <t>Društvo priznaje rezerviranje za jubilarne nagrade i otpremnine kada postoji ugovorna obveza ili praksa iz prošlosti na temelju koje je nastala izvedena obveza.</t>
  </si>
  <si>
    <t>Rezerviranja</t>
  </si>
  <si>
    <t xml:space="preserve">Rezerviranja se priznaju ako Društvo ima sadašnju zakonsku ili izvedenu obvezu kao posljedicu prošlog događaja, ako je vjerojatno da će biti potreban odljev resursa radi podmirivanja obveze te ako se iznos obveze može pouzdano procijeniti. Rezerviranja se ne priznaju za buduće gubitke iz poslovanja. </t>
  </si>
  <si>
    <t>Tamo gdje postoje određene slične obveze, vjerojatnost da će za njihovo podmirenje biti potreban odljev sredstava određuje se razmatranjem kategorije obveza u cjelini. Rezerviranje se priznaje čak iako je vjerojatnost odljeva sredstava u odnosu na bilo koju stavku koja se nalazi u istoj kategoriji obveza mala.</t>
  </si>
  <si>
    <t>Rezerviranja se mjere po sadašnjoj vrijednosti troškova za koje se očekuje da će biti potrebni za podmirenje obveze, korištenjem diskontne stope prije poreza, koja odražava tekuće tržišne procjene vremenske vrijednosti novca kao i rizike koji su specifični za navedenu obvezu. Iznos rezerviranja povećava se u svakom razdoblju da se odrazi proteklo vrijeme. Ovo se povećanje prikazuje kao rashod od kamata.</t>
  </si>
  <si>
    <t>Priznavanje prihoda</t>
  </si>
  <si>
    <t>Prihodi se sastoje od fer vrijednosti primljene naknade ili potraživanja za prodane usluge u hotelima i apartmanima, kampovima i ugostiteljskim objektima Društva. Prihodi su iskazani u iznosima koji su umanjeni za provizije agencijama i porez na dodanu vrijednost.</t>
  </si>
  <si>
    <r>
      <t>Društvo priznaje prihode kada se iznos prihoda može pouzdano mjeriti, kada će Društvo imati buduće ekonomske koristi i kada su zadovoljeni specifični kriteriji za sve djelatnosti Društva koje su opisane u nastavku. Društvo prodaje usluge hotelskog smještaja i turističke usluge. Navedene usluge pružaju se temeljem sklopljenih ugovora s fiksnom cijenom. Prihodi od izvršenih hotelsko-turističkih usluga priznaju se u razdoblju u kojem su usluge obavljene („over the time“).</t>
    </r>
    <r>
      <rPr>
        <i/>
        <sz val="11"/>
        <rFont val="Times New Roman"/>
        <family val="1"/>
        <charset val="238"/>
      </rPr>
      <t xml:space="preserve"> </t>
    </r>
    <r>
      <rPr>
        <sz val="11"/>
        <rFont val="Times New Roman"/>
        <family val="1"/>
        <charset val="238"/>
      </rPr>
      <t xml:space="preserve">Društo nudi svojim gostima hranu i piće u hotelskim sobama kao i u hotelskim restoranima. Prihodi su priznati u trenutku kada su usluge obavljene tj. kad kupac preuzme kontrolu nad proizvodima ili uslugama („point in time“). Utvrđivanje nastaje li prijenos kontrole u određenom trenutku u vremenu ili tijekom vremena (vremenskog perioda) zahtijeva prosudbu. </t>
    </r>
  </si>
  <si>
    <t>Zarada po dionici</t>
  </si>
  <si>
    <t>Zarada po dionici se obračunava dijeljenjem dobiti ili gubitka koji pripada dioničarima Društva s</t>
  </si>
  <si>
    <t>prosječnim ponderiranim brojem redovnih dionica u izdanju tijekom godine.</t>
  </si>
  <si>
    <t>Porez na dodanu vrijednost</t>
  </si>
  <si>
    <t>Porezna uprava zahtijeva podmirenje PDV-a na neto osnovi. PDV koji proizlazi iz transakcija prodaje i kupnje priznaje se i iskazuje na datum izvještavanja na neto osnovi. U slučaju umanjenja potraživanja za ispravak vrijednosti, gubitak od umanjenja iskazuje se u bruto iznosu potraživanja, uključujući PDV.</t>
  </si>
  <si>
    <t>Izvještavanje o poslovnim segmentima</t>
  </si>
  <si>
    <t>Poslovni segmenti prikazuju se u skladu s internim izvještajima koji se dostavljaju donositelju glavnih poslovnih odluka. Donositelj glavnih poslovnih odluka je osoba ili grupa koja alocira resurse poslovnim segmentima i ocjenjuje poslovanje segmenata određenog društva. Donositelj glavnih poslovnih odluka je Uprava Društva kojoj je povjereno upravljanje hotelsko-turističkim objektima i sadržajima.</t>
  </si>
  <si>
    <t>Izdani standardi još nisu na snazi</t>
  </si>
  <si>
    <t>Očekuje se da navedeni izmijenjeni standardi i tumačenja neće imati značajan utjecaj na financijske izvještaje Društva:</t>
  </si>
  <si>
    <t>- Izmjene i dopune referenci za konceptualni okvir u standardima MSFI-a.</t>
  </si>
  <si>
    <t>- Definicija poslovnog(Izmjene MSFI-a 3)</t>
  </si>
  <si>
    <t>- Definicija materijalnosti (Izmjene MRS-a 1 i MRS-a 8)</t>
  </si>
  <si>
    <t>Određivanje fer vrijednosti</t>
  </si>
  <si>
    <t>Društvo primjenjuje niz računovodstvenih politika i objava koje zahtijevaju mjerenje fer vrijednosti za financijsku i nefinancijsku imovinu i obveze. Društvo ima uspostavljen sustav kontrola u okviru mjerenja fer vrijednosti koji podrazumijeva cjelokupnu odgovornost Uprave i funkcije financija vezanu uz nadziranje svih značajnijih mjerenja fer vrijednosti, konzultiranje s vanjskim stručnjacima te, u kontekstu navedenog, izvještavanje o istome tijelima zaduženima za korporativno upravljanje.</t>
  </si>
  <si>
    <t xml:space="preserve">Fer vrijednosti mjere se u odnosu na informacije prikupljene od trećih strana u kojem slučaju Uprava i funkcija financija ocjenjuju ukoliko dokazi prikupljeni od trećih strana osiguravaju da navedene procjene fer vrijednosti ispunjavaju zahtjeve MSFI-eva koje je usvojila EU, uključujući i razinu iz hijerarhije fer vrijednosti u koju bi te procjene trebale biti klasificirane. </t>
  </si>
  <si>
    <t>Fer vrijednosti kategoriziraju se u različite razine u hijerarhiji fer vrijednosti na temelju ulaznih varijabli koje se koriste u tehnikama procjene kao što slijedi:</t>
  </si>
  <si>
    <t>Određivanje fer vrijednosti (nastavak)</t>
  </si>
  <si>
    <t>Razina 1 – kotirane cijene (nekorigirane) na aktivnim tržištima za identičnu imovinu ili obveze.</t>
  </si>
  <si>
    <t>Razina 2 – ulazne varijable koje ne predstavljaju kotirane cijene uključene u razinu 1, a radi se o ulaznim varijablama za imovinu ili obveze koje su vidljive bilo izravno (npr. kao cijene) bilo neizravno (npr. izvedene iz cijena).</t>
  </si>
  <si>
    <t>Razina 3 – ulazne varijable za imovinu ili obveze koje se ne temelje na vidljivim tržišnim podacima (ulazne varijable koje nisu vidljive).</t>
  </si>
  <si>
    <t>Fer vrijednost financijskih instrumenata kojima se trguje na aktivnim tržištima temelji se na kotiranim tržišnim cijenama na dan izvještaja o financijskom položaju. Tržište se smatra aktivnim ako su kotirane cijene poznate temeljem burze, aktivnosti brokera, industrijske skupine ili regulatorne agencije, a te cijene predstavljaju stvarne i redovite tržišne transakcije prema uobičajenim trgovačkim uvjetima.</t>
  </si>
  <si>
    <t>Fer vrijednost financijskih instrumenata kojima se ne trguje na aktivnom tržištu (na primjer, OTC derivativi) utvrđuje se korištenjem tehnika procjene. Te tehnike procjene zahtijevaju maksimalno korištenje vidljivih tržišnih podataka gdje je to moguće, a oslanjaju se što je manje moguće na procjene specifične za pojedini subjekt. Ukoliko su sve značajnije ulazne varijable potrebne za fer vrednovanje vidljive, procjena fer vrijednosti se kategorizira kao razina 2.</t>
  </si>
  <si>
    <t>Ako se jedna ili više značajnih ulaznih varijabli ne temelji na vidljivim tržišnim podacima, procjena fer vrijednosti kategorizira se kao razina 3.</t>
  </si>
  <si>
    <t>BILJEŠKA 3 - UPRAVLJANJE FINANCIJSKIM RIZIKOM</t>
  </si>
  <si>
    <t>Čimbenici financijskog rizika</t>
  </si>
  <si>
    <r>
      <t xml:space="preserve">Aktivnosti koje Društvo obavlja izlažu ga raznim financijskim rizicima: tržišnom riziku (uključuje valutni rizik, kamatni rizik novčanog toka i fer vrijednosti i cjenovni rizik), kreditnom riziku i riziku likvidnosti. Društvo nema formalni program upravljanja rizicima, nego cjelokupno upravljanje </t>
    </r>
    <r>
      <rPr>
        <sz val="10.5"/>
        <rFont val="Times New Roman"/>
        <family val="1"/>
        <charset val="238"/>
      </rPr>
      <t xml:space="preserve">rizicima obavlja Uprava Društva. </t>
    </r>
  </si>
  <si>
    <t>Računovodstvene politike za financijske instrumente se primjenjuju kako slijedi:</t>
  </si>
  <si>
    <t>(u tisućama kuna)</t>
  </si>
  <si>
    <t>31. prosinca 2020.</t>
  </si>
  <si>
    <t>31. prosinca 2019.</t>
  </si>
  <si>
    <t>Financijska imovina po amortiziranom trošku</t>
  </si>
  <si>
    <t>Ostala potraživanja</t>
  </si>
  <si>
    <t>Potraživanja za dane pozajmice</t>
  </si>
  <si>
    <t>-</t>
  </si>
  <si>
    <t>Financijske obveze po amortiziranom trošku</t>
  </si>
  <si>
    <t xml:space="preserve">Obveze prema dobavljačima i ostale obveze </t>
  </si>
  <si>
    <t>Obveze za najam</t>
  </si>
  <si>
    <t xml:space="preserve"> </t>
  </si>
  <si>
    <t>Tržišni rizik</t>
  </si>
  <si>
    <r>
      <t>(i)</t>
    </r>
    <r>
      <rPr>
        <i/>
        <sz val="7"/>
        <rFont val="Times New Roman"/>
        <family val="1"/>
        <charset val="238"/>
      </rPr>
      <t xml:space="preserve">              </t>
    </r>
    <r>
      <rPr>
        <i/>
        <sz val="11"/>
        <rFont val="Times New Roman"/>
        <family val="1"/>
        <charset val="238"/>
      </rPr>
      <t>Valutni rizik</t>
    </r>
  </si>
  <si>
    <t>Društvo djeluje na međunarodnoj razini i izloženo je valutnom riziku koji proizlazi iz raznih promjena tečajeva stranih valuta vezanih uglavnom uz euro (EUR). Valutni rizik nastaje iz budućih komercijalnih transakcija, te priznate imovine i obveza.</t>
  </si>
  <si>
    <t xml:space="preserve">Dio dugoročnog duga iskazan je u eurima. Stoga kretanja u tečajevima između eura i kune mogu imati utjecaja na buduće poslovne rezultate i novčane tokove. </t>
  </si>
  <si>
    <t>Čimbenici financijskog rizika (nastavak)</t>
  </si>
  <si>
    <t>2020.</t>
  </si>
  <si>
    <t>2019.</t>
  </si>
  <si>
    <t>EUR</t>
  </si>
  <si>
    <t>HRK</t>
  </si>
  <si>
    <t>Ostalo</t>
  </si>
  <si>
    <t>Ukupno</t>
  </si>
  <si>
    <t xml:space="preserve">Potraživanja od kupaca                 </t>
  </si>
  <si>
    <t>Financijske obveze</t>
  </si>
  <si>
    <t xml:space="preserve">Obveze prema dobavljačima                 </t>
  </si>
  <si>
    <t>Obveze za najmove</t>
  </si>
  <si>
    <t>Neto izloženost</t>
  </si>
  <si>
    <r>
      <t xml:space="preserve">Na dan 31. prosinca 2020. godine, kada bi euro </t>
    </r>
    <r>
      <rPr>
        <sz val="11"/>
        <color rgb="FF000000"/>
        <rFont val="Times New Roman"/>
        <family val="1"/>
        <charset val="238"/>
      </rPr>
      <t xml:space="preserve">oslabio/ojačao za 1% </t>
    </r>
    <r>
      <rPr>
        <sz val="11"/>
        <rFont val="Times New Roman"/>
        <family val="1"/>
        <charset val="238"/>
      </rPr>
      <t>u odnosu na kunu, a pod pretpostavkom nepromijenjenosti ostalih varijabli, neto dobit Društva za godinu bila bi 1.789 tisuća kuna viša/niža (2019.: 981 tisuća kuna viša/niža), uglavnom kao rezultat pozitivnih/ negativnih tečajnih razlika nastalih preračunom posudbi i novčanih deviznih sredstava izraženih u eurima. Tečaj eura na  31. prosinca 2020. bio je 7,536898 kuna (2019.: 7,442580).</t>
    </r>
  </si>
  <si>
    <t xml:space="preserve">(ii) Rizik kamatne stope </t>
  </si>
  <si>
    <t xml:space="preserve">Kratkoročni novčani depoziti Društva ostvaruju prihod od kamata, ugovoreni su po promjenjivim stopama te izlažu Društvo riziku promjena kamatnih stopa. Ovaj rizik nije značajan obzirom na niske kamatne stope. Kamatna stopa za oročene depozite iznosi 0,05% (2019.: 0,05%). Kamatna stopa na žiro i deviznim računima je 0,001% (2019.: 0,001%) </t>
  </si>
  <si>
    <t xml:space="preserve">Kamatni rizik Društva proizlazi iz dugoročnih posudbi. Posudbe odobrene po promjenjivim stopama izlažu Društvo riziku kamatne stope novčanog toka. Na dan 31. prosinca 2020. godine posudbe koje su ugovorene po promjenjivim kamatnim stopama iznose 202.230 tisuća kuna (2019.: 201.580 tisuće kuna). Društvo nema postavljene ciljeve i politike kod upravljanja kamatnim rizikom. </t>
  </si>
  <si>
    <t>Na dan 31. prosinca 2020. godine, kada bi kamatne stope na kredite s promjenjivim kamatnim stopama bile 0,5 % niže/više (2019: 0,5% niže/više), a pod pretpostavkom nepromijenjenosti ostalih varijabli, neto dobit/(gubitak) Društva za godinu bila bi 1.011 tisuća kuna viša/niža (2019.: 503 tisuće kuna).</t>
  </si>
  <si>
    <t>(iii) Cjenovni rizik</t>
  </si>
  <si>
    <t>Na dan 31. prosinca 2020. godine Društvo ne posjeduju vlasničke vrijednosnice i nije izloženo cjenovnom riziku. Društvo nije izloženo riziku promjena cijena roba.</t>
  </si>
  <si>
    <t>(b) Kreditni rizik</t>
  </si>
  <si>
    <t>Maksimalna izloženost Društva kreditnom riziku na datum izvještavanja:</t>
  </si>
  <si>
    <t>Krediti i potraživanja</t>
  </si>
  <si>
    <t xml:space="preserve">Ukupno </t>
  </si>
  <si>
    <t>Kreditna kvaliteta izloženosti Društva je kako slijedi:</t>
  </si>
  <si>
    <t>Potraživanja od kupaca</t>
  </si>
  <si>
    <t>Nedospjela i neispravljena</t>
  </si>
  <si>
    <t>Dospjela, ali neispravljena</t>
  </si>
  <si>
    <t>Dospjela i ispravljena</t>
  </si>
  <si>
    <t>Ispravak vrijednosti</t>
  </si>
  <si>
    <r>
      <t xml:space="preserve">Društvo </t>
    </r>
    <r>
      <rPr>
        <sz val="11"/>
        <color rgb="FF000000"/>
        <rFont val="Times New Roman"/>
        <family val="1"/>
        <charset val="238"/>
      </rPr>
      <t>deponira novac kod banaka koje prema ocjeni Standard &amp; Poor's imaju sljedeću kreditnu ocjenu:</t>
    </r>
  </si>
  <si>
    <t>Novac u banci</t>
  </si>
  <si>
    <t xml:space="preserve">BBB+ </t>
  </si>
  <si>
    <t xml:space="preserve">BBB- </t>
  </si>
  <si>
    <t>Ostalo ili bez rejtinga</t>
  </si>
  <si>
    <t>Društvo primjenjuje politike koje ograničavaju visinu izloženosti kreditnom riziku prema bilo kojoj financijskoj ustanovi.</t>
  </si>
  <si>
    <t xml:space="preserve">Prodajne politike Društva osiguravaju da se prodaja obavlja kupcima koji imaju odgovarajuću kreditnu povijest, odnosno prodajna politika Društva osigurava da se prodaja većim dijelom obavlja kupcima uz plaćanje unaprijed, u gotovini ili putem značajnijih kreditnih kartica (individualni kupci, odnosno fizičke osobe). </t>
  </si>
  <si>
    <r>
      <t xml:space="preserve">Uprava prati naplativost potraživanja putem tjednih izvještaja o pojedinačnim stanjima potraživanja. </t>
    </r>
    <r>
      <rPr>
        <sz val="11"/>
        <rFont val="Times New Roman"/>
        <family val="1"/>
        <charset val="238"/>
      </rPr>
      <t xml:space="preserve">Ispravak vrijednosti potraživanja od kupaca provodi se kada postoje objektivni dokazi da Društvo neće moći naplatiti sva svoja potraživanja u skladu s dogovorenim uvjetima. </t>
    </r>
    <r>
      <rPr>
        <sz val="11"/>
        <color rgb="FF000000"/>
        <rFont val="Times New Roman"/>
        <family val="1"/>
        <charset val="238"/>
      </rPr>
      <t>Vrijednost svih potraživanja od kupaca i ostalih potraživanja smanjena je do vrijednosti iznosa koji se može vratiti.</t>
    </r>
    <r>
      <rPr>
        <sz val="11"/>
        <rFont val="Times New Roman"/>
        <family val="1"/>
        <charset val="238"/>
      </rPr>
      <t xml:space="preserve"> </t>
    </r>
  </si>
  <si>
    <t>Društvo uglavnom ima osiguranja plaćanja za potraživanja od kupaca i ostala potraživanja. Većina potraživanja od kupaca za koji postoji ispravak vrijednosti su utužena. Ishod postupka vezanog za utužena potraživanja ne može se sa sigurnošću predvidjeti, niti se može predvidjeti u kojoj mjeri će ista biti naplaćena.</t>
  </si>
  <si>
    <t>Potraživanja koja su na dan izvještavanja dospjela, ali neispravljena imaju sljedeća dospijeća:</t>
  </si>
  <si>
    <t>Do jednog mjeseca</t>
  </si>
  <si>
    <t>Jedan do dva mjeseca</t>
  </si>
  <si>
    <t>Dva do tri mjeseca</t>
  </si>
  <si>
    <t>Više od tri mjeseca</t>
  </si>
  <si>
    <t>(c) Rizik likvidnosti</t>
  </si>
  <si>
    <r>
      <t xml:space="preserve">Razborito upravljanje rizikom likvidnosti podrazumijeva održavanje dostatne količine novca, osiguravanje raspoloživosti financijskih sredstava adekvatnim iznosom ugovorenih kreditnih linija i sposobnost podmirenja svih obveza. Cilj Društva je održavanje fleksibilnosti financiranja na način da ugovorene kreditne linije budu dostupne. </t>
    </r>
    <r>
      <rPr>
        <sz val="11"/>
        <color rgb="FF000000"/>
        <rFont val="Times New Roman"/>
        <family val="1"/>
        <charset val="238"/>
      </rPr>
      <t>Uprava dnevno prati razinu dostupnih izvora novčanih sredstava putem izvještaja o stanju novčanih sredstava i obveza.</t>
    </r>
  </si>
  <si>
    <t>Tablica u nastavku prikazuje financijske obveze i imovinu Društva na datum bilance prema ugovorenim dospijećima. Iznosi iskazani u tablici predstavljaju ugovorne ne diskontirane novčane tokove.</t>
  </si>
  <si>
    <t>(c) Rizik likvidnosti (nastavak)</t>
  </si>
  <si>
    <t>na dan 31. prosinca 2020.</t>
  </si>
  <si>
    <t>Neto knjig. vrijednost</t>
  </si>
  <si>
    <t>Ugovoreni novčani tokovi</t>
  </si>
  <si>
    <t>Do godinu dana</t>
  </si>
  <si>
    <t>1-2 godine</t>
  </si>
  <si>
    <t>2-5 godina</t>
  </si>
  <si>
    <t>Preko 5 godina</t>
  </si>
  <si>
    <t>Imovina koja ne nosi kamatu</t>
  </si>
  <si>
    <t>Kamatonosna imovina</t>
  </si>
  <si>
    <t>Dani zajmovi i depoziti</t>
  </si>
  <si>
    <t>na dan 31. prosinca 2019.</t>
  </si>
  <si>
    <r>
      <t>Tablica u nastavku analizira financijske obveze Društva u relevantne grupe po dospijeću na temelju preostalog razdoblja do ugovornog datuma dospijeća.</t>
    </r>
    <r>
      <rPr>
        <sz val="11"/>
        <rFont val="Times New Roman"/>
        <family val="1"/>
        <charset val="238"/>
      </rPr>
      <t xml:space="preserve"> </t>
    </r>
    <r>
      <rPr>
        <sz val="11"/>
        <color rgb="FF222222"/>
        <rFont val="Times New Roman"/>
        <family val="1"/>
        <charset val="238"/>
      </rPr>
      <t>Iznosi prikazani u tablici predstavljaju ugovorne nediskontirane novčane tijekove.</t>
    </r>
  </si>
  <si>
    <t>Obveze koje ne nose kamatu</t>
  </si>
  <si>
    <t>Ostale obveze</t>
  </si>
  <si>
    <t>Obveze za kamatu</t>
  </si>
  <si>
    <t>Kamatonosne obveze</t>
  </si>
  <si>
    <t>Obveze po kreditima</t>
  </si>
  <si>
    <t>Upravljanje kapitalom</t>
  </si>
  <si>
    <t>Ciljevi Društva prilikom upravljanja kapitalom su očuvanje sposobnosti Društva da nastavi poslovanje pod pretpostavkom vremenske neograničenosti kako bi omogućilo povrat ulaganja vlasniku te da održi optimalnu strukturu kapitala kako bi umanjilo trošak kapitala. Društvo se brine da održi visinu kapitala koja ne smije biti manja od 200 tisuća kuna za dionička društva sukladno Zakonu o trgovačkim društvima.</t>
  </si>
  <si>
    <t>Procjena fer vrijednosti</t>
  </si>
  <si>
    <t>Fer vrijednost predstavlja iznos za koji bi se imovina mogla razmijeniti ili s kojim bi se obveza mogla podmiriti između upućenih i zainteresiranih strana koje djeluju u svom najboljem interesu.</t>
  </si>
  <si>
    <t>Knjigovodstvena vrijednost kratkoročnih potraživanja od kupaca i ostalih potraživanja te obveza prema dobavljačima približna je njihovoj fer vrijednosti. Knjigovodstvena vrijednost posudbi približno je jednaka njihovoj fer vrijednosti zbog tržišnih kamatnih stopa na posudbe.</t>
  </si>
  <si>
    <t>BILJEŠKA 4 - KLJUČNE RAČUNOVODSTVENE PROCJENE</t>
  </si>
  <si>
    <t>Procjene se kontinuirano vrednuju i zasnivaju se na iskustvu i drugim čimbenicima, uključujući očekivanja budućih događaja za koje se smatra da su prihvatljiva pod postojećim okolnostima. Društvo izrađuje procjene i stvara pretpostavke vezane za budućnost. Proizašle računovodstvene procjene su, po definiciji, u rijetkim slučajevima izjednačene sa stvarnim rezultatima. U nastavku se navode procjene i pretpostavke koje bi mogle uzrokovati značajan rizik usklađivanja knjigovodstvenih iznosa imovine i obveza u sljedećoj financijskoj godini.</t>
  </si>
  <si>
    <t>(a) Procjena korisnog vijeka uporabe i umanjenja vrijednosti  nekretnina, postrojenja i opreme</t>
  </si>
  <si>
    <t>Društvo korištenjem nekog sredstva troši ekonomske koristi sadržane u tom sredstvu, a koje se intenzivnije smanjuju uslijed ekonomskog i tehnološkog starenja. Stoga je prilikom utvrđivanja korisnog vijeka uporabe sredstva, pored razmatranja očekivane upotrebe temeljem fizičkog korištenja, potrebno uvažiti promjene potražnje na turističkom tržištu koje će potencirati bržu ekonomsku zastarjelost kao i brži intenzitet razvoja novih tehnologija. S te osnove suvremeno poslovanje u hotelskoj industriji nameće potrebu za sve učestalijim ulaganjima što predstavlja argumentaciju činjenici da se korisni vijek uporabe sredstva smanjuje.</t>
  </si>
  <si>
    <t>Korisni vijek uporabe nekretnina, postrojenja i opreme periodično se preispituje kako bi se utvrdilo da li postoje okolnosti za izmjenu procjene u odnosu na prethodno utvrđenu. Analiza obavljena u prethodnim razdobljima utvrdila je da postojeće stope amortizacije ne odražavaju procijenjeni korisni vijek upotrebe imovine. Uzimajući u obzir dosadašnju iskorištenost kapaciteta, procjenu korištenja imovine u narednim periodima, a prema iskustvu sa sličnim hotelima i tržišnoj praksi, utvrđen je preostali korisni vijek postojećih nekretnina po elementima građevine na ponderirani prosjek od 12 godina. Društvo korisni vijek uporabe nekretnina redovno procjenjuje za nove nekretnine i značajne rekonstrukcije. Uzimajući u obzir dosadašnju iskorištenost kapaciteta, procjenu korištenja imovine u narednim periodima, a prema iskustvu sa sličnim hotelima i tržišnoj praksi, korisni vijek po elementima građevine za novoizgrađene hotele je procijenjena na vijek uporabe od 25 godina. Na svaki datum izvještavanja, Društvo provjerava knjigovodstvene iznose svoje nefinancijske imovine kako bi utvrdilo postoje li naznake da je došlo do gubitaka zbog umanjenja vrijednosti. Ako takve naznake postoje, procjenjuje se nadoknadivi iznos sredstva da bi se mogli odrediti eventualni gubici nastali zbog umanjenja. Za potrebe procjene umanjenja vrijednosti, imovina Društva se raspoređuje na pojedine jedinice koje stvaraju novac neovisno od druge imovine ili jedinica koje stvaraju novac. Društvo utvrđuje pokazatelje umanjenja vrijednosti primjenom metode multiplikatora neto knjigovodstvene vrijednosti i operativne dobiti segmenta na način da se u odnos stavlja neto knjigovodstvena vrijednost imovine, odnosno njezinog segmenta (jedinice koja stvara novac) s ostvarenom operativnom dobiti imovine odnosno segmenta.</t>
  </si>
  <si>
    <t>(a) Procjena korisnog vijeka uporabe i umanjenja vrijednosti  nekretnina, postrojenja i opreme (nastavak)</t>
  </si>
  <si>
    <t>U slučaju da za pojedinu imovinu multiplikator neto knjigovodstvene vrijednosti i operativne dobiti segmenta prelazi zadane vrijednosti utvrđuje se njezina nadoknadiva vrijednost putem fer vrijednosti umanjene za troškove prodaje ili vrijednosti imovine u uporabi, ovisno o tome koja je veća.</t>
  </si>
  <si>
    <t xml:space="preserve">Prilikom utvrđivanja nadoknadive vrijednosti Uprava razmatra pokazatelje kao što su popunjenost objekata, prihod po jedinici itd. Kalkulacija fer vrijednosti umanjene za troškove prodaje temeljena je na metodi tržišnog pristupa koji se koristi cijenama i drugim relevantnim informacijama iz tržišnih transakcija sličnom imovinom. </t>
  </si>
  <si>
    <t>(b) Vlasništvo nad zemljištem i pravni sporovi</t>
  </si>
  <si>
    <t>Problematika u svezi postupaka oko vlasništva nad zemljištem uobičajena je za turističke kompanije u Republici Hrvatskoj. Njihovo razrješenje se očekuje temeljem Zakona o turističkom i ostalom građevinskom zemljištu neprocijenjenom u postupku pretvorbe i privatizacije (dalje u tekstu: ZTZ) koji je stupio na snagu 1. kolovoza 2010. godine i koji je propisao obvezu trgovačkih društava da u roku od šest mjeseci od dana stupanja na snagu toga Zakona (do 1. veljače 2011. godine) podnesu odgovarajuće zahtjeve vezano za zemljišta. Uredbe kojima se detaljnije uređuju pitanja načina postupanja po ZTZ-u objavljene su 28. siječnja 2011. godine. Dana 31. siječnja 2011. godine Društvo je nadležnim tijelima podnijelo odgovarajuće zahtjeve u svezi s nekretninama na koje se primjenjuje navedeni zakon Ne očekuje se da će ishod tih postupaka imati značajan utjecaj na financijske izvještaje ili rezultat Društva.</t>
  </si>
  <si>
    <t>(c) Sudski sporovi</t>
  </si>
  <si>
    <t>Sudske tužbe i postupci Rezerviranja za sudske tužbe i postupke iskazuju se na temelju procjene Uprave vezane za potencijalne gubitke kao i vjerojatnost rješavanja navedenih spora u razdoblju kraćem/dužem od jedne godine, nakon savjetovanja s odvjetnikom. Na temelju postojećih saznanja u razumnoj mjeri je moguće da će se ishodi sudskih postupaka razlikovati od procijenjenih potencijalnih gubitaka.</t>
  </si>
  <si>
    <t>(d) Odgođena porezna imovina</t>
  </si>
  <si>
    <t xml:space="preserve">Odgođena porezna imovina uključuje iznos od 13.400 tisuća kuna koji je iskazan temeljem prenesenih poreznih gubitaka i ostalih privremenih poreznih razlika. Za iznose iskazane temeljem prenesenih poreznih gubitaka Društvo imaju razdoblje od 5 godina za korištenje navedenih poticaja, dok realizacija odgođene porezne imovine proizašle iz ostalih privremenih poreznih razlika nije vremenski ograničena te je stoga neizvjesnost oko korištenja tog dijela vrlo mala. Društvo je zabilježilo gubitke u 2020. godini kao posljedicu poteškoća uzrokovanih pandemijom bolesti COVID-19. </t>
  </si>
  <si>
    <t xml:space="preserve">Tijekom procjene nadoknadivosti iskazane odgođene porezne imovine Društvo je uzelo u obzir sljedeće čimbenike u korist priznavanja: </t>
  </si>
  <si>
    <r>
      <t>-</t>
    </r>
    <r>
      <rPr>
        <sz val="7"/>
        <rFont val="Times New Roman"/>
        <family val="1"/>
        <charset val="238"/>
      </rPr>
      <t xml:space="preserve">        </t>
    </r>
    <r>
      <rPr>
        <sz val="11"/>
        <rFont val="Times New Roman"/>
        <family val="1"/>
        <charset val="238"/>
      </rPr>
      <t xml:space="preserve">Pandemija bolesti COVID-19 smatra se događajem koji se ne ponavlja i koji ne bi trebao uzrokovati dugotrajne poremećaje nakon što pandemija prođe </t>
    </r>
  </si>
  <si>
    <r>
      <t>-</t>
    </r>
    <r>
      <rPr>
        <sz val="7"/>
        <rFont val="Times New Roman"/>
        <family val="1"/>
        <charset val="238"/>
      </rPr>
      <t xml:space="preserve">        </t>
    </r>
    <r>
      <rPr>
        <sz val="11"/>
        <rFont val="Times New Roman"/>
        <family val="1"/>
        <charset val="238"/>
      </rPr>
      <t xml:space="preserve">Neizvjesnost oko realizacije trenutnih poslovnih planova </t>
    </r>
  </si>
  <si>
    <r>
      <t>-</t>
    </r>
    <r>
      <rPr>
        <sz val="7"/>
        <rFont val="Times New Roman"/>
        <family val="1"/>
        <charset val="238"/>
      </rPr>
      <t xml:space="preserve">        </t>
    </r>
    <r>
      <rPr>
        <sz val="11"/>
        <rFont val="Times New Roman"/>
        <family val="1"/>
        <charset val="238"/>
      </rPr>
      <t xml:space="preserve">Potencijalni gubici u početnom razdoblju do ukidanja ograničenja putovanja </t>
    </r>
  </si>
  <si>
    <r>
      <t>-</t>
    </r>
    <r>
      <rPr>
        <sz val="7"/>
        <rFont val="Times New Roman"/>
        <family val="1"/>
        <charset val="238"/>
      </rPr>
      <t xml:space="preserve">        </t>
    </r>
    <r>
      <rPr>
        <sz val="11"/>
        <rFont val="Times New Roman"/>
        <family val="1"/>
        <charset val="238"/>
      </rPr>
      <t xml:space="preserve">Potencijalni utjecaj dugoročnog oporavka, odnosno duže razdoblje za povratak na prijašnje rezultate. </t>
    </r>
  </si>
  <si>
    <t>(d) Odgođena porezna imovina (nastavak)</t>
  </si>
  <si>
    <t>Prema tim pretpostavkama, Društvo zaključuje da će odgođena porezna imovina biti nadoknadiva koristeći procijenjeni budući oporezivi prihod na temelju odobrenih poslovnih planova i budžeta za Društvo. Uzimajući u obzir povijesne financijske rezultate Društva, očekuje se da će Društvo djelomično iskoristiti prenesene porezne gubitke u idućih par godina, odnosno prije njihova isteka.</t>
  </si>
  <si>
    <t>(e) Vremenska neograničenost poslovanja</t>
  </si>
  <si>
    <t xml:space="preserve">Financijski izvještaji sastavljeni su pod pretpostavkom vremenske neograničenosti poslovanja. </t>
  </si>
  <si>
    <t>Pandemija COVID-19 uzrokovala je poremećaje ekonomskih i turističkih tokova čime su širom svijeta poduzimane izvanredne mjere kako bi se ublažilo širenje virusa, prvenstveno putem nametanja ograničenja kretanja, uključujući restrikcije okupljanja, djelomična ograničenja rada ugostiteljskih objekata i prodavaonica te ograničenja prijelaza granice i putnih graničnih kontrola. Izvanredne mjere negativno utječu na brojne gospodarske sektore, osobito turizam i ugostiteljstvo putem smanjenja potražnje za međunarodnim i domaćim putovanjima, potvrđujući da pandemija COVID-19 predstavlja neizvjesni operativni i financijski poremećaj globalne ekonomije i turističkih tokova. Društvo je od početka pojave COVID-19 s iznimnom pažnjom pratilo razvoj situacije te je sve svoje resurse usmjerilo na poduzimanje preventivnih mjera zaštite zdravlja gostiju i zaposlenika, aktivaciji sveobuhvatnih procedura kriznog postupanja te održavanja kontinuiteta poslovanja uz očuvanje radnih mjesta. Na tragu ranije navedenih poremećaja u Republici Hrvatskoj i Društvu važnim emitivnim tržištima, Društvo je razborito pristupilo poduzimanju definiranih mjera štednje koje su prvenstveno usmjerene na smanjenje troškova, očuvanje likvidnosti i solventnosti uz istodobnu sigurnost u nesmetani nastavak poslovanja. Sveobuhvatni paket mjera i aktivnosti detaljnije je pojašnjen u dijelu Izvještaja poslovodstva, poglavlje  III/Upravljanje poslovanjem u pandemiji COVID-19.</t>
  </si>
  <si>
    <t>Prilagodbom poslovanja budućem razvoju situacije te planiranjem dodatnih mjera operativne efikasnosti Uprava smatra da će uspjeti očuvati likvidnost i solventnost Društva u narednom razdoblju. Naime, Uprava je razmotrila projekcije likvidnosti za kratkoročno i srednjoročno razdoblje pod konzervativnom pretpostavkom oporavka na razinu iz 2019. u 2023. godini. Na temelju tih analiza Uprava vjeruje da je priprema financijskih izvještaja pod pretpostavkom vremenske neograničenosti poslovanja i dalje primjerena.</t>
  </si>
  <si>
    <t>BILJEŠKA 5 – INFORMACIJE O SEGMENTIMA</t>
  </si>
  <si>
    <t xml:space="preserve">Temeljem upravljačkog pristupa MSFI-a 8, poslovni segmenti iskazuju se u skladu s internim izvještavanjem prema Upravi Društva čija funkcija je donošenje glavnih poslovnih odluka te su odgovorni za alokaciju resursa na izvještajne segmente i ocjenu njihovih rezultata. </t>
  </si>
  <si>
    <r>
      <t>Društvo prati svoje poslovanje po vrstama usluga koje pruža i to u dva glavna poslovna segmenta: hoteli i apartmani i ostali poslovni segmenti. Ostali poslovni segmenti obuhvaćaju usluge kampova, turističkih agencija, usluge najmova, centralne kuhinje, ostale slične usluge te usluge centralnih sektora</t>
    </r>
    <r>
      <rPr>
        <sz val="10"/>
        <rFont val="Times New Roman"/>
        <family val="1"/>
        <charset val="238"/>
      </rPr>
      <t>.</t>
    </r>
  </si>
  <si>
    <t>Informacije o pojedinim poslovnim segmentima za godinu koja je završila 31. prosinca 2020. godine su kako slijedi:</t>
  </si>
  <si>
    <t>Hoteli i apartmani</t>
  </si>
  <si>
    <t>Ostali poslovni segmenti</t>
  </si>
  <si>
    <t>Ukupni prihodi od prodaje</t>
  </si>
  <si>
    <t>Inter-segmentalni prihodi</t>
  </si>
  <si>
    <t>Prihodi od prodaje vanjskim kupcima</t>
  </si>
  <si>
    <t>GOP</t>
  </si>
  <si>
    <t>Nabavke imovine</t>
  </si>
  <si>
    <t>Amortizacija</t>
  </si>
  <si>
    <t>Porez na dobit</t>
  </si>
  <si>
    <t>Ukupno imovina</t>
  </si>
  <si>
    <t>Ukupno obveze</t>
  </si>
  <si>
    <t>Informacije o pojedinim poslovnim segmentima za godinu koja je završila 31. prosinca 2019. su kako slijedi:</t>
  </si>
  <si>
    <t>Usklađenje imovine i obveza po segmentima s imovinom i obvezama Društva je kako slijedi:</t>
  </si>
  <si>
    <t xml:space="preserve">Imovina </t>
  </si>
  <si>
    <t xml:space="preserve">Obveze </t>
  </si>
  <si>
    <t>Imovina/obveze po segmentima</t>
  </si>
  <si>
    <t>Nealocirano:</t>
  </si>
  <si>
    <t>- ulaganja</t>
  </si>
  <si>
    <t xml:space="preserve">- novac i novčani ekvivalenti </t>
  </si>
  <si>
    <t>- potraživanje  za porez na dobit</t>
  </si>
  <si>
    <t>- odgođena porezna imovina</t>
  </si>
  <si>
    <t>- rezerviranja</t>
  </si>
  <si>
    <t>BILJEŠKA 6.1 - PRIHODI</t>
  </si>
  <si>
    <r>
      <t>Izvori prihoda</t>
    </r>
    <r>
      <rPr>
        <b/>
        <sz val="11"/>
        <rFont val="Times New Roman"/>
        <family val="1"/>
        <charset val="238"/>
      </rPr>
      <t xml:space="preserve"> </t>
    </r>
  </si>
  <si>
    <t>Društvo generira prihode primarno iz usluga smještaja, prodaje hrane i pića i pružanja pomoćnih hotelskih usluga svojim gostima. Prihodi od prodaje Društva mogu se također razlikovati prema geografskoj pripadnosti kupaca.</t>
  </si>
  <si>
    <t>Prihodi od prodaje u zemlji</t>
  </si>
  <si>
    <t xml:space="preserve">Prihodi od prodaje u inozemstvu </t>
  </si>
  <si>
    <t>Prihodi od prodaje u inozemstvu</t>
  </si>
  <si>
    <t>%</t>
  </si>
  <si>
    <t>Njemačka</t>
  </si>
  <si>
    <t>Austrija</t>
  </si>
  <si>
    <t>Italija</t>
  </si>
  <si>
    <t>Slovenija</t>
  </si>
  <si>
    <t>Velika Britanija</t>
  </si>
  <si>
    <t>Rusija</t>
  </si>
  <si>
    <t>Francuska</t>
  </si>
  <si>
    <t>Ostale članice EU*</t>
  </si>
  <si>
    <t>Ostalo*</t>
  </si>
  <si>
    <t xml:space="preserve">* Niti jedan od kupaca nema učešće u prihodima od prodaje veće od 10%. </t>
  </si>
  <si>
    <t>Prihodi od prodaje Društva klasificirani su po prodajnom kanalu i vrsti usluge:</t>
  </si>
  <si>
    <t>Prihodi iz hotelske djelatnosti</t>
  </si>
  <si>
    <t>Individualni gosti</t>
  </si>
  <si>
    <t>Grupe</t>
  </si>
  <si>
    <t>Alotmani</t>
  </si>
  <si>
    <t>Kongresi</t>
  </si>
  <si>
    <t>Prihodi iz ostalih djelatnosti</t>
  </si>
  <si>
    <t>Vanpansionska potrošnja - hrana i piće</t>
  </si>
  <si>
    <t>Prihodi od usluga gostima</t>
  </si>
  <si>
    <t>Ostali prihodi</t>
  </si>
  <si>
    <t>Ukupno prihodi od prodaje</t>
  </si>
  <si>
    <t>BILJEŠKA 6.2. – OSTALI PRIHODI</t>
  </si>
  <si>
    <t>Prihodi od otpisa obveza</t>
  </si>
  <si>
    <t>Prihodi od naplate po sudskim sporovima</t>
  </si>
  <si>
    <t>Prefakturirani troškovi najmoprimcima i drugima</t>
  </si>
  <si>
    <t>Naplata otpisanih potraživanja</t>
  </si>
  <si>
    <r>
      <t>Prihod od ukidanja rezerviranja</t>
    </r>
    <r>
      <rPr>
        <sz val="10"/>
        <color rgb="FFFFFFFF"/>
        <rFont val="Times New Roman"/>
        <family val="1"/>
        <charset val="238"/>
      </rPr>
      <t xml:space="preserve"> za sudske sporove</t>
    </r>
  </si>
  <si>
    <t>Prihodi od najma</t>
  </si>
  <si>
    <t>Prihodi od subvencija</t>
  </si>
  <si>
    <t>BILJEŠKA 7 – TROŠKOVI MATERIJALA I USLUGA</t>
  </si>
  <si>
    <r>
      <t xml:space="preserve"> </t>
    </r>
    <r>
      <rPr>
        <i/>
        <sz val="10"/>
        <color rgb="FF000000"/>
        <rFont val="Times New Roman"/>
        <family val="1"/>
        <charset val="238"/>
      </rPr>
      <t>(u tisućama kuna)</t>
    </r>
  </si>
  <si>
    <t>Hrana, piće i ostali potrošni materijal</t>
  </si>
  <si>
    <t>Utrošena energija i voda</t>
  </si>
  <si>
    <t>Usluge turističkih agencija</t>
  </si>
  <si>
    <t>Troškovi održavanja</t>
  </si>
  <si>
    <t>Reklamni troškovi</t>
  </si>
  <si>
    <t>Usluge praonice</t>
  </si>
  <si>
    <t>Troškovi komunalnih usluga</t>
  </si>
  <si>
    <t>Troškovi zakupnine</t>
  </si>
  <si>
    <t>Troškovi animacije</t>
  </si>
  <si>
    <t>Ostali troškovi</t>
  </si>
  <si>
    <t>BILJEŠKA 8 – TROŠKOVI OSOBLJA</t>
  </si>
  <si>
    <t>Bruto plaće i nadnice</t>
  </si>
  <si>
    <t>Troškovi doprinosa na plaće</t>
  </si>
  <si>
    <t>Ostali troškovi zaposlenih /i/</t>
  </si>
  <si>
    <t>Broj zaposlenih na kraju godine</t>
  </si>
  <si>
    <t xml:space="preserve">/i/ Ostale troškove zaposlenika čine otpremnine, naknade i troškovi prijevoza, naknade za rad po ugovorima, jubilarne nagrade i slično. </t>
  </si>
  <si>
    <t>BILJEŠKA 9 – OSTALI POSLOVNI RASHODI</t>
  </si>
  <si>
    <t>Profesionalne usluge</t>
  </si>
  <si>
    <t>Komunalne i slične naknade</t>
  </si>
  <si>
    <t>Otpis nekretnina, postrojenja i opreme i nematerijalne imovine</t>
  </si>
  <si>
    <t>Premije osiguranja</t>
  </si>
  <si>
    <t>Rezerviranja za sudske sporove (bilješka 20)</t>
  </si>
  <si>
    <t>Bankarske usluge i članarine</t>
  </si>
  <si>
    <t>Putovanja i reprezentacija</t>
  </si>
  <si>
    <t>Ostali rashodi</t>
  </si>
  <si>
    <t>Otpis nekretnina, postrojenja i opreme u 2020. godini većinom je rezultat zamjene opreme zbog novih investicija.</t>
  </si>
  <si>
    <t>BILJEŠKA 10 – OSTALI DOBICI – NETO</t>
  </si>
  <si>
    <t>Neto dobici od prodaje nekretnina, postrojenja i opreme</t>
  </si>
  <si>
    <t>BILJEŠKA 11 – NETO FINANCIJSKI RASHODI</t>
  </si>
  <si>
    <t>Financijski prihodi</t>
  </si>
  <si>
    <t xml:space="preserve">Prihodi od kamata </t>
  </si>
  <si>
    <t>Neto pozitivne tečajne razlike</t>
  </si>
  <si>
    <t>Financijski rashodi</t>
  </si>
  <si>
    <t>Rashodi od kamata</t>
  </si>
  <si>
    <t>Neto negativne tečajne razlike</t>
  </si>
  <si>
    <t>Ostali financijski rashodi</t>
  </si>
  <si>
    <t>Neto financijski rashodi</t>
  </si>
  <si>
    <t>BILJEŠKA 12 – POREZ NA DOBIT</t>
  </si>
  <si>
    <t>Tekući porezni trošak</t>
  </si>
  <si>
    <t>Tekuća godina</t>
  </si>
  <si>
    <t>Odgođeni porezni (prihod)/trošak</t>
  </si>
  <si>
    <t>Nastanak i ukidanje privremenih razlika</t>
  </si>
  <si>
    <t>Priznavanje poreznih gubitaka</t>
  </si>
  <si>
    <t>Priznavanje ranije nepriznatih privremenih razlika</t>
  </si>
  <si>
    <t>Porezni (prihod)/trošak</t>
  </si>
  <si>
    <t>Dobit/(gubitak) prije oporezivanja</t>
  </si>
  <si>
    <t>Porezna stopa 18%</t>
  </si>
  <si>
    <t>Učinak porezno nepriznatih rashoda</t>
  </si>
  <si>
    <t>Efektivna stopa poreza</t>
  </si>
  <si>
    <t xml:space="preserve">Porez na dobit Društva prije oporezivanja razlikuje se od teoretskog iznosa koji bi se izračunao po poreznoj stopi od 18%. Usklađenje poreznog troška Društva prema izvještaju o sveobuhvatnoj dobiti i oporezivanju zakonskom stopom prikazano je u prethodnoj tablici. </t>
  </si>
  <si>
    <t>U skladu s propisima Republike Hrvatske, Porezna uprava može u bilo koje doba pregledati knjige i evidencije Društva u razdoblju od 3 godine nakon isteka godine u kojoj je porezna obveza iskazana te može uvesti dodatne porezne obveze i kazne. Uprava Društva nije upoznata s okolnostima koje bi mogle dovesti do potencijalnih značajnih obveza u tom pogledu.</t>
  </si>
  <si>
    <t>Odgođena porezna imovina i obveze</t>
  </si>
  <si>
    <r>
      <t xml:space="preserve">Na dan 31. prosinca 2020. godine odgođena porezna imovina iznosi 13.400 tisuće kuna </t>
    </r>
    <r>
      <rPr>
        <i/>
        <sz val="11"/>
        <color rgb="FF000000"/>
        <rFont val="Times New Roman"/>
        <family val="1"/>
        <charset val="238"/>
      </rPr>
      <t>(2019.: 2.652 tisuće kuna).</t>
    </r>
  </si>
  <si>
    <t>Imovina na 31. prosinca</t>
  </si>
  <si>
    <t>Obveze na 31. prosinca</t>
  </si>
  <si>
    <t>Neto na 31. prosinca</t>
  </si>
  <si>
    <t xml:space="preserve">Rezerviranja za ostale obveze i troškove </t>
  </si>
  <si>
    <t>Zgrade, postrojenja i oprema</t>
  </si>
  <si>
    <t>Porezni gubici</t>
  </si>
  <si>
    <r>
      <t> </t>
    </r>
    <r>
      <rPr>
        <u/>
        <sz val="10"/>
        <color rgb="FF000000"/>
        <rFont val="Times New Roman"/>
        <family val="1"/>
        <charset val="238"/>
      </rPr>
      <t>            </t>
    </r>
  </si>
  <si>
    <r>
      <t> </t>
    </r>
    <r>
      <rPr>
        <b/>
        <u val="double"/>
        <sz val="10"/>
        <color rgb="FF000000"/>
        <rFont val="Times New Roman"/>
        <family val="1"/>
        <charset val="238"/>
      </rPr>
      <t>            </t>
    </r>
  </si>
  <si>
    <r>
      <t> </t>
    </r>
    <r>
      <rPr>
        <u val="double"/>
        <sz val="10"/>
        <color rgb="FF000000"/>
        <rFont val="Times New Roman"/>
        <family val="1"/>
        <charset val="238"/>
      </rPr>
      <t>            </t>
    </r>
  </si>
  <si>
    <t>Kretanje u odgođenoj poreznoj imovini i obvezama tijekom godine se odnose na privremene razlike kako slijedi:</t>
  </si>
  <si>
    <t>31. prosinca</t>
  </si>
  <si>
    <t>Priznato u dobit ili gubitak</t>
  </si>
  <si>
    <r>
      <t> </t>
    </r>
    <r>
      <rPr>
        <b/>
        <u/>
        <sz val="9"/>
        <color rgb="FF000000"/>
        <rFont val="Times New Roman"/>
        <family val="1"/>
        <charset val="238"/>
      </rPr>
      <t>            </t>
    </r>
  </si>
  <si>
    <r>
      <t> </t>
    </r>
    <r>
      <rPr>
        <u/>
        <sz val="9"/>
        <color rgb="FF000000"/>
        <rFont val="Times New Roman"/>
        <family val="1"/>
        <charset val="238"/>
      </rPr>
      <t>            </t>
    </r>
  </si>
  <si>
    <r>
      <t> </t>
    </r>
    <r>
      <rPr>
        <u val="double"/>
        <sz val="9"/>
        <color rgb="FF000000"/>
        <rFont val="Times New Roman"/>
        <family val="1"/>
        <charset val="238"/>
      </rPr>
      <t>            </t>
    </r>
  </si>
  <si>
    <t>BILJEŠKA 13 – ZARADA/(GUBITAK) PO DIONICI (osnovna i razrijeđena)</t>
  </si>
  <si>
    <t>Osnovna zarada/(gubitak) po dionici</t>
  </si>
  <si>
    <t>Osnovna zarada/(gubitak) po dionici izračunava se na način da se dobit koja pripada dioničarima Društva podijeli s ponderiranim prosječnim brojem redovnih dionica koje su izdane tijekom godine, isključujući redovne dionice koje je Društvo kupilo i koje drži kao vlastite dionice.</t>
  </si>
  <si>
    <t>Dobit/(gubitak) za godinu (u tisućama kuna)</t>
  </si>
  <si>
    <t>Ponderirani prosječni broj dionica (osnovna i razrijeđena)</t>
  </si>
  <si>
    <t>Zarada/(gubitak) po dionici (osnovna i razrijeđena) (u kunama)</t>
  </si>
  <si>
    <t>Razrijeđena zarada/(gubitak) po dionici</t>
  </si>
  <si>
    <t>Razrijeđena zarada/(gubitak) po dionici je ista kao i osnovna jer Društvo nije imalo konvertibilnih instrumenata niti opcija u dionicama.</t>
  </si>
  <si>
    <t>BILJEŠKA 14.1 – NEKRETNINE, POSTROJENJA I OPREMA</t>
  </si>
  <si>
    <t>Zemljište</t>
  </si>
  <si>
    <t>Zgrade</t>
  </si>
  <si>
    <t>Investicije u tijeku</t>
  </si>
  <si>
    <t>Umjetnička djela</t>
  </si>
  <si>
    <t>Stanje na dan 1. siječnja 2019.</t>
  </si>
  <si>
    <t>Nabavna vrijednost</t>
  </si>
  <si>
    <t>Akumulirana amortizacija</t>
  </si>
  <si>
    <t>Neto knjigovodstvena vrijednost</t>
  </si>
  <si>
    <t>Za godinu koja je završila 31. prosinca 2019.</t>
  </si>
  <si>
    <t>Neto knjigovodstvena vrijednost na početku godine</t>
  </si>
  <si>
    <t>Povećanja</t>
  </si>
  <si>
    <t>Prodaja i otpisi</t>
  </si>
  <si>
    <t xml:space="preserve">Amortizacija </t>
  </si>
  <si>
    <t>Prijenos</t>
  </si>
  <si>
    <t>Neto knjigovodstvena vrijednost na kraju godine</t>
  </si>
  <si>
    <t>Stanje na dan 31. prosinca 2019.</t>
  </si>
  <si>
    <t>Stanje na dan 1. siječnja 2020.</t>
  </si>
  <si>
    <t>Za godinu koja je završila 31. prosinca 2020.</t>
  </si>
  <si>
    <t>Stanje na dan 31. prosinca 2020.</t>
  </si>
  <si>
    <t>Na dan 31. prosinca 2020. godine zemljište i zgrade u iznosu od 221.379  tisuća kuna založeni su kao jamstvo za osiguranje povrata pozajmljenih sredstava (bilješka 19).</t>
  </si>
  <si>
    <r>
      <t xml:space="preserve">Površina zemljišta koja je uključena u knjige Društva na dan 31. prosinca 2020. godine pokriva </t>
    </r>
    <r>
      <rPr>
        <sz val="11"/>
        <rFont val="Times New Roman"/>
        <family val="1"/>
        <charset val="238"/>
      </rPr>
      <t>199.211 m</t>
    </r>
    <r>
      <rPr>
        <vertAlign val="superscript"/>
        <sz val="11"/>
        <rFont val="Times New Roman"/>
        <family val="1"/>
        <charset val="238"/>
      </rPr>
      <t>2</t>
    </r>
    <r>
      <rPr>
        <sz val="11"/>
        <rFont val="Times New Roman"/>
        <family val="1"/>
        <charset val="238"/>
      </rPr>
      <t xml:space="preserve"> (2019.: 190.145 m</t>
    </r>
    <r>
      <rPr>
        <vertAlign val="superscript"/>
        <sz val="11"/>
        <rFont val="Times New Roman"/>
        <family val="1"/>
        <charset val="238"/>
      </rPr>
      <t>2</t>
    </r>
    <r>
      <rPr>
        <sz val="11"/>
        <rFont val="Times New Roman"/>
        <family val="1"/>
        <charset val="238"/>
      </rPr>
      <t>) te zajedno s pripadajućim zgradama ima neto knjigovodstvenu vrijednost 691.591 tisuća kuna (2019.: 756.928 tisuća kuna).</t>
    </r>
  </si>
  <si>
    <r>
      <t>Od ukupne površine zemljišta, površina od 9.825 m</t>
    </r>
    <r>
      <rPr>
        <vertAlign val="superscript"/>
        <sz val="11"/>
        <color rgb="FF000000"/>
        <rFont val="Times New Roman"/>
        <family val="1"/>
        <charset val="238"/>
      </rPr>
      <t>2</t>
    </r>
    <r>
      <rPr>
        <sz val="11"/>
        <color rgb="FF000000"/>
        <rFont val="Times New Roman"/>
        <family val="1"/>
        <charset val="238"/>
      </rPr>
      <t xml:space="preserve"> (2019.: 17.215 m</t>
    </r>
    <r>
      <rPr>
        <vertAlign val="superscript"/>
        <sz val="11"/>
        <color rgb="FF000000"/>
        <rFont val="Times New Roman"/>
        <family val="1"/>
        <charset val="238"/>
      </rPr>
      <t>2</t>
    </r>
    <r>
      <rPr>
        <sz val="11"/>
        <color rgb="FF000000"/>
        <rFont val="Times New Roman"/>
        <family val="1"/>
        <charset val="238"/>
      </rPr>
      <t>) vrijednosti 1.890 tisuća kuna (2019.: 5.840 tisuće kuna) nije u zakonskom vlasništvu Društva (prema podacima u zemljišnim knjigama; vidjeti bilješku 24), dok 182.386 m</t>
    </r>
    <r>
      <rPr>
        <vertAlign val="superscript"/>
        <sz val="11"/>
        <color rgb="FF000000"/>
        <rFont val="Times New Roman"/>
        <family val="1"/>
        <charset val="238"/>
      </rPr>
      <t>2</t>
    </r>
    <r>
      <rPr>
        <sz val="11"/>
        <color rgb="FF000000"/>
        <rFont val="Times New Roman"/>
        <family val="1"/>
        <charset val="238"/>
      </rPr>
      <t xml:space="preserve"> (2019.: 172.930 m</t>
    </r>
    <r>
      <rPr>
        <vertAlign val="superscript"/>
        <sz val="11"/>
        <color rgb="FF000000"/>
        <rFont val="Times New Roman"/>
        <family val="1"/>
        <charset val="238"/>
      </rPr>
      <t>2</t>
    </r>
    <r>
      <rPr>
        <sz val="11"/>
        <color rgb="FF000000"/>
        <rFont val="Times New Roman"/>
        <family val="1"/>
        <charset val="238"/>
      </rPr>
      <t>) je nesporno vlasništvo te zajedno sa zgradama ima neto knjigovodstvenu vrijednost od 689.372 tisuća kuna (2019.: 750.354 tisuća kuna) je nesporno vlasništvo.</t>
    </r>
  </si>
  <si>
    <t>Investicije u tijeku odnose se na građevinske radove u tijeku na hotelu Kvarner, na rekonstrukciju Hotela Place i rekonstrukciju plaže hotela Ambasador.</t>
  </si>
  <si>
    <t>Knjigovodstvena vrijednost nekretnina, postrojenja i opreme Društva, koja je dana u najam je sljedeća:</t>
  </si>
  <si>
    <t xml:space="preserve">Nabavna vrijednost </t>
  </si>
  <si>
    <t>Akumulirana amortizacija na dan 1. siječnja</t>
  </si>
  <si>
    <r>
      <t xml:space="preserve">Operativni najam odnosi se na najam ugostiteljskih objekata i trgovina. </t>
    </r>
    <r>
      <rPr>
        <sz val="11"/>
        <rFont val="Times New Roman"/>
        <family val="1"/>
        <charset val="238"/>
      </rPr>
      <t xml:space="preserve">Tijekom 2020. godine, Društvo je ostvarilo prihod od najamnina u iznosu od 5.885 tisuća kuna </t>
    </r>
    <r>
      <rPr>
        <i/>
        <sz val="11"/>
        <rFont val="Times New Roman"/>
        <family val="1"/>
        <charset val="238"/>
      </rPr>
      <t>(2019.: 6.699 tisuća kuna</t>
    </r>
    <r>
      <rPr>
        <sz val="11"/>
        <rFont val="Times New Roman"/>
        <family val="1"/>
        <charset val="238"/>
      </rPr>
      <t xml:space="preserve">). </t>
    </r>
  </si>
  <si>
    <t>Budući ukupni primici za operativni najam su sljedeći:</t>
  </si>
  <si>
    <t>Do 1 godine</t>
  </si>
  <si>
    <t>Od 2 do 5 godina</t>
  </si>
  <si>
    <t>Ugovori su sklopljeni za period od 1 do 3 godina (većinom na 3 godine) i obnovljivi su na kraju razdoblja najma po tržišnoj cijeni, odnosno nakon raspisivanja natječaja biraju se najpovoljniji ponuđači.</t>
  </si>
  <si>
    <t>Društvo je identificiralo pokazatelje umanjenja vrijednosti za određena turističke objekte. Kao rezultat toga, na dan 31. prosinca 2020. godine Društvo je testiralo gore navedene turističke objekte na umanjenje vrijednosti te je utvrdilo nadoknadivi iznos navedene imovine na temelju procjene njihove fer vrijednosti umanjene za troškove prodaje. Testiranje nije pokazalo potrebu za umanjenjem vrijednosti spomenutih objekata na dan 31. prosinca 2020. godine.</t>
  </si>
  <si>
    <t>BILJEŠKA 14.2 – NEMATERIJALNA IMOVINA</t>
  </si>
  <si>
    <t>Koncesije, patenti, licence, software i prava</t>
  </si>
  <si>
    <t>Ostala nematerijalna imovina</t>
  </si>
  <si>
    <t>Imovina u pripremi</t>
  </si>
  <si>
    <t> -</t>
  </si>
  <si>
    <t>- </t>
  </si>
  <si>
    <t>BILJEŠKA 14.3 – PRAVO KORIŠTENJA IMOVINE</t>
  </si>
  <si>
    <t>U nastavku je prikaz informacija vezanih uz najmove gdje je Društvo najmoprimac.</t>
  </si>
  <si>
    <t>Izvještaj o financijskom položaju prikazuje iznose za najmove kako slijedi:</t>
  </si>
  <si>
    <t>Koncesije</t>
  </si>
  <si>
    <t>Vozila</t>
  </si>
  <si>
    <t>Izvještaj o sveobuhvatnoj dobiti prikazuje iznose za najmove kako slijedi:</t>
  </si>
  <si>
    <t>Amortizacija imovine s pravom korištenja</t>
  </si>
  <si>
    <t>Trošak kamata (uključen u financijske rashode)</t>
  </si>
  <si>
    <t xml:space="preserve">BILJEŠKA 15 – ULAGANJA </t>
  </si>
  <si>
    <t>Ulaganja u IKA 21 d.o.o.</t>
  </si>
  <si>
    <t>Ulaganja u Remisens</t>
  </si>
  <si>
    <t>Društvo ima udio u vlasništvu IKA 21 d.o.o. od 100%.</t>
  </si>
  <si>
    <t>Društvo ima udio u vlasništvu Remisens d.o.o. od 33% (2019.: 33%).</t>
  </si>
  <si>
    <t>BILJEŠKA 16 – KUPCI I OSTALA POTRAŽIVANJA</t>
  </si>
  <si>
    <t>Potraživanja od kupaca u zemlji</t>
  </si>
  <si>
    <t>Potraživanja od kupaca u inozemstvu</t>
  </si>
  <si>
    <t>Nefakturirana potraživanja /i/</t>
  </si>
  <si>
    <t>Ispravak vrijednosti potraživanja od kupaca</t>
  </si>
  <si>
    <t>Potraživanja od kupaca - neto</t>
  </si>
  <si>
    <t>Potraživanja od države i ostala potraživanja</t>
  </si>
  <si>
    <t>Nefakturirana potraživanja odnose se na potraživanja od gostiju koji su na 31. prosinca 2020. godine boravili u hotelu.</t>
  </si>
  <si>
    <t>Kretanje rezerviranja za umanjenje vrijednosti potraživanja od kupaca i ostalih potraživanja:</t>
  </si>
  <si>
    <t>Stanje na dan 1. siječnja</t>
  </si>
  <si>
    <t xml:space="preserve">Povećanje </t>
  </si>
  <si>
    <t>Naplata</t>
  </si>
  <si>
    <t>Otpis</t>
  </si>
  <si>
    <t>Stanje na dan 31. prosinca</t>
  </si>
  <si>
    <t>BILJEŠKA 17 – NOVAC I NOVČANI EKVIVALENTI</t>
  </si>
  <si>
    <t>Depoziti do 90 dana</t>
  </si>
  <si>
    <t>Devizni računi</t>
  </si>
  <si>
    <t>Novac u blagajni</t>
  </si>
  <si>
    <t>Žiro računi</t>
  </si>
  <si>
    <r>
      <t xml:space="preserve"> </t>
    </r>
    <r>
      <rPr>
        <sz val="11"/>
        <rFont val="Times New Roman"/>
        <family val="1"/>
        <charset val="238"/>
      </rPr>
      <t>Društvo može za vrijeme oročenja povlačiti sredstva uz prethodnu najavu od tri radna dana.</t>
    </r>
  </si>
  <si>
    <t>BILJEŠKA 18 – KAPITAL I REZERVE</t>
  </si>
  <si>
    <t>Temeljni kapital</t>
  </si>
  <si>
    <t xml:space="preserve">Temeljni kapital Društva na dan 31. prosinca 2020. godine iznosi 696.074 tisuće kuna (2019.: 696.074 tisuće kuna) i sastoji se od 302.641 redovnih dionica nominalne vrijednosti 2.300 kuna po dionici (2019.: 2.300 kuna po dionici). Redovne dionice imaju isto pravo glasa i pravo na dividendu. Temeljni kapital Društva u cijelosti je uplaćen u novcu. </t>
  </si>
  <si>
    <t>Struktura dioničara na dan 31. prosinca 2020. godine je navedena u sljedećoj tablici:</t>
  </si>
  <si>
    <t>Broj dionica</t>
  </si>
  <si>
    <t>Gitone Adriatic d.o.o.</t>
  </si>
  <si>
    <t xml:space="preserve">Nova Liburnija d.o.o., Opatija </t>
  </si>
  <si>
    <t>CERP</t>
  </si>
  <si>
    <t xml:space="preserve">Mali dioničari  </t>
  </si>
  <si>
    <t xml:space="preserve">Zakonske rezerve </t>
  </si>
  <si>
    <t xml:space="preserve">Zakonska rezerva formira se sukladno hrvatskim propisima koji propisuju da je Društvo dužno u zakonske rezerve unositi dvadeseti dio (5%) dobiti tekuće godine sve dok te rezerve zajedno s rezervama kapitala ne dosegnu visinu od pet posto (5%) temeljnog kapitala Društva. Ova rezerva nije raspodjeljiva.  Zakonske rezerve uključuju iznos od 43.278 tisuća koji je nastao nakon smanjenja temeljnog kapitala 2014. godine. </t>
  </si>
  <si>
    <t xml:space="preserve">Kapitalne rezerve su nastale smanjenjem temeljnog kapitala iz 2014. godine. </t>
  </si>
  <si>
    <t>BILJEŠKA 19 – POSUDBE</t>
  </si>
  <si>
    <t>Posudbe banaka</t>
  </si>
  <si>
    <t>Minus: dugoročni dio</t>
  </si>
  <si>
    <t xml:space="preserve">Kratkoročne posudbe </t>
  </si>
  <si>
    <r>
      <t>Banka je osigurala sva svoja pozajmljena sredstva uknjižbom založnog prava nad zemljištem i građevinskim objektom (bilješka 14). Od ukupnog iznosa kratkoročnih posudbi 682 tisuće kuna odnosi se na obveze za kamatu (</t>
    </r>
    <r>
      <rPr>
        <i/>
        <sz val="11"/>
        <rFont val="Times New Roman"/>
        <family val="1"/>
        <charset val="238"/>
      </rPr>
      <t>2019: 642 tisuća kuna</t>
    </r>
    <r>
      <rPr>
        <sz val="11"/>
        <rFont val="Times New Roman"/>
        <family val="1"/>
        <charset val="238"/>
      </rPr>
      <t xml:space="preserve">). Ugovor o bankovnom kreditu sadrži uvjetne klauzule. </t>
    </r>
  </si>
  <si>
    <t>Dospijeće dugoročnih posudbi je sljedeće:</t>
  </si>
  <si>
    <t>Od 1 do 5 godina</t>
  </si>
  <si>
    <t>Na dan 1. siječnja</t>
  </si>
  <si>
    <t>Primici od posudbi</t>
  </si>
  <si>
    <t>Otplata posudbi</t>
  </si>
  <si>
    <t>Tečajne razlike</t>
  </si>
  <si>
    <t>Na dan 31. prosinca</t>
  </si>
  <si>
    <t>BILJEŠKA 20 – REZERVIRANJA ZA OSTALE OBVEZE I TROŠKOVE</t>
  </si>
  <si>
    <t xml:space="preserve">(u tisućama kuna)                                                                                       </t>
  </si>
  <si>
    <t>Otpremnine i jubilarne nagrade</t>
  </si>
  <si>
    <t>Sudski sporovi /i/</t>
  </si>
  <si>
    <t>Stanje 1. siječnja 2020.</t>
  </si>
  <si>
    <t>Plaćeno u tijeku godine</t>
  </si>
  <si>
    <t>Otpušteno tijekom godine</t>
  </si>
  <si>
    <t>Stanje 31. prosinca 2020.</t>
  </si>
  <si>
    <t xml:space="preserve">Kratkoročni dio  </t>
  </si>
  <si>
    <t>Dugoročni dio</t>
  </si>
  <si>
    <t xml:space="preserve">Društvo je iskazalo rezerviranja za sudske sporove od čega najveći dio čini  potencijalna isplata naknade bivšim vlasnicima nekretnina, </t>
  </si>
  <si>
    <t>BILJEŠKA 21 – OBVEZE ZA NAJMOVE</t>
  </si>
  <si>
    <t xml:space="preserve">Primici </t>
  </si>
  <si>
    <t>Otplata</t>
  </si>
  <si>
    <t>Kratkoročni dio</t>
  </si>
  <si>
    <t>BILJEŠKA 22 – DOBAVLJAČI I OSTALE OBVEZE</t>
  </si>
  <si>
    <t>Obveze prema domaćim dobavljačima</t>
  </si>
  <si>
    <t>Obveze prema inozemnim dobavljačima</t>
  </si>
  <si>
    <t>Ukupno obveze prema dobavljačima</t>
  </si>
  <si>
    <t>Obveze prema zaposlenima</t>
  </si>
  <si>
    <t>Obveze za poreze i doprinose</t>
  </si>
  <si>
    <t>Obveze za predujmove</t>
  </si>
  <si>
    <t>BILJEŠKA 23 – NOVAC GENERIRAN POSLOVANJEM</t>
  </si>
  <si>
    <t>Usklađenje dobiti s novcem generiranim poslovanjem:</t>
  </si>
  <si>
    <t>Dobit/(gubitak) za godinu</t>
  </si>
  <si>
    <t>Usklađenje za:</t>
  </si>
  <si>
    <t>Otpis nekretnina, postrojenja i opreme</t>
  </si>
  <si>
    <t xml:space="preserve">Rezerviranje za umanjenje vrijednosti potraživanja od kupaca-neto (bilješka 16) </t>
  </si>
  <si>
    <t xml:space="preserve">Povećanje rezerviranja-neto </t>
  </si>
  <si>
    <t>Promjene u obrtnom kapitalu:</t>
  </si>
  <si>
    <t>- kupci i ostala potraživanja</t>
  </si>
  <si>
    <t>- zalihe</t>
  </si>
  <si>
    <t>- dobavljači i ostale obveze</t>
  </si>
  <si>
    <t>Novac generiran poslovanjem</t>
  </si>
  <si>
    <t>Prodaja nekretnina, postrojenja i opreme u novčanom toku sastoji se od sljedećeg:</t>
  </si>
  <si>
    <t>Dobit od prodaje nekretnine, postrojenja i oprema (bilješka 10)</t>
  </si>
  <si>
    <t>Primici od prodaje nekretnine, postrojenja i oprema</t>
  </si>
  <si>
    <t>BILJEŠKA 24 – POTENCIJALNE I PREUZETE OBVEZE</t>
  </si>
  <si>
    <t>Pravni sporovi</t>
  </si>
  <si>
    <r>
      <t xml:space="preserve">Društvo je tuženik i tužitelj u nekoliko sudskih sporova koji proizlaze iz poslovanja. U financijskim izvještajima za godinu koja je završila 31. prosinca 2020. godine rezerviranja za parnice za koje Društvo predviđa isplatu odštete iznose 10.128 tisuće kuna </t>
    </r>
    <r>
      <rPr>
        <i/>
        <sz val="11"/>
        <rFont val="Times New Roman"/>
        <family val="1"/>
        <charset val="238"/>
      </rPr>
      <t>(2019.: 3.983 tisuća kuna),</t>
    </r>
    <r>
      <rPr>
        <sz val="11"/>
        <rFont val="Times New Roman"/>
        <family val="1"/>
        <charset val="238"/>
      </rPr>
      <t xml:space="preserve"> kao što je prikazano u bilješci 20.</t>
    </r>
  </si>
  <si>
    <t>Vlasništvo nad zemljištem</t>
  </si>
  <si>
    <t>Temeljem Sporazuma o razrješenju imovinsko pravnih odnosa i prijenosu 25% + 1 dionice sklopljenim dana 14. lipnja 2007. godine s Hrvatskim fondom za privatizaciju, Zagreb (HFP) i Gradom Opatija (koji je sklopio Sporazum u svoje ime i u ime i za račun Općine Lovran, Općine M. Draga i Općine Matulji), Društvo je steklo pravo vlasništva na nekretninama unesenim u temeljni kapital Društva temeljem Rješenja HFP-a od 5. srpnja 1995. godine, Zaključka HFP-a od 30. travnja 1998. godine, Zaključka HFP-a od 10. lipnja 1998. godine i Zaključka HFP od 27. veljače 1998. godine. Sukladno navedenom Sporazumu izdane su tabularne izjave za većinu nekretnina koje su bile predmet Sporazuma, osim u onim slučajevima gdje traje postupak parcelacije nekretnina, jer su iste unesene u temeljni kapital Društva kao dio katastarske čestice, a ne kao cijela katastarska čestica. Ne očekuje se da će ishod tih postupaka imati značajan utjecaj na financijske izvještaje ili rezultat Društva.</t>
  </si>
  <si>
    <t>Preuzete obveze iz kapitala i kredita</t>
  </si>
  <si>
    <r>
      <t xml:space="preserve">Na dan 31. prosinca 2020. godine ugovorene obveze za investicije u turističke objekte iznose 15.111 tisuća kuna </t>
    </r>
    <r>
      <rPr>
        <i/>
        <sz val="11"/>
        <rFont val="Times New Roman"/>
        <family val="1"/>
        <charset val="238"/>
      </rPr>
      <t>(2019.: 6.485 tisuća kuna).</t>
    </r>
    <r>
      <rPr>
        <sz val="11"/>
        <rFont val="Times New Roman"/>
        <family val="1"/>
        <charset val="238"/>
      </rPr>
      <t xml:space="preserve"> </t>
    </r>
  </si>
  <si>
    <t>BILJEŠKA 25 – TRANSAKCIJE S POVEZANIM STRANAMA</t>
  </si>
  <si>
    <t xml:space="preserve">Stranke se smatraju povezane ako jedna stranka ima sposobnost da kontrolira drugu stranku ili je pod zajedničkom kontrolom ili ima značajan utjecaj na drugu stranku pri donošenju financijskih ili poslovnih odluka. Na dan 31. prosinca 2020. godine Društvo ima većinskog dioničara Gitone Adriatic d.o.o. s 71,23% vlasničkih udjela te dioničara Nova Liburnija d.o.o. s 25% vlasničkih udjela (bilješka 18). </t>
  </si>
  <si>
    <t>Transakcije s povezanim društvima na kraju godine su sljedeće:</t>
  </si>
  <si>
    <t>Prihodi od prodaje usluga:</t>
  </si>
  <si>
    <t>Povezana poduzeća</t>
  </si>
  <si>
    <t>Grad Opatija</t>
  </si>
  <si>
    <t>Općina Lovran</t>
  </si>
  <si>
    <t>Općina Mošćenička Draga</t>
  </si>
  <si>
    <t>Ostali prihodi – prihodi od prefakturiranja - podružnice</t>
  </si>
  <si>
    <t>Troškovi materijala i usluga:</t>
  </si>
  <si>
    <t>Ostali rashodi iz poslovanja:</t>
  </si>
  <si>
    <t>Općina Opatija</t>
  </si>
  <si>
    <t>Bogdanović&amp;Dolički</t>
  </si>
  <si>
    <t>Sudjelujući interes</t>
  </si>
  <si>
    <t>Ostala povezana društva</t>
  </si>
  <si>
    <t>Dobavljači i ostale obveze:</t>
  </si>
  <si>
    <t>Povezana društva</t>
  </si>
  <si>
    <t>Kupci i ostala potraživanja:</t>
  </si>
  <si>
    <t>Potraživanja za dane pozajmice IKA 21 d.o.o.</t>
  </si>
  <si>
    <t xml:space="preserve">Općina Lovran </t>
  </si>
  <si>
    <t>BILJEŠKA 25 – TRANSAKCIJE S POVEZANIM STRANAMA (nastavak)</t>
  </si>
  <si>
    <r>
      <t xml:space="preserve">Uprava se sastoji od dva člana na 31.prosinca 2020. godine </t>
    </r>
    <r>
      <rPr>
        <i/>
        <sz val="11"/>
        <rFont val="Times New Roman"/>
        <family val="1"/>
        <charset val="238"/>
      </rPr>
      <t>(31.prosinca 2019.: dva člana).</t>
    </r>
  </si>
  <si>
    <t>Primanja ključnog managementa (Uprava)</t>
  </si>
  <si>
    <t>Neto plaće</t>
  </si>
  <si>
    <t>Doprinosi za mirovinsko osiguranje</t>
  </si>
  <si>
    <t>Doprinosi za zdravstveno osiguranje</t>
  </si>
  <si>
    <t>Naknada članova Nadzornog odbora</t>
  </si>
  <si>
    <t>BILJEŠKA 26 – DOGAĐAJI NAKON DATUMA IZVJEŠTAVANJA</t>
  </si>
  <si>
    <t>Uprava Društva je sa 31.12.2020 bila sastavljena od dva člana Uprave Društva, predsjednik Uprave g. Agron Beriša je tijekom prvog tromjesečja 2021. podnio ostavku.</t>
  </si>
  <si>
    <t xml:space="preserve">Nadzorni je odbor dana 5. ožujka 2021. imenovao g. Vladimira Bošnjaka kao predsjednika uprave. </t>
  </si>
  <si>
    <t>Zgrade (hoteli)* - 12-25 godina</t>
  </si>
  <si>
    <t>Oprema - 2-15 godina</t>
  </si>
  <si>
    <t>BILJEŠKE UZ FINANCIJSKE IZVJEŠTAJE - GFI</t>
  </si>
  <si>
    <t>Naziv izdavatelja:   Liburnia Riviera Hoteli d.d.</t>
  </si>
  <si>
    <t>OIB:   15573308024</t>
  </si>
  <si>
    <t>Izvještajno razdoblje: 01.01.2020. - 31.12.2020.</t>
  </si>
  <si>
    <t>objavljene 30.04.2021. te u excel verziji službenog obrasca GFI_POD.</t>
  </si>
  <si>
    <t xml:space="preserve">Bilješke su sadržane te priložene uz godišnje izvješće I izvješće neovisnog revizora 31. prosinca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</si>
</sst>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78">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name val="Times New Roman"/>
      <family val="1"/>
      <charset val="238"/>
    </font>
    <font>
      <b/>
      <sz val="11"/>
      <name val="Times New Roman"/>
      <family val="1"/>
      <charset val="238"/>
    </font>
    <font>
      <i/>
      <sz val="11"/>
      <name val="Times New Roman"/>
      <family val="1"/>
      <charset val="238"/>
    </font>
    <font>
      <i/>
      <sz val="11"/>
      <color rgb="FF000000"/>
      <name val="Times New Roman"/>
      <family val="1"/>
      <charset val="238"/>
    </font>
    <font>
      <sz val="11"/>
      <color rgb="FF000000"/>
      <name val="Times New Roman"/>
      <family val="1"/>
      <charset val="238"/>
    </font>
    <font>
      <b/>
      <i/>
      <sz val="11"/>
      <name val="Times New Roman"/>
      <family val="1"/>
      <charset val="238"/>
    </font>
    <font>
      <sz val="11"/>
      <name val="Calibri"/>
      <family val="2"/>
      <charset val="238"/>
    </font>
    <font>
      <i/>
      <sz val="10.5"/>
      <name val="Times New Roman"/>
      <family val="1"/>
      <charset val="238"/>
    </font>
    <font>
      <sz val="10.5"/>
      <name val="Times New Roman"/>
      <family val="1"/>
      <charset val="238"/>
    </font>
    <font>
      <i/>
      <sz val="10"/>
      <color rgb="FF000000"/>
      <name val="Times New Roman"/>
      <family val="1"/>
      <charset val="238"/>
    </font>
    <font>
      <b/>
      <sz val="10"/>
      <color rgb="FF000000"/>
      <name val="Times New Roman"/>
      <family val="1"/>
      <charset val="238"/>
    </font>
    <font>
      <sz val="10"/>
      <color rgb="FF000000"/>
      <name val="Times New Roman"/>
      <family val="1"/>
      <charset val="238"/>
    </font>
    <font>
      <i/>
      <sz val="7"/>
      <name val="Times New Roman"/>
      <family val="1"/>
      <charset val="238"/>
    </font>
    <font>
      <b/>
      <sz val="10.5"/>
      <name val="Times New Roman"/>
      <family val="1"/>
      <charset val="238"/>
    </font>
    <font>
      <b/>
      <i/>
      <sz val="10"/>
      <color rgb="FF000000"/>
      <name val="Times New Roman"/>
      <family val="1"/>
      <charset val="238"/>
    </font>
    <font>
      <sz val="11"/>
      <color rgb="FF222222"/>
      <name val="Times New Roman"/>
      <family val="1"/>
      <charset val="238"/>
    </font>
    <font>
      <sz val="7"/>
      <name val="Times New Roman"/>
      <family val="1"/>
      <charset val="238"/>
    </font>
    <font>
      <b/>
      <sz val="11"/>
      <color rgb="FF000000"/>
      <name val="Times New Roman"/>
      <family val="1"/>
      <charset val="238"/>
    </font>
    <font>
      <i/>
      <sz val="9.5"/>
      <color rgb="FF000000"/>
      <name val="Times New Roman"/>
      <family val="1"/>
      <charset val="238"/>
    </font>
    <font>
      <sz val="10"/>
      <color rgb="FFFFFFFF"/>
      <name val="Times New Roman"/>
      <family val="1"/>
      <charset val="238"/>
    </font>
    <font>
      <sz val="5"/>
      <color rgb="FF000000"/>
      <name val="Times New Roman"/>
      <family val="1"/>
      <charset val="238"/>
    </font>
    <font>
      <u/>
      <sz val="10"/>
      <color rgb="FF000000"/>
      <name val="Times New Roman"/>
      <family val="1"/>
      <charset val="238"/>
    </font>
    <font>
      <b/>
      <u val="double"/>
      <sz val="10"/>
      <color rgb="FF000000"/>
      <name val="Times New Roman"/>
      <family val="1"/>
      <charset val="238"/>
    </font>
    <font>
      <u val="double"/>
      <sz val="10"/>
      <color rgb="FF000000"/>
      <name val="Times New Roman"/>
      <family val="1"/>
      <charset val="238"/>
    </font>
    <font>
      <sz val="9"/>
      <color rgb="FF000000"/>
      <name val="Times New Roman"/>
      <family val="1"/>
      <charset val="238"/>
    </font>
    <font>
      <sz val="10"/>
      <color rgb="FF000000"/>
      <name val="Arial"/>
      <family val="2"/>
      <charset val="238"/>
    </font>
    <font>
      <b/>
      <sz val="9"/>
      <color rgb="FF000000"/>
      <name val="Times New Roman"/>
      <family val="1"/>
      <charset val="238"/>
    </font>
    <font>
      <b/>
      <u/>
      <sz val="9"/>
      <color rgb="FF000000"/>
      <name val="Times New Roman"/>
      <family val="1"/>
      <charset val="238"/>
    </font>
    <font>
      <u/>
      <sz val="9"/>
      <color rgb="FF000000"/>
      <name val="Times New Roman"/>
      <family val="1"/>
      <charset val="238"/>
    </font>
    <font>
      <u val="double"/>
      <sz val="9"/>
      <color rgb="FF000000"/>
      <name val="Times New Roman"/>
      <family val="1"/>
      <charset val="238"/>
    </font>
    <font>
      <sz val="5"/>
      <name val="Times New Roman"/>
      <family val="1"/>
      <charset val="238"/>
    </font>
    <font>
      <i/>
      <sz val="8"/>
      <color rgb="FF000000"/>
      <name val="Times New Roman"/>
      <family val="1"/>
      <charset val="238"/>
    </font>
    <font>
      <b/>
      <sz val="8"/>
      <color rgb="FF000000"/>
      <name val="Times New Roman"/>
      <family val="1"/>
      <charset val="238"/>
    </font>
    <font>
      <sz val="8"/>
      <color rgb="FF000000"/>
      <name val="Times New Roman"/>
      <family val="1"/>
      <charset val="238"/>
    </font>
    <font>
      <vertAlign val="superscript"/>
      <sz val="11"/>
      <name val="Times New Roman"/>
      <family val="1"/>
      <charset val="238"/>
    </font>
    <font>
      <vertAlign val="superscript"/>
      <sz val="11"/>
      <color rgb="FF000000"/>
      <name val="Times New Roman"/>
      <family val="1"/>
      <charset val="238"/>
    </font>
    <font>
      <i/>
      <sz val="9"/>
      <color rgb="FF000000"/>
      <name val="Times New Roman"/>
      <family val="1"/>
      <charset val="238"/>
    </font>
    <font>
      <sz val="9"/>
      <name val="Times New Roman"/>
      <family val="1"/>
      <charset val="238"/>
    </font>
    <font>
      <sz val="9"/>
      <color rgb="FF000000"/>
      <name val="Arial"/>
      <family val="2"/>
      <charset val="238"/>
    </font>
    <font>
      <i/>
      <sz val="12"/>
      <name val="CRO_Dutch"/>
    </font>
    <font>
      <b/>
      <sz val="10"/>
      <name val="Times New Roman"/>
      <family val="1"/>
      <charset val="238"/>
    </font>
    <font>
      <b/>
      <sz val="1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6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right/>
      <top/>
      <bottom style="medium">
        <color rgb="FF808080"/>
      </bottom>
      <diagonal/>
    </border>
    <border>
      <left/>
      <right/>
      <top style="medium">
        <color indexed="64"/>
      </top>
      <bottom style="medium">
        <color indexed="64"/>
      </bottom>
      <diagonal/>
    </border>
    <border>
      <left/>
      <right/>
      <top/>
      <bottom style="medium">
        <color rgb="FFA6A6A6"/>
      </bottom>
      <diagonal/>
    </border>
    <border>
      <left/>
      <right/>
      <top style="medium">
        <color rgb="FF808080"/>
      </top>
      <bottom/>
      <diagonal/>
    </border>
    <border>
      <left/>
      <right/>
      <top/>
      <bottom style="medium">
        <color rgb="FF757171"/>
      </bottom>
      <diagonal/>
    </border>
    <border>
      <left/>
      <right/>
      <top style="medium">
        <color indexed="64"/>
      </top>
      <bottom/>
      <diagonal/>
    </border>
    <border>
      <left/>
      <right/>
      <top style="medium">
        <color rgb="FF000000"/>
      </top>
      <bottom style="medium">
        <color rgb="FF000000"/>
      </bottom>
      <diagonal/>
    </border>
    <border>
      <left/>
      <right/>
      <top/>
      <bottom style="medium">
        <color rgb="FF000000"/>
      </bottom>
      <diagonal/>
    </border>
    <border>
      <left/>
      <right/>
      <top style="medium">
        <color rgb="FF757171"/>
      </top>
      <bottom/>
      <diagonal/>
    </border>
    <border>
      <left/>
      <right/>
      <top style="medium">
        <color rgb="FF808080"/>
      </top>
      <bottom style="medium">
        <color indexed="64"/>
      </bottom>
      <diagonal/>
    </border>
    <border>
      <left/>
      <right/>
      <top style="medium">
        <color rgb="FF808080"/>
      </top>
      <bottom style="medium">
        <color rgb="FF000000"/>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521">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37" fillId="0" borderId="0" xfId="0" applyFont="1" applyAlignment="1">
      <alignment horizontal="justify" vertical="center"/>
    </xf>
    <xf numFmtId="0" fontId="36" fillId="0" borderId="0" xfId="0" applyFont="1" applyAlignment="1">
      <alignment horizontal="justify" vertical="center"/>
    </xf>
    <xf numFmtId="0" fontId="36" fillId="0" borderId="0" xfId="0" applyFont="1" applyAlignment="1">
      <alignment horizontal="left" vertical="center"/>
    </xf>
    <xf numFmtId="0" fontId="37" fillId="0" borderId="0" xfId="0" applyFont="1" applyAlignment="1">
      <alignment horizontal="left" vertical="center"/>
    </xf>
    <xf numFmtId="16" fontId="37" fillId="0" borderId="0" xfId="0" applyNumberFormat="1" applyFont="1" applyAlignment="1">
      <alignment vertical="center"/>
    </xf>
    <xf numFmtId="0" fontId="37" fillId="0" borderId="0" xfId="0" applyFont="1" applyAlignment="1">
      <alignment vertical="center"/>
    </xf>
    <xf numFmtId="0" fontId="39" fillId="0" borderId="0" xfId="0" applyFont="1" applyAlignment="1">
      <alignment horizontal="justify" vertical="center"/>
    </xf>
    <xf numFmtId="0" fontId="40" fillId="0" borderId="0" xfId="0" applyFont="1" applyAlignment="1">
      <alignment horizontal="justify" vertical="center"/>
    </xf>
    <xf numFmtId="0" fontId="36" fillId="0" borderId="0" xfId="0" applyFont="1" applyAlignment="1">
      <alignment horizontal="left" vertical="center" wrapText="1"/>
    </xf>
    <xf numFmtId="0" fontId="36" fillId="0" borderId="0" xfId="0" applyFont="1" applyAlignment="1">
      <alignment horizontal="right" vertical="center" wrapText="1"/>
    </xf>
    <xf numFmtId="0" fontId="38" fillId="0" borderId="0" xfId="0" applyFont="1" applyAlignment="1">
      <alignment horizontal="left" vertical="center"/>
    </xf>
    <xf numFmtId="0" fontId="41" fillId="0" borderId="0" xfId="0" applyFont="1" applyAlignment="1">
      <alignment vertical="center"/>
    </xf>
    <xf numFmtId="0" fontId="43" fillId="0" borderId="0" xfId="0" applyFont="1" applyAlignment="1">
      <alignment horizontal="justify" vertical="center"/>
    </xf>
    <xf numFmtId="16" fontId="37" fillId="0" borderId="0" xfId="0" applyNumberFormat="1" applyFont="1" applyAlignment="1">
      <alignment horizontal="left" vertical="center"/>
    </xf>
    <xf numFmtId="0" fontId="38" fillId="0" borderId="0" xfId="0" applyFont="1" applyAlignment="1">
      <alignment horizontal="justify" vertical="center"/>
    </xf>
    <xf numFmtId="0" fontId="40" fillId="0" borderId="0" xfId="0" applyFont="1" applyAlignment="1">
      <alignment horizontal="left" vertical="center"/>
    </xf>
    <xf numFmtId="0" fontId="39" fillId="0" borderId="0" xfId="0" applyFont="1" applyAlignment="1">
      <alignment horizontal="left" vertical="center"/>
    </xf>
    <xf numFmtId="17" fontId="37" fillId="0" borderId="0" xfId="0" applyNumberFormat="1" applyFont="1" applyAlignment="1">
      <alignment vertical="center"/>
    </xf>
    <xf numFmtId="0" fontId="36" fillId="0" borderId="0" xfId="0" applyFont="1" applyAlignment="1">
      <alignment vertical="center"/>
    </xf>
    <xf numFmtId="17" fontId="37" fillId="0" borderId="0" xfId="0" applyNumberFormat="1" applyFont="1" applyAlignment="1">
      <alignment horizontal="justify" vertical="center"/>
    </xf>
    <xf numFmtId="0" fontId="44" fillId="0" borderId="0" xfId="0" applyFont="1" applyAlignment="1">
      <alignment horizontal="left" vertical="center"/>
    </xf>
    <xf numFmtId="0" fontId="45" fillId="0" borderId="0" xfId="0" applyFont="1" applyAlignment="1">
      <alignment horizontal="justify" vertical="center" wrapText="1"/>
    </xf>
    <xf numFmtId="0" fontId="46" fillId="0" borderId="52" xfId="0" applyFont="1" applyBorder="1" applyAlignment="1">
      <alignment horizontal="right" vertical="center" wrapText="1"/>
    </xf>
    <xf numFmtId="0" fontId="42" fillId="0" borderId="0" xfId="0" applyFont="1"/>
    <xf numFmtId="0" fontId="42" fillId="0" borderId="0" xfId="0" applyFont="1" applyAlignment="1">
      <alignment vertical="center" wrapText="1"/>
    </xf>
    <xf numFmtId="0" fontId="46" fillId="0" borderId="0" xfId="0" applyFont="1" applyAlignment="1">
      <alignment horizontal="justify" vertical="center" wrapText="1"/>
    </xf>
    <xf numFmtId="0" fontId="47" fillId="0" borderId="0" xfId="0" applyFont="1" applyAlignment="1">
      <alignment horizontal="justify" vertical="center" wrapText="1"/>
    </xf>
    <xf numFmtId="3" fontId="47" fillId="0" borderId="0" xfId="0" applyNumberFormat="1" applyFont="1" applyAlignment="1">
      <alignment horizontal="right" vertical="center" wrapText="1"/>
    </xf>
    <xf numFmtId="3" fontId="47" fillId="15" borderId="0" xfId="0" applyNumberFormat="1" applyFont="1" applyFill="1" applyAlignment="1">
      <alignment horizontal="right" vertical="center" wrapText="1"/>
    </xf>
    <xf numFmtId="0" fontId="47" fillId="15" borderId="0" xfId="0" applyFont="1" applyFill="1" applyAlignment="1">
      <alignment horizontal="right" vertical="center" wrapText="1"/>
    </xf>
    <xf numFmtId="3" fontId="47" fillId="0" borderId="53" xfId="0" applyNumberFormat="1" applyFont="1" applyBorder="1" applyAlignment="1">
      <alignment horizontal="right" vertical="center" wrapText="1"/>
    </xf>
    <xf numFmtId="3" fontId="47" fillId="15" borderId="53" xfId="0" applyNumberFormat="1" applyFont="1" applyFill="1" applyBorder="1" applyAlignment="1">
      <alignment horizontal="right" vertical="center" wrapText="1"/>
    </xf>
    <xf numFmtId="3" fontId="46" fillId="0" borderId="52" xfId="0" applyNumberFormat="1" applyFont="1" applyBorder="1" applyAlignment="1">
      <alignment horizontal="right" vertical="center" wrapText="1"/>
    </xf>
    <xf numFmtId="0" fontId="28" fillId="0" borderId="0" xfId="0" applyFont="1" applyAlignment="1">
      <alignment horizontal="left" vertical="center" wrapText="1"/>
    </xf>
    <xf numFmtId="0" fontId="46" fillId="0" borderId="0" xfId="0" applyFont="1" applyAlignment="1">
      <alignment horizontal="left" vertical="center" wrapText="1"/>
    </xf>
    <xf numFmtId="0" fontId="47" fillId="0" borderId="0" xfId="0" applyFont="1" applyAlignment="1">
      <alignment horizontal="right" vertical="center" wrapText="1"/>
    </xf>
    <xf numFmtId="0" fontId="47" fillId="0" borderId="0" xfId="0" applyFont="1" applyAlignment="1">
      <alignment horizontal="left" vertical="center" wrapText="1"/>
    </xf>
    <xf numFmtId="0" fontId="41" fillId="0" borderId="0" xfId="0" applyFont="1" applyAlignment="1">
      <alignment horizontal="justify" vertical="center"/>
    </xf>
    <xf numFmtId="0" fontId="49" fillId="0" borderId="0" xfId="0" applyFont="1" applyAlignment="1">
      <alignment horizontal="left" vertical="center"/>
    </xf>
    <xf numFmtId="0" fontId="45" fillId="0" borderId="0" xfId="0" applyFont="1" applyAlignment="1">
      <alignment horizontal="left" vertical="center" wrapText="1"/>
    </xf>
    <xf numFmtId="0" fontId="47" fillId="0" borderId="55" xfId="0" applyFont="1" applyBorder="1" applyAlignment="1">
      <alignment horizontal="right" vertical="center" wrapText="1"/>
    </xf>
    <xf numFmtId="3" fontId="47" fillId="0" borderId="55" xfId="0" applyNumberFormat="1" applyFont="1" applyBorder="1" applyAlignment="1">
      <alignment horizontal="right" vertical="center" wrapText="1"/>
    </xf>
    <xf numFmtId="0" fontId="46" fillId="0" borderId="0" xfId="0" applyFont="1" applyAlignment="1">
      <alignment horizontal="right" vertical="center" wrapText="1"/>
    </xf>
    <xf numFmtId="3" fontId="46" fillId="0" borderId="0" xfId="0" applyNumberFormat="1" applyFont="1" applyAlignment="1">
      <alignment horizontal="right" vertical="center" wrapText="1"/>
    </xf>
    <xf numFmtId="0" fontId="46" fillId="0" borderId="0" xfId="0" applyFont="1" applyAlignment="1">
      <alignment horizontal="left" vertical="center"/>
    </xf>
    <xf numFmtId="3" fontId="46" fillId="0" borderId="54" xfId="0" applyNumberFormat="1" applyFont="1" applyBorder="1" applyAlignment="1">
      <alignment horizontal="right" vertical="center"/>
    </xf>
    <xf numFmtId="0" fontId="46" fillId="0" borderId="54" xfId="0" applyFont="1" applyBorder="1" applyAlignment="1">
      <alignment horizontal="right" vertical="center"/>
    </xf>
    <xf numFmtId="0" fontId="46" fillId="0" borderId="54" xfId="0" applyFont="1" applyBorder="1" applyAlignment="1">
      <alignment horizontal="center" vertical="center" wrapText="1"/>
    </xf>
    <xf numFmtId="0" fontId="50" fillId="0" borderId="0" xfId="0" applyFont="1" applyAlignment="1">
      <alignment horizontal="justify" vertical="center" wrapText="1"/>
    </xf>
    <xf numFmtId="3" fontId="28" fillId="0" borderId="0" xfId="0" applyNumberFormat="1" applyFont="1" applyAlignment="1">
      <alignment horizontal="right" vertical="center" wrapText="1"/>
    </xf>
    <xf numFmtId="0" fontId="28" fillId="0" borderId="0" xfId="0" applyFont="1" applyAlignment="1">
      <alignment horizontal="right" vertical="center" wrapText="1"/>
    </xf>
    <xf numFmtId="0" fontId="47" fillId="0" borderId="53" xfId="0" applyFont="1" applyBorder="1" applyAlignment="1">
      <alignment horizontal="right" vertical="center" wrapText="1"/>
    </xf>
    <xf numFmtId="3" fontId="46" fillId="0" borderId="53" xfId="0" applyNumberFormat="1" applyFont="1" applyBorder="1" applyAlignment="1">
      <alignment horizontal="right" vertical="center" wrapText="1"/>
    </xf>
    <xf numFmtId="0" fontId="45" fillId="0" borderId="0" xfId="0" applyFont="1" applyAlignment="1">
      <alignment horizontal="left" vertical="center"/>
    </xf>
    <xf numFmtId="0" fontId="42" fillId="0" borderId="0" xfId="0" applyFont="1" applyAlignment="1">
      <alignment vertical="center"/>
    </xf>
    <xf numFmtId="0" fontId="46" fillId="0" borderId="0" xfId="0" applyFont="1" applyAlignment="1">
      <alignment horizontal="justify" vertical="center"/>
    </xf>
    <xf numFmtId="0" fontId="47" fillId="0" borderId="0" xfId="0" applyFont="1" applyAlignment="1">
      <alignment horizontal="justify" vertical="center"/>
    </xf>
    <xf numFmtId="3" fontId="47" fillId="0" borderId="0" xfId="0" applyNumberFormat="1" applyFont="1" applyAlignment="1">
      <alignment horizontal="right" vertical="center"/>
    </xf>
    <xf numFmtId="0" fontId="47" fillId="0" borderId="0" xfId="0" applyFont="1" applyAlignment="1">
      <alignment horizontal="right" vertical="center"/>
    </xf>
    <xf numFmtId="3" fontId="46" fillId="0" borderId="56" xfId="0" applyNumberFormat="1" applyFont="1" applyBorder="1" applyAlignment="1">
      <alignment horizontal="right" vertical="center"/>
    </xf>
    <xf numFmtId="0" fontId="50" fillId="0" borderId="0" xfId="0" applyFont="1" applyAlignment="1">
      <alignment horizontal="left" vertical="center"/>
    </xf>
    <xf numFmtId="0" fontId="47" fillId="0" borderId="0" xfId="0" applyFont="1" applyAlignment="1">
      <alignment horizontal="left" vertical="center"/>
    </xf>
    <xf numFmtId="3" fontId="47" fillId="0" borderId="57" xfId="0" applyNumberFormat="1" applyFont="1" applyBorder="1" applyAlignment="1">
      <alignment horizontal="right" vertical="center"/>
    </xf>
    <xf numFmtId="0" fontId="47" fillId="0" borderId="57" xfId="0" applyFont="1" applyBorder="1" applyAlignment="1">
      <alignment horizontal="right" vertical="center"/>
    </xf>
    <xf numFmtId="0" fontId="28" fillId="0" borderId="0" xfId="0" applyFont="1" applyAlignment="1">
      <alignment horizontal="left" vertical="center"/>
    </xf>
    <xf numFmtId="0" fontId="28" fillId="0" borderId="0" xfId="0" applyFont="1" applyAlignment="1">
      <alignment horizontal="right" vertical="center"/>
    </xf>
    <xf numFmtId="3" fontId="46" fillId="0" borderId="54" xfId="0" applyNumberFormat="1" applyFont="1" applyBorder="1" applyAlignment="1">
      <alignment horizontal="right" vertical="center" wrapText="1"/>
    </xf>
    <xf numFmtId="0" fontId="46" fillId="0" borderId="54" xfId="0" applyFont="1" applyBorder="1" applyAlignment="1">
      <alignment horizontal="right" vertical="center" wrapText="1"/>
    </xf>
    <xf numFmtId="0" fontId="46" fillId="0" borderId="0" xfId="0" applyFont="1" applyAlignment="1">
      <alignment horizontal="right" vertical="center" wrapText="1"/>
    </xf>
    <xf numFmtId="0" fontId="46" fillId="0" borderId="52" xfId="0" applyFont="1" applyBorder="1" applyAlignment="1">
      <alignment horizontal="right" vertical="center" wrapText="1"/>
    </xf>
    <xf numFmtId="0" fontId="45" fillId="15" borderId="58" xfId="0" applyFont="1" applyFill="1" applyBorder="1" applyAlignment="1">
      <alignment horizontal="center" vertical="center"/>
    </xf>
    <xf numFmtId="0" fontId="51" fillId="0" borderId="0" xfId="0" applyFont="1" applyAlignment="1">
      <alignment horizontal="justify" vertical="center"/>
    </xf>
    <xf numFmtId="0" fontId="51" fillId="0" borderId="0" xfId="0" applyFont="1" applyAlignment="1">
      <alignment horizontal="left" vertical="center"/>
    </xf>
    <xf numFmtId="3" fontId="47" fillId="0" borderId="57" xfId="0" applyNumberFormat="1" applyFont="1" applyBorder="1" applyAlignment="1">
      <alignment horizontal="right" vertical="center" wrapText="1"/>
    </xf>
    <xf numFmtId="0" fontId="47" fillId="0" borderId="57" xfId="0" applyFont="1" applyBorder="1" applyAlignment="1">
      <alignment horizontal="right" vertical="center" wrapText="1"/>
    </xf>
    <xf numFmtId="0" fontId="42" fillId="0" borderId="0" xfId="0" applyFont="1" applyAlignment="1">
      <alignment horizontal="justify" vertical="center"/>
    </xf>
    <xf numFmtId="0" fontId="46" fillId="0" borderId="52" xfId="0" applyFont="1" applyBorder="1" applyAlignment="1">
      <alignment horizontal="center" vertical="center" wrapText="1"/>
    </xf>
    <xf numFmtId="0" fontId="53" fillId="0" borderId="0" xfId="0" applyFont="1" applyAlignment="1">
      <alignment horizontal="left" vertical="center"/>
    </xf>
    <xf numFmtId="0" fontId="54" fillId="0" borderId="0" xfId="0" applyFont="1" applyAlignment="1">
      <alignment horizontal="left" vertical="center" wrapText="1"/>
    </xf>
    <xf numFmtId="0" fontId="47" fillId="15" borderId="52" xfId="0" applyFont="1" applyFill="1" applyBorder="1" applyAlignment="1">
      <alignment horizontal="right" vertical="center" wrapText="1"/>
    </xf>
    <xf numFmtId="3" fontId="47" fillId="15" borderId="52" xfId="0" applyNumberFormat="1" applyFont="1" applyFill="1" applyBorder="1" applyAlignment="1">
      <alignment horizontal="right" vertical="center" wrapText="1"/>
    </xf>
    <xf numFmtId="0" fontId="46" fillId="0" borderId="0" xfId="0" applyFont="1" applyAlignment="1">
      <alignment horizontal="center" vertical="center"/>
    </xf>
    <xf numFmtId="3" fontId="46" fillId="0" borderId="59" xfId="0" applyNumberFormat="1" applyFont="1" applyBorder="1" applyAlignment="1">
      <alignment horizontal="right" vertical="center" wrapText="1"/>
    </xf>
    <xf numFmtId="0" fontId="46" fillId="0" borderId="59" xfId="0" applyFont="1" applyBorder="1" applyAlignment="1">
      <alignment horizontal="right" vertical="center" wrapText="1"/>
    </xf>
    <xf numFmtId="3" fontId="46" fillId="0" borderId="60" xfId="0" applyNumberFormat="1" applyFont="1" applyBorder="1" applyAlignment="1">
      <alignment horizontal="right" vertical="center" wrapText="1"/>
    </xf>
    <xf numFmtId="0" fontId="46" fillId="0" borderId="60" xfId="0" applyFont="1" applyBorder="1" applyAlignment="1">
      <alignment horizontal="right" vertical="center" wrapText="1"/>
    </xf>
    <xf numFmtId="3" fontId="46" fillId="0" borderId="61" xfId="0" applyNumberFormat="1" applyFont="1" applyBorder="1" applyAlignment="1">
      <alignment horizontal="right" vertical="center" wrapText="1"/>
    </xf>
    <xf numFmtId="3" fontId="46" fillId="0" borderId="58" xfId="0" applyNumberFormat="1" applyFont="1" applyBorder="1" applyAlignment="1">
      <alignment horizontal="right" vertical="center" wrapText="1"/>
    </xf>
    <xf numFmtId="0" fontId="46" fillId="0" borderId="0" xfId="0" applyFont="1" applyAlignment="1">
      <alignment horizontal="right" vertical="center"/>
    </xf>
    <xf numFmtId="0" fontId="46" fillId="0" borderId="52" xfId="0" applyFont="1" applyBorder="1" applyAlignment="1">
      <alignment horizontal="right" vertical="center"/>
    </xf>
    <xf numFmtId="3" fontId="47" fillId="0" borderId="52" xfId="0" applyNumberFormat="1" applyFont="1" applyBorder="1" applyAlignment="1">
      <alignment horizontal="right" vertical="center"/>
    </xf>
    <xf numFmtId="3" fontId="46" fillId="0" borderId="0" xfId="0" applyNumberFormat="1" applyFont="1" applyAlignment="1">
      <alignment horizontal="right" vertical="center"/>
    </xf>
    <xf numFmtId="3" fontId="46" fillId="0" borderId="52" xfId="0" applyNumberFormat="1" applyFont="1" applyBorder="1" applyAlignment="1">
      <alignment horizontal="right" vertical="center"/>
    </xf>
    <xf numFmtId="0" fontId="47" fillId="0" borderId="52" xfId="0" applyFont="1" applyBorder="1" applyAlignment="1">
      <alignment horizontal="right" vertical="center"/>
    </xf>
    <xf numFmtId="10" fontId="47" fillId="0" borderId="0" xfId="0" applyNumberFormat="1" applyFont="1" applyAlignment="1">
      <alignment horizontal="right" vertical="center"/>
    </xf>
    <xf numFmtId="0" fontId="53" fillId="0" borderId="0" xfId="0" applyFont="1" applyAlignment="1">
      <alignment horizontal="justify" vertical="center"/>
    </xf>
    <xf numFmtId="0" fontId="56" fillId="0" borderId="0" xfId="0" applyFont="1" applyAlignment="1">
      <alignment horizontal="justify" vertical="center"/>
    </xf>
    <xf numFmtId="0" fontId="45" fillId="0" borderId="0" xfId="0" applyFont="1" applyAlignment="1">
      <alignment horizontal="justify" vertical="center"/>
    </xf>
    <xf numFmtId="0" fontId="36" fillId="0" borderId="0" xfId="0" applyFont="1" applyAlignment="1">
      <alignment horizontal="justify" vertical="center" wrapText="1"/>
    </xf>
    <xf numFmtId="0" fontId="60" fillId="0" borderId="0" xfId="0" applyFont="1" applyAlignment="1">
      <alignment horizontal="left" vertical="center" wrapText="1"/>
    </xf>
    <xf numFmtId="0" fontId="61" fillId="0" borderId="0" xfId="0" applyFont="1" applyAlignment="1">
      <alignment horizontal="left" vertical="center"/>
    </xf>
    <xf numFmtId="0" fontId="62" fillId="0" borderId="0" xfId="0" applyFont="1" applyAlignment="1">
      <alignment horizontal="right" vertical="center" wrapText="1"/>
    </xf>
    <xf numFmtId="0" fontId="60" fillId="0" borderId="0" xfId="0" applyFont="1" applyAlignment="1">
      <alignment horizontal="right" vertical="center" wrapText="1"/>
    </xf>
    <xf numFmtId="0" fontId="62" fillId="0" borderId="0" xfId="0" applyFont="1" applyAlignment="1">
      <alignment horizontal="justify" vertical="center"/>
    </xf>
    <xf numFmtId="0" fontId="60" fillId="0" borderId="0" xfId="0" applyFont="1" applyAlignment="1">
      <alignment horizontal="justify" vertical="center"/>
    </xf>
    <xf numFmtId="0" fontId="60" fillId="0" borderId="0" xfId="0" applyFont="1" applyAlignment="1">
      <alignment horizontal="right" vertical="center" wrapText="1"/>
    </xf>
    <xf numFmtId="0" fontId="66" fillId="0" borderId="0" xfId="0" applyFont="1" applyAlignment="1">
      <alignment horizontal="justify" vertical="center"/>
    </xf>
    <xf numFmtId="0" fontId="46" fillId="0" borderId="52" xfId="0" applyFont="1" applyBorder="1" applyAlignment="1">
      <alignment horizontal="right" vertical="center"/>
    </xf>
    <xf numFmtId="0" fontId="42" fillId="0" borderId="0" xfId="0" applyFont="1"/>
    <xf numFmtId="0" fontId="42" fillId="0" borderId="58" xfId="0" applyFont="1" applyBorder="1"/>
    <xf numFmtId="3" fontId="47" fillId="15" borderId="0" xfId="0" applyNumberFormat="1" applyFont="1" applyFill="1" applyAlignment="1">
      <alignment horizontal="right" vertical="center"/>
    </xf>
    <xf numFmtId="3" fontId="47" fillId="0" borderId="0" xfId="0" applyNumberFormat="1" applyFont="1" applyAlignment="1">
      <alignment horizontal="right" vertical="center"/>
    </xf>
    <xf numFmtId="0" fontId="47" fillId="0" borderId="0" xfId="0" applyFont="1" applyAlignment="1">
      <alignment horizontal="right" vertical="center"/>
    </xf>
    <xf numFmtId="0" fontId="47" fillId="15" borderId="0" xfId="0" applyFont="1" applyFill="1" applyAlignment="1">
      <alignment horizontal="right" vertical="center"/>
    </xf>
    <xf numFmtId="0" fontId="67" fillId="0" borderId="0" xfId="0" applyFont="1" applyAlignment="1">
      <alignment horizontal="left" vertical="center"/>
    </xf>
    <xf numFmtId="0" fontId="68" fillId="0" borderId="52" xfId="0" applyFont="1" applyBorder="1" applyAlignment="1">
      <alignment horizontal="right" vertical="center"/>
    </xf>
    <xf numFmtId="0" fontId="68" fillId="0" borderId="52" xfId="0" applyFont="1" applyBorder="1" applyAlignment="1">
      <alignment horizontal="right" vertical="center" wrapText="1"/>
    </xf>
    <xf numFmtId="0" fontId="68" fillId="15" borderId="0" xfId="0" applyFont="1" applyFill="1" applyAlignment="1">
      <alignment horizontal="left" vertical="center"/>
    </xf>
    <xf numFmtId="0" fontId="68" fillId="15" borderId="0" xfId="0" applyFont="1" applyFill="1" applyAlignment="1">
      <alignment horizontal="right" vertical="center"/>
    </xf>
    <xf numFmtId="0" fontId="69" fillId="15" borderId="0" xfId="0" applyFont="1" applyFill="1" applyAlignment="1">
      <alignment horizontal="left" vertical="center"/>
    </xf>
    <xf numFmtId="3" fontId="69" fillId="15" borderId="0" xfId="0" applyNumberFormat="1" applyFont="1" applyFill="1" applyAlignment="1">
      <alignment horizontal="right" vertical="center"/>
    </xf>
    <xf numFmtId="3" fontId="69" fillId="0" borderId="0" xfId="0" applyNumberFormat="1" applyFont="1" applyAlignment="1">
      <alignment horizontal="right" vertical="center"/>
    </xf>
    <xf numFmtId="0" fontId="69" fillId="0" borderId="53" xfId="0" applyFont="1" applyBorder="1" applyAlignment="1">
      <alignment horizontal="right" vertical="center"/>
    </xf>
    <xf numFmtId="3" fontId="69" fillId="0" borderId="53" xfId="0" applyNumberFormat="1" applyFont="1" applyBorder="1" applyAlignment="1">
      <alignment horizontal="right" vertical="center"/>
    </xf>
    <xf numFmtId="3" fontId="68" fillId="15" borderId="0" xfId="0" applyNumberFormat="1" applyFont="1" applyFill="1" applyAlignment="1">
      <alignment horizontal="right" vertical="center"/>
    </xf>
    <xf numFmtId="3" fontId="68" fillId="0" borderId="0" xfId="0" applyNumberFormat="1" applyFont="1" applyAlignment="1">
      <alignment horizontal="right" vertical="center"/>
    </xf>
    <xf numFmtId="0" fontId="69" fillId="0" borderId="0" xfId="0" applyFont="1" applyAlignment="1">
      <alignment horizontal="right" vertical="center"/>
    </xf>
    <xf numFmtId="0" fontId="68" fillId="0" borderId="0" xfId="0" applyFont="1" applyAlignment="1">
      <alignment horizontal="left" vertical="center"/>
    </xf>
    <xf numFmtId="0" fontId="69" fillId="0" borderId="0" xfId="0" applyFont="1" applyAlignment="1">
      <alignment horizontal="left" vertical="center"/>
    </xf>
    <xf numFmtId="0" fontId="62" fillId="0" borderId="0" xfId="0" applyFont="1" applyAlignment="1">
      <alignment horizontal="center" vertical="center" wrapText="1"/>
    </xf>
    <xf numFmtId="0" fontId="62" fillId="0" borderId="0" xfId="0" applyFont="1" applyAlignment="1">
      <alignment horizontal="justify" vertical="center" wrapText="1"/>
    </xf>
    <xf numFmtId="0" fontId="62" fillId="0" borderId="52" xfId="0" applyFont="1" applyBorder="1" applyAlignment="1">
      <alignment horizontal="center" vertical="center" wrapText="1"/>
    </xf>
    <xf numFmtId="0" fontId="73" fillId="0" borderId="0" xfId="0" applyFont="1" applyAlignment="1">
      <alignment horizontal="left" vertical="center" wrapText="1"/>
    </xf>
    <xf numFmtId="0" fontId="62" fillId="0" borderId="0" xfId="0" applyFont="1" applyAlignment="1">
      <alignment horizontal="left" vertical="center"/>
    </xf>
    <xf numFmtId="0" fontId="60" fillId="0" borderId="0" xfId="0" applyFont="1" applyAlignment="1">
      <alignment horizontal="left" vertical="center"/>
    </xf>
    <xf numFmtId="3" fontId="60" fillId="0" borderId="0" xfId="0" applyNumberFormat="1" applyFont="1" applyAlignment="1">
      <alignment horizontal="right" vertical="center"/>
    </xf>
    <xf numFmtId="3" fontId="60" fillId="0" borderId="52" xfId="0" applyNumberFormat="1" applyFont="1" applyBorder="1" applyAlignment="1">
      <alignment horizontal="right" vertical="center"/>
    </xf>
    <xf numFmtId="0" fontId="60" fillId="0" borderId="52" xfId="0" applyFont="1" applyBorder="1" applyAlignment="1">
      <alignment horizontal="right" vertical="center" wrapText="1"/>
    </xf>
    <xf numFmtId="0" fontId="60" fillId="0" borderId="0" xfId="0" applyFont="1" applyAlignment="1">
      <alignment horizontal="right" vertical="center"/>
    </xf>
    <xf numFmtId="0" fontId="74" fillId="0" borderId="52" xfId="0" applyFont="1" applyBorder="1" applyAlignment="1">
      <alignment horizontal="right" vertical="center"/>
    </xf>
    <xf numFmtId="0" fontId="60" fillId="0" borderId="52" xfId="0" applyFont="1" applyBorder="1" applyAlignment="1">
      <alignment horizontal="right" vertical="center"/>
    </xf>
    <xf numFmtId="0" fontId="62" fillId="0" borderId="0" xfId="0" applyFont="1" applyAlignment="1">
      <alignment horizontal="right" vertical="center"/>
    </xf>
    <xf numFmtId="0" fontId="73" fillId="0" borderId="0" xfId="0" applyFont="1" applyAlignment="1">
      <alignment horizontal="left" vertical="center"/>
    </xf>
    <xf numFmtId="3" fontId="62" fillId="0" borderId="0" xfId="0" applyNumberFormat="1" applyFont="1" applyAlignment="1">
      <alignment horizontal="right" vertical="center"/>
    </xf>
    <xf numFmtId="0" fontId="72" fillId="0" borderId="0" xfId="0" applyFont="1" applyAlignment="1">
      <alignment horizontal="left" vertical="center" wrapText="1"/>
    </xf>
    <xf numFmtId="0" fontId="62" fillId="0" borderId="0" xfId="0" applyFont="1" applyAlignment="1">
      <alignment horizontal="center" vertical="center" wrapText="1"/>
    </xf>
    <xf numFmtId="0" fontId="62" fillId="0" borderId="52" xfId="0" applyFont="1" applyBorder="1" applyAlignment="1">
      <alignment horizontal="center" vertical="center" wrapText="1"/>
    </xf>
    <xf numFmtId="0" fontId="46" fillId="15" borderId="0" xfId="0" applyFont="1" applyFill="1" applyAlignment="1">
      <alignment horizontal="left" vertical="center"/>
    </xf>
    <xf numFmtId="0" fontId="47" fillId="15" borderId="0" xfId="0" applyFont="1" applyFill="1" applyAlignment="1">
      <alignment horizontal="left" vertical="center"/>
    </xf>
    <xf numFmtId="0" fontId="47" fillId="0" borderId="53" xfId="0" applyFont="1" applyBorder="1" applyAlignment="1">
      <alignment horizontal="right" vertical="center"/>
    </xf>
    <xf numFmtId="0" fontId="75" fillId="0" borderId="0" xfId="0" applyFont="1" applyAlignment="1">
      <alignment horizontal="justify" vertical="center"/>
    </xf>
    <xf numFmtId="0" fontId="42" fillId="0" borderId="0" xfId="0" applyFont="1" applyAlignment="1">
      <alignment wrapText="1"/>
    </xf>
    <xf numFmtId="0" fontId="46" fillId="0" borderId="62" xfId="0" applyFont="1" applyBorder="1" applyAlignment="1">
      <alignment horizontal="right" vertical="center" wrapText="1"/>
    </xf>
    <xf numFmtId="0" fontId="76" fillId="0" borderId="0" xfId="0" applyFont="1" applyAlignment="1">
      <alignment horizontal="right" vertical="center" wrapText="1"/>
    </xf>
    <xf numFmtId="0" fontId="47" fillId="0" borderId="0" xfId="0" applyFont="1" applyAlignment="1">
      <alignment horizontal="right" vertical="center" wrapText="1" indent="1"/>
    </xf>
    <xf numFmtId="0" fontId="46" fillId="15" borderId="0" xfId="0" applyFont="1" applyFill="1" applyAlignment="1">
      <alignment horizontal="right" vertical="center" wrapText="1"/>
    </xf>
    <xf numFmtId="3" fontId="76" fillId="0" borderId="52" xfId="0" applyNumberFormat="1" applyFont="1" applyBorder="1" applyAlignment="1">
      <alignment horizontal="right" vertical="center" wrapText="1"/>
    </xf>
    <xf numFmtId="3" fontId="46" fillId="0" borderId="62" xfId="0" applyNumberFormat="1" applyFont="1" applyBorder="1" applyAlignment="1">
      <alignment horizontal="right" vertical="center" wrapText="1"/>
    </xf>
    <xf numFmtId="0" fontId="50" fillId="0" borderId="0" xfId="0" applyFont="1" applyAlignment="1">
      <alignment horizontal="left" vertical="center" wrapText="1"/>
    </xf>
    <xf numFmtId="3" fontId="47" fillId="0" borderId="56" xfId="0" applyNumberFormat="1" applyFont="1" applyBorder="1" applyAlignment="1">
      <alignment horizontal="right" vertical="center" wrapText="1"/>
    </xf>
    <xf numFmtId="0" fontId="47" fillId="0" borderId="56" xfId="0" applyFont="1" applyBorder="1" applyAlignment="1">
      <alignment horizontal="right" vertical="center" wrapText="1"/>
    </xf>
    <xf numFmtId="0" fontId="46" fillId="0" borderId="63" xfId="0" applyFont="1" applyBorder="1" applyAlignment="1">
      <alignment horizontal="right" vertical="center" wrapText="1"/>
    </xf>
    <xf numFmtId="0" fontId="46" fillId="0" borderId="56" xfId="0" applyFont="1" applyBorder="1" applyAlignment="1">
      <alignment horizontal="right" vertical="center" wrapText="1"/>
    </xf>
    <xf numFmtId="3" fontId="46" fillId="0" borderId="56" xfId="0" applyNumberFormat="1" applyFont="1" applyBorder="1" applyAlignment="1">
      <alignment horizontal="right" vertical="center" wrapText="1"/>
    </xf>
    <xf numFmtId="0" fontId="47" fillId="0" borderId="52" xfId="0" applyFont="1" applyBorder="1" applyAlignment="1">
      <alignment horizontal="right" vertical="center" wrapText="1"/>
    </xf>
    <xf numFmtId="0" fontId="46" fillId="0" borderId="0" xfId="0" applyFont="1" applyBorder="1" applyAlignment="1">
      <alignment horizontal="right" vertical="center" wrapText="1"/>
    </xf>
    <xf numFmtId="3" fontId="47" fillId="0" borderId="0" xfId="0" applyNumberFormat="1" applyFont="1" applyBorder="1" applyAlignment="1">
      <alignment horizontal="right" vertical="center" wrapText="1"/>
    </xf>
    <xf numFmtId="3" fontId="46" fillId="0" borderId="0" xfId="0" applyNumberFormat="1" applyFont="1" applyBorder="1" applyAlignment="1">
      <alignment horizontal="right" vertical="center" wrapText="1"/>
    </xf>
    <xf numFmtId="0" fontId="0" fillId="0" borderId="0" xfId="0" applyBorder="1"/>
    <xf numFmtId="0" fontId="41" fillId="0" borderId="0" xfId="0" applyFont="1" applyBorder="1" applyAlignment="1">
      <alignment horizontal="justify" vertical="center"/>
    </xf>
    <xf numFmtId="0" fontId="42" fillId="0" borderId="0" xfId="0" applyFont="1" applyBorder="1" applyAlignment="1">
      <alignment vertical="center" wrapText="1"/>
    </xf>
    <xf numFmtId="0" fontId="47" fillId="0" borderId="0" xfId="0" applyFont="1" applyBorder="1" applyAlignment="1">
      <alignment horizontal="right" vertical="center" wrapText="1"/>
    </xf>
    <xf numFmtId="0" fontId="42" fillId="0" borderId="0" xfId="0" applyFont="1" applyBorder="1"/>
    <xf numFmtId="3" fontId="46" fillId="0" borderId="0" xfId="0" applyNumberFormat="1" applyFont="1" applyBorder="1" applyAlignment="1">
      <alignment horizontal="right" vertical="center"/>
    </xf>
    <xf numFmtId="3" fontId="28" fillId="0" borderId="0" xfId="0" applyNumberFormat="1" applyFont="1" applyBorder="1" applyAlignment="1">
      <alignment horizontal="right" vertical="center" wrapText="1"/>
    </xf>
    <xf numFmtId="0" fontId="42" fillId="0" borderId="0" xfId="0" applyFont="1" applyBorder="1" applyAlignment="1">
      <alignment vertical="center"/>
    </xf>
    <xf numFmtId="3" fontId="47" fillId="0" borderId="0" xfId="0" applyNumberFormat="1" applyFont="1" applyBorder="1" applyAlignment="1">
      <alignment horizontal="right" vertical="center"/>
    </xf>
    <xf numFmtId="0" fontId="47" fillId="0" borderId="0" xfId="0" applyFont="1" applyBorder="1" applyAlignment="1">
      <alignment horizontal="right" vertical="center"/>
    </xf>
    <xf numFmtId="0" fontId="46" fillId="0" borderId="0" xfId="0" applyFont="1" applyBorder="1" applyAlignment="1">
      <alignment horizontal="right" vertical="center" wrapText="1"/>
    </xf>
    <xf numFmtId="0" fontId="50" fillId="0" borderId="0" xfId="0" applyFont="1" applyBorder="1" applyAlignment="1">
      <alignment horizontal="left" vertical="center"/>
    </xf>
    <xf numFmtId="0" fontId="46" fillId="0" borderId="0" xfId="0" applyFont="1" applyBorder="1" applyAlignment="1">
      <alignment horizontal="center" vertical="center" wrapText="1"/>
    </xf>
    <xf numFmtId="3" fontId="47" fillId="15" borderId="0" xfId="0" applyNumberFormat="1" applyFont="1" applyFill="1" applyBorder="1" applyAlignment="1">
      <alignment horizontal="right" vertical="center" wrapText="1"/>
    </xf>
    <xf numFmtId="0" fontId="47" fillId="15" borderId="0" xfId="0" applyFont="1" applyFill="1" applyBorder="1" applyAlignment="1">
      <alignment horizontal="right" vertical="center" wrapText="1"/>
    </xf>
    <xf numFmtId="0" fontId="28" fillId="0" borderId="0" xfId="0" applyFont="1" applyBorder="1" applyAlignment="1">
      <alignment horizontal="left" vertical="center"/>
    </xf>
    <xf numFmtId="0" fontId="46" fillId="0" borderId="0" xfId="0" applyFont="1" applyBorder="1" applyAlignment="1">
      <alignment horizontal="right" vertical="center"/>
    </xf>
    <xf numFmtId="0" fontId="77" fillId="0" borderId="0" xfId="0" applyFont="1" applyBorder="1"/>
    <xf numFmtId="0" fontId="76" fillId="0" borderId="0" xfId="0" applyFont="1" applyBorder="1" applyAlignment="1">
      <alignment horizontal="left" vertical="center"/>
    </xf>
    <xf numFmtId="0" fontId="46" fillId="0" borderId="0" xfId="0" applyFont="1" applyBorder="1" applyAlignment="1">
      <alignment horizontal="left" vertical="center"/>
    </xf>
    <xf numFmtId="0" fontId="68" fillId="0" borderId="0" xfId="0" applyFont="1" applyBorder="1" applyAlignment="1">
      <alignment horizontal="right" vertical="center"/>
    </xf>
    <xf numFmtId="0" fontId="68" fillId="15" borderId="0" xfId="0" applyFont="1" applyFill="1" applyBorder="1" applyAlignment="1">
      <alignment horizontal="right" vertical="center"/>
    </xf>
    <xf numFmtId="3" fontId="69" fillId="15" borderId="0" xfId="0" applyNumberFormat="1" applyFont="1" applyFill="1" applyBorder="1" applyAlignment="1">
      <alignment horizontal="right" vertical="center"/>
    </xf>
    <xf numFmtId="0" fontId="69" fillId="0" borderId="0" xfId="0" applyFont="1" applyBorder="1" applyAlignment="1">
      <alignment horizontal="right" vertical="center"/>
    </xf>
    <xf numFmtId="3" fontId="68" fillId="15" borderId="0" xfId="0" applyNumberFormat="1" applyFont="1" applyFill="1" applyBorder="1" applyAlignment="1">
      <alignment horizontal="right" vertical="center"/>
    </xf>
    <xf numFmtId="3" fontId="69" fillId="0" borderId="0" xfId="0" applyNumberFormat="1" applyFont="1" applyBorder="1" applyAlignment="1">
      <alignment horizontal="right" vertical="center"/>
    </xf>
    <xf numFmtId="3" fontId="68" fillId="0" borderId="0" xfId="0" applyNumberFormat="1" applyFont="1" applyBorder="1" applyAlignment="1">
      <alignment horizontal="right" vertical="center"/>
    </xf>
    <xf numFmtId="0" fontId="69" fillId="15" borderId="0" xfId="0" applyFont="1" applyFill="1" applyBorder="1" applyAlignment="1">
      <alignment horizontal="left" vertical="center"/>
    </xf>
    <xf numFmtId="0" fontId="62" fillId="0" borderId="0" xfId="0" applyFont="1" applyBorder="1" applyAlignment="1">
      <alignment horizontal="center" vertical="center" wrapText="1"/>
    </xf>
    <xf numFmtId="3" fontId="60" fillId="0" borderId="0" xfId="0" applyNumberFormat="1" applyFont="1" applyBorder="1" applyAlignment="1">
      <alignment horizontal="right" vertical="center"/>
    </xf>
    <xf numFmtId="0" fontId="60" fillId="0" borderId="0" xfId="0" applyFont="1" applyBorder="1" applyAlignment="1">
      <alignment horizontal="right" vertical="center"/>
    </xf>
    <xf numFmtId="0" fontId="74" fillId="0" borderId="0" xfId="0" applyFont="1" applyBorder="1" applyAlignment="1">
      <alignment horizontal="right" vertical="center"/>
    </xf>
    <xf numFmtId="0" fontId="62" fillId="0" borderId="0" xfId="0" applyFont="1" applyBorder="1" applyAlignment="1">
      <alignment horizontal="right" vertical="center"/>
    </xf>
    <xf numFmtId="0" fontId="73" fillId="0" borderId="0" xfId="0" applyFont="1" applyBorder="1" applyAlignment="1">
      <alignment horizontal="left" vertical="center"/>
    </xf>
    <xf numFmtId="0" fontId="62" fillId="0" borderId="0" xfId="0" applyFont="1" applyBorder="1" applyAlignment="1">
      <alignment horizontal="left" vertical="center"/>
    </xf>
    <xf numFmtId="3" fontId="62" fillId="0" borderId="0" xfId="0" applyNumberFormat="1" applyFont="1" applyBorder="1" applyAlignment="1">
      <alignment horizontal="right" vertical="center"/>
    </xf>
    <xf numFmtId="0" fontId="42" fillId="0" borderId="0" xfId="0" applyFont="1" applyBorder="1" applyAlignment="1">
      <alignment wrapText="1"/>
    </xf>
    <xf numFmtId="3" fontId="76" fillId="0" borderId="0" xfId="0" applyNumberFormat="1" applyFont="1" applyBorder="1" applyAlignment="1">
      <alignment horizontal="right" vertical="center" wrapText="1"/>
    </xf>
    <xf numFmtId="0" fontId="1" fillId="0" borderId="0" xfId="0" applyFont="1"/>
  </cellXfs>
  <cellStyles count="5">
    <cellStyle name="Hyperlink 2" xfId="2" xr:uid="{00000000-0005-0000-0000-000000000000}"/>
    <cellStyle name="Normal" xfId="0" builtinId="0"/>
    <cellStyle name="Normal 2" xfId="3" xr:uid="{00000000-0005-0000-0000-000002000000}"/>
    <cellStyle name="Normal 3" xfId="4" xr:uid="{76C46179-2629-4513-A3DE-7AA228D23373}"/>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41" zoomScaleNormal="100" workbookViewId="0">
      <selection activeCell="C55" sqref="C55:J55"/>
    </sheetView>
  </sheetViews>
  <sheetFormatPr defaultRowHeight="13.2"/>
  <cols>
    <col min="9" max="9" width="13.44140625" customWidth="1"/>
  </cols>
  <sheetData>
    <row r="1" spans="1:10" ht="15.6">
      <c r="A1" s="131"/>
      <c r="B1" s="132"/>
      <c r="C1" s="132"/>
      <c r="D1" s="28"/>
      <c r="E1" s="28"/>
      <c r="F1" s="28"/>
      <c r="G1" s="28"/>
      <c r="H1" s="28"/>
      <c r="I1" s="28"/>
      <c r="J1" s="29"/>
    </row>
    <row r="2" spans="1:10" ht="14.4" customHeight="1">
      <c r="A2" s="133" t="s">
        <v>362</v>
      </c>
      <c r="B2" s="134"/>
      <c r="C2" s="134"/>
      <c r="D2" s="134"/>
      <c r="E2" s="134"/>
      <c r="F2" s="134"/>
      <c r="G2" s="134"/>
      <c r="H2" s="134"/>
      <c r="I2" s="134"/>
      <c r="J2" s="135"/>
    </row>
    <row r="3" spans="1:10" ht="13.8">
      <c r="A3" s="84"/>
      <c r="B3" s="85"/>
      <c r="C3" s="85"/>
      <c r="D3" s="85"/>
      <c r="E3" s="85"/>
      <c r="F3" s="85"/>
      <c r="G3" s="85"/>
      <c r="H3" s="85"/>
      <c r="I3" s="85"/>
      <c r="J3" s="86"/>
    </row>
    <row r="4" spans="1:10" ht="33.6" customHeight="1">
      <c r="A4" s="136" t="s">
        <v>347</v>
      </c>
      <c r="B4" s="137"/>
      <c r="C4" s="137"/>
      <c r="D4" s="137"/>
      <c r="E4" s="138">
        <v>43831</v>
      </c>
      <c r="F4" s="139"/>
      <c r="G4" s="92" t="s">
        <v>0</v>
      </c>
      <c r="H4" s="138">
        <v>44196</v>
      </c>
      <c r="I4" s="139"/>
      <c r="J4" s="30"/>
    </row>
    <row r="5" spans="1:10" s="97" customFormat="1" ht="10.199999999999999" customHeight="1">
      <c r="A5" s="140"/>
      <c r="B5" s="141"/>
      <c r="C5" s="141"/>
      <c r="D5" s="141"/>
      <c r="E5" s="141"/>
      <c r="F5" s="141"/>
      <c r="G5" s="141"/>
      <c r="H5" s="141"/>
      <c r="I5" s="141"/>
      <c r="J5" s="142"/>
    </row>
    <row r="6" spans="1:10" ht="20.399999999999999" customHeight="1">
      <c r="A6" s="87"/>
      <c r="B6" s="98" t="s">
        <v>367</v>
      </c>
      <c r="C6" s="88"/>
      <c r="D6" s="88"/>
      <c r="E6" s="110">
        <v>2020</v>
      </c>
      <c r="F6" s="99"/>
      <c r="G6" s="92"/>
      <c r="H6" s="99"/>
      <c r="I6" s="99"/>
      <c r="J6" s="39"/>
    </row>
    <row r="7" spans="1:10" s="101" customFormat="1" ht="10.95" customHeight="1">
      <c r="A7" s="87"/>
      <c r="B7" s="88"/>
      <c r="C7" s="88"/>
      <c r="D7" s="88"/>
      <c r="E7" s="100"/>
      <c r="F7" s="100"/>
      <c r="G7" s="92"/>
      <c r="H7" s="100"/>
      <c r="I7" s="100"/>
      <c r="J7" s="39"/>
    </row>
    <row r="8" spans="1:10" ht="37.950000000000003" customHeight="1">
      <c r="A8" s="145" t="s">
        <v>368</v>
      </c>
      <c r="B8" s="146"/>
      <c r="C8" s="146"/>
      <c r="D8" s="146"/>
      <c r="E8" s="146"/>
      <c r="F8" s="146"/>
      <c r="G8" s="146"/>
      <c r="H8" s="146"/>
      <c r="I8" s="146"/>
      <c r="J8" s="31"/>
    </row>
    <row r="9" spans="1:10" ht="13.8">
      <c r="A9" s="32"/>
      <c r="B9" s="80"/>
      <c r="C9" s="80"/>
      <c r="D9" s="80"/>
      <c r="E9" s="144"/>
      <c r="F9" s="144"/>
      <c r="G9" s="117"/>
      <c r="H9" s="117"/>
      <c r="I9" s="90"/>
      <c r="J9" s="91"/>
    </row>
    <row r="10" spans="1:10" ht="25.95" customHeight="1">
      <c r="A10" s="147" t="s">
        <v>348</v>
      </c>
      <c r="B10" s="148"/>
      <c r="C10" s="149" t="s">
        <v>386</v>
      </c>
      <c r="D10" s="150"/>
      <c r="E10" s="82"/>
      <c r="F10" s="151" t="s">
        <v>369</v>
      </c>
      <c r="G10" s="152"/>
      <c r="H10" s="153" t="s">
        <v>390</v>
      </c>
      <c r="I10" s="154"/>
      <c r="J10" s="33"/>
    </row>
    <row r="11" spans="1:10" ht="15.6" customHeight="1">
      <c r="A11" s="32"/>
      <c r="B11" s="80"/>
      <c r="C11" s="80"/>
      <c r="D11" s="80"/>
      <c r="E11" s="143"/>
      <c r="F11" s="143"/>
      <c r="G11" s="143"/>
      <c r="H11" s="143"/>
      <c r="I11" s="83"/>
      <c r="J11" s="33"/>
    </row>
    <row r="12" spans="1:10" ht="21" customHeight="1">
      <c r="A12" s="118" t="s">
        <v>363</v>
      </c>
      <c r="B12" s="148"/>
      <c r="C12" s="149" t="s">
        <v>387</v>
      </c>
      <c r="D12" s="150"/>
      <c r="E12" s="157"/>
      <c r="F12" s="143"/>
      <c r="G12" s="143"/>
      <c r="H12" s="143"/>
      <c r="I12" s="83"/>
      <c r="J12" s="33"/>
    </row>
    <row r="13" spans="1:10" ht="10.95" customHeight="1">
      <c r="A13" s="82"/>
      <c r="B13" s="83"/>
      <c r="C13" s="80"/>
      <c r="D13" s="80"/>
      <c r="E13" s="117"/>
      <c r="F13" s="117"/>
      <c r="G13" s="117"/>
      <c r="H13" s="117"/>
      <c r="I13" s="80"/>
      <c r="J13" s="34"/>
    </row>
    <row r="14" spans="1:10" ht="22.95" customHeight="1">
      <c r="A14" s="118" t="s">
        <v>349</v>
      </c>
      <c r="B14" s="158"/>
      <c r="C14" s="149" t="s">
        <v>388</v>
      </c>
      <c r="D14" s="150"/>
      <c r="E14" s="155"/>
      <c r="F14" s="156"/>
      <c r="G14" s="96" t="s">
        <v>370</v>
      </c>
      <c r="H14" s="153" t="s">
        <v>391</v>
      </c>
      <c r="I14" s="154"/>
      <c r="J14" s="93"/>
    </row>
    <row r="15" spans="1:10" ht="14.4" customHeight="1">
      <c r="A15" s="82"/>
      <c r="B15" s="83"/>
      <c r="C15" s="80"/>
      <c r="D15" s="80"/>
      <c r="E15" s="117"/>
      <c r="F15" s="117"/>
      <c r="G15" s="117"/>
      <c r="H15" s="117"/>
      <c r="I15" s="80"/>
      <c r="J15" s="34"/>
    </row>
    <row r="16" spans="1:10" ht="13.2" customHeight="1">
      <c r="A16" s="118" t="s">
        <v>371</v>
      </c>
      <c r="B16" s="158"/>
      <c r="C16" s="149" t="s">
        <v>389</v>
      </c>
      <c r="D16" s="150"/>
      <c r="E16" s="89"/>
      <c r="F16" s="89"/>
      <c r="G16" s="89"/>
      <c r="H16" s="89"/>
      <c r="I16" s="89"/>
      <c r="J16" s="93"/>
    </row>
    <row r="17" spans="1:10" ht="14.4" customHeight="1">
      <c r="A17" s="159"/>
      <c r="B17" s="160"/>
      <c r="C17" s="160"/>
      <c r="D17" s="160"/>
      <c r="E17" s="160"/>
      <c r="F17" s="160"/>
      <c r="G17" s="160"/>
      <c r="H17" s="160"/>
      <c r="I17" s="160"/>
      <c r="J17" s="161"/>
    </row>
    <row r="18" spans="1:10">
      <c r="A18" s="147" t="s">
        <v>350</v>
      </c>
      <c r="B18" s="148"/>
      <c r="C18" s="162" t="s">
        <v>392</v>
      </c>
      <c r="D18" s="163"/>
      <c r="E18" s="163"/>
      <c r="F18" s="163"/>
      <c r="G18" s="163"/>
      <c r="H18" s="163"/>
      <c r="I18" s="163"/>
      <c r="J18" s="164"/>
    </row>
    <row r="19" spans="1:10" ht="13.8">
      <c r="A19" s="32"/>
      <c r="B19" s="80"/>
      <c r="C19" s="95"/>
      <c r="D19" s="80"/>
      <c r="E19" s="117"/>
      <c r="F19" s="117"/>
      <c r="G19" s="117"/>
      <c r="H19" s="117"/>
      <c r="I19" s="80"/>
      <c r="J19" s="34"/>
    </row>
    <row r="20" spans="1:10" ht="13.8">
      <c r="A20" s="147" t="s">
        <v>351</v>
      </c>
      <c r="B20" s="148"/>
      <c r="C20" s="153">
        <v>51410</v>
      </c>
      <c r="D20" s="154"/>
      <c r="E20" s="117"/>
      <c r="F20" s="117"/>
      <c r="G20" s="162" t="s">
        <v>393</v>
      </c>
      <c r="H20" s="163"/>
      <c r="I20" s="163"/>
      <c r="J20" s="164"/>
    </row>
    <row r="21" spans="1:10" ht="13.8">
      <c r="A21" s="32"/>
      <c r="B21" s="80"/>
      <c r="C21" s="80"/>
      <c r="D21" s="80"/>
      <c r="E21" s="117"/>
      <c r="F21" s="117"/>
      <c r="G21" s="117"/>
      <c r="H21" s="117"/>
      <c r="I21" s="80"/>
      <c r="J21" s="34"/>
    </row>
    <row r="22" spans="1:10">
      <c r="A22" s="147" t="s">
        <v>352</v>
      </c>
      <c r="B22" s="148"/>
      <c r="C22" s="162" t="s">
        <v>394</v>
      </c>
      <c r="D22" s="163"/>
      <c r="E22" s="163"/>
      <c r="F22" s="163"/>
      <c r="G22" s="163"/>
      <c r="H22" s="163"/>
      <c r="I22" s="163"/>
      <c r="J22" s="164"/>
    </row>
    <row r="23" spans="1:10" ht="13.8">
      <c r="A23" s="32"/>
      <c r="B23" s="80"/>
      <c r="C23" s="80"/>
      <c r="D23" s="80"/>
      <c r="E23" s="117"/>
      <c r="F23" s="117"/>
      <c r="G23" s="117"/>
      <c r="H23" s="117"/>
      <c r="I23" s="80"/>
      <c r="J23" s="34"/>
    </row>
    <row r="24" spans="1:10" ht="13.8">
      <c r="A24" s="147" t="s">
        <v>353</v>
      </c>
      <c r="B24" s="148"/>
      <c r="C24" s="165" t="s">
        <v>395</v>
      </c>
      <c r="D24" s="166"/>
      <c r="E24" s="166"/>
      <c r="F24" s="166"/>
      <c r="G24" s="166"/>
      <c r="H24" s="166"/>
      <c r="I24" s="166"/>
      <c r="J24" s="167"/>
    </row>
    <row r="25" spans="1:10" ht="13.8">
      <c r="A25" s="32"/>
      <c r="B25" s="80"/>
      <c r="C25" s="95"/>
      <c r="D25" s="80"/>
      <c r="E25" s="117"/>
      <c r="F25" s="117"/>
      <c r="G25" s="117"/>
      <c r="H25" s="117"/>
      <c r="I25" s="80"/>
      <c r="J25" s="34"/>
    </row>
    <row r="26" spans="1:10" ht="13.8">
      <c r="A26" s="147" t="s">
        <v>354</v>
      </c>
      <c r="B26" s="148"/>
      <c r="C26" s="165" t="s">
        <v>396</v>
      </c>
      <c r="D26" s="166"/>
      <c r="E26" s="166"/>
      <c r="F26" s="166"/>
      <c r="G26" s="166"/>
      <c r="H26" s="166"/>
      <c r="I26" s="166"/>
      <c r="J26" s="167"/>
    </row>
    <row r="27" spans="1:10" ht="13.95" customHeight="1">
      <c r="A27" s="32"/>
      <c r="B27" s="80"/>
      <c r="C27" s="95"/>
      <c r="D27" s="80"/>
      <c r="E27" s="117"/>
      <c r="F27" s="117"/>
      <c r="G27" s="117"/>
      <c r="H27" s="117"/>
      <c r="I27" s="80"/>
      <c r="J27" s="34"/>
    </row>
    <row r="28" spans="1:10" ht="22.95" customHeight="1">
      <c r="A28" s="118" t="s">
        <v>364</v>
      </c>
      <c r="B28" s="148"/>
      <c r="C28" s="61">
        <v>445</v>
      </c>
      <c r="D28" s="35"/>
      <c r="E28" s="125"/>
      <c r="F28" s="125"/>
      <c r="G28" s="125"/>
      <c r="H28" s="125"/>
      <c r="I28" s="168"/>
      <c r="J28" s="169"/>
    </row>
    <row r="29" spans="1:10" ht="13.8">
      <c r="A29" s="32"/>
      <c r="B29" s="80"/>
      <c r="C29" s="80"/>
      <c r="D29" s="80"/>
      <c r="E29" s="117"/>
      <c r="F29" s="117"/>
      <c r="G29" s="117"/>
      <c r="H29" s="117"/>
      <c r="I29" s="80"/>
      <c r="J29" s="34"/>
    </row>
    <row r="30" spans="1:10" ht="14.4">
      <c r="A30" s="147" t="s">
        <v>355</v>
      </c>
      <c r="B30" s="148"/>
      <c r="C30" s="109" t="s">
        <v>374</v>
      </c>
      <c r="D30" s="170" t="s">
        <v>372</v>
      </c>
      <c r="E30" s="129"/>
      <c r="F30" s="129"/>
      <c r="G30" s="129"/>
      <c r="H30" s="102" t="s">
        <v>373</v>
      </c>
      <c r="I30" s="103" t="s">
        <v>374</v>
      </c>
      <c r="J30" s="104"/>
    </row>
    <row r="31" spans="1:10" ht="13.8">
      <c r="A31" s="147"/>
      <c r="B31" s="148"/>
      <c r="C31" s="36"/>
      <c r="D31" s="92"/>
      <c r="E31" s="156"/>
      <c r="F31" s="156"/>
      <c r="G31" s="156"/>
      <c r="H31" s="156"/>
      <c r="I31" s="171"/>
      <c r="J31" s="172"/>
    </row>
    <row r="32" spans="1:10" ht="13.8">
      <c r="A32" s="147" t="s">
        <v>365</v>
      </c>
      <c r="B32" s="148"/>
      <c r="C32" s="61" t="s">
        <v>377</v>
      </c>
      <c r="D32" s="170" t="s">
        <v>375</v>
      </c>
      <c r="E32" s="129"/>
      <c r="F32" s="129"/>
      <c r="G32" s="129"/>
      <c r="H32" s="105" t="s">
        <v>376</v>
      </c>
      <c r="I32" s="106" t="s">
        <v>377</v>
      </c>
      <c r="J32" s="107"/>
    </row>
    <row r="33" spans="1:10" ht="13.8">
      <c r="A33" s="32"/>
      <c r="B33" s="80"/>
      <c r="C33" s="80"/>
      <c r="D33" s="80"/>
      <c r="E33" s="117"/>
      <c r="F33" s="117"/>
      <c r="G33" s="117"/>
      <c r="H33" s="117"/>
      <c r="I33" s="80"/>
      <c r="J33" s="34"/>
    </row>
    <row r="34" spans="1:10">
      <c r="A34" s="170" t="s">
        <v>366</v>
      </c>
      <c r="B34" s="129"/>
      <c r="C34" s="129"/>
      <c r="D34" s="129"/>
      <c r="E34" s="129" t="s">
        <v>356</v>
      </c>
      <c r="F34" s="129"/>
      <c r="G34" s="129"/>
      <c r="H34" s="129"/>
      <c r="I34" s="129"/>
      <c r="J34" s="37" t="s">
        <v>357</v>
      </c>
    </row>
    <row r="35" spans="1:10" ht="13.8">
      <c r="A35" s="32"/>
      <c r="B35" s="80"/>
      <c r="C35" s="80"/>
      <c r="D35" s="80"/>
      <c r="E35" s="117"/>
      <c r="F35" s="117"/>
      <c r="G35" s="117"/>
      <c r="H35" s="117"/>
      <c r="I35" s="80"/>
      <c r="J35" s="91"/>
    </row>
    <row r="36" spans="1:10">
      <c r="A36" s="173"/>
      <c r="B36" s="174"/>
      <c r="C36" s="174"/>
      <c r="D36" s="174"/>
      <c r="E36" s="173"/>
      <c r="F36" s="174"/>
      <c r="G36" s="174"/>
      <c r="H36" s="174"/>
      <c r="I36" s="176"/>
      <c r="J36" s="81"/>
    </row>
    <row r="37" spans="1:10" ht="13.8">
      <c r="A37" s="32"/>
      <c r="B37" s="80"/>
      <c r="C37" s="95"/>
      <c r="D37" s="178"/>
      <c r="E37" s="178"/>
      <c r="F37" s="178"/>
      <c r="G37" s="178"/>
      <c r="H37" s="178"/>
      <c r="I37" s="178"/>
      <c r="J37" s="34"/>
    </row>
    <row r="38" spans="1:10">
      <c r="A38" s="173"/>
      <c r="B38" s="174"/>
      <c r="C38" s="174"/>
      <c r="D38" s="176"/>
      <c r="E38" s="173"/>
      <c r="F38" s="174"/>
      <c r="G38" s="174"/>
      <c r="H38" s="174"/>
      <c r="I38" s="176"/>
      <c r="J38" s="61"/>
    </row>
    <row r="39" spans="1:10" ht="13.8">
      <c r="A39" s="32"/>
      <c r="B39" s="80"/>
      <c r="C39" s="95"/>
      <c r="D39" s="94"/>
      <c r="E39" s="178"/>
      <c r="F39" s="178"/>
      <c r="G39" s="178"/>
      <c r="H39" s="178"/>
      <c r="I39" s="83"/>
      <c r="J39" s="34"/>
    </row>
    <row r="40" spans="1:10">
      <c r="A40" s="173"/>
      <c r="B40" s="174"/>
      <c r="C40" s="174"/>
      <c r="D40" s="176"/>
      <c r="E40" s="173"/>
      <c r="F40" s="174"/>
      <c r="G40" s="174"/>
      <c r="H40" s="174"/>
      <c r="I40" s="176"/>
      <c r="J40" s="61"/>
    </row>
    <row r="41" spans="1:10" ht="13.8">
      <c r="A41" s="32"/>
      <c r="B41" s="112"/>
      <c r="C41" s="111"/>
      <c r="D41" s="113"/>
      <c r="E41" s="113"/>
      <c r="F41" s="113"/>
      <c r="G41" s="113"/>
      <c r="H41" s="113"/>
      <c r="I41" s="114"/>
      <c r="J41" s="34"/>
    </row>
    <row r="42" spans="1:10">
      <c r="A42" s="173"/>
      <c r="B42" s="174"/>
      <c r="C42" s="174"/>
      <c r="D42" s="176"/>
      <c r="E42" s="173"/>
      <c r="F42" s="174"/>
      <c r="G42" s="174"/>
      <c r="H42" s="174"/>
      <c r="I42" s="176"/>
      <c r="J42" s="61"/>
    </row>
    <row r="43" spans="1:10" ht="13.8">
      <c r="A43" s="38"/>
      <c r="B43" s="95"/>
      <c r="C43" s="177"/>
      <c r="D43" s="177"/>
      <c r="E43" s="117"/>
      <c r="F43" s="117"/>
      <c r="G43" s="177"/>
      <c r="H43" s="177"/>
      <c r="I43" s="177"/>
      <c r="J43" s="34"/>
    </row>
    <row r="44" spans="1:10">
      <c r="A44" s="173"/>
      <c r="B44" s="174"/>
      <c r="C44" s="174"/>
      <c r="D44" s="176"/>
      <c r="E44" s="173"/>
      <c r="F44" s="174"/>
      <c r="G44" s="174"/>
      <c r="H44" s="174"/>
      <c r="I44" s="176"/>
      <c r="J44" s="61"/>
    </row>
    <row r="45" spans="1:10" ht="13.8">
      <c r="A45" s="38"/>
      <c r="B45" s="95"/>
      <c r="C45" s="95"/>
      <c r="D45" s="80"/>
      <c r="E45" s="175"/>
      <c r="F45" s="175"/>
      <c r="G45" s="177"/>
      <c r="H45" s="177"/>
      <c r="I45" s="80"/>
      <c r="J45" s="34"/>
    </row>
    <row r="46" spans="1:10">
      <c r="A46" s="173"/>
      <c r="B46" s="174"/>
      <c r="C46" s="174"/>
      <c r="D46" s="176"/>
      <c r="E46" s="173"/>
      <c r="F46" s="174"/>
      <c r="G46" s="174"/>
      <c r="H46" s="174"/>
      <c r="I46" s="176"/>
      <c r="J46" s="61"/>
    </row>
    <row r="47" spans="1:10" ht="13.8">
      <c r="A47" s="38"/>
      <c r="B47" s="95"/>
      <c r="C47" s="95"/>
      <c r="D47" s="80"/>
      <c r="E47" s="117"/>
      <c r="F47" s="117"/>
      <c r="G47" s="177"/>
      <c r="H47" s="177"/>
      <c r="I47" s="80"/>
      <c r="J47" s="108" t="s">
        <v>378</v>
      </c>
    </row>
    <row r="48" spans="1:10" ht="13.8">
      <c r="A48" s="38"/>
      <c r="B48" s="95"/>
      <c r="C48" s="95"/>
      <c r="D48" s="80"/>
      <c r="E48" s="117"/>
      <c r="F48" s="117"/>
      <c r="G48" s="177"/>
      <c r="H48" s="177"/>
      <c r="I48" s="80"/>
      <c r="J48" s="108" t="s">
        <v>379</v>
      </c>
    </row>
    <row r="49" spans="1:10" ht="14.4" customHeight="1">
      <c r="A49" s="118" t="s">
        <v>358</v>
      </c>
      <c r="B49" s="119"/>
      <c r="C49" s="153"/>
      <c r="D49" s="154"/>
      <c r="E49" s="179" t="s">
        <v>380</v>
      </c>
      <c r="F49" s="180"/>
      <c r="G49" s="162"/>
      <c r="H49" s="163"/>
      <c r="I49" s="163"/>
      <c r="J49" s="164"/>
    </row>
    <row r="50" spans="1:10" ht="13.8">
      <c r="A50" s="38"/>
      <c r="B50" s="95"/>
      <c r="C50" s="177"/>
      <c r="D50" s="177"/>
      <c r="E50" s="117"/>
      <c r="F50" s="117"/>
      <c r="G50" s="123" t="s">
        <v>381</v>
      </c>
      <c r="H50" s="123"/>
      <c r="I50" s="123"/>
      <c r="J50" s="39"/>
    </row>
    <row r="51" spans="1:10" ht="13.95" customHeight="1">
      <c r="A51" s="118" t="s">
        <v>359</v>
      </c>
      <c r="B51" s="119"/>
      <c r="C51" s="162" t="s">
        <v>404</v>
      </c>
      <c r="D51" s="163"/>
      <c r="E51" s="163"/>
      <c r="F51" s="163"/>
      <c r="G51" s="163"/>
      <c r="H51" s="163"/>
      <c r="I51" s="163"/>
      <c r="J51" s="164"/>
    </row>
    <row r="52" spans="1:10" ht="13.8">
      <c r="A52" s="32"/>
      <c r="B52" s="80"/>
      <c r="C52" s="125" t="s">
        <v>360</v>
      </c>
      <c r="D52" s="125"/>
      <c r="E52" s="125"/>
      <c r="F52" s="125"/>
      <c r="G52" s="125"/>
      <c r="H52" s="125"/>
      <c r="I52" s="125"/>
      <c r="J52" s="34"/>
    </row>
    <row r="53" spans="1:10" ht="13.8">
      <c r="A53" s="118" t="s">
        <v>361</v>
      </c>
      <c r="B53" s="119"/>
      <c r="C53" s="126" t="s">
        <v>405</v>
      </c>
      <c r="D53" s="127"/>
      <c r="E53" s="128"/>
      <c r="F53" s="117"/>
      <c r="G53" s="117"/>
      <c r="H53" s="129"/>
      <c r="I53" s="129"/>
      <c r="J53" s="130"/>
    </row>
    <row r="54" spans="1:10" ht="13.8">
      <c r="A54" s="32"/>
      <c r="B54" s="80"/>
      <c r="C54" s="95"/>
      <c r="D54" s="80"/>
      <c r="E54" s="117"/>
      <c r="F54" s="117"/>
      <c r="G54" s="117"/>
      <c r="H54" s="117"/>
      <c r="I54" s="80"/>
      <c r="J54" s="34"/>
    </row>
    <row r="55" spans="1:10" ht="14.4" customHeight="1">
      <c r="A55" s="118" t="s">
        <v>353</v>
      </c>
      <c r="B55" s="119"/>
      <c r="C55" s="120" t="s">
        <v>406</v>
      </c>
      <c r="D55" s="121"/>
      <c r="E55" s="121"/>
      <c r="F55" s="121"/>
      <c r="G55" s="121"/>
      <c r="H55" s="121"/>
      <c r="I55" s="121"/>
      <c r="J55" s="122"/>
    </row>
    <row r="56" spans="1:10" ht="13.8">
      <c r="A56" s="32"/>
      <c r="B56" s="80"/>
      <c r="C56" s="80"/>
      <c r="D56" s="80"/>
      <c r="E56" s="117"/>
      <c r="F56" s="117"/>
      <c r="G56" s="117"/>
      <c r="H56" s="117"/>
      <c r="I56" s="80"/>
      <c r="J56" s="34"/>
    </row>
    <row r="57" spans="1:10" ht="13.8">
      <c r="A57" s="118" t="s">
        <v>382</v>
      </c>
      <c r="B57" s="119"/>
      <c r="C57" s="120" t="s">
        <v>399</v>
      </c>
      <c r="D57" s="121"/>
      <c r="E57" s="121"/>
      <c r="F57" s="121"/>
      <c r="G57" s="121"/>
      <c r="H57" s="121"/>
      <c r="I57" s="121"/>
      <c r="J57" s="122"/>
    </row>
    <row r="58" spans="1:10" ht="14.4" customHeight="1">
      <c r="A58" s="32"/>
      <c r="B58" s="80"/>
      <c r="C58" s="123" t="s">
        <v>383</v>
      </c>
      <c r="D58" s="123"/>
      <c r="E58" s="123"/>
      <c r="F58" s="123"/>
      <c r="G58" s="80"/>
      <c r="H58" s="80"/>
      <c r="I58" s="80"/>
      <c r="J58" s="34"/>
    </row>
    <row r="59" spans="1:10" ht="13.8">
      <c r="A59" s="118" t="s">
        <v>384</v>
      </c>
      <c r="B59" s="119"/>
      <c r="C59" s="120" t="s">
        <v>400</v>
      </c>
      <c r="D59" s="121"/>
      <c r="E59" s="121"/>
      <c r="F59" s="121"/>
      <c r="G59" s="121"/>
      <c r="H59" s="121"/>
      <c r="I59" s="121"/>
      <c r="J59" s="122"/>
    </row>
    <row r="60" spans="1:10" ht="14.4" customHeight="1">
      <c r="A60" s="40"/>
      <c r="B60" s="41"/>
      <c r="C60" s="124" t="s">
        <v>385</v>
      </c>
      <c r="D60" s="124"/>
      <c r="E60" s="124"/>
      <c r="F60" s="124"/>
      <c r="G60" s="124"/>
      <c r="H60" s="41"/>
      <c r="I60" s="41"/>
      <c r="J60" s="42"/>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55118110236220474"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I70" sqref="I70"/>
    </sheetView>
  </sheetViews>
  <sheetFormatPr defaultColWidth="8.88671875" defaultRowHeight="13.2"/>
  <cols>
    <col min="1" max="7" width="8.88671875" style="24"/>
    <col min="8" max="9" width="15.6640625" style="60" customWidth="1"/>
    <col min="10" max="10" width="10.33203125" style="24" bestFit="1" customWidth="1"/>
    <col min="11" max="16384" width="8.88671875" style="24"/>
  </cols>
  <sheetData>
    <row r="1" spans="1:9">
      <c r="A1" s="204" t="s">
        <v>1</v>
      </c>
      <c r="B1" s="205"/>
      <c r="C1" s="205"/>
      <c r="D1" s="205"/>
      <c r="E1" s="205"/>
      <c r="F1" s="205"/>
      <c r="G1" s="205"/>
      <c r="H1" s="205"/>
      <c r="I1" s="205"/>
    </row>
    <row r="2" spans="1:9">
      <c r="A2" s="206" t="s">
        <v>397</v>
      </c>
      <c r="B2" s="207"/>
      <c r="C2" s="207"/>
      <c r="D2" s="207"/>
      <c r="E2" s="207"/>
      <c r="F2" s="207"/>
      <c r="G2" s="207"/>
      <c r="H2" s="207"/>
      <c r="I2" s="207"/>
    </row>
    <row r="3" spans="1:9">
      <c r="A3" s="208" t="s">
        <v>319</v>
      </c>
      <c r="B3" s="209"/>
      <c r="C3" s="209"/>
      <c r="D3" s="209"/>
      <c r="E3" s="209"/>
      <c r="F3" s="209"/>
      <c r="G3" s="209"/>
      <c r="H3" s="209"/>
      <c r="I3" s="209"/>
    </row>
    <row r="4" spans="1:9">
      <c r="A4" s="213" t="s">
        <v>398</v>
      </c>
      <c r="B4" s="214"/>
      <c r="C4" s="214"/>
      <c r="D4" s="214"/>
      <c r="E4" s="214"/>
      <c r="F4" s="214"/>
      <c r="G4" s="214"/>
      <c r="H4" s="214"/>
      <c r="I4" s="215"/>
    </row>
    <row r="5" spans="1:9" ht="31.2" thickBot="1">
      <c r="A5" s="219" t="s">
        <v>2</v>
      </c>
      <c r="B5" s="220"/>
      <c r="C5" s="220"/>
      <c r="D5" s="220"/>
      <c r="E5" s="220"/>
      <c r="F5" s="221"/>
      <c r="G5" s="25" t="s">
        <v>113</v>
      </c>
      <c r="H5" s="55" t="s">
        <v>334</v>
      </c>
      <c r="I5" s="56" t="s">
        <v>342</v>
      </c>
    </row>
    <row r="6" spans="1:9">
      <c r="A6" s="216">
        <v>1</v>
      </c>
      <c r="B6" s="217"/>
      <c r="C6" s="217"/>
      <c r="D6" s="217"/>
      <c r="E6" s="217"/>
      <c r="F6" s="218"/>
      <c r="G6" s="26">
        <v>2</v>
      </c>
      <c r="H6" s="27">
        <v>3</v>
      </c>
      <c r="I6" s="27">
        <v>4</v>
      </c>
    </row>
    <row r="7" spans="1:9">
      <c r="A7" s="222"/>
      <c r="B7" s="222"/>
      <c r="C7" s="222"/>
      <c r="D7" s="222"/>
      <c r="E7" s="222"/>
      <c r="F7" s="222"/>
      <c r="G7" s="222"/>
      <c r="H7" s="222"/>
      <c r="I7" s="223"/>
    </row>
    <row r="8" spans="1:9" ht="12.75" customHeight="1">
      <c r="A8" s="224" t="s">
        <v>4</v>
      </c>
      <c r="B8" s="225"/>
      <c r="C8" s="225"/>
      <c r="D8" s="225"/>
      <c r="E8" s="225"/>
      <c r="F8" s="226"/>
      <c r="G8" s="15">
        <v>1</v>
      </c>
      <c r="H8" s="57"/>
      <c r="I8" s="57"/>
    </row>
    <row r="9" spans="1:9" ht="12.75" customHeight="1">
      <c r="A9" s="193" t="s">
        <v>5</v>
      </c>
      <c r="B9" s="194"/>
      <c r="C9" s="194"/>
      <c r="D9" s="194"/>
      <c r="E9" s="194"/>
      <c r="F9" s="195"/>
      <c r="G9" s="16">
        <v>2</v>
      </c>
      <c r="H9" s="58">
        <f>H10+H17+H27+H38+H43</f>
        <v>975281021</v>
      </c>
      <c r="I9" s="58">
        <f>I10+I17+I27+I38+I43</f>
        <v>907833655</v>
      </c>
    </row>
    <row r="10" spans="1:9" ht="12.75" customHeight="1">
      <c r="A10" s="210" t="s">
        <v>6</v>
      </c>
      <c r="B10" s="211"/>
      <c r="C10" s="211"/>
      <c r="D10" s="211"/>
      <c r="E10" s="211"/>
      <c r="F10" s="212"/>
      <c r="G10" s="16">
        <v>3</v>
      </c>
      <c r="H10" s="58">
        <f>H11+H12+H13+H14+H15+H16</f>
        <v>4834018</v>
      </c>
      <c r="I10" s="58">
        <f>I11+I12+I13+I14+I15+I16</f>
        <v>15748150</v>
      </c>
    </row>
    <row r="11" spans="1:9" ht="12.75" customHeight="1">
      <c r="A11" s="201" t="s">
        <v>7</v>
      </c>
      <c r="B11" s="202"/>
      <c r="C11" s="202"/>
      <c r="D11" s="202"/>
      <c r="E11" s="202"/>
      <c r="F11" s="203"/>
      <c r="G11" s="15">
        <v>4</v>
      </c>
      <c r="H11" s="57">
        <v>315913</v>
      </c>
      <c r="I11" s="57">
        <v>445970</v>
      </c>
    </row>
    <row r="12" spans="1:9" ht="23.4" customHeight="1">
      <c r="A12" s="201" t="s">
        <v>8</v>
      </c>
      <c r="B12" s="202"/>
      <c r="C12" s="202"/>
      <c r="D12" s="202"/>
      <c r="E12" s="202"/>
      <c r="F12" s="203"/>
      <c r="G12" s="15">
        <v>5</v>
      </c>
      <c r="H12" s="57">
        <v>212409</v>
      </c>
      <c r="I12" s="57">
        <v>11778261</v>
      </c>
    </row>
    <row r="13" spans="1:9" ht="12.75" customHeight="1">
      <c r="A13" s="201" t="s">
        <v>9</v>
      </c>
      <c r="B13" s="202"/>
      <c r="C13" s="202"/>
      <c r="D13" s="202"/>
      <c r="E13" s="202"/>
      <c r="F13" s="203"/>
      <c r="G13" s="15">
        <v>6</v>
      </c>
      <c r="H13" s="57"/>
      <c r="I13" s="57"/>
    </row>
    <row r="14" spans="1:9" ht="12.75" customHeight="1">
      <c r="A14" s="201" t="s">
        <v>10</v>
      </c>
      <c r="B14" s="202"/>
      <c r="C14" s="202"/>
      <c r="D14" s="202"/>
      <c r="E14" s="202"/>
      <c r="F14" s="203"/>
      <c r="G14" s="15">
        <v>7</v>
      </c>
      <c r="H14" s="57"/>
      <c r="I14" s="57"/>
    </row>
    <row r="15" spans="1:9" ht="12.75" customHeight="1">
      <c r="A15" s="201" t="s">
        <v>11</v>
      </c>
      <c r="B15" s="202"/>
      <c r="C15" s="202"/>
      <c r="D15" s="202"/>
      <c r="E15" s="202"/>
      <c r="F15" s="203"/>
      <c r="G15" s="15">
        <v>8</v>
      </c>
      <c r="H15" s="57"/>
      <c r="I15" s="57"/>
    </row>
    <row r="16" spans="1:9" ht="12.75" customHeight="1">
      <c r="A16" s="201" t="s">
        <v>12</v>
      </c>
      <c r="B16" s="202"/>
      <c r="C16" s="202"/>
      <c r="D16" s="202"/>
      <c r="E16" s="202"/>
      <c r="F16" s="203"/>
      <c r="G16" s="15">
        <v>9</v>
      </c>
      <c r="H16" s="57">
        <v>4305696</v>
      </c>
      <c r="I16" s="57">
        <v>3523919</v>
      </c>
    </row>
    <row r="17" spans="1:9" ht="12.75" customHeight="1">
      <c r="A17" s="210" t="s">
        <v>13</v>
      </c>
      <c r="B17" s="211"/>
      <c r="C17" s="211"/>
      <c r="D17" s="211"/>
      <c r="E17" s="211"/>
      <c r="F17" s="212"/>
      <c r="G17" s="16">
        <v>10</v>
      </c>
      <c r="H17" s="58">
        <f>H18+H19+H20+H21+H22+H23+H24+H25+H26</f>
        <v>967294853</v>
      </c>
      <c r="I17" s="58">
        <f>I18+I19+I20+I21+I22+I23+I24+I25+I26</f>
        <v>870968717</v>
      </c>
    </row>
    <row r="18" spans="1:9" ht="12.75" customHeight="1">
      <c r="A18" s="201" t="s">
        <v>14</v>
      </c>
      <c r="B18" s="202"/>
      <c r="C18" s="202"/>
      <c r="D18" s="202"/>
      <c r="E18" s="202"/>
      <c r="F18" s="203"/>
      <c r="G18" s="15">
        <v>11</v>
      </c>
      <c r="H18" s="57">
        <v>100877840</v>
      </c>
      <c r="I18" s="57">
        <v>113159833</v>
      </c>
    </row>
    <row r="19" spans="1:9" ht="12.75" customHeight="1">
      <c r="A19" s="201" t="s">
        <v>15</v>
      </c>
      <c r="B19" s="202"/>
      <c r="C19" s="202"/>
      <c r="D19" s="202"/>
      <c r="E19" s="202"/>
      <c r="F19" s="203"/>
      <c r="G19" s="15">
        <v>12</v>
      </c>
      <c r="H19" s="57">
        <v>656051391</v>
      </c>
      <c r="I19" s="57">
        <v>578790808</v>
      </c>
    </row>
    <row r="20" spans="1:9" ht="12.75" customHeight="1">
      <c r="A20" s="201" t="s">
        <v>16</v>
      </c>
      <c r="B20" s="202"/>
      <c r="C20" s="202"/>
      <c r="D20" s="202"/>
      <c r="E20" s="202"/>
      <c r="F20" s="203"/>
      <c r="G20" s="15">
        <v>13</v>
      </c>
      <c r="H20" s="57">
        <v>15794364</v>
      </c>
      <c r="I20" s="57">
        <v>25600306</v>
      </c>
    </row>
    <row r="21" spans="1:9" ht="12.75" customHeight="1">
      <c r="A21" s="201" t="s">
        <v>17</v>
      </c>
      <c r="B21" s="202"/>
      <c r="C21" s="202"/>
      <c r="D21" s="202"/>
      <c r="E21" s="202"/>
      <c r="F21" s="203"/>
      <c r="G21" s="15">
        <v>14</v>
      </c>
      <c r="H21" s="57">
        <v>155392147</v>
      </c>
      <c r="I21" s="57">
        <v>133078457</v>
      </c>
    </row>
    <row r="22" spans="1:9" ht="12.75" customHeight="1">
      <c r="A22" s="201" t="s">
        <v>18</v>
      </c>
      <c r="B22" s="202"/>
      <c r="C22" s="202"/>
      <c r="D22" s="202"/>
      <c r="E22" s="202"/>
      <c r="F22" s="203"/>
      <c r="G22" s="15">
        <v>15</v>
      </c>
      <c r="H22" s="57"/>
      <c r="I22" s="57"/>
    </row>
    <row r="23" spans="1:9" ht="12.75" customHeight="1">
      <c r="A23" s="201" t="s">
        <v>19</v>
      </c>
      <c r="B23" s="202"/>
      <c r="C23" s="202"/>
      <c r="D23" s="202"/>
      <c r="E23" s="202"/>
      <c r="F23" s="203"/>
      <c r="G23" s="15">
        <v>16</v>
      </c>
      <c r="H23" s="57">
        <v>9950488</v>
      </c>
      <c r="I23" s="57">
        <v>2515293</v>
      </c>
    </row>
    <row r="24" spans="1:9" ht="12.75" customHeight="1">
      <c r="A24" s="201" t="s">
        <v>20</v>
      </c>
      <c r="B24" s="202"/>
      <c r="C24" s="202"/>
      <c r="D24" s="202"/>
      <c r="E24" s="202"/>
      <c r="F24" s="203"/>
      <c r="G24" s="15">
        <v>17</v>
      </c>
      <c r="H24" s="57">
        <v>25719231</v>
      </c>
      <c r="I24" s="57">
        <v>14318728</v>
      </c>
    </row>
    <row r="25" spans="1:9" ht="12.75" customHeight="1">
      <c r="A25" s="201" t="s">
        <v>21</v>
      </c>
      <c r="B25" s="202"/>
      <c r="C25" s="202"/>
      <c r="D25" s="202"/>
      <c r="E25" s="202"/>
      <c r="F25" s="203"/>
      <c r="G25" s="15">
        <v>18</v>
      </c>
      <c r="H25" s="57">
        <v>3509392</v>
      </c>
      <c r="I25" s="57">
        <v>3505292</v>
      </c>
    </row>
    <row r="26" spans="1:9" ht="12.75" customHeight="1">
      <c r="A26" s="201" t="s">
        <v>22</v>
      </c>
      <c r="B26" s="202"/>
      <c r="C26" s="202"/>
      <c r="D26" s="202"/>
      <c r="E26" s="202"/>
      <c r="F26" s="203"/>
      <c r="G26" s="15">
        <v>19</v>
      </c>
      <c r="H26" s="57"/>
      <c r="I26" s="57"/>
    </row>
    <row r="27" spans="1:9" ht="12.75" customHeight="1">
      <c r="A27" s="210" t="s">
        <v>23</v>
      </c>
      <c r="B27" s="211"/>
      <c r="C27" s="211"/>
      <c r="D27" s="211"/>
      <c r="E27" s="211"/>
      <c r="F27" s="212"/>
      <c r="G27" s="16">
        <v>20</v>
      </c>
      <c r="H27" s="58">
        <f>SUM(H28:H37)</f>
        <v>500000</v>
      </c>
      <c r="I27" s="58">
        <f>SUM(I28:I37)</f>
        <v>7716435</v>
      </c>
    </row>
    <row r="28" spans="1:9" ht="12.75" customHeight="1">
      <c r="A28" s="201" t="s">
        <v>24</v>
      </c>
      <c r="B28" s="202"/>
      <c r="C28" s="202"/>
      <c r="D28" s="202"/>
      <c r="E28" s="202"/>
      <c r="F28" s="203"/>
      <c r="G28" s="15">
        <v>21</v>
      </c>
      <c r="H28" s="57">
        <v>500000</v>
      </c>
      <c r="I28" s="57">
        <v>7716435</v>
      </c>
    </row>
    <row r="29" spans="1:9" ht="12.75" customHeight="1">
      <c r="A29" s="201" t="s">
        <v>25</v>
      </c>
      <c r="B29" s="202"/>
      <c r="C29" s="202"/>
      <c r="D29" s="202"/>
      <c r="E29" s="202"/>
      <c r="F29" s="203"/>
      <c r="G29" s="15">
        <v>22</v>
      </c>
      <c r="H29" s="57"/>
      <c r="I29" s="57"/>
    </row>
    <row r="30" spans="1:9" ht="12.75" customHeight="1">
      <c r="A30" s="201" t="s">
        <v>26</v>
      </c>
      <c r="B30" s="202"/>
      <c r="C30" s="202"/>
      <c r="D30" s="202"/>
      <c r="E30" s="202"/>
      <c r="F30" s="203"/>
      <c r="G30" s="15">
        <v>23</v>
      </c>
      <c r="H30" s="57"/>
      <c r="I30" s="57"/>
    </row>
    <row r="31" spans="1:9" ht="24.6" customHeight="1">
      <c r="A31" s="201" t="s">
        <v>27</v>
      </c>
      <c r="B31" s="202"/>
      <c r="C31" s="202"/>
      <c r="D31" s="202"/>
      <c r="E31" s="202"/>
      <c r="F31" s="203"/>
      <c r="G31" s="15">
        <v>24</v>
      </c>
      <c r="H31" s="57"/>
      <c r="I31" s="57"/>
    </row>
    <row r="32" spans="1:9" ht="24" customHeight="1">
      <c r="A32" s="201" t="s">
        <v>28</v>
      </c>
      <c r="B32" s="202"/>
      <c r="C32" s="202"/>
      <c r="D32" s="202"/>
      <c r="E32" s="202"/>
      <c r="F32" s="203"/>
      <c r="G32" s="15">
        <v>25</v>
      </c>
      <c r="H32" s="57"/>
      <c r="I32" s="57"/>
    </row>
    <row r="33" spans="1:9" ht="26.4" customHeight="1">
      <c r="A33" s="201" t="s">
        <v>29</v>
      </c>
      <c r="B33" s="202"/>
      <c r="C33" s="202"/>
      <c r="D33" s="202"/>
      <c r="E33" s="202"/>
      <c r="F33" s="203"/>
      <c r="G33" s="15">
        <v>26</v>
      </c>
      <c r="H33" s="57"/>
      <c r="I33" s="57"/>
    </row>
    <row r="34" spans="1:9" ht="12.75" customHeight="1">
      <c r="A34" s="201" t="s">
        <v>30</v>
      </c>
      <c r="B34" s="202"/>
      <c r="C34" s="202"/>
      <c r="D34" s="202"/>
      <c r="E34" s="202"/>
      <c r="F34" s="203"/>
      <c r="G34" s="15">
        <v>27</v>
      </c>
      <c r="H34" s="57"/>
      <c r="I34" s="57"/>
    </row>
    <row r="35" spans="1:9" ht="12.75" customHeight="1">
      <c r="A35" s="201" t="s">
        <v>31</v>
      </c>
      <c r="B35" s="202"/>
      <c r="C35" s="202"/>
      <c r="D35" s="202"/>
      <c r="E35" s="202"/>
      <c r="F35" s="203"/>
      <c r="G35" s="15">
        <v>28</v>
      </c>
      <c r="H35" s="57"/>
      <c r="I35" s="57"/>
    </row>
    <row r="36" spans="1:9" ht="12.75" customHeight="1">
      <c r="A36" s="201" t="s">
        <v>32</v>
      </c>
      <c r="B36" s="202"/>
      <c r="C36" s="202"/>
      <c r="D36" s="202"/>
      <c r="E36" s="202"/>
      <c r="F36" s="203"/>
      <c r="G36" s="15">
        <v>29</v>
      </c>
      <c r="H36" s="57"/>
      <c r="I36" s="57"/>
    </row>
    <row r="37" spans="1:9" ht="12.75" customHeight="1">
      <c r="A37" s="201" t="s">
        <v>33</v>
      </c>
      <c r="B37" s="202"/>
      <c r="C37" s="202"/>
      <c r="D37" s="202"/>
      <c r="E37" s="202"/>
      <c r="F37" s="203"/>
      <c r="G37" s="15">
        <v>30</v>
      </c>
      <c r="H37" s="57"/>
      <c r="I37" s="57"/>
    </row>
    <row r="38" spans="1:9" ht="12.75" customHeight="1">
      <c r="A38" s="210" t="s">
        <v>34</v>
      </c>
      <c r="B38" s="211"/>
      <c r="C38" s="211"/>
      <c r="D38" s="211"/>
      <c r="E38" s="211"/>
      <c r="F38" s="212"/>
      <c r="G38" s="16">
        <v>31</v>
      </c>
      <c r="H38" s="58">
        <f>H39+H40+H41+H42</f>
        <v>0</v>
      </c>
      <c r="I38" s="58">
        <f>I39+I40+I41+I42</f>
        <v>0</v>
      </c>
    </row>
    <row r="39" spans="1:9" ht="12.75" customHeight="1">
      <c r="A39" s="201" t="s">
        <v>35</v>
      </c>
      <c r="B39" s="202"/>
      <c r="C39" s="202"/>
      <c r="D39" s="202"/>
      <c r="E39" s="202"/>
      <c r="F39" s="203"/>
      <c r="G39" s="15">
        <v>32</v>
      </c>
      <c r="H39" s="57"/>
      <c r="I39" s="57"/>
    </row>
    <row r="40" spans="1:9" ht="12.75" customHeight="1">
      <c r="A40" s="201" t="s">
        <v>36</v>
      </c>
      <c r="B40" s="202"/>
      <c r="C40" s="202"/>
      <c r="D40" s="202"/>
      <c r="E40" s="202"/>
      <c r="F40" s="203"/>
      <c r="G40" s="15">
        <v>33</v>
      </c>
      <c r="H40" s="57"/>
      <c r="I40" s="57"/>
    </row>
    <row r="41" spans="1:9" ht="12.75" customHeight="1">
      <c r="A41" s="201" t="s">
        <v>37</v>
      </c>
      <c r="B41" s="202"/>
      <c r="C41" s="202"/>
      <c r="D41" s="202"/>
      <c r="E41" s="202"/>
      <c r="F41" s="203"/>
      <c r="G41" s="15">
        <v>34</v>
      </c>
      <c r="H41" s="57"/>
      <c r="I41" s="57"/>
    </row>
    <row r="42" spans="1:9" ht="12.75" customHeight="1">
      <c r="A42" s="201" t="s">
        <v>38</v>
      </c>
      <c r="B42" s="202"/>
      <c r="C42" s="202"/>
      <c r="D42" s="202"/>
      <c r="E42" s="202"/>
      <c r="F42" s="203"/>
      <c r="G42" s="15">
        <v>35</v>
      </c>
      <c r="H42" s="57"/>
      <c r="I42" s="57"/>
    </row>
    <row r="43" spans="1:9" ht="12.75" customHeight="1">
      <c r="A43" s="185" t="s">
        <v>39</v>
      </c>
      <c r="B43" s="186"/>
      <c r="C43" s="186"/>
      <c r="D43" s="186"/>
      <c r="E43" s="186"/>
      <c r="F43" s="187"/>
      <c r="G43" s="15">
        <v>36</v>
      </c>
      <c r="H43" s="57">
        <v>2652150</v>
      </c>
      <c r="I43" s="57">
        <v>13400353</v>
      </c>
    </row>
    <row r="44" spans="1:9" ht="12.75" customHeight="1">
      <c r="A44" s="193" t="s">
        <v>40</v>
      </c>
      <c r="B44" s="194"/>
      <c r="C44" s="194"/>
      <c r="D44" s="194"/>
      <c r="E44" s="194"/>
      <c r="F44" s="195"/>
      <c r="G44" s="16">
        <v>37</v>
      </c>
      <c r="H44" s="58">
        <f>H45+H53+H60+H70</f>
        <v>39232703</v>
      </c>
      <c r="I44" s="58">
        <f>I45+I53+I60+I70</f>
        <v>23265016</v>
      </c>
    </row>
    <row r="45" spans="1:9" ht="12.75" customHeight="1">
      <c r="A45" s="210" t="s">
        <v>41</v>
      </c>
      <c r="B45" s="211"/>
      <c r="C45" s="211"/>
      <c r="D45" s="211"/>
      <c r="E45" s="211"/>
      <c r="F45" s="212"/>
      <c r="G45" s="16">
        <v>38</v>
      </c>
      <c r="H45" s="58">
        <f>SUM(H46:H52)</f>
        <v>3649391</v>
      </c>
      <c r="I45" s="58">
        <f>SUM(I46:I52)</f>
        <v>3239639</v>
      </c>
    </row>
    <row r="46" spans="1:9" ht="12.75" customHeight="1">
      <c r="A46" s="201" t="s">
        <v>42</v>
      </c>
      <c r="B46" s="202"/>
      <c r="C46" s="202"/>
      <c r="D46" s="202"/>
      <c r="E46" s="202"/>
      <c r="F46" s="203"/>
      <c r="G46" s="15">
        <v>39</v>
      </c>
      <c r="H46" s="57">
        <v>2503481</v>
      </c>
      <c r="I46" s="57">
        <v>1789582</v>
      </c>
    </row>
    <row r="47" spans="1:9" ht="12.75" customHeight="1">
      <c r="A47" s="201" t="s">
        <v>43</v>
      </c>
      <c r="B47" s="202"/>
      <c r="C47" s="202"/>
      <c r="D47" s="202"/>
      <c r="E47" s="202"/>
      <c r="F47" s="203"/>
      <c r="G47" s="15">
        <v>40</v>
      </c>
      <c r="H47" s="57"/>
      <c r="I47" s="57"/>
    </row>
    <row r="48" spans="1:9" ht="12.75" customHeight="1">
      <c r="A48" s="201" t="s">
        <v>44</v>
      </c>
      <c r="B48" s="202"/>
      <c r="C48" s="202"/>
      <c r="D48" s="202"/>
      <c r="E48" s="202"/>
      <c r="F48" s="203"/>
      <c r="G48" s="15">
        <v>41</v>
      </c>
      <c r="H48" s="57"/>
      <c r="I48" s="57"/>
    </row>
    <row r="49" spans="1:9" ht="12.75" customHeight="1">
      <c r="A49" s="201" t="s">
        <v>45</v>
      </c>
      <c r="B49" s="202"/>
      <c r="C49" s="202"/>
      <c r="D49" s="202"/>
      <c r="E49" s="202"/>
      <c r="F49" s="203"/>
      <c r="G49" s="15">
        <v>42</v>
      </c>
      <c r="H49" s="57">
        <v>309569</v>
      </c>
      <c r="I49" s="57">
        <v>151454</v>
      </c>
    </row>
    <row r="50" spans="1:9" ht="12.75" customHeight="1">
      <c r="A50" s="201" t="s">
        <v>46</v>
      </c>
      <c r="B50" s="202"/>
      <c r="C50" s="202"/>
      <c r="D50" s="202"/>
      <c r="E50" s="202"/>
      <c r="F50" s="203"/>
      <c r="G50" s="15">
        <v>43</v>
      </c>
      <c r="H50" s="57">
        <v>836341</v>
      </c>
      <c r="I50" s="57">
        <v>1298603</v>
      </c>
    </row>
    <row r="51" spans="1:9" ht="12.75" customHeight="1">
      <c r="A51" s="201" t="s">
        <v>47</v>
      </c>
      <c r="B51" s="202"/>
      <c r="C51" s="202"/>
      <c r="D51" s="202"/>
      <c r="E51" s="202"/>
      <c r="F51" s="203"/>
      <c r="G51" s="15">
        <v>44</v>
      </c>
      <c r="H51" s="57"/>
      <c r="I51" s="57"/>
    </row>
    <row r="52" spans="1:9" ht="12.75" customHeight="1">
      <c r="A52" s="201" t="s">
        <v>48</v>
      </c>
      <c r="B52" s="202"/>
      <c r="C52" s="202"/>
      <c r="D52" s="202"/>
      <c r="E52" s="202"/>
      <c r="F52" s="203"/>
      <c r="G52" s="15">
        <v>45</v>
      </c>
      <c r="H52" s="57"/>
      <c r="I52" s="57"/>
    </row>
    <row r="53" spans="1:9" ht="12.75" customHeight="1">
      <c r="A53" s="210" t="s">
        <v>49</v>
      </c>
      <c r="B53" s="211"/>
      <c r="C53" s="211"/>
      <c r="D53" s="211"/>
      <c r="E53" s="211"/>
      <c r="F53" s="212"/>
      <c r="G53" s="16">
        <v>46</v>
      </c>
      <c r="H53" s="58">
        <f>SUM(H54:H59)</f>
        <v>9622882</v>
      </c>
      <c r="I53" s="58">
        <f>SUM(I54:I59)</f>
        <v>7947388</v>
      </c>
    </row>
    <row r="54" spans="1:9" ht="12.75" customHeight="1">
      <c r="A54" s="201" t="s">
        <v>50</v>
      </c>
      <c r="B54" s="202"/>
      <c r="C54" s="202"/>
      <c r="D54" s="202"/>
      <c r="E54" s="202"/>
      <c r="F54" s="203"/>
      <c r="G54" s="15">
        <v>47</v>
      </c>
      <c r="H54" s="57"/>
      <c r="I54" s="57"/>
    </row>
    <row r="55" spans="1:9" ht="12.75" customHeight="1">
      <c r="A55" s="201" t="s">
        <v>51</v>
      </c>
      <c r="B55" s="202"/>
      <c r="C55" s="202"/>
      <c r="D55" s="202"/>
      <c r="E55" s="202"/>
      <c r="F55" s="203"/>
      <c r="G55" s="15">
        <v>48</v>
      </c>
      <c r="H55" s="57"/>
      <c r="I55" s="57">
        <v>2068695</v>
      </c>
    </row>
    <row r="56" spans="1:9" ht="12.75" customHeight="1">
      <c r="A56" s="201" t="s">
        <v>52</v>
      </c>
      <c r="B56" s="202"/>
      <c r="C56" s="202"/>
      <c r="D56" s="202"/>
      <c r="E56" s="202"/>
      <c r="F56" s="203"/>
      <c r="G56" s="15">
        <v>49</v>
      </c>
      <c r="H56" s="57">
        <v>6536914</v>
      </c>
      <c r="I56" s="57">
        <v>1482169</v>
      </c>
    </row>
    <row r="57" spans="1:9" ht="12.75" customHeight="1">
      <c r="A57" s="201" t="s">
        <v>53</v>
      </c>
      <c r="B57" s="202"/>
      <c r="C57" s="202"/>
      <c r="D57" s="202"/>
      <c r="E57" s="202"/>
      <c r="F57" s="203"/>
      <c r="G57" s="15">
        <v>50</v>
      </c>
      <c r="H57" s="57">
        <v>265881</v>
      </c>
      <c r="I57" s="57">
        <v>32877</v>
      </c>
    </row>
    <row r="58" spans="1:9" ht="12.75" customHeight="1">
      <c r="A58" s="201" t="s">
        <v>54</v>
      </c>
      <c r="B58" s="202"/>
      <c r="C58" s="202"/>
      <c r="D58" s="202"/>
      <c r="E58" s="202"/>
      <c r="F58" s="203"/>
      <c r="G58" s="15">
        <v>51</v>
      </c>
      <c r="H58" s="57">
        <v>2820087</v>
      </c>
      <c r="I58" s="57">
        <v>4363647</v>
      </c>
    </row>
    <row r="59" spans="1:9" ht="12.75" customHeight="1">
      <c r="A59" s="201" t="s">
        <v>55</v>
      </c>
      <c r="B59" s="202"/>
      <c r="C59" s="202"/>
      <c r="D59" s="202"/>
      <c r="E59" s="202"/>
      <c r="F59" s="203"/>
      <c r="G59" s="15">
        <v>52</v>
      </c>
      <c r="H59" s="57"/>
      <c r="I59" s="57"/>
    </row>
    <row r="60" spans="1:9" ht="12.75" customHeight="1">
      <c r="A60" s="210" t="s">
        <v>56</v>
      </c>
      <c r="B60" s="211"/>
      <c r="C60" s="211"/>
      <c r="D60" s="211"/>
      <c r="E60" s="211"/>
      <c r="F60" s="212"/>
      <c r="G60" s="16">
        <v>53</v>
      </c>
      <c r="H60" s="58">
        <f>SUM(H61:H69)</f>
        <v>16320</v>
      </c>
      <c r="I60" s="58">
        <f>SUM(I61:I69)</f>
        <v>16320</v>
      </c>
    </row>
    <row r="61" spans="1:9" ht="12.75" customHeight="1">
      <c r="A61" s="201" t="s">
        <v>24</v>
      </c>
      <c r="B61" s="202"/>
      <c r="C61" s="202"/>
      <c r="D61" s="202"/>
      <c r="E61" s="202"/>
      <c r="F61" s="203"/>
      <c r="G61" s="15">
        <v>54</v>
      </c>
      <c r="H61" s="57"/>
      <c r="I61" s="57"/>
    </row>
    <row r="62" spans="1:9" ht="12.75" customHeight="1">
      <c r="A62" s="201" t="s">
        <v>25</v>
      </c>
      <c r="B62" s="202"/>
      <c r="C62" s="202"/>
      <c r="D62" s="202"/>
      <c r="E62" s="202"/>
      <c r="F62" s="203"/>
      <c r="G62" s="15">
        <v>55</v>
      </c>
      <c r="H62" s="57"/>
      <c r="I62" s="57"/>
    </row>
    <row r="63" spans="1:9" ht="12.75" customHeight="1">
      <c r="A63" s="201" t="s">
        <v>26</v>
      </c>
      <c r="B63" s="202"/>
      <c r="C63" s="202"/>
      <c r="D63" s="202"/>
      <c r="E63" s="202"/>
      <c r="F63" s="203"/>
      <c r="G63" s="15">
        <v>56</v>
      </c>
      <c r="H63" s="57"/>
      <c r="I63" s="57"/>
    </row>
    <row r="64" spans="1:9" ht="23.4" customHeight="1">
      <c r="A64" s="201" t="s">
        <v>57</v>
      </c>
      <c r="B64" s="202"/>
      <c r="C64" s="202"/>
      <c r="D64" s="202"/>
      <c r="E64" s="202"/>
      <c r="F64" s="203"/>
      <c r="G64" s="15">
        <v>57</v>
      </c>
      <c r="H64" s="57"/>
      <c r="I64" s="57"/>
    </row>
    <row r="65" spans="1:9" ht="21" customHeight="1">
      <c r="A65" s="201" t="s">
        <v>28</v>
      </c>
      <c r="B65" s="202"/>
      <c r="C65" s="202"/>
      <c r="D65" s="202"/>
      <c r="E65" s="202"/>
      <c r="F65" s="203"/>
      <c r="G65" s="15">
        <v>58</v>
      </c>
      <c r="H65" s="57"/>
      <c r="I65" s="57"/>
    </row>
    <row r="66" spans="1:9" ht="22.95" customHeight="1">
      <c r="A66" s="201" t="s">
        <v>29</v>
      </c>
      <c r="B66" s="202"/>
      <c r="C66" s="202"/>
      <c r="D66" s="202"/>
      <c r="E66" s="202"/>
      <c r="F66" s="203"/>
      <c r="G66" s="15">
        <v>59</v>
      </c>
      <c r="H66" s="57"/>
      <c r="I66" s="57"/>
    </row>
    <row r="67" spans="1:9" ht="12.75" customHeight="1">
      <c r="A67" s="201" t="s">
        <v>30</v>
      </c>
      <c r="B67" s="202"/>
      <c r="C67" s="202"/>
      <c r="D67" s="202"/>
      <c r="E67" s="202"/>
      <c r="F67" s="203"/>
      <c r="G67" s="15">
        <v>60</v>
      </c>
      <c r="H67" s="57">
        <v>16320</v>
      </c>
      <c r="I67" s="57">
        <v>16320</v>
      </c>
    </row>
    <row r="68" spans="1:9" ht="12.75" customHeight="1">
      <c r="A68" s="201" t="s">
        <v>31</v>
      </c>
      <c r="B68" s="202"/>
      <c r="C68" s="202"/>
      <c r="D68" s="202"/>
      <c r="E68" s="202"/>
      <c r="F68" s="203"/>
      <c r="G68" s="15">
        <v>61</v>
      </c>
      <c r="H68" s="57"/>
      <c r="I68" s="57"/>
    </row>
    <row r="69" spans="1:9" ht="12.75" customHeight="1">
      <c r="A69" s="201" t="s">
        <v>58</v>
      </c>
      <c r="B69" s="202"/>
      <c r="C69" s="202"/>
      <c r="D69" s="202"/>
      <c r="E69" s="202"/>
      <c r="F69" s="203"/>
      <c r="G69" s="15">
        <v>62</v>
      </c>
      <c r="H69" s="57"/>
      <c r="I69" s="57"/>
    </row>
    <row r="70" spans="1:9" ht="12.75" customHeight="1">
      <c r="A70" s="185" t="s">
        <v>59</v>
      </c>
      <c r="B70" s="186"/>
      <c r="C70" s="186"/>
      <c r="D70" s="186"/>
      <c r="E70" s="186"/>
      <c r="F70" s="187"/>
      <c r="G70" s="15">
        <v>63</v>
      </c>
      <c r="H70" s="57">
        <v>25944110</v>
      </c>
      <c r="I70" s="57">
        <v>12061669</v>
      </c>
    </row>
    <row r="71" spans="1:9" ht="12.75" customHeight="1">
      <c r="A71" s="188" t="s">
        <v>60</v>
      </c>
      <c r="B71" s="189"/>
      <c r="C71" s="189"/>
      <c r="D71" s="189"/>
      <c r="E71" s="189"/>
      <c r="F71" s="190"/>
      <c r="G71" s="15">
        <v>64</v>
      </c>
      <c r="H71" s="57">
        <v>911841</v>
      </c>
      <c r="I71" s="57">
        <v>501318</v>
      </c>
    </row>
    <row r="72" spans="1:9" ht="12.75" customHeight="1">
      <c r="A72" s="193" t="s">
        <v>61</v>
      </c>
      <c r="B72" s="194"/>
      <c r="C72" s="194"/>
      <c r="D72" s="194"/>
      <c r="E72" s="194"/>
      <c r="F72" s="195"/>
      <c r="G72" s="16">
        <v>65</v>
      </c>
      <c r="H72" s="58">
        <f>H8+H9+H44+H71</f>
        <v>1015425565</v>
      </c>
      <c r="I72" s="58">
        <f>I8+I9+I44+I71</f>
        <v>931599989</v>
      </c>
    </row>
    <row r="73" spans="1:9" ht="12.75" customHeight="1">
      <c r="A73" s="196" t="s">
        <v>62</v>
      </c>
      <c r="B73" s="197"/>
      <c r="C73" s="197"/>
      <c r="D73" s="197"/>
      <c r="E73" s="197"/>
      <c r="F73" s="198"/>
      <c r="G73" s="18">
        <v>66</v>
      </c>
      <c r="H73" s="59">
        <v>4452613</v>
      </c>
      <c r="I73" s="59"/>
    </row>
    <row r="74" spans="1:9">
      <c r="A74" s="199" t="s">
        <v>63</v>
      </c>
      <c r="B74" s="200"/>
      <c r="C74" s="200"/>
      <c r="D74" s="200"/>
      <c r="E74" s="200"/>
      <c r="F74" s="200"/>
      <c r="G74" s="200"/>
      <c r="H74" s="200"/>
      <c r="I74" s="200"/>
    </row>
    <row r="75" spans="1:9" ht="12.75" customHeight="1">
      <c r="A75" s="183" t="s">
        <v>64</v>
      </c>
      <c r="B75" s="183"/>
      <c r="C75" s="183"/>
      <c r="D75" s="183"/>
      <c r="E75" s="183"/>
      <c r="F75" s="183"/>
      <c r="G75" s="16">
        <v>67</v>
      </c>
      <c r="H75" s="58">
        <f>H76+H77+H78+H84+H85+H89+H92+H95</f>
        <v>769709526</v>
      </c>
      <c r="I75" s="58">
        <f>I76+I77+I78+I84+I85+I89+I92+I95</f>
        <v>608323687</v>
      </c>
    </row>
    <row r="76" spans="1:9" ht="12.75" customHeight="1">
      <c r="A76" s="191" t="s">
        <v>65</v>
      </c>
      <c r="B76" s="191"/>
      <c r="C76" s="191"/>
      <c r="D76" s="191"/>
      <c r="E76" s="191"/>
      <c r="F76" s="191"/>
      <c r="G76" s="15">
        <v>68</v>
      </c>
      <c r="H76" s="43">
        <v>696074300</v>
      </c>
      <c r="I76" s="43">
        <v>696074300</v>
      </c>
    </row>
    <row r="77" spans="1:9" ht="12.75" customHeight="1">
      <c r="A77" s="191" t="s">
        <v>66</v>
      </c>
      <c r="B77" s="191"/>
      <c r="C77" s="191"/>
      <c r="D77" s="191"/>
      <c r="E77" s="191"/>
      <c r="F77" s="191"/>
      <c r="G77" s="15">
        <v>69</v>
      </c>
      <c r="H77" s="43"/>
      <c r="I77" s="43"/>
    </row>
    <row r="78" spans="1:9" ht="12.75" customHeight="1">
      <c r="A78" s="192" t="s">
        <v>67</v>
      </c>
      <c r="B78" s="192"/>
      <c r="C78" s="192"/>
      <c r="D78" s="192"/>
      <c r="E78" s="192"/>
      <c r="F78" s="192"/>
      <c r="G78" s="16">
        <v>70</v>
      </c>
      <c r="H78" s="58">
        <f>SUM(H79:H83)</f>
        <v>46530168</v>
      </c>
      <c r="I78" s="58">
        <f>SUM(I79:I83)</f>
        <v>46530168</v>
      </c>
    </row>
    <row r="79" spans="1:9" ht="12.75" customHeight="1">
      <c r="A79" s="181" t="s">
        <v>68</v>
      </c>
      <c r="B79" s="181"/>
      <c r="C79" s="181"/>
      <c r="D79" s="181"/>
      <c r="E79" s="181"/>
      <c r="F79" s="181"/>
      <c r="G79" s="15">
        <v>71</v>
      </c>
      <c r="H79" s="43">
        <v>45018765</v>
      </c>
      <c r="I79" s="43">
        <v>45018765</v>
      </c>
    </row>
    <row r="80" spans="1:9" ht="12.75" customHeight="1">
      <c r="A80" s="181" t="s">
        <v>69</v>
      </c>
      <c r="B80" s="181"/>
      <c r="C80" s="181"/>
      <c r="D80" s="181"/>
      <c r="E80" s="181"/>
      <c r="F80" s="181"/>
      <c r="G80" s="15">
        <v>72</v>
      </c>
      <c r="H80" s="43"/>
      <c r="I80" s="43"/>
    </row>
    <row r="81" spans="1:9" ht="12.75" customHeight="1">
      <c r="A81" s="181" t="s">
        <v>70</v>
      </c>
      <c r="B81" s="181"/>
      <c r="C81" s="181"/>
      <c r="D81" s="181"/>
      <c r="E81" s="181"/>
      <c r="F81" s="181"/>
      <c r="G81" s="15">
        <v>73</v>
      </c>
      <c r="H81" s="43"/>
      <c r="I81" s="43"/>
    </row>
    <row r="82" spans="1:9" ht="12.75" customHeight="1">
      <c r="A82" s="181" t="s">
        <v>71</v>
      </c>
      <c r="B82" s="181"/>
      <c r="C82" s="181"/>
      <c r="D82" s="181"/>
      <c r="E82" s="181"/>
      <c r="F82" s="181"/>
      <c r="G82" s="15">
        <v>74</v>
      </c>
      <c r="H82" s="43"/>
      <c r="I82" s="43"/>
    </row>
    <row r="83" spans="1:9" ht="12.75" customHeight="1">
      <c r="A83" s="181" t="s">
        <v>72</v>
      </c>
      <c r="B83" s="181"/>
      <c r="C83" s="181"/>
      <c r="D83" s="181"/>
      <c r="E83" s="181"/>
      <c r="F83" s="181"/>
      <c r="G83" s="15">
        <v>75</v>
      </c>
      <c r="H83" s="43">
        <v>1511403</v>
      </c>
      <c r="I83" s="43">
        <v>1511403</v>
      </c>
    </row>
    <row r="84" spans="1:9" ht="12.75" customHeight="1">
      <c r="A84" s="191" t="s">
        <v>73</v>
      </c>
      <c r="B84" s="191"/>
      <c r="C84" s="191"/>
      <c r="D84" s="191"/>
      <c r="E84" s="191"/>
      <c r="F84" s="191"/>
      <c r="G84" s="15">
        <v>76</v>
      </c>
      <c r="H84" s="43"/>
      <c r="I84" s="43"/>
    </row>
    <row r="85" spans="1:9" ht="12.75" customHeight="1">
      <c r="A85" s="192" t="s">
        <v>74</v>
      </c>
      <c r="B85" s="192"/>
      <c r="C85" s="192"/>
      <c r="D85" s="192"/>
      <c r="E85" s="192"/>
      <c r="F85" s="192"/>
      <c r="G85" s="16">
        <v>77</v>
      </c>
      <c r="H85" s="58">
        <f>H86+H87+H88</f>
        <v>0</v>
      </c>
      <c r="I85" s="58">
        <f>I86+I87+I88</f>
        <v>0</v>
      </c>
    </row>
    <row r="86" spans="1:9" ht="12.75" customHeight="1">
      <c r="A86" s="181" t="s">
        <v>75</v>
      </c>
      <c r="B86" s="181"/>
      <c r="C86" s="181"/>
      <c r="D86" s="181"/>
      <c r="E86" s="181"/>
      <c r="F86" s="181"/>
      <c r="G86" s="15">
        <v>78</v>
      </c>
      <c r="H86" s="57"/>
      <c r="I86" s="57"/>
    </row>
    <row r="87" spans="1:9" ht="12.75" customHeight="1">
      <c r="A87" s="181" t="s">
        <v>76</v>
      </c>
      <c r="B87" s="181"/>
      <c r="C87" s="181"/>
      <c r="D87" s="181"/>
      <c r="E87" s="181"/>
      <c r="F87" s="181"/>
      <c r="G87" s="15">
        <v>79</v>
      </c>
      <c r="H87" s="57"/>
      <c r="I87" s="57"/>
    </row>
    <row r="88" spans="1:9" ht="12.75" customHeight="1">
      <c r="A88" s="181" t="s">
        <v>77</v>
      </c>
      <c r="B88" s="181"/>
      <c r="C88" s="181"/>
      <c r="D88" s="181"/>
      <c r="E88" s="181"/>
      <c r="F88" s="181"/>
      <c r="G88" s="15">
        <v>80</v>
      </c>
      <c r="H88" s="57"/>
      <c r="I88" s="57"/>
    </row>
    <row r="89" spans="1:9" ht="12.75" customHeight="1">
      <c r="A89" s="192" t="s">
        <v>78</v>
      </c>
      <c r="B89" s="192"/>
      <c r="C89" s="192"/>
      <c r="D89" s="192"/>
      <c r="E89" s="192"/>
      <c r="F89" s="192"/>
      <c r="G89" s="16">
        <v>81</v>
      </c>
      <c r="H89" s="58">
        <f>H90-H91</f>
        <v>16389203</v>
      </c>
      <c r="I89" s="58">
        <f>I90-I91</f>
        <v>27105058</v>
      </c>
    </row>
    <row r="90" spans="1:9" ht="12.75" customHeight="1">
      <c r="A90" s="181" t="s">
        <v>79</v>
      </c>
      <c r="B90" s="181"/>
      <c r="C90" s="181"/>
      <c r="D90" s="181"/>
      <c r="E90" s="181"/>
      <c r="F90" s="181"/>
      <c r="G90" s="15">
        <v>82</v>
      </c>
      <c r="H90" s="43">
        <v>16389203</v>
      </c>
      <c r="I90" s="43">
        <v>27105058</v>
      </c>
    </row>
    <row r="91" spans="1:9" ht="12.75" customHeight="1">
      <c r="A91" s="181" t="s">
        <v>80</v>
      </c>
      <c r="B91" s="181"/>
      <c r="C91" s="181"/>
      <c r="D91" s="181"/>
      <c r="E91" s="181"/>
      <c r="F91" s="181"/>
      <c r="G91" s="15">
        <v>83</v>
      </c>
      <c r="H91" s="43"/>
      <c r="I91" s="43"/>
    </row>
    <row r="92" spans="1:9" ht="12.75" customHeight="1">
      <c r="A92" s="192" t="s">
        <v>81</v>
      </c>
      <c r="B92" s="192"/>
      <c r="C92" s="192"/>
      <c r="D92" s="192"/>
      <c r="E92" s="192"/>
      <c r="F92" s="192"/>
      <c r="G92" s="16">
        <v>84</v>
      </c>
      <c r="H92" s="58">
        <f>H93-H94</f>
        <v>10715855</v>
      </c>
      <c r="I92" s="58">
        <f>I93-I94</f>
        <v>-161385839</v>
      </c>
    </row>
    <row r="93" spans="1:9" ht="12.75" customHeight="1">
      <c r="A93" s="181" t="s">
        <v>82</v>
      </c>
      <c r="B93" s="181"/>
      <c r="C93" s="181"/>
      <c r="D93" s="181"/>
      <c r="E93" s="181"/>
      <c r="F93" s="181"/>
      <c r="G93" s="15">
        <v>85</v>
      </c>
      <c r="H93" s="43">
        <v>10715855</v>
      </c>
      <c r="I93" s="43"/>
    </row>
    <row r="94" spans="1:9" ht="12.75" customHeight="1">
      <c r="A94" s="181" t="s">
        <v>83</v>
      </c>
      <c r="B94" s="181"/>
      <c r="C94" s="181"/>
      <c r="D94" s="181"/>
      <c r="E94" s="181"/>
      <c r="F94" s="181"/>
      <c r="G94" s="15">
        <v>86</v>
      </c>
      <c r="H94" s="43"/>
      <c r="I94" s="43">
        <v>161385839</v>
      </c>
    </row>
    <row r="95" spans="1:9" ht="12.75" customHeight="1">
      <c r="A95" s="191" t="s">
        <v>84</v>
      </c>
      <c r="B95" s="191"/>
      <c r="C95" s="191"/>
      <c r="D95" s="191"/>
      <c r="E95" s="191"/>
      <c r="F95" s="191"/>
      <c r="G95" s="15">
        <v>87</v>
      </c>
      <c r="H95" s="43"/>
      <c r="I95" s="43"/>
    </row>
    <row r="96" spans="1:9" ht="12.75" customHeight="1">
      <c r="A96" s="183" t="s">
        <v>85</v>
      </c>
      <c r="B96" s="183"/>
      <c r="C96" s="183"/>
      <c r="D96" s="183"/>
      <c r="E96" s="183"/>
      <c r="F96" s="183"/>
      <c r="G96" s="16">
        <v>88</v>
      </c>
      <c r="H96" s="58">
        <f>SUM(H97:H102)</f>
        <v>4559686</v>
      </c>
      <c r="I96" s="58">
        <f>SUM(I97:I102)</f>
        <v>12476993</v>
      </c>
    </row>
    <row r="97" spans="1:9" ht="12.75" customHeight="1">
      <c r="A97" s="181" t="s">
        <v>86</v>
      </c>
      <c r="B97" s="181"/>
      <c r="C97" s="181"/>
      <c r="D97" s="181"/>
      <c r="E97" s="181"/>
      <c r="F97" s="181"/>
      <c r="G97" s="15">
        <v>89</v>
      </c>
      <c r="H97" s="43">
        <v>542855</v>
      </c>
      <c r="I97" s="43">
        <v>2315167</v>
      </c>
    </row>
    <row r="98" spans="1:9" ht="12.75" customHeight="1">
      <c r="A98" s="181" t="s">
        <v>87</v>
      </c>
      <c r="B98" s="181"/>
      <c r="C98" s="181"/>
      <c r="D98" s="181"/>
      <c r="E98" s="181"/>
      <c r="F98" s="181"/>
      <c r="G98" s="15">
        <v>90</v>
      </c>
      <c r="H98" s="43"/>
      <c r="I98" s="43"/>
    </row>
    <row r="99" spans="1:9" ht="12.75" customHeight="1">
      <c r="A99" s="181" t="s">
        <v>88</v>
      </c>
      <c r="B99" s="181"/>
      <c r="C99" s="181"/>
      <c r="D99" s="181"/>
      <c r="E99" s="181"/>
      <c r="F99" s="181"/>
      <c r="G99" s="15">
        <v>91</v>
      </c>
      <c r="H99" s="43">
        <v>4016831</v>
      </c>
      <c r="I99" s="43">
        <v>10161826</v>
      </c>
    </row>
    <row r="100" spans="1:9" ht="12.75" customHeight="1">
      <c r="A100" s="181" t="s">
        <v>89</v>
      </c>
      <c r="B100" s="181"/>
      <c r="C100" s="181"/>
      <c r="D100" s="181"/>
      <c r="E100" s="181"/>
      <c r="F100" s="181"/>
      <c r="G100" s="15">
        <v>92</v>
      </c>
      <c r="H100" s="57"/>
      <c r="I100" s="57"/>
    </row>
    <row r="101" spans="1:9" ht="12.75" customHeight="1">
      <c r="A101" s="181" t="s">
        <v>90</v>
      </c>
      <c r="B101" s="181"/>
      <c r="C101" s="181"/>
      <c r="D101" s="181"/>
      <c r="E101" s="181"/>
      <c r="F101" s="181"/>
      <c r="G101" s="15">
        <v>93</v>
      </c>
      <c r="H101" s="57"/>
      <c r="I101" s="57"/>
    </row>
    <row r="102" spans="1:9" ht="12.75" customHeight="1">
      <c r="A102" s="181" t="s">
        <v>91</v>
      </c>
      <c r="B102" s="181"/>
      <c r="C102" s="181"/>
      <c r="D102" s="181"/>
      <c r="E102" s="181"/>
      <c r="F102" s="181"/>
      <c r="G102" s="15">
        <v>94</v>
      </c>
      <c r="H102" s="57"/>
      <c r="I102" s="57"/>
    </row>
    <row r="103" spans="1:9" ht="12.75" customHeight="1">
      <c r="A103" s="183" t="s">
        <v>92</v>
      </c>
      <c r="B103" s="183"/>
      <c r="C103" s="183"/>
      <c r="D103" s="183"/>
      <c r="E103" s="183"/>
      <c r="F103" s="183"/>
      <c r="G103" s="16">
        <v>95</v>
      </c>
      <c r="H103" s="58">
        <f>SUM(H104:H114)</f>
        <v>153369603</v>
      </c>
      <c r="I103" s="58">
        <f>SUM(I104:I114)</f>
        <v>183974058</v>
      </c>
    </row>
    <row r="104" spans="1:9" ht="12.75" customHeight="1">
      <c r="A104" s="181" t="s">
        <v>93</v>
      </c>
      <c r="B104" s="181"/>
      <c r="C104" s="181"/>
      <c r="D104" s="181"/>
      <c r="E104" s="181"/>
      <c r="F104" s="181"/>
      <c r="G104" s="15">
        <v>96</v>
      </c>
      <c r="H104" s="44"/>
      <c r="I104" s="44"/>
    </row>
    <row r="105" spans="1:9" ht="12.75" customHeight="1">
      <c r="A105" s="181" t="s">
        <v>94</v>
      </c>
      <c r="B105" s="181"/>
      <c r="C105" s="181"/>
      <c r="D105" s="181"/>
      <c r="E105" s="181"/>
      <c r="F105" s="181"/>
      <c r="G105" s="15">
        <v>97</v>
      </c>
      <c r="H105" s="43"/>
      <c r="I105" s="43"/>
    </row>
    <row r="106" spans="1:9" ht="12.75" customHeight="1">
      <c r="A106" s="181" t="s">
        <v>95</v>
      </c>
      <c r="B106" s="181"/>
      <c r="C106" s="181"/>
      <c r="D106" s="181"/>
      <c r="E106" s="181"/>
      <c r="F106" s="181"/>
      <c r="G106" s="15">
        <v>98</v>
      </c>
      <c r="H106" s="43"/>
      <c r="I106" s="43"/>
    </row>
    <row r="107" spans="1:9" ht="22.2" customHeight="1">
      <c r="A107" s="181" t="s">
        <v>96</v>
      </c>
      <c r="B107" s="181"/>
      <c r="C107" s="181"/>
      <c r="D107" s="181"/>
      <c r="E107" s="181"/>
      <c r="F107" s="181"/>
      <c r="G107" s="15">
        <v>99</v>
      </c>
      <c r="H107" s="43"/>
      <c r="I107" s="43"/>
    </row>
    <row r="108" spans="1:9" ht="12.75" customHeight="1">
      <c r="A108" s="181" t="s">
        <v>97</v>
      </c>
      <c r="B108" s="181"/>
      <c r="C108" s="181"/>
      <c r="D108" s="181"/>
      <c r="E108" s="181"/>
      <c r="F108" s="181"/>
      <c r="G108" s="15">
        <v>100</v>
      </c>
      <c r="H108" s="43"/>
      <c r="I108" s="43"/>
    </row>
    <row r="109" spans="1:9" ht="12.75" customHeight="1">
      <c r="A109" s="181" t="s">
        <v>98</v>
      </c>
      <c r="B109" s="181"/>
      <c r="C109" s="181"/>
      <c r="D109" s="181"/>
      <c r="E109" s="181"/>
      <c r="F109" s="181"/>
      <c r="G109" s="15">
        <v>101</v>
      </c>
      <c r="H109" s="43">
        <v>149812621</v>
      </c>
      <c r="I109" s="43">
        <v>180232700</v>
      </c>
    </row>
    <row r="110" spans="1:9" ht="12.75" customHeight="1">
      <c r="A110" s="181" t="s">
        <v>99</v>
      </c>
      <c r="B110" s="181"/>
      <c r="C110" s="181"/>
      <c r="D110" s="181"/>
      <c r="E110" s="181"/>
      <c r="F110" s="181"/>
      <c r="G110" s="15">
        <v>102</v>
      </c>
      <c r="H110" s="43"/>
      <c r="I110" s="43"/>
    </row>
    <row r="111" spans="1:9" ht="12.75" customHeight="1">
      <c r="A111" s="181" t="s">
        <v>100</v>
      </c>
      <c r="B111" s="181"/>
      <c r="C111" s="181"/>
      <c r="D111" s="181"/>
      <c r="E111" s="181"/>
      <c r="F111" s="181"/>
      <c r="G111" s="15">
        <v>103</v>
      </c>
      <c r="H111" s="44"/>
      <c r="I111" s="44"/>
    </row>
    <row r="112" spans="1:9" ht="12.75" customHeight="1">
      <c r="A112" s="181" t="s">
        <v>101</v>
      </c>
      <c r="B112" s="181"/>
      <c r="C112" s="181"/>
      <c r="D112" s="181"/>
      <c r="E112" s="181"/>
      <c r="F112" s="181"/>
      <c r="G112" s="15">
        <v>104</v>
      </c>
      <c r="H112" s="43"/>
      <c r="I112" s="43"/>
    </row>
    <row r="113" spans="1:9" ht="12.75" customHeight="1">
      <c r="A113" s="181" t="s">
        <v>102</v>
      </c>
      <c r="B113" s="181"/>
      <c r="C113" s="181"/>
      <c r="D113" s="181"/>
      <c r="E113" s="181"/>
      <c r="F113" s="181"/>
      <c r="G113" s="15">
        <v>105</v>
      </c>
      <c r="H113" s="57">
        <v>3556982</v>
      </c>
      <c r="I113" s="57">
        <v>3741358</v>
      </c>
    </row>
    <row r="114" spans="1:9" ht="12.75" customHeight="1">
      <c r="A114" s="181" t="s">
        <v>103</v>
      </c>
      <c r="B114" s="181"/>
      <c r="C114" s="181"/>
      <c r="D114" s="181"/>
      <c r="E114" s="181"/>
      <c r="F114" s="181"/>
      <c r="G114" s="15">
        <v>106</v>
      </c>
      <c r="H114" s="57"/>
      <c r="I114" s="57"/>
    </row>
    <row r="115" spans="1:9" ht="12.75" customHeight="1">
      <c r="A115" s="183" t="s">
        <v>104</v>
      </c>
      <c r="B115" s="183"/>
      <c r="C115" s="183"/>
      <c r="D115" s="183"/>
      <c r="E115" s="183"/>
      <c r="F115" s="183"/>
      <c r="G115" s="16">
        <v>107</v>
      </c>
      <c r="H115" s="58">
        <f>SUM(H116:H129)</f>
        <v>84526130</v>
      </c>
      <c r="I115" s="58">
        <f>SUM(I116:I129)</f>
        <v>124838089</v>
      </c>
    </row>
    <row r="116" spans="1:9" ht="12.75" customHeight="1">
      <c r="A116" s="181" t="s">
        <v>93</v>
      </c>
      <c r="B116" s="181"/>
      <c r="C116" s="181"/>
      <c r="D116" s="181"/>
      <c r="E116" s="181"/>
      <c r="F116" s="181"/>
      <c r="G116" s="15">
        <v>108</v>
      </c>
      <c r="H116" s="43"/>
      <c r="I116" s="43"/>
    </row>
    <row r="117" spans="1:9" ht="12.75" customHeight="1">
      <c r="A117" s="181" t="s">
        <v>94</v>
      </c>
      <c r="B117" s="181"/>
      <c r="C117" s="181"/>
      <c r="D117" s="181"/>
      <c r="E117" s="181"/>
      <c r="F117" s="181"/>
      <c r="G117" s="15">
        <v>109</v>
      </c>
      <c r="H117" s="43"/>
      <c r="I117" s="43"/>
    </row>
    <row r="118" spans="1:9" ht="12.75" customHeight="1">
      <c r="A118" s="181" t="s">
        <v>95</v>
      </c>
      <c r="B118" s="181"/>
      <c r="C118" s="181"/>
      <c r="D118" s="181"/>
      <c r="E118" s="181"/>
      <c r="F118" s="181"/>
      <c r="G118" s="15">
        <v>110</v>
      </c>
      <c r="H118" s="43"/>
      <c r="I118" s="43"/>
    </row>
    <row r="119" spans="1:9" ht="25.95" customHeight="1">
      <c r="A119" s="181" t="s">
        <v>96</v>
      </c>
      <c r="B119" s="181"/>
      <c r="C119" s="181"/>
      <c r="D119" s="181"/>
      <c r="E119" s="181"/>
      <c r="F119" s="181"/>
      <c r="G119" s="15">
        <v>111</v>
      </c>
      <c r="H119" s="43"/>
      <c r="I119" s="43"/>
    </row>
    <row r="120" spans="1:9" ht="12.75" customHeight="1">
      <c r="A120" s="181" t="s">
        <v>97</v>
      </c>
      <c r="B120" s="181"/>
      <c r="C120" s="181"/>
      <c r="D120" s="181"/>
      <c r="E120" s="181"/>
      <c r="F120" s="181"/>
      <c r="G120" s="15">
        <v>112</v>
      </c>
      <c r="H120" s="43"/>
      <c r="I120" s="43"/>
    </row>
    <row r="121" spans="1:9" ht="12.75" customHeight="1">
      <c r="A121" s="181" t="s">
        <v>98</v>
      </c>
      <c r="B121" s="181"/>
      <c r="C121" s="181"/>
      <c r="D121" s="181"/>
      <c r="E121" s="181"/>
      <c r="F121" s="181"/>
      <c r="G121" s="15">
        <v>113</v>
      </c>
      <c r="H121" s="43">
        <v>51767086</v>
      </c>
      <c r="I121" s="43">
        <v>92440295</v>
      </c>
    </row>
    <row r="122" spans="1:9" ht="12.75" customHeight="1">
      <c r="A122" s="181" t="s">
        <v>99</v>
      </c>
      <c r="B122" s="181"/>
      <c r="C122" s="181"/>
      <c r="D122" s="181"/>
      <c r="E122" s="181"/>
      <c r="F122" s="181"/>
      <c r="G122" s="15">
        <v>114</v>
      </c>
      <c r="H122" s="43">
        <v>9452750</v>
      </c>
      <c r="I122" s="43">
        <v>4646613</v>
      </c>
    </row>
    <row r="123" spans="1:9" ht="12.75" customHeight="1">
      <c r="A123" s="181" t="s">
        <v>100</v>
      </c>
      <c r="B123" s="181"/>
      <c r="C123" s="181"/>
      <c r="D123" s="181"/>
      <c r="E123" s="181"/>
      <c r="F123" s="181"/>
      <c r="G123" s="15">
        <v>115</v>
      </c>
      <c r="H123" s="43">
        <v>10306705</v>
      </c>
      <c r="I123" s="43">
        <v>16353124</v>
      </c>
    </row>
    <row r="124" spans="1:9">
      <c r="A124" s="181" t="s">
        <v>101</v>
      </c>
      <c r="B124" s="181"/>
      <c r="C124" s="181"/>
      <c r="D124" s="181"/>
      <c r="E124" s="181"/>
      <c r="F124" s="181"/>
      <c r="G124" s="15">
        <v>116</v>
      </c>
      <c r="H124" s="43"/>
      <c r="I124" s="43"/>
    </row>
    <row r="125" spans="1:9">
      <c r="A125" s="181" t="s">
        <v>105</v>
      </c>
      <c r="B125" s="181"/>
      <c r="C125" s="181"/>
      <c r="D125" s="181"/>
      <c r="E125" s="181"/>
      <c r="F125" s="181"/>
      <c r="G125" s="15">
        <v>117</v>
      </c>
      <c r="H125" s="43">
        <v>7724287</v>
      </c>
      <c r="I125" s="43">
        <v>4496563</v>
      </c>
    </row>
    <row r="126" spans="1:9">
      <c r="A126" s="181" t="s">
        <v>106</v>
      </c>
      <c r="B126" s="181"/>
      <c r="C126" s="181"/>
      <c r="D126" s="181"/>
      <c r="E126" s="181"/>
      <c r="F126" s="181"/>
      <c r="G126" s="15">
        <v>118</v>
      </c>
      <c r="H126" s="43">
        <v>1515723</v>
      </c>
      <c r="I126" s="43">
        <v>556564</v>
      </c>
    </row>
    <row r="127" spans="1:9">
      <c r="A127" s="181" t="s">
        <v>107</v>
      </c>
      <c r="B127" s="181"/>
      <c r="C127" s="181"/>
      <c r="D127" s="181"/>
      <c r="E127" s="181"/>
      <c r="F127" s="181"/>
      <c r="G127" s="15">
        <v>119</v>
      </c>
      <c r="H127" s="43"/>
      <c r="I127" s="43"/>
    </row>
    <row r="128" spans="1:9">
      <c r="A128" s="181" t="s">
        <v>108</v>
      </c>
      <c r="B128" s="181"/>
      <c r="C128" s="181"/>
      <c r="D128" s="181"/>
      <c r="E128" s="181"/>
      <c r="F128" s="181"/>
      <c r="G128" s="15">
        <v>120</v>
      </c>
      <c r="H128" s="57"/>
      <c r="I128" s="57"/>
    </row>
    <row r="129" spans="1:9">
      <c r="A129" s="181" t="s">
        <v>109</v>
      </c>
      <c r="B129" s="181"/>
      <c r="C129" s="181"/>
      <c r="D129" s="181"/>
      <c r="E129" s="181"/>
      <c r="F129" s="181"/>
      <c r="G129" s="15">
        <v>121</v>
      </c>
      <c r="H129" s="57">
        <v>3759579</v>
      </c>
      <c r="I129" s="57">
        <v>6344930</v>
      </c>
    </row>
    <row r="130" spans="1:9" ht="22.2" customHeight="1">
      <c r="A130" s="182" t="s">
        <v>110</v>
      </c>
      <c r="B130" s="182"/>
      <c r="C130" s="182"/>
      <c r="D130" s="182"/>
      <c r="E130" s="182"/>
      <c r="F130" s="182"/>
      <c r="G130" s="15">
        <v>122</v>
      </c>
      <c r="H130" s="57">
        <v>3260620</v>
      </c>
      <c r="I130" s="57">
        <v>1987162</v>
      </c>
    </row>
    <row r="131" spans="1:9">
      <c r="A131" s="183" t="s">
        <v>111</v>
      </c>
      <c r="B131" s="183"/>
      <c r="C131" s="183"/>
      <c r="D131" s="183"/>
      <c r="E131" s="183"/>
      <c r="F131" s="183"/>
      <c r="G131" s="16">
        <v>123</v>
      </c>
      <c r="H131" s="58">
        <f>H75+H96+H103+H115+H130</f>
        <v>1015425565</v>
      </c>
      <c r="I131" s="58">
        <f>I75+I96+I103+I115+I130</f>
        <v>931599989</v>
      </c>
    </row>
    <row r="132" spans="1:9">
      <c r="A132" s="184" t="s">
        <v>112</v>
      </c>
      <c r="B132" s="184"/>
      <c r="C132" s="184"/>
      <c r="D132" s="184"/>
      <c r="E132" s="184"/>
      <c r="F132" s="184"/>
      <c r="G132" s="18">
        <v>124</v>
      </c>
      <c r="H132" s="59">
        <v>4452613</v>
      </c>
      <c r="I132" s="59"/>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P38" sqref="P38"/>
    </sheetView>
  </sheetViews>
  <sheetFormatPr defaultRowHeight="13.2"/>
  <cols>
    <col min="1" max="7" width="9.109375" style="11"/>
    <col min="8" max="9" width="18.5546875" style="54"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49" t="s">
        <v>114</v>
      </c>
      <c r="B1" s="205"/>
      <c r="C1" s="205"/>
      <c r="D1" s="205"/>
      <c r="E1" s="205"/>
      <c r="F1" s="205"/>
      <c r="G1" s="205"/>
      <c r="H1" s="205"/>
      <c r="I1" s="205"/>
    </row>
    <row r="2" spans="1:9">
      <c r="A2" s="248" t="s">
        <v>403</v>
      </c>
      <c r="B2" s="207"/>
      <c r="C2" s="207"/>
      <c r="D2" s="207"/>
      <c r="E2" s="207"/>
      <c r="F2" s="207"/>
      <c r="G2" s="207"/>
      <c r="H2" s="207"/>
      <c r="I2" s="207"/>
    </row>
    <row r="3" spans="1:9">
      <c r="A3" s="227" t="s">
        <v>319</v>
      </c>
      <c r="B3" s="228"/>
      <c r="C3" s="228"/>
      <c r="D3" s="228"/>
      <c r="E3" s="228"/>
      <c r="F3" s="228"/>
      <c r="G3" s="228"/>
      <c r="H3" s="228"/>
      <c r="I3" s="228"/>
    </row>
    <row r="4" spans="1:9">
      <c r="A4" s="247" t="s">
        <v>402</v>
      </c>
      <c r="B4" s="214"/>
      <c r="C4" s="214"/>
      <c r="D4" s="214"/>
      <c r="E4" s="214"/>
      <c r="F4" s="214"/>
      <c r="G4" s="214"/>
      <c r="H4" s="214"/>
      <c r="I4" s="215"/>
    </row>
    <row r="5" spans="1:9" ht="22.8" thickBot="1">
      <c r="A5" s="245" t="s">
        <v>2</v>
      </c>
      <c r="B5" s="220"/>
      <c r="C5" s="220"/>
      <c r="D5" s="220"/>
      <c r="E5" s="220"/>
      <c r="F5" s="221"/>
      <c r="G5" s="12" t="s">
        <v>115</v>
      </c>
      <c r="H5" s="45" t="s">
        <v>335</v>
      </c>
      <c r="I5" s="45" t="s">
        <v>311</v>
      </c>
    </row>
    <row r="6" spans="1:9">
      <c r="A6" s="246">
        <v>1</v>
      </c>
      <c r="B6" s="217"/>
      <c r="C6" s="217"/>
      <c r="D6" s="217"/>
      <c r="E6" s="217"/>
      <c r="F6" s="218"/>
      <c r="G6" s="14">
        <v>2</v>
      </c>
      <c r="H6" s="19">
        <v>3</v>
      </c>
      <c r="I6" s="19">
        <v>4</v>
      </c>
    </row>
    <row r="7" spans="1:9">
      <c r="A7" s="243" t="s">
        <v>128</v>
      </c>
      <c r="B7" s="243"/>
      <c r="C7" s="243"/>
      <c r="D7" s="243"/>
      <c r="E7" s="243"/>
      <c r="F7" s="243"/>
      <c r="G7" s="23">
        <v>125</v>
      </c>
      <c r="H7" s="62">
        <f>SUM(H8:H12)</f>
        <v>325967694</v>
      </c>
      <c r="I7" s="62">
        <f>SUM(I8:I12)</f>
        <v>110651804</v>
      </c>
    </row>
    <row r="8" spans="1:9">
      <c r="A8" s="181" t="s">
        <v>129</v>
      </c>
      <c r="B8" s="181"/>
      <c r="C8" s="181"/>
      <c r="D8" s="181"/>
      <c r="E8" s="181"/>
      <c r="F8" s="181"/>
      <c r="G8" s="15">
        <v>126</v>
      </c>
      <c r="H8" s="57"/>
      <c r="I8" s="57"/>
    </row>
    <row r="9" spans="1:9">
      <c r="A9" s="181" t="s">
        <v>130</v>
      </c>
      <c r="B9" s="181"/>
      <c r="C9" s="181"/>
      <c r="D9" s="181"/>
      <c r="E9" s="181"/>
      <c r="F9" s="181"/>
      <c r="G9" s="15">
        <v>127</v>
      </c>
      <c r="H9" s="57">
        <v>312418041</v>
      </c>
      <c r="I9" s="57">
        <v>73148256</v>
      </c>
    </row>
    <row r="10" spans="1:9">
      <c r="A10" s="181" t="s">
        <v>131</v>
      </c>
      <c r="B10" s="181"/>
      <c r="C10" s="181"/>
      <c r="D10" s="181"/>
      <c r="E10" s="181"/>
      <c r="F10" s="181"/>
      <c r="G10" s="15">
        <v>128</v>
      </c>
      <c r="H10" s="57"/>
      <c r="I10" s="57"/>
    </row>
    <row r="11" spans="1:9">
      <c r="A11" s="181" t="s">
        <v>132</v>
      </c>
      <c r="B11" s="181"/>
      <c r="C11" s="181"/>
      <c r="D11" s="181"/>
      <c r="E11" s="181"/>
      <c r="F11" s="181"/>
      <c r="G11" s="15">
        <v>129</v>
      </c>
      <c r="H11" s="57"/>
      <c r="I11" s="57"/>
    </row>
    <row r="12" spans="1:9">
      <c r="A12" s="181" t="s">
        <v>133</v>
      </c>
      <c r="B12" s="181"/>
      <c r="C12" s="181"/>
      <c r="D12" s="181"/>
      <c r="E12" s="181"/>
      <c r="F12" s="181"/>
      <c r="G12" s="15">
        <v>130</v>
      </c>
      <c r="H12" s="57">
        <v>13549653</v>
      </c>
      <c r="I12" s="57">
        <v>37503548</v>
      </c>
    </row>
    <row r="13" spans="1:9">
      <c r="A13" s="183" t="s">
        <v>134</v>
      </c>
      <c r="B13" s="183"/>
      <c r="C13" s="183"/>
      <c r="D13" s="183"/>
      <c r="E13" s="183"/>
      <c r="F13" s="183"/>
      <c r="G13" s="16">
        <v>131</v>
      </c>
      <c r="H13" s="58">
        <f>H14+H15+H19+H23+H24+H25+H28+H35</f>
        <v>310409186</v>
      </c>
      <c r="I13" s="58">
        <f>I14+I15+I19+I23+I24+I25+I28+I35</f>
        <v>274970725</v>
      </c>
    </row>
    <row r="14" spans="1:9">
      <c r="A14" s="181" t="s">
        <v>116</v>
      </c>
      <c r="B14" s="181"/>
      <c r="C14" s="181"/>
      <c r="D14" s="181"/>
      <c r="E14" s="181"/>
      <c r="F14" s="181"/>
      <c r="G14" s="15">
        <v>132</v>
      </c>
      <c r="H14" s="57"/>
      <c r="I14" s="57"/>
    </row>
    <row r="15" spans="1:9">
      <c r="A15" s="242" t="s">
        <v>135</v>
      </c>
      <c r="B15" s="242"/>
      <c r="C15" s="242"/>
      <c r="D15" s="242"/>
      <c r="E15" s="242"/>
      <c r="F15" s="242"/>
      <c r="G15" s="16">
        <v>133</v>
      </c>
      <c r="H15" s="58">
        <f>SUM(H16:H18)</f>
        <v>94175901</v>
      </c>
      <c r="I15" s="58">
        <f>SUM(I16:I18)</f>
        <v>52790301</v>
      </c>
    </row>
    <row r="16" spans="1:9">
      <c r="A16" s="241" t="s">
        <v>136</v>
      </c>
      <c r="B16" s="241"/>
      <c r="C16" s="241"/>
      <c r="D16" s="241"/>
      <c r="E16" s="241"/>
      <c r="F16" s="241"/>
      <c r="G16" s="15">
        <v>134</v>
      </c>
      <c r="H16" s="57">
        <v>51817476</v>
      </c>
      <c r="I16" s="57">
        <v>17422809</v>
      </c>
    </row>
    <row r="17" spans="1:9">
      <c r="A17" s="241" t="s">
        <v>137</v>
      </c>
      <c r="B17" s="241"/>
      <c r="C17" s="241"/>
      <c r="D17" s="241"/>
      <c r="E17" s="241"/>
      <c r="F17" s="241"/>
      <c r="G17" s="15">
        <v>135</v>
      </c>
      <c r="H17" s="57">
        <v>208194</v>
      </c>
      <c r="I17" s="57">
        <v>12979</v>
      </c>
    </row>
    <row r="18" spans="1:9">
      <c r="A18" s="241" t="s">
        <v>138</v>
      </c>
      <c r="B18" s="241"/>
      <c r="C18" s="241"/>
      <c r="D18" s="241"/>
      <c r="E18" s="241"/>
      <c r="F18" s="241"/>
      <c r="G18" s="15">
        <v>136</v>
      </c>
      <c r="H18" s="57">
        <v>42150231</v>
      </c>
      <c r="I18" s="57">
        <v>35354513</v>
      </c>
    </row>
    <row r="19" spans="1:9">
      <c r="A19" s="242" t="s">
        <v>139</v>
      </c>
      <c r="B19" s="242"/>
      <c r="C19" s="242"/>
      <c r="D19" s="242"/>
      <c r="E19" s="242"/>
      <c r="F19" s="242"/>
      <c r="G19" s="16">
        <v>137</v>
      </c>
      <c r="H19" s="58">
        <f>SUM(H20:H22)</f>
        <v>86328595</v>
      </c>
      <c r="I19" s="58">
        <f>SUM(I20:I22)</f>
        <v>58126188</v>
      </c>
    </row>
    <row r="20" spans="1:9">
      <c r="A20" s="241" t="s">
        <v>117</v>
      </c>
      <c r="B20" s="241"/>
      <c r="C20" s="241"/>
      <c r="D20" s="241"/>
      <c r="E20" s="241"/>
      <c r="F20" s="241"/>
      <c r="G20" s="15">
        <v>138</v>
      </c>
      <c r="H20" s="57">
        <v>56650234</v>
      </c>
      <c r="I20" s="57">
        <v>38565544</v>
      </c>
    </row>
    <row r="21" spans="1:9">
      <c r="A21" s="241" t="s">
        <v>118</v>
      </c>
      <c r="B21" s="241"/>
      <c r="C21" s="241"/>
      <c r="D21" s="241"/>
      <c r="E21" s="241"/>
      <c r="F21" s="241"/>
      <c r="G21" s="15">
        <v>139</v>
      </c>
      <c r="H21" s="57">
        <v>19460284</v>
      </c>
      <c r="I21" s="57">
        <v>12455373</v>
      </c>
    </row>
    <row r="22" spans="1:9">
      <c r="A22" s="241" t="s">
        <v>119</v>
      </c>
      <c r="B22" s="241"/>
      <c r="C22" s="241"/>
      <c r="D22" s="241"/>
      <c r="E22" s="241"/>
      <c r="F22" s="241"/>
      <c r="G22" s="15">
        <v>140</v>
      </c>
      <c r="H22" s="57">
        <v>10218077</v>
      </c>
      <c r="I22" s="57">
        <v>7105271</v>
      </c>
    </row>
    <row r="23" spans="1:9">
      <c r="A23" s="181" t="s">
        <v>120</v>
      </c>
      <c r="B23" s="181"/>
      <c r="C23" s="181"/>
      <c r="D23" s="181"/>
      <c r="E23" s="181"/>
      <c r="F23" s="181"/>
      <c r="G23" s="15">
        <v>141</v>
      </c>
      <c r="H23" s="57">
        <v>103350474</v>
      </c>
      <c r="I23" s="57">
        <v>109751506</v>
      </c>
    </row>
    <row r="24" spans="1:9">
      <c r="A24" s="181" t="s">
        <v>121</v>
      </c>
      <c r="B24" s="181"/>
      <c r="C24" s="181"/>
      <c r="D24" s="181"/>
      <c r="E24" s="181"/>
      <c r="F24" s="181"/>
      <c r="G24" s="15">
        <v>142</v>
      </c>
      <c r="H24" s="57"/>
      <c r="I24" s="57"/>
    </row>
    <row r="25" spans="1:9">
      <c r="A25" s="242" t="s">
        <v>140</v>
      </c>
      <c r="B25" s="242"/>
      <c r="C25" s="242"/>
      <c r="D25" s="242"/>
      <c r="E25" s="242"/>
      <c r="F25" s="242"/>
      <c r="G25" s="16">
        <v>143</v>
      </c>
      <c r="H25" s="58">
        <f>H26+H27</f>
        <v>4343795</v>
      </c>
      <c r="I25" s="58">
        <f>I26+I27</f>
        <v>22916579</v>
      </c>
    </row>
    <row r="26" spans="1:9">
      <c r="A26" s="241" t="s">
        <v>141</v>
      </c>
      <c r="B26" s="241"/>
      <c r="C26" s="241"/>
      <c r="D26" s="241"/>
      <c r="E26" s="241"/>
      <c r="F26" s="241"/>
      <c r="G26" s="15">
        <v>144</v>
      </c>
      <c r="H26" s="57">
        <v>3244572</v>
      </c>
      <c r="I26" s="57">
        <v>22228346</v>
      </c>
    </row>
    <row r="27" spans="1:9">
      <c r="A27" s="241" t="s">
        <v>142</v>
      </c>
      <c r="B27" s="241"/>
      <c r="C27" s="241"/>
      <c r="D27" s="241"/>
      <c r="E27" s="241"/>
      <c r="F27" s="241"/>
      <c r="G27" s="15">
        <v>145</v>
      </c>
      <c r="H27" s="57">
        <v>1099223</v>
      </c>
      <c r="I27" s="57">
        <v>688233</v>
      </c>
    </row>
    <row r="28" spans="1:9">
      <c r="A28" s="242" t="s">
        <v>143</v>
      </c>
      <c r="B28" s="242"/>
      <c r="C28" s="242"/>
      <c r="D28" s="242"/>
      <c r="E28" s="242"/>
      <c r="F28" s="242"/>
      <c r="G28" s="16">
        <v>146</v>
      </c>
      <c r="H28" s="58">
        <f>SUM(H29:H34)</f>
        <v>658605</v>
      </c>
      <c r="I28" s="58">
        <f>SUM(I29:I34)</f>
        <v>8166238</v>
      </c>
    </row>
    <row r="29" spans="1:9">
      <c r="A29" s="241" t="s">
        <v>144</v>
      </c>
      <c r="B29" s="241"/>
      <c r="C29" s="241"/>
      <c r="D29" s="241"/>
      <c r="E29" s="241"/>
      <c r="F29" s="241"/>
      <c r="G29" s="15">
        <v>147</v>
      </c>
      <c r="H29" s="57"/>
      <c r="I29" s="57"/>
    </row>
    <row r="30" spans="1:9">
      <c r="A30" s="241" t="s">
        <v>145</v>
      </c>
      <c r="B30" s="241"/>
      <c r="C30" s="241"/>
      <c r="D30" s="241"/>
      <c r="E30" s="241"/>
      <c r="F30" s="241"/>
      <c r="G30" s="15">
        <v>148</v>
      </c>
      <c r="H30" s="57"/>
      <c r="I30" s="57"/>
    </row>
    <row r="31" spans="1:9">
      <c r="A31" s="241" t="s">
        <v>146</v>
      </c>
      <c r="B31" s="241"/>
      <c r="C31" s="241"/>
      <c r="D31" s="241"/>
      <c r="E31" s="241"/>
      <c r="F31" s="241"/>
      <c r="G31" s="15">
        <v>149</v>
      </c>
      <c r="H31" s="57">
        <v>658605</v>
      </c>
      <c r="I31" s="57">
        <v>8166238</v>
      </c>
    </row>
    <row r="32" spans="1:9">
      <c r="A32" s="241" t="s">
        <v>147</v>
      </c>
      <c r="B32" s="241"/>
      <c r="C32" s="241"/>
      <c r="D32" s="241"/>
      <c r="E32" s="241"/>
      <c r="F32" s="241"/>
      <c r="G32" s="15">
        <v>150</v>
      </c>
      <c r="H32" s="57"/>
      <c r="I32" s="57"/>
    </row>
    <row r="33" spans="1:9">
      <c r="A33" s="241" t="s">
        <v>148</v>
      </c>
      <c r="B33" s="241"/>
      <c r="C33" s="241"/>
      <c r="D33" s="241"/>
      <c r="E33" s="241"/>
      <c r="F33" s="241"/>
      <c r="G33" s="15">
        <v>151</v>
      </c>
      <c r="H33" s="57"/>
      <c r="I33" s="57"/>
    </row>
    <row r="34" spans="1:9">
      <c r="A34" s="241" t="s">
        <v>149</v>
      </c>
      <c r="B34" s="241"/>
      <c r="C34" s="241"/>
      <c r="D34" s="241"/>
      <c r="E34" s="241"/>
      <c r="F34" s="241"/>
      <c r="G34" s="15">
        <v>152</v>
      </c>
      <c r="H34" s="57"/>
      <c r="I34" s="57"/>
    </row>
    <row r="35" spans="1:9">
      <c r="A35" s="181" t="s">
        <v>122</v>
      </c>
      <c r="B35" s="181"/>
      <c r="C35" s="181"/>
      <c r="D35" s="181"/>
      <c r="E35" s="181"/>
      <c r="F35" s="181"/>
      <c r="G35" s="15">
        <v>153</v>
      </c>
      <c r="H35" s="57">
        <v>21551816</v>
      </c>
      <c r="I35" s="57">
        <v>23219913</v>
      </c>
    </row>
    <row r="36" spans="1:9">
      <c r="A36" s="183" t="s">
        <v>150</v>
      </c>
      <c r="B36" s="183"/>
      <c r="C36" s="183"/>
      <c r="D36" s="183"/>
      <c r="E36" s="183"/>
      <c r="F36" s="183"/>
      <c r="G36" s="16">
        <v>154</v>
      </c>
      <c r="H36" s="58">
        <f>SUM(H37:H46)</f>
        <v>1009832</v>
      </c>
      <c r="I36" s="58">
        <f>SUM(I37:I46)</f>
        <v>262574</v>
      </c>
    </row>
    <row r="37" spans="1:9">
      <c r="A37" s="181" t="s">
        <v>151</v>
      </c>
      <c r="B37" s="181"/>
      <c r="C37" s="181"/>
      <c r="D37" s="181"/>
      <c r="E37" s="181"/>
      <c r="F37" s="181"/>
      <c r="G37" s="15">
        <v>155</v>
      </c>
      <c r="H37" s="57"/>
      <c r="I37" s="57"/>
    </row>
    <row r="38" spans="1:9" ht="25.2" customHeight="1">
      <c r="A38" s="181" t="s">
        <v>152</v>
      </c>
      <c r="B38" s="181"/>
      <c r="C38" s="181"/>
      <c r="D38" s="181"/>
      <c r="E38" s="181"/>
      <c r="F38" s="181"/>
      <c r="G38" s="15">
        <v>156</v>
      </c>
      <c r="H38" s="57"/>
      <c r="I38" s="57"/>
    </row>
    <row r="39" spans="1:9" ht="28.2" customHeight="1">
      <c r="A39" s="181" t="s">
        <v>153</v>
      </c>
      <c r="B39" s="181"/>
      <c r="C39" s="181"/>
      <c r="D39" s="181"/>
      <c r="E39" s="181"/>
      <c r="F39" s="181"/>
      <c r="G39" s="15">
        <v>157</v>
      </c>
      <c r="H39" s="57"/>
      <c r="I39" s="57"/>
    </row>
    <row r="40" spans="1:9" ht="28.2" customHeight="1">
      <c r="A40" s="181" t="s">
        <v>154</v>
      </c>
      <c r="B40" s="181"/>
      <c r="C40" s="181"/>
      <c r="D40" s="181"/>
      <c r="E40" s="181"/>
      <c r="F40" s="181"/>
      <c r="G40" s="15">
        <v>158</v>
      </c>
      <c r="H40" s="57"/>
      <c r="I40" s="57"/>
    </row>
    <row r="41" spans="1:9" ht="22.95" customHeight="1">
      <c r="A41" s="181" t="s">
        <v>155</v>
      </c>
      <c r="B41" s="181"/>
      <c r="C41" s="181"/>
      <c r="D41" s="181"/>
      <c r="E41" s="181"/>
      <c r="F41" s="181"/>
      <c r="G41" s="15">
        <v>159</v>
      </c>
      <c r="H41" s="57"/>
      <c r="I41" s="57"/>
    </row>
    <row r="42" spans="1:9">
      <c r="A42" s="181" t="s">
        <v>156</v>
      </c>
      <c r="B42" s="181"/>
      <c r="C42" s="181"/>
      <c r="D42" s="181"/>
      <c r="E42" s="181"/>
      <c r="F42" s="181"/>
      <c r="G42" s="15">
        <v>160</v>
      </c>
      <c r="H42" s="57"/>
      <c r="I42" s="57"/>
    </row>
    <row r="43" spans="1:9">
      <c r="A43" s="181" t="s">
        <v>157</v>
      </c>
      <c r="B43" s="181"/>
      <c r="C43" s="181"/>
      <c r="D43" s="181"/>
      <c r="E43" s="181"/>
      <c r="F43" s="181"/>
      <c r="G43" s="15">
        <v>161</v>
      </c>
      <c r="H43" s="57">
        <v>406989</v>
      </c>
      <c r="I43" s="57">
        <v>2289</v>
      </c>
    </row>
    <row r="44" spans="1:9">
      <c r="A44" s="181" t="s">
        <v>158</v>
      </c>
      <c r="B44" s="181"/>
      <c r="C44" s="181"/>
      <c r="D44" s="181"/>
      <c r="E44" s="181"/>
      <c r="F44" s="181"/>
      <c r="G44" s="15">
        <v>162</v>
      </c>
      <c r="H44" s="57">
        <v>602843</v>
      </c>
      <c r="I44" s="57">
        <v>260285</v>
      </c>
    </row>
    <row r="45" spans="1:9">
      <c r="A45" s="181" t="s">
        <v>159</v>
      </c>
      <c r="B45" s="181"/>
      <c r="C45" s="181"/>
      <c r="D45" s="181"/>
      <c r="E45" s="181"/>
      <c r="F45" s="181"/>
      <c r="G45" s="15">
        <v>163</v>
      </c>
      <c r="H45" s="57"/>
      <c r="I45" s="57"/>
    </row>
    <row r="46" spans="1:9">
      <c r="A46" s="181" t="s">
        <v>160</v>
      </c>
      <c r="B46" s="181"/>
      <c r="C46" s="181"/>
      <c r="D46" s="181"/>
      <c r="E46" s="181"/>
      <c r="F46" s="181"/>
      <c r="G46" s="15">
        <v>164</v>
      </c>
      <c r="H46" s="57"/>
      <c r="I46" s="57"/>
    </row>
    <row r="47" spans="1:9">
      <c r="A47" s="183" t="s">
        <v>161</v>
      </c>
      <c r="B47" s="183"/>
      <c r="C47" s="183"/>
      <c r="D47" s="183"/>
      <c r="E47" s="183"/>
      <c r="F47" s="183"/>
      <c r="G47" s="16">
        <v>165</v>
      </c>
      <c r="H47" s="58">
        <f>SUM(H48:H54)</f>
        <v>3313439</v>
      </c>
      <c r="I47" s="58">
        <f>SUM(I48:I54)</f>
        <v>8078650</v>
      </c>
    </row>
    <row r="48" spans="1:9" ht="23.4" customHeight="1">
      <c r="A48" s="181" t="s">
        <v>162</v>
      </c>
      <c r="B48" s="181"/>
      <c r="C48" s="181"/>
      <c r="D48" s="181"/>
      <c r="E48" s="181"/>
      <c r="F48" s="181"/>
      <c r="G48" s="15">
        <v>166</v>
      </c>
      <c r="H48" s="57"/>
      <c r="I48" s="57"/>
    </row>
    <row r="49" spans="1:9">
      <c r="A49" s="238" t="s">
        <v>163</v>
      </c>
      <c r="B49" s="238"/>
      <c r="C49" s="238"/>
      <c r="D49" s="238"/>
      <c r="E49" s="238"/>
      <c r="F49" s="238"/>
      <c r="G49" s="15">
        <v>167</v>
      </c>
      <c r="H49" s="57"/>
      <c r="I49" s="57"/>
    </row>
    <row r="50" spans="1:9">
      <c r="A50" s="238" t="s">
        <v>164</v>
      </c>
      <c r="B50" s="238"/>
      <c r="C50" s="238"/>
      <c r="D50" s="238"/>
      <c r="E50" s="238"/>
      <c r="F50" s="238"/>
      <c r="G50" s="15">
        <v>168</v>
      </c>
      <c r="H50" s="57">
        <v>2725505</v>
      </c>
      <c r="I50" s="57">
        <v>2992758</v>
      </c>
    </row>
    <row r="51" spans="1:9">
      <c r="A51" s="238" t="s">
        <v>165</v>
      </c>
      <c r="B51" s="238"/>
      <c r="C51" s="238"/>
      <c r="D51" s="238"/>
      <c r="E51" s="238"/>
      <c r="F51" s="238"/>
      <c r="G51" s="15">
        <v>169</v>
      </c>
      <c r="H51" s="57">
        <v>587934</v>
      </c>
      <c r="I51" s="57">
        <v>1624263</v>
      </c>
    </row>
    <row r="52" spans="1:9">
      <c r="A52" s="238" t="s">
        <v>166</v>
      </c>
      <c r="B52" s="238"/>
      <c r="C52" s="238"/>
      <c r="D52" s="238"/>
      <c r="E52" s="238"/>
      <c r="F52" s="238"/>
      <c r="G52" s="15">
        <v>170</v>
      </c>
      <c r="H52" s="57"/>
      <c r="I52" s="57"/>
    </row>
    <row r="53" spans="1:9">
      <c r="A53" s="238" t="s">
        <v>167</v>
      </c>
      <c r="B53" s="238"/>
      <c r="C53" s="238"/>
      <c r="D53" s="238"/>
      <c r="E53" s="238"/>
      <c r="F53" s="238"/>
      <c r="G53" s="15">
        <v>171</v>
      </c>
      <c r="H53" s="57"/>
      <c r="I53" s="57"/>
    </row>
    <row r="54" spans="1:9">
      <c r="A54" s="238" t="s">
        <v>168</v>
      </c>
      <c r="B54" s="238"/>
      <c r="C54" s="238"/>
      <c r="D54" s="238"/>
      <c r="E54" s="238"/>
      <c r="F54" s="238"/>
      <c r="G54" s="15">
        <v>172</v>
      </c>
      <c r="H54" s="57"/>
      <c r="I54" s="57">
        <v>3461629</v>
      </c>
    </row>
    <row r="55" spans="1:9" ht="30.6" customHeight="1">
      <c r="A55" s="182" t="s">
        <v>169</v>
      </c>
      <c r="B55" s="182"/>
      <c r="C55" s="182"/>
      <c r="D55" s="182"/>
      <c r="E55" s="182"/>
      <c r="F55" s="182"/>
      <c r="G55" s="15">
        <v>173</v>
      </c>
      <c r="H55" s="57"/>
      <c r="I55" s="57"/>
    </row>
    <row r="56" spans="1:9">
      <c r="A56" s="182" t="s">
        <v>170</v>
      </c>
      <c r="B56" s="182"/>
      <c r="C56" s="182"/>
      <c r="D56" s="182"/>
      <c r="E56" s="182"/>
      <c r="F56" s="182"/>
      <c r="G56" s="15">
        <v>174</v>
      </c>
      <c r="H56" s="57"/>
      <c r="I56" s="57"/>
    </row>
    <row r="57" spans="1:9" ht="28.95" customHeight="1">
      <c r="A57" s="182" t="s">
        <v>171</v>
      </c>
      <c r="B57" s="182"/>
      <c r="C57" s="182"/>
      <c r="D57" s="182"/>
      <c r="E57" s="182"/>
      <c r="F57" s="182"/>
      <c r="G57" s="15">
        <v>175</v>
      </c>
      <c r="H57" s="57"/>
      <c r="I57" s="57"/>
    </row>
    <row r="58" spans="1:9">
      <c r="A58" s="182" t="s">
        <v>172</v>
      </c>
      <c r="B58" s="182"/>
      <c r="C58" s="182"/>
      <c r="D58" s="182"/>
      <c r="E58" s="182"/>
      <c r="F58" s="182"/>
      <c r="G58" s="15">
        <v>176</v>
      </c>
      <c r="H58" s="57"/>
      <c r="I58" s="57"/>
    </row>
    <row r="59" spans="1:9">
      <c r="A59" s="183" t="s">
        <v>173</v>
      </c>
      <c r="B59" s="183"/>
      <c r="C59" s="183"/>
      <c r="D59" s="183"/>
      <c r="E59" s="183"/>
      <c r="F59" s="183"/>
      <c r="G59" s="16">
        <v>177</v>
      </c>
      <c r="H59" s="58">
        <f>H7+H36+H55+H56</f>
        <v>326977526</v>
      </c>
      <c r="I59" s="58">
        <f>I7+I36+I55+I56</f>
        <v>110914378</v>
      </c>
    </row>
    <row r="60" spans="1:9">
      <c r="A60" s="183" t="s">
        <v>174</v>
      </c>
      <c r="B60" s="183"/>
      <c r="C60" s="183"/>
      <c r="D60" s="183"/>
      <c r="E60" s="183"/>
      <c r="F60" s="183"/>
      <c r="G60" s="16">
        <v>178</v>
      </c>
      <c r="H60" s="58">
        <f>H13+H47+H57+H58</f>
        <v>313722625</v>
      </c>
      <c r="I60" s="58">
        <f>I13+I47+I57+I58</f>
        <v>283049375</v>
      </c>
    </row>
    <row r="61" spans="1:9">
      <c r="A61" s="183" t="s">
        <v>175</v>
      </c>
      <c r="B61" s="183"/>
      <c r="C61" s="183"/>
      <c r="D61" s="183"/>
      <c r="E61" s="183"/>
      <c r="F61" s="183"/>
      <c r="G61" s="16">
        <v>179</v>
      </c>
      <c r="H61" s="58">
        <f>H59-H60</f>
        <v>13254901</v>
      </c>
      <c r="I61" s="58">
        <f>I59-I60</f>
        <v>-172134997</v>
      </c>
    </row>
    <row r="62" spans="1:9">
      <c r="A62" s="240" t="s">
        <v>176</v>
      </c>
      <c r="B62" s="240"/>
      <c r="C62" s="240"/>
      <c r="D62" s="240"/>
      <c r="E62" s="240"/>
      <c r="F62" s="240"/>
      <c r="G62" s="16">
        <v>180</v>
      </c>
      <c r="H62" s="58">
        <f>+IF((H59-H60)&gt;0,(H59-H60),0)</f>
        <v>13254901</v>
      </c>
      <c r="I62" s="58">
        <f>+IF((I59-I60)&gt;0,(I59-I60),0)</f>
        <v>0</v>
      </c>
    </row>
    <row r="63" spans="1:9">
      <c r="A63" s="240" t="s">
        <v>177</v>
      </c>
      <c r="B63" s="240"/>
      <c r="C63" s="240"/>
      <c r="D63" s="240"/>
      <c r="E63" s="240"/>
      <c r="F63" s="240"/>
      <c r="G63" s="16">
        <v>181</v>
      </c>
      <c r="H63" s="58">
        <f>+IF((H59-H60)&lt;0,(H59-H60),0)</f>
        <v>0</v>
      </c>
      <c r="I63" s="58">
        <f>+IF((I59-I60)&lt;0,(I59-I60),0)</f>
        <v>-172134997</v>
      </c>
    </row>
    <row r="64" spans="1:9">
      <c r="A64" s="182" t="s">
        <v>123</v>
      </c>
      <c r="B64" s="182"/>
      <c r="C64" s="182"/>
      <c r="D64" s="182"/>
      <c r="E64" s="182"/>
      <c r="F64" s="182"/>
      <c r="G64" s="15">
        <v>182</v>
      </c>
      <c r="H64" s="57">
        <v>2539046</v>
      </c>
      <c r="I64" s="57">
        <v>-10749158</v>
      </c>
    </row>
    <row r="65" spans="1:9">
      <c r="A65" s="183" t="s">
        <v>178</v>
      </c>
      <c r="B65" s="183"/>
      <c r="C65" s="183"/>
      <c r="D65" s="183"/>
      <c r="E65" s="183"/>
      <c r="F65" s="183"/>
      <c r="G65" s="16">
        <v>183</v>
      </c>
      <c r="H65" s="58">
        <f>H61-H64</f>
        <v>10715855</v>
      </c>
      <c r="I65" s="58">
        <f>I61-I64</f>
        <v>-161385839</v>
      </c>
    </row>
    <row r="66" spans="1:9">
      <c r="A66" s="240" t="s">
        <v>179</v>
      </c>
      <c r="B66" s="240"/>
      <c r="C66" s="240"/>
      <c r="D66" s="240"/>
      <c r="E66" s="240"/>
      <c r="F66" s="240"/>
      <c r="G66" s="16">
        <v>184</v>
      </c>
      <c r="H66" s="58">
        <f>+IF((H61-H64)&gt;0,(H61-H64),0)</f>
        <v>10715855</v>
      </c>
      <c r="I66" s="58">
        <f>+IF((I61-I64)&gt;0,(I61-I64),0)</f>
        <v>0</v>
      </c>
    </row>
    <row r="67" spans="1:9">
      <c r="A67" s="244" t="s">
        <v>180</v>
      </c>
      <c r="B67" s="244"/>
      <c r="C67" s="244"/>
      <c r="D67" s="244"/>
      <c r="E67" s="244"/>
      <c r="F67" s="244"/>
      <c r="G67" s="17">
        <v>185</v>
      </c>
      <c r="H67" s="63">
        <f>+IF((H61-H64)&lt;0,(H61-H64),0)</f>
        <v>0</v>
      </c>
      <c r="I67" s="63">
        <f>+IF((I61-I64)&lt;0,(I61-I64),0)</f>
        <v>-161385839</v>
      </c>
    </row>
    <row r="68" spans="1:9">
      <c r="A68" s="199" t="s">
        <v>181</v>
      </c>
      <c r="B68" s="199"/>
      <c r="C68" s="199"/>
      <c r="D68" s="199"/>
      <c r="E68" s="199"/>
      <c r="F68" s="199"/>
      <c r="G68" s="231"/>
      <c r="H68" s="231"/>
      <c r="I68" s="231"/>
    </row>
    <row r="69" spans="1:9" ht="25.95" customHeight="1">
      <c r="A69" s="183" t="s">
        <v>182</v>
      </c>
      <c r="B69" s="183"/>
      <c r="C69" s="183"/>
      <c r="D69" s="183"/>
      <c r="E69" s="183"/>
      <c r="F69" s="183"/>
      <c r="G69" s="16">
        <v>186</v>
      </c>
      <c r="H69" s="58">
        <f>H70-H71</f>
        <v>0</v>
      </c>
      <c r="I69" s="58">
        <f>I70-I71</f>
        <v>0</v>
      </c>
    </row>
    <row r="70" spans="1:9">
      <c r="A70" s="238" t="s">
        <v>183</v>
      </c>
      <c r="B70" s="238"/>
      <c r="C70" s="238"/>
      <c r="D70" s="238"/>
      <c r="E70" s="238"/>
      <c r="F70" s="238"/>
      <c r="G70" s="15">
        <v>187</v>
      </c>
      <c r="H70" s="57"/>
      <c r="I70" s="57"/>
    </row>
    <row r="71" spans="1:9">
      <c r="A71" s="238" t="s">
        <v>184</v>
      </c>
      <c r="B71" s="238"/>
      <c r="C71" s="238"/>
      <c r="D71" s="238"/>
      <c r="E71" s="238"/>
      <c r="F71" s="238"/>
      <c r="G71" s="15">
        <v>188</v>
      </c>
      <c r="H71" s="57"/>
      <c r="I71" s="57"/>
    </row>
    <row r="72" spans="1:9">
      <c r="A72" s="182" t="s">
        <v>185</v>
      </c>
      <c r="B72" s="182"/>
      <c r="C72" s="182"/>
      <c r="D72" s="182"/>
      <c r="E72" s="182"/>
      <c r="F72" s="182"/>
      <c r="G72" s="15">
        <v>189</v>
      </c>
      <c r="H72" s="57"/>
      <c r="I72" s="57"/>
    </row>
    <row r="73" spans="1:9">
      <c r="A73" s="240" t="s">
        <v>186</v>
      </c>
      <c r="B73" s="240"/>
      <c r="C73" s="240"/>
      <c r="D73" s="240"/>
      <c r="E73" s="240"/>
      <c r="F73" s="240"/>
      <c r="G73" s="16">
        <v>190</v>
      </c>
      <c r="H73" s="115"/>
      <c r="I73" s="115"/>
    </row>
    <row r="74" spans="1:9">
      <c r="A74" s="244" t="s">
        <v>187</v>
      </c>
      <c r="B74" s="244"/>
      <c r="C74" s="244"/>
      <c r="D74" s="244"/>
      <c r="E74" s="244"/>
      <c r="F74" s="244"/>
      <c r="G74" s="17">
        <v>191</v>
      </c>
      <c r="H74" s="116"/>
      <c r="I74" s="116"/>
    </row>
    <row r="75" spans="1:9">
      <c r="A75" s="199" t="s">
        <v>188</v>
      </c>
      <c r="B75" s="199"/>
      <c r="C75" s="199"/>
      <c r="D75" s="199"/>
      <c r="E75" s="199"/>
      <c r="F75" s="199"/>
      <c r="G75" s="231"/>
      <c r="H75" s="231"/>
      <c r="I75" s="231"/>
    </row>
    <row r="76" spans="1:9">
      <c r="A76" s="183" t="s">
        <v>189</v>
      </c>
      <c r="B76" s="183"/>
      <c r="C76" s="183"/>
      <c r="D76" s="183"/>
      <c r="E76" s="183"/>
      <c r="F76" s="183"/>
      <c r="G76" s="16">
        <v>192</v>
      </c>
      <c r="H76" s="115"/>
      <c r="I76" s="115"/>
    </row>
    <row r="77" spans="1:9">
      <c r="A77" s="239" t="s">
        <v>190</v>
      </c>
      <c r="B77" s="239"/>
      <c r="C77" s="239"/>
      <c r="D77" s="239"/>
      <c r="E77" s="239"/>
      <c r="F77" s="239"/>
      <c r="G77" s="21">
        <v>193</v>
      </c>
      <c r="H77" s="64"/>
      <c r="I77" s="64"/>
    </row>
    <row r="78" spans="1:9">
      <c r="A78" s="239" t="s">
        <v>191</v>
      </c>
      <c r="B78" s="239"/>
      <c r="C78" s="239"/>
      <c r="D78" s="239"/>
      <c r="E78" s="239"/>
      <c r="F78" s="239"/>
      <c r="G78" s="21">
        <v>194</v>
      </c>
      <c r="H78" s="64"/>
      <c r="I78" s="64"/>
    </row>
    <row r="79" spans="1:9">
      <c r="A79" s="183" t="s">
        <v>192</v>
      </c>
      <c r="B79" s="183"/>
      <c r="C79" s="183"/>
      <c r="D79" s="183"/>
      <c r="E79" s="183"/>
      <c r="F79" s="183"/>
      <c r="G79" s="16">
        <v>195</v>
      </c>
      <c r="H79" s="115"/>
      <c r="I79" s="115"/>
    </row>
    <row r="80" spans="1:9">
      <c r="A80" s="183" t="s">
        <v>193</v>
      </c>
      <c r="B80" s="183"/>
      <c r="C80" s="183"/>
      <c r="D80" s="183"/>
      <c r="E80" s="183"/>
      <c r="F80" s="183"/>
      <c r="G80" s="16">
        <v>196</v>
      </c>
      <c r="H80" s="115"/>
      <c r="I80" s="115"/>
    </row>
    <row r="81" spans="1:9">
      <c r="A81" s="240" t="s">
        <v>194</v>
      </c>
      <c r="B81" s="240"/>
      <c r="C81" s="240"/>
      <c r="D81" s="240"/>
      <c r="E81" s="240"/>
      <c r="F81" s="240"/>
      <c r="G81" s="16">
        <v>197</v>
      </c>
      <c r="H81" s="115"/>
      <c r="I81" s="115"/>
    </row>
    <row r="82" spans="1:9">
      <c r="A82" s="244" t="s">
        <v>195</v>
      </c>
      <c r="B82" s="244"/>
      <c r="C82" s="244"/>
      <c r="D82" s="244"/>
      <c r="E82" s="244"/>
      <c r="F82" s="244"/>
      <c r="G82" s="17">
        <v>198</v>
      </c>
      <c r="H82" s="116"/>
      <c r="I82" s="116"/>
    </row>
    <row r="83" spans="1:9">
      <c r="A83" s="199" t="s">
        <v>124</v>
      </c>
      <c r="B83" s="199"/>
      <c r="C83" s="199"/>
      <c r="D83" s="199"/>
      <c r="E83" s="199"/>
      <c r="F83" s="199"/>
      <c r="G83" s="231"/>
      <c r="H83" s="231"/>
      <c r="I83" s="231"/>
    </row>
    <row r="84" spans="1:9">
      <c r="A84" s="232" t="s">
        <v>196</v>
      </c>
      <c r="B84" s="232"/>
      <c r="C84" s="232"/>
      <c r="D84" s="232"/>
      <c r="E84" s="232"/>
      <c r="F84" s="232"/>
      <c r="G84" s="16">
        <v>199</v>
      </c>
      <c r="H84" s="52">
        <f>H85+H86</f>
        <v>0</v>
      </c>
      <c r="I84" s="52">
        <f>I85+I86</f>
        <v>0</v>
      </c>
    </row>
    <row r="85" spans="1:9">
      <c r="A85" s="233" t="s">
        <v>197</v>
      </c>
      <c r="B85" s="233"/>
      <c r="C85" s="233"/>
      <c r="D85" s="233"/>
      <c r="E85" s="233"/>
      <c r="F85" s="233"/>
      <c r="G85" s="15">
        <v>200</v>
      </c>
      <c r="H85" s="51"/>
      <c r="I85" s="51"/>
    </row>
    <row r="86" spans="1:9">
      <c r="A86" s="234" t="s">
        <v>198</v>
      </c>
      <c r="B86" s="234"/>
      <c r="C86" s="234"/>
      <c r="D86" s="234"/>
      <c r="E86" s="234"/>
      <c r="F86" s="234"/>
      <c r="G86" s="18">
        <v>201</v>
      </c>
      <c r="H86" s="65"/>
      <c r="I86" s="65"/>
    </row>
    <row r="87" spans="1:9">
      <c r="A87" s="235" t="s">
        <v>126</v>
      </c>
      <c r="B87" s="235"/>
      <c r="C87" s="235"/>
      <c r="D87" s="235"/>
      <c r="E87" s="235"/>
      <c r="F87" s="235"/>
      <c r="G87" s="236"/>
      <c r="H87" s="236"/>
      <c r="I87" s="236"/>
    </row>
    <row r="88" spans="1:9">
      <c r="A88" s="237" t="s">
        <v>199</v>
      </c>
      <c r="B88" s="237"/>
      <c r="C88" s="237"/>
      <c r="D88" s="237"/>
      <c r="E88" s="237"/>
      <c r="F88" s="237"/>
      <c r="G88" s="15">
        <v>202</v>
      </c>
      <c r="H88" s="51">
        <v>10715855</v>
      </c>
      <c r="I88" s="51">
        <v>-161385839</v>
      </c>
    </row>
    <row r="89" spans="1:9" ht="24.6" customHeight="1">
      <c r="A89" s="229" t="s">
        <v>200</v>
      </c>
      <c r="B89" s="229"/>
      <c r="C89" s="229"/>
      <c r="D89" s="229"/>
      <c r="E89" s="229"/>
      <c r="F89" s="229"/>
      <c r="G89" s="16">
        <v>203</v>
      </c>
      <c r="H89" s="52">
        <f>SUM(H90:H97)</f>
        <v>0</v>
      </c>
      <c r="I89" s="52">
        <f>SUM(I90:I97)</f>
        <v>0</v>
      </c>
    </row>
    <row r="90" spans="1:9">
      <c r="A90" s="238" t="s">
        <v>201</v>
      </c>
      <c r="B90" s="238"/>
      <c r="C90" s="238"/>
      <c r="D90" s="238"/>
      <c r="E90" s="238"/>
      <c r="F90" s="238"/>
      <c r="G90" s="15">
        <v>204</v>
      </c>
      <c r="H90" s="51"/>
      <c r="I90" s="51"/>
    </row>
    <row r="91" spans="1:9" ht="21.6" customHeight="1">
      <c r="A91" s="238" t="s">
        <v>202</v>
      </c>
      <c r="B91" s="238"/>
      <c r="C91" s="238"/>
      <c r="D91" s="238"/>
      <c r="E91" s="238"/>
      <c r="F91" s="238"/>
      <c r="G91" s="15">
        <v>205</v>
      </c>
      <c r="H91" s="51"/>
      <c r="I91" s="51"/>
    </row>
    <row r="92" spans="1:9" ht="21.6" customHeight="1">
      <c r="A92" s="238" t="s">
        <v>203</v>
      </c>
      <c r="B92" s="238"/>
      <c r="C92" s="238"/>
      <c r="D92" s="238"/>
      <c r="E92" s="238"/>
      <c r="F92" s="238"/>
      <c r="G92" s="15">
        <v>206</v>
      </c>
      <c r="H92" s="51"/>
      <c r="I92" s="51"/>
    </row>
    <row r="93" spans="1:9">
      <c r="A93" s="238" t="s">
        <v>204</v>
      </c>
      <c r="B93" s="238"/>
      <c r="C93" s="238"/>
      <c r="D93" s="238"/>
      <c r="E93" s="238"/>
      <c r="F93" s="238"/>
      <c r="G93" s="15">
        <v>207</v>
      </c>
      <c r="H93" s="51"/>
      <c r="I93" s="51"/>
    </row>
    <row r="94" spans="1:9">
      <c r="A94" s="238" t="s">
        <v>205</v>
      </c>
      <c r="B94" s="238"/>
      <c r="C94" s="238"/>
      <c r="D94" s="238"/>
      <c r="E94" s="238"/>
      <c r="F94" s="238"/>
      <c r="G94" s="15">
        <v>208</v>
      </c>
      <c r="H94" s="51"/>
      <c r="I94" s="51"/>
    </row>
    <row r="95" spans="1:9" ht="20.399999999999999" customHeight="1">
      <c r="A95" s="238" t="s">
        <v>206</v>
      </c>
      <c r="B95" s="238"/>
      <c r="C95" s="238"/>
      <c r="D95" s="238"/>
      <c r="E95" s="238"/>
      <c r="F95" s="238"/>
      <c r="G95" s="15">
        <v>209</v>
      </c>
      <c r="H95" s="51"/>
      <c r="I95" s="51"/>
    </row>
    <row r="96" spans="1:9">
      <c r="A96" s="238" t="s">
        <v>207</v>
      </c>
      <c r="B96" s="238"/>
      <c r="C96" s="238"/>
      <c r="D96" s="238"/>
      <c r="E96" s="238"/>
      <c r="F96" s="238"/>
      <c r="G96" s="15">
        <v>210</v>
      </c>
      <c r="H96" s="51"/>
      <c r="I96" s="51"/>
    </row>
    <row r="97" spans="1:9">
      <c r="A97" s="238" t="s">
        <v>208</v>
      </c>
      <c r="B97" s="238"/>
      <c r="C97" s="238"/>
      <c r="D97" s="238"/>
      <c r="E97" s="238"/>
      <c r="F97" s="238"/>
      <c r="G97" s="15">
        <v>211</v>
      </c>
      <c r="H97" s="51"/>
      <c r="I97" s="51"/>
    </row>
    <row r="98" spans="1:9">
      <c r="A98" s="237" t="s">
        <v>127</v>
      </c>
      <c r="B98" s="237"/>
      <c r="C98" s="237"/>
      <c r="D98" s="237"/>
      <c r="E98" s="237"/>
      <c r="F98" s="237"/>
      <c r="G98" s="15">
        <v>212</v>
      </c>
      <c r="H98" s="51"/>
      <c r="I98" s="51"/>
    </row>
    <row r="99" spans="1:9" ht="27.6" customHeight="1">
      <c r="A99" s="229" t="s">
        <v>209</v>
      </c>
      <c r="B99" s="229"/>
      <c r="C99" s="229"/>
      <c r="D99" s="229"/>
      <c r="E99" s="229"/>
      <c r="F99" s="229"/>
      <c r="G99" s="16">
        <v>213</v>
      </c>
      <c r="H99" s="52">
        <f>H89-H98</f>
        <v>0</v>
      </c>
      <c r="I99" s="52">
        <f>I89-I98</f>
        <v>0</v>
      </c>
    </row>
    <row r="100" spans="1:9">
      <c r="A100" s="230" t="s">
        <v>210</v>
      </c>
      <c r="B100" s="230"/>
      <c r="C100" s="230"/>
      <c r="D100" s="230"/>
      <c r="E100" s="230"/>
      <c r="F100" s="230"/>
      <c r="G100" s="17">
        <v>214</v>
      </c>
      <c r="H100" s="53">
        <f>H88+H99</f>
        <v>10715855</v>
      </c>
      <c r="I100" s="53">
        <f>I88+I99</f>
        <v>-161385839</v>
      </c>
    </row>
    <row r="101" spans="1:9">
      <c r="A101" s="199" t="s">
        <v>211</v>
      </c>
      <c r="B101" s="199"/>
      <c r="C101" s="199"/>
      <c r="D101" s="199"/>
      <c r="E101" s="199"/>
      <c r="F101" s="199"/>
      <c r="G101" s="231"/>
      <c r="H101" s="231"/>
      <c r="I101" s="231"/>
    </row>
    <row r="102" spans="1:9">
      <c r="A102" s="232" t="s">
        <v>212</v>
      </c>
      <c r="B102" s="232"/>
      <c r="C102" s="232"/>
      <c r="D102" s="232"/>
      <c r="E102" s="232"/>
      <c r="F102" s="232"/>
      <c r="G102" s="16">
        <v>215</v>
      </c>
      <c r="H102" s="52">
        <f>H103+H104</f>
        <v>0</v>
      </c>
      <c r="I102" s="52">
        <f>I103+I104</f>
        <v>0</v>
      </c>
    </row>
    <row r="103" spans="1:9">
      <c r="A103" s="233" t="s">
        <v>125</v>
      </c>
      <c r="B103" s="233"/>
      <c r="C103" s="233"/>
      <c r="D103" s="233"/>
      <c r="E103" s="233"/>
      <c r="F103" s="233"/>
      <c r="G103" s="15">
        <v>216</v>
      </c>
      <c r="H103" s="51"/>
      <c r="I103" s="51"/>
    </row>
    <row r="104" spans="1:9">
      <c r="A104" s="234" t="s">
        <v>213</v>
      </c>
      <c r="B104" s="234"/>
      <c r="C104" s="234"/>
      <c r="D104" s="234"/>
      <c r="E104" s="234"/>
      <c r="F104" s="234"/>
      <c r="G104" s="18">
        <v>217</v>
      </c>
      <c r="H104" s="65"/>
      <c r="I104" s="65"/>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K52" sqref="K52"/>
    </sheetView>
  </sheetViews>
  <sheetFormatPr defaultColWidth="9.109375" defaultRowHeight="13.2"/>
  <cols>
    <col min="1" max="6" width="9.109375" style="11"/>
    <col min="7" max="7" width="9.109375" style="22"/>
    <col min="8" max="9" width="16.33203125" style="54" customWidth="1"/>
    <col min="10" max="16384" width="9.109375" style="11"/>
  </cols>
  <sheetData>
    <row r="1" spans="1:9">
      <c r="A1" s="249" t="s">
        <v>214</v>
      </c>
      <c r="B1" s="277"/>
      <c r="C1" s="277"/>
      <c r="D1" s="277"/>
      <c r="E1" s="277"/>
      <c r="F1" s="277"/>
      <c r="G1" s="277"/>
      <c r="H1" s="277"/>
      <c r="I1" s="277"/>
    </row>
    <row r="2" spans="1:9">
      <c r="A2" s="248" t="s">
        <v>401</v>
      </c>
      <c r="B2" s="207"/>
      <c r="C2" s="207"/>
      <c r="D2" s="207"/>
      <c r="E2" s="207"/>
      <c r="F2" s="207"/>
      <c r="G2" s="207"/>
      <c r="H2" s="207"/>
      <c r="I2" s="207"/>
    </row>
    <row r="3" spans="1:9">
      <c r="A3" s="279" t="s">
        <v>319</v>
      </c>
      <c r="B3" s="280"/>
      <c r="C3" s="280"/>
      <c r="D3" s="280"/>
      <c r="E3" s="280"/>
      <c r="F3" s="280"/>
      <c r="G3" s="280"/>
      <c r="H3" s="280"/>
      <c r="I3" s="280"/>
    </row>
    <row r="4" spans="1:9">
      <c r="A4" s="278" t="s">
        <v>402</v>
      </c>
      <c r="B4" s="214"/>
      <c r="C4" s="214"/>
      <c r="D4" s="214"/>
      <c r="E4" s="214"/>
      <c r="F4" s="214"/>
      <c r="G4" s="214"/>
      <c r="H4" s="214"/>
      <c r="I4" s="215"/>
    </row>
    <row r="5" spans="1:9" ht="21" thickBot="1">
      <c r="A5" s="281" t="s">
        <v>2</v>
      </c>
      <c r="B5" s="282"/>
      <c r="C5" s="282"/>
      <c r="D5" s="282"/>
      <c r="E5" s="282"/>
      <c r="F5" s="283"/>
      <c r="G5" s="13" t="s">
        <v>115</v>
      </c>
      <c r="H5" s="45" t="s">
        <v>335</v>
      </c>
      <c r="I5" s="45" t="s">
        <v>311</v>
      </c>
    </row>
    <row r="6" spans="1:9">
      <c r="A6" s="284">
        <v>1</v>
      </c>
      <c r="B6" s="285"/>
      <c r="C6" s="285"/>
      <c r="D6" s="285"/>
      <c r="E6" s="285"/>
      <c r="F6" s="286"/>
      <c r="G6" s="19">
        <v>2</v>
      </c>
      <c r="H6" s="19" t="s">
        <v>215</v>
      </c>
      <c r="I6" s="19" t="s">
        <v>216</v>
      </c>
    </row>
    <row r="7" spans="1:9">
      <c r="A7" s="256" t="s">
        <v>217</v>
      </c>
      <c r="B7" s="257"/>
      <c r="C7" s="257"/>
      <c r="D7" s="257"/>
      <c r="E7" s="257"/>
      <c r="F7" s="257"/>
      <c r="G7" s="257"/>
      <c r="H7" s="257"/>
      <c r="I7" s="258"/>
    </row>
    <row r="8" spans="1:9" ht="12.75" customHeight="1">
      <c r="A8" s="259" t="s">
        <v>218</v>
      </c>
      <c r="B8" s="260"/>
      <c r="C8" s="260"/>
      <c r="D8" s="260"/>
      <c r="E8" s="260"/>
      <c r="F8" s="261"/>
      <c r="G8" s="20">
        <v>1</v>
      </c>
      <c r="H8" s="46">
        <v>13254901</v>
      </c>
      <c r="I8" s="46">
        <v>-172134997</v>
      </c>
    </row>
    <row r="9" spans="1:9" ht="12.75" customHeight="1">
      <c r="A9" s="274" t="s">
        <v>219</v>
      </c>
      <c r="B9" s="275"/>
      <c r="C9" s="275"/>
      <c r="D9" s="275"/>
      <c r="E9" s="275"/>
      <c r="F9" s="276"/>
      <c r="G9" s="16">
        <v>2</v>
      </c>
      <c r="H9" s="47">
        <f>H10+H11+H12+H13+H14+H15+H16+H17</f>
        <v>102635193</v>
      </c>
      <c r="I9" s="47">
        <f>I10+I11+I12+I13+I14+I15+I16+I17</f>
        <v>151006551</v>
      </c>
    </row>
    <row r="10" spans="1:9" ht="12.75" customHeight="1">
      <c r="A10" s="271" t="s">
        <v>220</v>
      </c>
      <c r="B10" s="272"/>
      <c r="C10" s="272"/>
      <c r="D10" s="272"/>
      <c r="E10" s="272"/>
      <c r="F10" s="273"/>
      <c r="G10" s="21">
        <v>3</v>
      </c>
      <c r="H10" s="48">
        <v>103350474</v>
      </c>
      <c r="I10" s="48">
        <v>109751506</v>
      </c>
    </row>
    <row r="11" spans="1:9" ht="31.2" customHeight="1">
      <c r="A11" s="271" t="s">
        <v>343</v>
      </c>
      <c r="B11" s="272"/>
      <c r="C11" s="272"/>
      <c r="D11" s="272"/>
      <c r="E11" s="272"/>
      <c r="F11" s="273"/>
      <c r="G11" s="21">
        <v>4</v>
      </c>
      <c r="H11" s="48">
        <v>3234572</v>
      </c>
      <c r="I11" s="48">
        <v>24309989</v>
      </c>
    </row>
    <row r="12" spans="1:9" ht="28.2" customHeight="1">
      <c r="A12" s="271" t="s">
        <v>344</v>
      </c>
      <c r="B12" s="272"/>
      <c r="C12" s="272"/>
      <c r="D12" s="272"/>
      <c r="E12" s="272"/>
      <c r="F12" s="273"/>
      <c r="G12" s="21">
        <v>5</v>
      </c>
      <c r="H12" s="48">
        <v>-135518</v>
      </c>
      <c r="I12" s="48">
        <v>-184631</v>
      </c>
    </row>
    <row r="13" spans="1:9" ht="12.75" customHeight="1">
      <c r="A13" s="271" t="s">
        <v>221</v>
      </c>
      <c r="B13" s="272"/>
      <c r="C13" s="272"/>
      <c r="D13" s="272"/>
      <c r="E13" s="272"/>
      <c r="F13" s="273"/>
      <c r="G13" s="21">
        <v>6</v>
      </c>
      <c r="H13" s="48"/>
      <c r="I13" s="48"/>
    </row>
    <row r="14" spans="1:9" ht="12.75" customHeight="1">
      <c r="A14" s="271" t="s">
        <v>222</v>
      </c>
      <c r="B14" s="272"/>
      <c r="C14" s="272"/>
      <c r="D14" s="272"/>
      <c r="E14" s="272"/>
      <c r="F14" s="273"/>
      <c r="G14" s="21">
        <v>7</v>
      </c>
      <c r="H14" s="48">
        <v>279784</v>
      </c>
      <c r="I14" s="48"/>
    </row>
    <row r="15" spans="1:9" ht="12.75" customHeight="1">
      <c r="A15" s="271" t="s">
        <v>223</v>
      </c>
      <c r="B15" s="272"/>
      <c r="C15" s="272"/>
      <c r="D15" s="272"/>
      <c r="E15" s="272"/>
      <c r="F15" s="273"/>
      <c r="G15" s="21">
        <v>8</v>
      </c>
      <c r="H15" s="48">
        <v>-7541244</v>
      </c>
      <c r="I15" s="48">
        <v>7917307</v>
      </c>
    </row>
    <row r="16" spans="1:9" ht="12.75" customHeight="1">
      <c r="A16" s="271" t="s">
        <v>224</v>
      </c>
      <c r="B16" s="272"/>
      <c r="C16" s="272"/>
      <c r="D16" s="272"/>
      <c r="E16" s="272"/>
      <c r="F16" s="273"/>
      <c r="G16" s="21">
        <v>9</v>
      </c>
      <c r="H16" s="48"/>
      <c r="I16" s="48"/>
    </row>
    <row r="17" spans="1:9" ht="27.6" customHeight="1">
      <c r="A17" s="271" t="s">
        <v>225</v>
      </c>
      <c r="B17" s="272"/>
      <c r="C17" s="272"/>
      <c r="D17" s="272"/>
      <c r="E17" s="272"/>
      <c r="F17" s="273"/>
      <c r="G17" s="21">
        <v>10</v>
      </c>
      <c r="H17" s="48">
        <v>3447125</v>
      </c>
      <c r="I17" s="48">
        <v>9212380</v>
      </c>
    </row>
    <row r="18" spans="1:9" ht="29.4" customHeight="1">
      <c r="A18" s="250" t="s">
        <v>346</v>
      </c>
      <c r="B18" s="251"/>
      <c r="C18" s="251"/>
      <c r="D18" s="251"/>
      <c r="E18" s="251"/>
      <c r="F18" s="252"/>
      <c r="G18" s="16">
        <v>11</v>
      </c>
      <c r="H18" s="47">
        <f>H8+H9</f>
        <v>115890094</v>
      </c>
      <c r="I18" s="47">
        <f>I8+I9</f>
        <v>-21128446</v>
      </c>
    </row>
    <row r="19" spans="1:9" ht="12.75" customHeight="1">
      <c r="A19" s="274" t="s">
        <v>226</v>
      </c>
      <c r="B19" s="275"/>
      <c r="C19" s="275"/>
      <c r="D19" s="275"/>
      <c r="E19" s="275"/>
      <c r="F19" s="276"/>
      <c r="G19" s="16">
        <v>12</v>
      </c>
      <c r="H19" s="47">
        <f>H20+H21+H22+H23</f>
        <v>-3549052</v>
      </c>
      <c r="I19" s="47">
        <f>I20+I21+I22+I23</f>
        <v>-3806452</v>
      </c>
    </row>
    <row r="20" spans="1:9" ht="12.75" customHeight="1">
      <c r="A20" s="271" t="s">
        <v>227</v>
      </c>
      <c r="B20" s="272"/>
      <c r="C20" s="272"/>
      <c r="D20" s="272"/>
      <c r="E20" s="272"/>
      <c r="F20" s="273"/>
      <c r="G20" s="21">
        <v>13</v>
      </c>
      <c r="H20" s="48">
        <v>1807387</v>
      </c>
      <c r="I20" s="48">
        <v>-6267518</v>
      </c>
    </row>
    <row r="21" spans="1:9" ht="12.75" customHeight="1">
      <c r="A21" s="271" t="s">
        <v>228</v>
      </c>
      <c r="B21" s="272"/>
      <c r="C21" s="272"/>
      <c r="D21" s="272"/>
      <c r="E21" s="272"/>
      <c r="F21" s="273"/>
      <c r="G21" s="21">
        <v>14</v>
      </c>
      <c r="H21" s="48">
        <v>-4808050</v>
      </c>
      <c r="I21" s="48">
        <v>2053314</v>
      </c>
    </row>
    <row r="22" spans="1:9" ht="12.75" customHeight="1">
      <c r="A22" s="271" t="s">
        <v>229</v>
      </c>
      <c r="B22" s="272"/>
      <c r="C22" s="272"/>
      <c r="D22" s="272"/>
      <c r="E22" s="272"/>
      <c r="F22" s="273"/>
      <c r="G22" s="21">
        <v>15</v>
      </c>
      <c r="H22" s="48">
        <v>-548389</v>
      </c>
      <c r="I22" s="48">
        <v>407752</v>
      </c>
    </row>
    <row r="23" spans="1:9" ht="12.75" customHeight="1">
      <c r="A23" s="271" t="s">
        <v>230</v>
      </c>
      <c r="B23" s="272"/>
      <c r="C23" s="272"/>
      <c r="D23" s="272"/>
      <c r="E23" s="272"/>
      <c r="F23" s="273"/>
      <c r="G23" s="21">
        <v>16</v>
      </c>
      <c r="H23" s="48"/>
      <c r="I23" s="48"/>
    </row>
    <row r="24" spans="1:9" ht="12.75" customHeight="1">
      <c r="A24" s="250" t="s">
        <v>231</v>
      </c>
      <c r="B24" s="251"/>
      <c r="C24" s="251"/>
      <c r="D24" s="251"/>
      <c r="E24" s="251"/>
      <c r="F24" s="252"/>
      <c r="G24" s="16">
        <v>17</v>
      </c>
      <c r="H24" s="47">
        <f>H18+H19</f>
        <v>112341042</v>
      </c>
      <c r="I24" s="47">
        <f>I18+I19</f>
        <v>-24934898</v>
      </c>
    </row>
    <row r="25" spans="1:9" ht="12.75" customHeight="1">
      <c r="A25" s="262" t="s">
        <v>232</v>
      </c>
      <c r="B25" s="263"/>
      <c r="C25" s="263"/>
      <c r="D25" s="263"/>
      <c r="E25" s="263"/>
      <c r="F25" s="264"/>
      <c r="G25" s="21">
        <v>18</v>
      </c>
      <c r="H25" s="48">
        <v>-2528209</v>
      </c>
      <c r="I25" s="48">
        <v>-3461629</v>
      </c>
    </row>
    <row r="26" spans="1:9" ht="12.75" customHeight="1">
      <c r="A26" s="262" t="s">
        <v>233</v>
      </c>
      <c r="B26" s="263"/>
      <c r="C26" s="263"/>
      <c r="D26" s="263"/>
      <c r="E26" s="263"/>
      <c r="F26" s="264"/>
      <c r="G26" s="21">
        <v>19</v>
      </c>
      <c r="H26" s="48">
        <v>1560610</v>
      </c>
      <c r="I26" s="48">
        <v>704481</v>
      </c>
    </row>
    <row r="27" spans="1:9" ht="28.95" customHeight="1">
      <c r="A27" s="253" t="s">
        <v>234</v>
      </c>
      <c r="B27" s="254"/>
      <c r="C27" s="254"/>
      <c r="D27" s="254"/>
      <c r="E27" s="254"/>
      <c r="F27" s="255"/>
      <c r="G27" s="17">
        <v>20</v>
      </c>
      <c r="H27" s="49">
        <f>H24+H25+H26</f>
        <v>111373443</v>
      </c>
      <c r="I27" s="49">
        <f>I24+I25+I26</f>
        <v>-27692046</v>
      </c>
    </row>
    <row r="28" spans="1:9">
      <c r="A28" s="256" t="s">
        <v>235</v>
      </c>
      <c r="B28" s="257"/>
      <c r="C28" s="257"/>
      <c r="D28" s="257"/>
      <c r="E28" s="257"/>
      <c r="F28" s="257"/>
      <c r="G28" s="257"/>
      <c r="H28" s="257"/>
      <c r="I28" s="258"/>
    </row>
    <row r="29" spans="1:9" ht="23.4" customHeight="1">
      <c r="A29" s="259" t="s">
        <v>236</v>
      </c>
      <c r="B29" s="260"/>
      <c r="C29" s="260"/>
      <c r="D29" s="260"/>
      <c r="E29" s="260"/>
      <c r="F29" s="261"/>
      <c r="G29" s="20">
        <v>21</v>
      </c>
      <c r="H29" s="50">
        <v>135518</v>
      </c>
      <c r="I29" s="50">
        <v>184631</v>
      </c>
    </row>
    <row r="30" spans="1:9" ht="12.75" customHeight="1">
      <c r="A30" s="262" t="s">
        <v>237</v>
      </c>
      <c r="B30" s="263"/>
      <c r="C30" s="263"/>
      <c r="D30" s="263"/>
      <c r="E30" s="263"/>
      <c r="F30" s="264"/>
      <c r="G30" s="21">
        <v>22</v>
      </c>
      <c r="H30" s="51"/>
      <c r="I30" s="51"/>
    </row>
    <row r="31" spans="1:9" ht="12.75" customHeight="1">
      <c r="A31" s="262" t="s">
        <v>238</v>
      </c>
      <c r="B31" s="263"/>
      <c r="C31" s="263"/>
      <c r="D31" s="263"/>
      <c r="E31" s="263"/>
      <c r="F31" s="264"/>
      <c r="G31" s="21">
        <v>23</v>
      </c>
      <c r="H31" s="51">
        <v>406989</v>
      </c>
      <c r="I31" s="51">
        <v>2025</v>
      </c>
    </row>
    <row r="32" spans="1:9" ht="12.75" customHeight="1">
      <c r="A32" s="262" t="s">
        <v>239</v>
      </c>
      <c r="B32" s="263"/>
      <c r="C32" s="263"/>
      <c r="D32" s="263"/>
      <c r="E32" s="263"/>
      <c r="F32" s="264"/>
      <c r="G32" s="21">
        <v>24</v>
      </c>
      <c r="H32" s="51"/>
      <c r="I32" s="51"/>
    </row>
    <row r="33" spans="1:9" ht="12.75" customHeight="1">
      <c r="A33" s="262" t="s">
        <v>240</v>
      </c>
      <c r="B33" s="263"/>
      <c r="C33" s="263"/>
      <c r="D33" s="263"/>
      <c r="E33" s="263"/>
      <c r="F33" s="264"/>
      <c r="G33" s="21">
        <v>25</v>
      </c>
      <c r="H33" s="51">
        <v>37500000</v>
      </c>
      <c r="I33" s="51"/>
    </row>
    <row r="34" spans="1:9" ht="12.75" customHeight="1">
      <c r="A34" s="262" t="s">
        <v>241</v>
      </c>
      <c r="B34" s="263"/>
      <c r="C34" s="263"/>
      <c r="D34" s="263"/>
      <c r="E34" s="263"/>
      <c r="F34" s="264"/>
      <c r="G34" s="21">
        <v>26</v>
      </c>
      <c r="H34" s="51"/>
      <c r="I34" s="51"/>
    </row>
    <row r="35" spans="1:9" ht="27.6" customHeight="1">
      <c r="A35" s="250" t="s">
        <v>242</v>
      </c>
      <c r="B35" s="251"/>
      <c r="C35" s="251"/>
      <c r="D35" s="251"/>
      <c r="E35" s="251"/>
      <c r="F35" s="252"/>
      <c r="G35" s="16">
        <v>27</v>
      </c>
      <c r="H35" s="52">
        <f>H29+H30+H31+H32+H33+H34</f>
        <v>38042507</v>
      </c>
      <c r="I35" s="52">
        <f>I29+I30+I31+I32+I33+I34</f>
        <v>186656</v>
      </c>
    </row>
    <row r="36" spans="1:9" ht="26.4" customHeight="1">
      <c r="A36" s="262" t="s">
        <v>243</v>
      </c>
      <c r="B36" s="263"/>
      <c r="C36" s="263"/>
      <c r="D36" s="263"/>
      <c r="E36" s="263"/>
      <c r="F36" s="264"/>
      <c r="G36" s="21">
        <v>28</v>
      </c>
      <c r="H36" s="51">
        <v>-206294133</v>
      </c>
      <c r="I36" s="51">
        <v>-48646824</v>
      </c>
    </row>
    <row r="37" spans="1:9" ht="12.75" customHeight="1">
      <c r="A37" s="262" t="s">
        <v>244</v>
      </c>
      <c r="B37" s="263"/>
      <c r="C37" s="263"/>
      <c r="D37" s="263"/>
      <c r="E37" s="263"/>
      <c r="F37" s="264"/>
      <c r="G37" s="21">
        <v>29</v>
      </c>
      <c r="H37" s="51"/>
      <c r="I37" s="51"/>
    </row>
    <row r="38" spans="1:9" ht="12.75" customHeight="1">
      <c r="A38" s="262" t="s">
        <v>245</v>
      </c>
      <c r="B38" s="263"/>
      <c r="C38" s="263"/>
      <c r="D38" s="263"/>
      <c r="E38" s="263"/>
      <c r="F38" s="264"/>
      <c r="G38" s="21">
        <v>30</v>
      </c>
      <c r="H38" s="51"/>
      <c r="I38" s="51"/>
    </row>
    <row r="39" spans="1:9" ht="12.75" customHeight="1">
      <c r="A39" s="262" t="s">
        <v>246</v>
      </c>
      <c r="B39" s="263"/>
      <c r="C39" s="263"/>
      <c r="D39" s="263"/>
      <c r="E39" s="263"/>
      <c r="F39" s="264"/>
      <c r="G39" s="21">
        <v>31</v>
      </c>
      <c r="H39" s="51"/>
      <c r="I39" s="51"/>
    </row>
    <row r="40" spans="1:9" ht="12.75" customHeight="1">
      <c r="A40" s="262" t="s">
        <v>247</v>
      </c>
      <c r="B40" s="263"/>
      <c r="C40" s="263"/>
      <c r="D40" s="263"/>
      <c r="E40" s="263"/>
      <c r="F40" s="264"/>
      <c r="G40" s="21">
        <v>32</v>
      </c>
      <c r="H40" s="51"/>
      <c r="I40" s="51">
        <v>-9285130</v>
      </c>
    </row>
    <row r="41" spans="1:9" ht="22.95" customHeight="1">
      <c r="A41" s="250" t="s">
        <v>248</v>
      </c>
      <c r="B41" s="251"/>
      <c r="C41" s="251"/>
      <c r="D41" s="251"/>
      <c r="E41" s="251"/>
      <c r="F41" s="252"/>
      <c r="G41" s="16">
        <v>33</v>
      </c>
      <c r="H41" s="52">
        <f>H36+H37+H38+H39+H40</f>
        <v>-206294133</v>
      </c>
      <c r="I41" s="52">
        <f>I36+I37+I38+I39+I40</f>
        <v>-57931954</v>
      </c>
    </row>
    <row r="42" spans="1:9" ht="30.6" customHeight="1">
      <c r="A42" s="253" t="s">
        <v>249</v>
      </c>
      <c r="B42" s="254"/>
      <c r="C42" s="254"/>
      <c r="D42" s="254"/>
      <c r="E42" s="254"/>
      <c r="F42" s="255"/>
      <c r="G42" s="17">
        <v>34</v>
      </c>
      <c r="H42" s="53">
        <f>H35+H41</f>
        <v>-168251626</v>
      </c>
      <c r="I42" s="53">
        <f>I35+I41</f>
        <v>-57745298</v>
      </c>
    </row>
    <row r="43" spans="1:9">
      <c r="A43" s="256" t="s">
        <v>250</v>
      </c>
      <c r="B43" s="257"/>
      <c r="C43" s="257"/>
      <c r="D43" s="257"/>
      <c r="E43" s="257"/>
      <c r="F43" s="257"/>
      <c r="G43" s="257"/>
      <c r="H43" s="257"/>
      <c r="I43" s="258"/>
    </row>
    <row r="44" spans="1:9" ht="12.75" customHeight="1">
      <c r="A44" s="259" t="s">
        <v>251</v>
      </c>
      <c r="B44" s="260"/>
      <c r="C44" s="260"/>
      <c r="D44" s="260"/>
      <c r="E44" s="260"/>
      <c r="F44" s="261"/>
      <c r="G44" s="20">
        <v>35</v>
      </c>
      <c r="H44" s="50"/>
      <c r="I44" s="50"/>
    </row>
    <row r="45" spans="1:9" ht="27.6" customHeight="1">
      <c r="A45" s="262" t="s">
        <v>252</v>
      </c>
      <c r="B45" s="263"/>
      <c r="C45" s="263"/>
      <c r="D45" s="263"/>
      <c r="E45" s="263"/>
      <c r="F45" s="264"/>
      <c r="G45" s="21">
        <v>36</v>
      </c>
      <c r="H45" s="51"/>
      <c r="I45" s="51"/>
    </row>
    <row r="46" spans="1:9" ht="12.75" customHeight="1">
      <c r="A46" s="262" t="s">
        <v>253</v>
      </c>
      <c r="B46" s="263"/>
      <c r="C46" s="263"/>
      <c r="D46" s="263"/>
      <c r="E46" s="263"/>
      <c r="F46" s="264"/>
      <c r="G46" s="21">
        <v>37</v>
      </c>
      <c r="H46" s="51">
        <v>110000000</v>
      </c>
      <c r="I46" s="51">
        <v>72235000</v>
      </c>
    </row>
    <row r="47" spans="1:9" ht="12.75" customHeight="1">
      <c r="A47" s="262" t="s">
        <v>254</v>
      </c>
      <c r="B47" s="263"/>
      <c r="C47" s="263"/>
      <c r="D47" s="263"/>
      <c r="E47" s="263"/>
      <c r="F47" s="264"/>
      <c r="G47" s="21">
        <v>38</v>
      </c>
      <c r="H47" s="51"/>
      <c r="I47" s="51">
        <v>1518278</v>
      </c>
    </row>
    <row r="48" spans="1:9" ht="25.95" customHeight="1">
      <c r="A48" s="250" t="s">
        <v>255</v>
      </c>
      <c r="B48" s="251"/>
      <c r="C48" s="251"/>
      <c r="D48" s="251"/>
      <c r="E48" s="251"/>
      <c r="F48" s="252"/>
      <c r="G48" s="16">
        <v>39</v>
      </c>
      <c r="H48" s="52">
        <f>H44+H45+H46+H47</f>
        <v>110000000</v>
      </c>
      <c r="I48" s="52">
        <f>I44+I45+I46+I47</f>
        <v>73753278</v>
      </c>
    </row>
    <row r="49" spans="1:9" ht="24.6" customHeight="1">
      <c r="A49" s="262" t="s">
        <v>345</v>
      </c>
      <c r="B49" s="263"/>
      <c r="C49" s="263"/>
      <c r="D49" s="263"/>
      <c r="E49" s="263"/>
      <c r="F49" s="264"/>
      <c r="G49" s="21">
        <v>40</v>
      </c>
      <c r="H49" s="51">
        <v>-40266622</v>
      </c>
      <c r="I49" s="51">
        <v>-1057117</v>
      </c>
    </row>
    <row r="50" spans="1:9" ht="12.75" customHeight="1">
      <c r="A50" s="262" t="s">
        <v>256</v>
      </c>
      <c r="B50" s="263"/>
      <c r="C50" s="263"/>
      <c r="D50" s="263"/>
      <c r="E50" s="263"/>
      <c r="F50" s="264"/>
      <c r="G50" s="21">
        <v>41</v>
      </c>
      <c r="H50" s="51"/>
      <c r="I50" s="51"/>
    </row>
    <row r="51" spans="1:9" ht="12.75" customHeight="1">
      <c r="A51" s="262" t="s">
        <v>257</v>
      </c>
      <c r="B51" s="263"/>
      <c r="C51" s="263"/>
      <c r="D51" s="263"/>
      <c r="E51" s="263"/>
      <c r="F51" s="264"/>
      <c r="G51" s="21">
        <v>42</v>
      </c>
      <c r="H51" s="51"/>
      <c r="I51" s="51">
        <v>-1141258</v>
      </c>
    </row>
    <row r="52" spans="1:9" ht="26.4" customHeight="1">
      <c r="A52" s="262" t="s">
        <v>258</v>
      </c>
      <c r="B52" s="263"/>
      <c r="C52" s="263"/>
      <c r="D52" s="263"/>
      <c r="E52" s="263"/>
      <c r="F52" s="264"/>
      <c r="G52" s="21">
        <v>43</v>
      </c>
      <c r="H52" s="51"/>
      <c r="I52" s="51"/>
    </row>
    <row r="53" spans="1:9" ht="12.75" customHeight="1">
      <c r="A53" s="262" t="s">
        <v>259</v>
      </c>
      <c r="B53" s="263"/>
      <c r="C53" s="263"/>
      <c r="D53" s="263"/>
      <c r="E53" s="263"/>
      <c r="F53" s="264"/>
      <c r="G53" s="21">
        <v>44</v>
      </c>
      <c r="H53" s="51"/>
      <c r="I53" s="51"/>
    </row>
    <row r="54" spans="1:9" ht="27.6" customHeight="1">
      <c r="A54" s="250" t="s">
        <v>260</v>
      </c>
      <c r="B54" s="251"/>
      <c r="C54" s="251"/>
      <c r="D54" s="251"/>
      <c r="E54" s="251"/>
      <c r="F54" s="252"/>
      <c r="G54" s="16">
        <v>45</v>
      </c>
      <c r="H54" s="52">
        <f>H49+H50+H51+H52+H53</f>
        <v>-40266622</v>
      </c>
      <c r="I54" s="52">
        <f>I49+I50+I51+I52+I53</f>
        <v>-2198375</v>
      </c>
    </row>
    <row r="55" spans="1:9" ht="27.6" customHeight="1">
      <c r="A55" s="265" t="s">
        <v>261</v>
      </c>
      <c r="B55" s="266"/>
      <c r="C55" s="266"/>
      <c r="D55" s="266"/>
      <c r="E55" s="266"/>
      <c r="F55" s="267"/>
      <c r="G55" s="16">
        <v>46</v>
      </c>
      <c r="H55" s="52">
        <f>H48+H54</f>
        <v>69733378</v>
      </c>
      <c r="I55" s="52">
        <f>I48+I54</f>
        <v>71554903</v>
      </c>
    </row>
    <row r="56" spans="1:9">
      <c r="A56" s="201" t="s">
        <v>262</v>
      </c>
      <c r="B56" s="202"/>
      <c r="C56" s="202"/>
      <c r="D56" s="202"/>
      <c r="E56" s="202"/>
      <c r="F56" s="203"/>
      <c r="G56" s="21">
        <v>47</v>
      </c>
      <c r="H56" s="51"/>
      <c r="I56" s="51"/>
    </row>
    <row r="57" spans="1:9" ht="27" customHeight="1">
      <c r="A57" s="265" t="s">
        <v>263</v>
      </c>
      <c r="B57" s="266"/>
      <c r="C57" s="266"/>
      <c r="D57" s="266"/>
      <c r="E57" s="266"/>
      <c r="F57" s="267"/>
      <c r="G57" s="16">
        <v>48</v>
      </c>
      <c r="H57" s="52">
        <f>H27+H42+H55+H56</f>
        <v>12855195</v>
      </c>
      <c r="I57" s="52">
        <f>I27+I42+I55+I56</f>
        <v>-13882441</v>
      </c>
    </row>
    <row r="58" spans="1:9" ht="15.6" customHeight="1">
      <c r="A58" s="268" t="s">
        <v>264</v>
      </c>
      <c r="B58" s="269"/>
      <c r="C58" s="269"/>
      <c r="D58" s="269"/>
      <c r="E58" s="269"/>
      <c r="F58" s="270"/>
      <c r="G58" s="21">
        <v>49</v>
      </c>
      <c r="H58" s="51">
        <v>13088915</v>
      </c>
      <c r="I58" s="51">
        <v>25944110</v>
      </c>
    </row>
    <row r="59" spans="1:9" ht="28.95" customHeight="1">
      <c r="A59" s="253" t="s">
        <v>265</v>
      </c>
      <c r="B59" s="254"/>
      <c r="C59" s="254"/>
      <c r="D59" s="254"/>
      <c r="E59" s="254"/>
      <c r="F59" s="255"/>
      <c r="G59" s="17">
        <v>50</v>
      </c>
      <c r="H59" s="53">
        <f>H57+H58</f>
        <v>25944110</v>
      </c>
      <c r="I59" s="53">
        <f>I57+I58</f>
        <v>12061669</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1.3385826771653544"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100" workbookViewId="0">
      <selection activeCell="N63" sqref="N63"/>
    </sheetView>
  </sheetViews>
  <sheetFormatPr defaultRowHeight="13.2"/>
  <cols>
    <col min="1" max="4" width="9.109375" style="2"/>
    <col min="5" max="5" width="10.109375" style="2" bestFit="1" customWidth="1"/>
    <col min="6" max="6" width="9.109375" style="2"/>
    <col min="7" max="7" width="10.88671875" style="2" bestFit="1" customWidth="1"/>
    <col min="8" max="23" width="13.44140625" style="67"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05" t="s">
        <v>266</v>
      </c>
      <c r="B1" s="306"/>
      <c r="C1" s="306"/>
      <c r="D1" s="306"/>
      <c r="E1" s="306"/>
      <c r="F1" s="306"/>
      <c r="G1" s="306"/>
      <c r="H1" s="306"/>
      <c r="I1" s="306"/>
      <c r="J1" s="306"/>
      <c r="K1" s="66"/>
    </row>
    <row r="2" spans="1:23" ht="15.6">
      <c r="A2" s="3"/>
      <c r="B2" s="4"/>
      <c r="C2" s="307" t="s">
        <v>267</v>
      </c>
      <c r="D2" s="307"/>
      <c r="E2" s="5">
        <v>43831</v>
      </c>
      <c r="F2" s="6" t="s">
        <v>0</v>
      </c>
      <c r="G2" s="5">
        <v>44196</v>
      </c>
      <c r="H2" s="68"/>
      <c r="I2" s="68"/>
      <c r="J2" s="68"/>
      <c r="K2" s="69"/>
      <c r="V2" s="70" t="s">
        <v>319</v>
      </c>
    </row>
    <row r="3" spans="1:23" ht="13.5" customHeight="1" thickBot="1">
      <c r="A3" s="308" t="s">
        <v>268</v>
      </c>
      <c r="B3" s="309"/>
      <c r="C3" s="309"/>
      <c r="D3" s="309"/>
      <c r="E3" s="309"/>
      <c r="F3" s="309"/>
      <c r="G3" s="312" t="s">
        <v>3</v>
      </c>
      <c r="H3" s="296" t="s">
        <v>269</v>
      </c>
      <c r="I3" s="296"/>
      <c r="J3" s="296"/>
      <c r="K3" s="296"/>
      <c r="L3" s="296"/>
      <c r="M3" s="296"/>
      <c r="N3" s="296"/>
      <c r="O3" s="296"/>
      <c r="P3" s="296"/>
      <c r="Q3" s="296"/>
      <c r="R3" s="296"/>
      <c r="S3" s="296"/>
      <c r="T3" s="296"/>
      <c r="U3" s="296"/>
      <c r="V3" s="296" t="s">
        <v>270</v>
      </c>
      <c r="W3" s="298" t="s">
        <v>271</v>
      </c>
    </row>
    <row r="4" spans="1:23" ht="51.6" thickBot="1">
      <c r="A4" s="310"/>
      <c r="B4" s="311"/>
      <c r="C4" s="311"/>
      <c r="D4" s="311"/>
      <c r="E4" s="311"/>
      <c r="F4" s="311"/>
      <c r="G4" s="313"/>
      <c r="H4" s="71" t="s">
        <v>272</v>
      </c>
      <c r="I4" s="71" t="s">
        <v>273</v>
      </c>
      <c r="J4" s="71" t="s">
        <v>274</v>
      </c>
      <c r="K4" s="71" t="s">
        <v>275</v>
      </c>
      <c r="L4" s="71" t="s">
        <v>276</v>
      </c>
      <c r="M4" s="71" t="s">
        <v>277</v>
      </c>
      <c r="N4" s="71" t="s">
        <v>278</v>
      </c>
      <c r="O4" s="71" t="s">
        <v>279</v>
      </c>
      <c r="P4" s="71" t="s">
        <v>280</v>
      </c>
      <c r="Q4" s="71" t="s">
        <v>281</v>
      </c>
      <c r="R4" s="71" t="s">
        <v>282</v>
      </c>
      <c r="S4" s="71" t="s">
        <v>283</v>
      </c>
      <c r="T4" s="71" t="s">
        <v>284</v>
      </c>
      <c r="U4" s="71" t="s">
        <v>285</v>
      </c>
      <c r="V4" s="297"/>
      <c r="W4" s="299"/>
    </row>
    <row r="5" spans="1:23" ht="20.399999999999999">
      <c r="A5" s="300">
        <v>1</v>
      </c>
      <c r="B5" s="301"/>
      <c r="C5" s="301"/>
      <c r="D5" s="301"/>
      <c r="E5" s="301"/>
      <c r="F5" s="301"/>
      <c r="G5" s="7">
        <v>2</v>
      </c>
      <c r="H5" s="72" t="s">
        <v>215</v>
      </c>
      <c r="I5" s="73" t="s">
        <v>216</v>
      </c>
      <c r="J5" s="72" t="s">
        <v>320</v>
      </c>
      <c r="K5" s="73" t="s">
        <v>321</v>
      </c>
      <c r="L5" s="72" t="s">
        <v>322</v>
      </c>
      <c r="M5" s="73" t="s">
        <v>323</v>
      </c>
      <c r="N5" s="72" t="s">
        <v>324</v>
      </c>
      <c r="O5" s="73" t="s">
        <v>325</v>
      </c>
      <c r="P5" s="72" t="s">
        <v>326</v>
      </c>
      <c r="Q5" s="73" t="s">
        <v>327</v>
      </c>
      <c r="R5" s="72" t="s">
        <v>328</v>
      </c>
      <c r="S5" s="73" t="s">
        <v>329</v>
      </c>
      <c r="T5" s="72" t="s">
        <v>330</v>
      </c>
      <c r="U5" s="72" t="s">
        <v>331</v>
      </c>
      <c r="V5" s="72" t="s">
        <v>332</v>
      </c>
      <c r="W5" s="74" t="s">
        <v>333</v>
      </c>
    </row>
    <row r="6" spans="1:23">
      <c r="A6" s="302" t="s">
        <v>286</v>
      </c>
      <c r="B6" s="302"/>
      <c r="C6" s="302"/>
      <c r="D6" s="302"/>
      <c r="E6" s="302"/>
      <c r="F6" s="302"/>
      <c r="G6" s="302"/>
      <c r="H6" s="302"/>
      <c r="I6" s="302"/>
      <c r="J6" s="302"/>
      <c r="K6" s="302"/>
      <c r="L6" s="302"/>
      <c r="M6" s="302"/>
      <c r="N6" s="303"/>
      <c r="O6" s="303"/>
      <c r="P6" s="303"/>
      <c r="Q6" s="303"/>
      <c r="R6" s="303"/>
      <c r="S6" s="303"/>
      <c r="T6" s="303"/>
      <c r="U6" s="303"/>
      <c r="V6" s="303"/>
      <c r="W6" s="304"/>
    </row>
    <row r="7" spans="1:23">
      <c r="A7" s="294" t="s">
        <v>336</v>
      </c>
      <c r="B7" s="294"/>
      <c r="C7" s="294"/>
      <c r="D7" s="294"/>
      <c r="E7" s="294"/>
      <c r="F7" s="294"/>
      <c r="G7" s="8">
        <v>1</v>
      </c>
      <c r="H7" s="75">
        <v>696074300</v>
      </c>
      <c r="I7" s="75"/>
      <c r="J7" s="75">
        <v>45018765</v>
      </c>
      <c r="K7" s="75"/>
      <c r="L7" s="75"/>
      <c r="M7" s="75"/>
      <c r="N7" s="75">
        <v>1510883</v>
      </c>
      <c r="O7" s="75"/>
      <c r="P7" s="75"/>
      <c r="Q7" s="75"/>
      <c r="R7" s="75"/>
      <c r="S7" s="75">
        <v>29327912</v>
      </c>
      <c r="T7" s="75">
        <v>-12938709</v>
      </c>
      <c r="U7" s="76">
        <f>H7+I7+J7+K7-L7+M7+N7+O7+P7+Q7+R7+S7+T7</f>
        <v>758993151</v>
      </c>
      <c r="V7" s="75"/>
      <c r="W7" s="76">
        <f>U7+V7</f>
        <v>758993151</v>
      </c>
    </row>
    <row r="8" spans="1:23">
      <c r="A8" s="289" t="s">
        <v>287</v>
      </c>
      <c r="B8" s="289"/>
      <c r="C8" s="289"/>
      <c r="D8" s="289"/>
      <c r="E8" s="289"/>
      <c r="F8" s="289"/>
      <c r="G8" s="8">
        <v>2</v>
      </c>
      <c r="H8" s="75"/>
      <c r="I8" s="75"/>
      <c r="J8" s="75"/>
      <c r="K8" s="75"/>
      <c r="L8" s="75"/>
      <c r="M8" s="75"/>
      <c r="N8" s="75"/>
      <c r="O8" s="75"/>
      <c r="P8" s="75"/>
      <c r="Q8" s="75"/>
      <c r="R8" s="75"/>
      <c r="S8" s="75"/>
      <c r="T8" s="75"/>
      <c r="U8" s="76">
        <f t="shared" ref="U8:U9" si="0">H8+I8+J8+K8-L8+M8+N8+O8+P8+Q8+R8+S8+T8</f>
        <v>0</v>
      </c>
      <c r="V8" s="75"/>
      <c r="W8" s="76">
        <f t="shared" ref="W8:W9" si="1">U8+V8</f>
        <v>0</v>
      </c>
    </row>
    <row r="9" spans="1:23">
      <c r="A9" s="289" t="s">
        <v>288</v>
      </c>
      <c r="B9" s="289"/>
      <c r="C9" s="289"/>
      <c r="D9" s="289"/>
      <c r="E9" s="289"/>
      <c r="F9" s="289"/>
      <c r="G9" s="8">
        <v>3</v>
      </c>
      <c r="H9" s="75"/>
      <c r="I9" s="75"/>
      <c r="J9" s="75"/>
      <c r="K9" s="75"/>
      <c r="L9" s="75"/>
      <c r="M9" s="75"/>
      <c r="N9" s="75"/>
      <c r="O9" s="75"/>
      <c r="P9" s="75"/>
      <c r="Q9" s="75"/>
      <c r="R9" s="75"/>
      <c r="S9" s="75"/>
      <c r="T9" s="75"/>
      <c r="U9" s="76">
        <f t="shared" si="0"/>
        <v>0</v>
      </c>
      <c r="V9" s="75"/>
      <c r="W9" s="76">
        <f t="shared" si="1"/>
        <v>0</v>
      </c>
    </row>
    <row r="10" spans="1:23" ht="22.5" customHeight="1">
      <c r="A10" s="295" t="s">
        <v>337</v>
      </c>
      <c r="B10" s="295"/>
      <c r="C10" s="295"/>
      <c r="D10" s="295"/>
      <c r="E10" s="295"/>
      <c r="F10" s="295"/>
      <c r="G10" s="9">
        <v>4</v>
      </c>
      <c r="H10" s="77">
        <f>H7+H8+H9</f>
        <v>696074300</v>
      </c>
      <c r="I10" s="77">
        <f t="shared" ref="I10:W10" si="2">I7+I8+I9</f>
        <v>0</v>
      </c>
      <c r="J10" s="77">
        <f t="shared" si="2"/>
        <v>45018765</v>
      </c>
      <c r="K10" s="77">
        <f t="shared" si="2"/>
        <v>0</v>
      </c>
      <c r="L10" s="77">
        <f t="shared" si="2"/>
        <v>0</v>
      </c>
      <c r="M10" s="77">
        <f t="shared" si="2"/>
        <v>0</v>
      </c>
      <c r="N10" s="77">
        <f t="shared" si="2"/>
        <v>1510883</v>
      </c>
      <c r="O10" s="77">
        <f t="shared" si="2"/>
        <v>0</v>
      </c>
      <c r="P10" s="77">
        <f t="shared" si="2"/>
        <v>0</v>
      </c>
      <c r="Q10" s="77">
        <f t="shared" si="2"/>
        <v>0</v>
      </c>
      <c r="R10" s="77">
        <f t="shared" si="2"/>
        <v>0</v>
      </c>
      <c r="S10" s="77">
        <f t="shared" si="2"/>
        <v>29327912</v>
      </c>
      <c r="T10" s="77">
        <f t="shared" si="2"/>
        <v>-12938709</v>
      </c>
      <c r="U10" s="77">
        <f t="shared" si="2"/>
        <v>758993151</v>
      </c>
      <c r="V10" s="77">
        <f t="shared" si="2"/>
        <v>0</v>
      </c>
      <c r="W10" s="77">
        <f t="shared" si="2"/>
        <v>758993151</v>
      </c>
    </row>
    <row r="11" spans="1:23">
      <c r="A11" s="289" t="s">
        <v>289</v>
      </c>
      <c r="B11" s="289"/>
      <c r="C11" s="289"/>
      <c r="D11" s="289"/>
      <c r="E11" s="289"/>
      <c r="F11" s="289"/>
      <c r="G11" s="8">
        <v>5</v>
      </c>
      <c r="H11" s="79">
        <v>0</v>
      </c>
      <c r="I11" s="79">
        <v>0</v>
      </c>
      <c r="J11" s="79">
        <v>0</v>
      </c>
      <c r="K11" s="79">
        <v>0</v>
      </c>
      <c r="L11" s="79">
        <v>0</v>
      </c>
      <c r="M11" s="79">
        <v>0</v>
      </c>
      <c r="N11" s="79">
        <v>0</v>
      </c>
      <c r="O11" s="79">
        <v>0</v>
      </c>
      <c r="P11" s="79">
        <v>0</v>
      </c>
      <c r="Q11" s="79">
        <v>0</v>
      </c>
      <c r="R11" s="79">
        <v>0</v>
      </c>
      <c r="S11" s="79">
        <v>0</v>
      </c>
      <c r="T11" s="75">
        <v>10715855</v>
      </c>
      <c r="U11" s="76">
        <f>H11+I11+J11+K11-L11+M11+N11+O11+P11+Q11+R11+S11+T11</f>
        <v>10715855</v>
      </c>
      <c r="V11" s="75"/>
      <c r="W11" s="76">
        <f t="shared" ref="W11:W28" si="3">U11+V11</f>
        <v>10715855</v>
      </c>
    </row>
    <row r="12" spans="1:23">
      <c r="A12" s="289" t="s">
        <v>290</v>
      </c>
      <c r="B12" s="289"/>
      <c r="C12" s="289"/>
      <c r="D12" s="289"/>
      <c r="E12" s="289"/>
      <c r="F12" s="289"/>
      <c r="G12" s="8">
        <v>6</v>
      </c>
      <c r="H12" s="79">
        <v>0</v>
      </c>
      <c r="I12" s="79">
        <v>0</v>
      </c>
      <c r="J12" s="79">
        <v>0</v>
      </c>
      <c r="K12" s="79">
        <v>0</v>
      </c>
      <c r="L12" s="79">
        <v>0</v>
      </c>
      <c r="M12" s="79">
        <v>0</v>
      </c>
      <c r="N12" s="75"/>
      <c r="O12" s="79">
        <v>0</v>
      </c>
      <c r="P12" s="79">
        <v>0</v>
      </c>
      <c r="Q12" s="79">
        <v>0</v>
      </c>
      <c r="R12" s="79">
        <v>0</v>
      </c>
      <c r="S12" s="79">
        <v>0</v>
      </c>
      <c r="T12" s="79">
        <v>0</v>
      </c>
      <c r="U12" s="76">
        <f t="shared" ref="U12:U28" si="4">H12+I12+J12+K12-L12+M12+N12+O12+P12+Q12+R12+S12+T12</f>
        <v>0</v>
      </c>
      <c r="V12" s="75"/>
      <c r="W12" s="76">
        <f t="shared" si="3"/>
        <v>0</v>
      </c>
    </row>
    <row r="13" spans="1:23" ht="26.25" customHeight="1">
      <c r="A13" s="289" t="s">
        <v>291</v>
      </c>
      <c r="B13" s="289"/>
      <c r="C13" s="289"/>
      <c r="D13" s="289"/>
      <c r="E13" s="289"/>
      <c r="F13" s="289"/>
      <c r="G13" s="8">
        <v>7</v>
      </c>
      <c r="H13" s="79">
        <v>0</v>
      </c>
      <c r="I13" s="79">
        <v>0</v>
      </c>
      <c r="J13" s="79">
        <v>0</v>
      </c>
      <c r="K13" s="79">
        <v>0</v>
      </c>
      <c r="L13" s="79">
        <v>0</v>
      </c>
      <c r="M13" s="79">
        <v>0</v>
      </c>
      <c r="N13" s="79">
        <v>0</v>
      </c>
      <c r="O13" s="75"/>
      <c r="P13" s="79">
        <v>0</v>
      </c>
      <c r="Q13" s="79">
        <v>0</v>
      </c>
      <c r="R13" s="79">
        <v>0</v>
      </c>
      <c r="S13" s="75"/>
      <c r="T13" s="75"/>
      <c r="U13" s="76">
        <f t="shared" si="4"/>
        <v>0</v>
      </c>
      <c r="V13" s="75"/>
      <c r="W13" s="76">
        <f t="shared" si="3"/>
        <v>0</v>
      </c>
    </row>
    <row r="14" spans="1:23" ht="29.25" customHeight="1">
      <c r="A14" s="289" t="s">
        <v>292</v>
      </c>
      <c r="B14" s="289"/>
      <c r="C14" s="289"/>
      <c r="D14" s="289"/>
      <c r="E14" s="289"/>
      <c r="F14" s="289"/>
      <c r="G14" s="8">
        <v>8</v>
      </c>
      <c r="H14" s="79">
        <v>0</v>
      </c>
      <c r="I14" s="79">
        <v>0</v>
      </c>
      <c r="J14" s="79">
        <v>0</v>
      </c>
      <c r="K14" s="79">
        <v>0</v>
      </c>
      <c r="L14" s="79">
        <v>0</v>
      </c>
      <c r="M14" s="79">
        <v>0</v>
      </c>
      <c r="N14" s="79">
        <v>0</v>
      </c>
      <c r="O14" s="79">
        <v>0</v>
      </c>
      <c r="P14" s="75"/>
      <c r="Q14" s="79">
        <v>0</v>
      </c>
      <c r="R14" s="79">
        <v>0</v>
      </c>
      <c r="S14" s="75"/>
      <c r="T14" s="75"/>
      <c r="U14" s="76">
        <f t="shared" si="4"/>
        <v>0</v>
      </c>
      <c r="V14" s="75"/>
      <c r="W14" s="76">
        <f t="shared" si="3"/>
        <v>0</v>
      </c>
    </row>
    <row r="15" spans="1:23">
      <c r="A15" s="289" t="s">
        <v>293</v>
      </c>
      <c r="B15" s="289"/>
      <c r="C15" s="289"/>
      <c r="D15" s="289"/>
      <c r="E15" s="289"/>
      <c r="F15" s="289"/>
      <c r="G15" s="8">
        <v>9</v>
      </c>
      <c r="H15" s="79">
        <v>0</v>
      </c>
      <c r="I15" s="79">
        <v>0</v>
      </c>
      <c r="J15" s="79">
        <v>0</v>
      </c>
      <c r="K15" s="79">
        <v>0</v>
      </c>
      <c r="L15" s="79">
        <v>0</v>
      </c>
      <c r="M15" s="79">
        <v>0</v>
      </c>
      <c r="N15" s="79">
        <v>0</v>
      </c>
      <c r="O15" s="79">
        <v>0</v>
      </c>
      <c r="P15" s="79">
        <v>0</v>
      </c>
      <c r="Q15" s="75"/>
      <c r="R15" s="79">
        <v>0</v>
      </c>
      <c r="S15" s="75"/>
      <c r="T15" s="75"/>
      <c r="U15" s="76">
        <f t="shared" si="4"/>
        <v>0</v>
      </c>
      <c r="V15" s="75"/>
      <c r="W15" s="76">
        <f t="shared" si="3"/>
        <v>0</v>
      </c>
    </row>
    <row r="16" spans="1:23" ht="28.5" customHeight="1">
      <c r="A16" s="289" t="s">
        <v>294</v>
      </c>
      <c r="B16" s="289"/>
      <c r="C16" s="289"/>
      <c r="D16" s="289"/>
      <c r="E16" s="289"/>
      <c r="F16" s="289"/>
      <c r="G16" s="8">
        <v>10</v>
      </c>
      <c r="H16" s="79">
        <v>0</v>
      </c>
      <c r="I16" s="79">
        <v>0</v>
      </c>
      <c r="J16" s="79">
        <v>0</v>
      </c>
      <c r="K16" s="79">
        <v>0</v>
      </c>
      <c r="L16" s="79">
        <v>0</v>
      </c>
      <c r="M16" s="79">
        <v>0</v>
      </c>
      <c r="N16" s="79">
        <v>0</v>
      </c>
      <c r="O16" s="79">
        <v>0</v>
      </c>
      <c r="P16" s="79">
        <v>0</v>
      </c>
      <c r="Q16" s="79">
        <v>0</v>
      </c>
      <c r="R16" s="75"/>
      <c r="S16" s="75"/>
      <c r="T16" s="75"/>
      <c r="U16" s="76">
        <f t="shared" si="4"/>
        <v>0</v>
      </c>
      <c r="V16" s="75"/>
      <c r="W16" s="76">
        <f t="shared" si="3"/>
        <v>0</v>
      </c>
    </row>
    <row r="17" spans="1:23" ht="23.25" customHeight="1">
      <c r="A17" s="289" t="s">
        <v>295</v>
      </c>
      <c r="B17" s="289"/>
      <c r="C17" s="289"/>
      <c r="D17" s="289"/>
      <c r="E17" s="289"/>
      <c r="F17" s="289"/>
      <c r="G17" s="8">
        <v>11</v>
      </c>
      <c r="H17" s="79">
        <v>0</v>
      </c>
      <c r="I17" s="79">
        <v>0</v>
      </c>
      <c r="J17" s="79">
        <v>0</v>
      </c>
      <c r="K17" s="79">
        <v>0</v>
      </c>
      <c r="L17" s="79">
        <v>0</v>
      </c>
      <c r="M17" s="79">
        <v>0</v>
      </c>
      <c r="N17" s="75"/>
      <c r="O17" s="75"/>
      <c r="P17" s="75"/>
      <c r="Q17" s="75"/>
      <c r="R17" s="75"/>
      <c r="S17" s="75"/>
      <c r="T17" s="75"/>
      <c r="U17" s="76">
        <f t="shared" si="4"/>
        <v>0</v>
      </c>
      <c r="V17" s="75"/>
      <c r="W17" s="76">
        <f t="shared" si="3"/>
        <v>0</v>
      </c>
    </row>
    <row r="18" spans="1:23">
      <c r="A18" s="289" t="s">
        <v>296</v>
      </c>
      <c r="B18" s="289"/>
      <c r="C18" s="289"/>
      <c r="D18" s="289"/>
      <c r="E18" s="289"/>
      <c r="F18" s="289"/>
      <c r="G18" s="8">
        <v>12</v>
      </c>
      <c r="H18" s="79">
        <v>0</v>
      </c>
      <c r="I18" s="79">
        <v>0</v>
      </c>
      <c r="J18" s="79">
        <v>0</v>
      </c>
      <c r="K18" s="79">
        <v>0</v>
      </c>
      <c r="L18" s="79">
        <v>0</v>
      </c>
      <c r="M18" s="79">
        <v>0</v>
      </c>
      <c r="N18" s="75"/>
      <c r="O18" s="75"/>
      <c r="P18" s="75"/>
      <c r="Q18" s="75"/>
      <c r="R18" s="75"/>
      <c r="S18" s="75"/>
      <c r="T18" s="75"/>
      <c r="U18" s="76">
        <f t="shared" si="4"/>
        <v>0</v>
      </c>
      <c r="V18" s="75"/>
      <c r="W18" s="76">
        <f t="shared" si="3"/>
        <v>0</v>
      </c>
    </row>
    <row r="19" spans="1:23">
      <c r="A19" s="289" t="s">
        <v>297</v>
      </c>
      <c r="B19" s="289"/>
      <c r="C19" s="289"/>
      <c r="D19" s="289"/>
      <c r="E19" s="289"/>
      <c r="F19" s="289"/>
      <c r="G19" s="8">
        <v>13</v>
      </c>
      <c r="H19" s="75"/>
      <c r="I19" s="75"/>
      <c r="J19" s="75"/>
      <c r="K19" s="75"/>
      <c r="L19" s="75"/>
      <c r="M19" s="75"/>
      <c r="N19" s="75">
        <v>520</v>
      </c>
      <c r="O19" s="75"/>
      <c r="P19" s="75"/>
      <c r="Q19" s="75"/>
      <c r="R19" s="75"/>
      <c r="S19" s="75">
        <v>-12938709</v>
      </c>
      <c r="T19" s="75">
        <v>12938709</v>
      </c>
      <c r="U19" s="76">
        <f t="shared" si="4"/>
        <v>520</v>
      </c>
      <c r="V19" s="75"/>
      <c r="W19" s="76">
        <f t="shared" si="3"/>
        <v>520</v>
      </c>
    </row>
    <row r="20" spans="1:23">
      <c r="A20" s="289" t="s">
        <v>298</v>
      </c>
      <c r="B20" s="289"/>
      <c r="C20" s="289"/>
      <c r="D20" s="289"/>
      <c r="E20" s="289"/>
      <c r="F20" s="289"/>
      <c r="G20" s="8">
        <v>14</v>
      </c>
      <c r="H20" s="79">
        <v>0</v>
      </c>
      <c r="I20" s="79">
        <v>0</v>
      </c>
      <c r="J20" s="79">
        <v>0</v>
      </c>
      <c r="K20" s="79">
        <v>0</v>
      </c>
      <c r="L20" s="79">
        <v>0</v>
      </c>
      <c r="M20" s="79">
        <v>0</v>
      </c>
      <c r="N20" s="75"/>
      <c r="O20" s="75"/>
      <c r="P20" s="75"/>
      <c r="Q20" s="75"/>
      <c r="R20" s="75"/>
      <c r="S20" s="75"/>
      <c r="T20" s="75"/>
      <c r="U20" s="76">
        <f t="shared" si="4"/>
        <v>0</v>
      </c>
      <c r="V20" s="75"/>
      <c r="W20" s="76">
        <f t="shared" si="3"/>
        <v>0</v>
      </c>
    </row>
    <row r="21" spans="1:23" ht="30.75" customHeight="1">
      <c r="A21" s="289" t="s">
        <v>299</v>
      </c>
      <c r="B21" s="289"/>
      <c r="C21" s="289"/>
      <c r="D21" s="289"/>
      <c r="E21" s="289"/>
      <c r="F21" s="289"/>
      <c r="G21" s="8">
        <v>15</v>
      </c>
      <c r="H21" s="75"/>
      <c r="I21" s="75"/>
      <c r="J21" s="75"/>
      <c r="K21" s="75"/>
      <c r="L21" s="75"/>
      <c r="M21" s="75"/>
      <c r="N21" s="75"/>
      <c r="O21" s="75"/>
      <c r="P21" s="75"/>
      <c r="Q21" s="75"/>
      <c r="R21" s="75"/>
      <c r="S21" s="75"/>
      <c r="T21" s="75"/>
      <c r="U21" s="76">
        <f t="shared" si="4"/>
        <v>0</v>
      </c>
      <c r="V21" s="75"/>
      <c r="W21" s="76">
        <f t="shared" si="3"/>
        <v>0</v>
      </c>
    </row>
    <row r="22" spans="1:23" ht="28.5" customHeight="1">
      <c r="A22" s="289" t="s">
        <v>300</v>
      </c>
      <c r="B22" s="289"/>
      <c r="C22" s="289"/>
      <c r="D22" s="289"/>
      <c r="E22" s="289"/>
      <c r="F22" s="289"/>
      <c r="G22" s="8">
        <v>16</v>
      </c>
      <c r="H22" s="75"/>
      <c r="I22" s="75"/>
      <c r="J22" s="75"/>
      <c r="K22" s="75"/>
      <c r="L22" s="75"/>
      <c r="M22" s="75"/>
      <c r="N22" s="75"/>
      <c r="O22" s="75"/>
      <c r="P22" s="75"/>
      <c r="Q22" s="75"/>
      <c r="R22" s="75"/>
      <c r="S22" s="75"/>
      <c r="T22" s="75"/>
      <c r="U22" s="76">
        <f t="shared" si="4"/>
        <v>0</v>
      </c>
      <c r="V22" s="75"/>
      <c r="W22" s="76">
        <f t="shared" si="3"/>
        <v>0</v>
      </c>
    </row>
    <row r="23" spans="1:23" ht="26.25" customHeight="1">
      <c r="A23" s="289" t="s">
        <v>301</v>
      </c>
      <c r="B23" s="289"/>
      <c r="C23" s="289"/>
      <c r="D23" s="289"/>
      <c r="E23" s="289"/>
      <c r="F23" s="289"/>
      <c r="G23" s="8">
        <v>17</v>
      </c>
      <c r="H23" s="75"/>
      <c r="I23" s="75"/>
      <c r="J23" s="75"/>
      <c r="K23" s="75"/>
      <c r="L23" s="75"/>
      <c r="M23" s="75"/>
      <c r="N23" s="75"/>
      <c r="O23" s="75"/>
      <c r="P23" s="75"/>
      <c r="Q23" s="75"/>
      <c r="R23" s="75"/>
      <c r="S23" s="75"/>
      <c r="T23" s="75"/>
      <c r="U23" s="76">
        <f t="shared" si="4"/>
        <v>0</v>
      </c>
      <c r="V23" s="75"/>
      <c r="W23" s="76">
        <f t="shared" si="3"/>
        <v>0</v>
      </c>
    </row>
    <row r="24" spans="1:23">
      <c r="A24" s="289" t="s">
        <v>302</v>
      </c>
      <c r="B24" s="289"/>
      <c r="C24" s="289"/>
      <c r="D24" s="289"/>
      <c r="E24" s="289"/>
      <c r="F24" s="289"/>
      <c r="G24" s="8">
        <v>18</v>
      </c>
      <c r="H24" s="75"/>
      <c r="I24" s="75"/>
      <c r="J24" s="75"/>
      <c r="K24" s="75"/>
      <c r="L24" s="75"/>
      <c r="M24" s="75"/>
      <c r="N24" s="75"/>
      <c r="O24" s="75"/>
      <c r="P24" s="75"/>
      <c r="Q24" s="75"/>
      <c r="R24" s="75"/>
      <c r="S24" s="75"/>
      <c r="T24" s="75"/>
      <c r="U24" s="76">
        <f t="shared" si="4"/>
        <v>0</v>
      </c>
      <c r="V24" s="75"/>
      <c r="W24" s="76">
        <f t="shared" si="3"/>
        <v>0</v>
      </c>
    </row>
    <row r="25" spans="1:23">
      <c r="A25" s="289" t="s">
        <v>303</v>
      </c>
      <c r="B25" s="289"/>
      <c r="C25" s="289"/>
      <c r="D25" s="289"/>
      <c r="E25" s="289"/>
      <c r="F25" s="289"/>
      <c r="G25" s="8">
        <v>19</v>
      </c>
      <c r="H25" s="75"/>
      <c r="I25" s="75"/>
      <c r="J25" s="75"/>
      <c r="K25" s="75"/>
      <c r="L25" s="75"/>
      <c r="M25" s="75"/>
      <c r="N25" s="75"/>
      <c r="O25" s="75"/>
      <c r="P25" s="75"/>
      <c r="Q25" s="75"/>
      <c r="R25" s="75"/>
      <c r="S25" s="75"/>
      <c r="T25" s="75"/>
      <c r="U25" s="76">
        <f t="shared" si="4"/>
        <v>0</v>
      </c>
      <c r="V25" s="75"/>
      <c r="W25" s="76">
        <f t="shared" si="3"/>
        <v>0</v>
      </c>
    </row>
    <row r="26" spans="1:23">
      <c r="A26" s="289" t="s">
        <v>304</v>
      </c>
      <c r="B26" s="289"/>
      <c r="C26" s="289"/>
      <c r="D26" s="289"/>
      <c r="E26" s="289"/>
      <c r="F26" s="289"/>
      <c r="G26" s="8">
        <v>20</v>
      </c>
      <c r="H26" s="75"/>
      <c r="I26" s="75"/>
      <c r="J26" s="75"/>
      <c r="K26" s="75"/>
      <c r="L26" s="75"/>
      <c r="M26" s="75"/>
      <c r="N26" s="75"/>
      <c r="O26" s="75"/>
      <c r="P26" s="75"/>
      <c r="Q26" s="75"/>
      <c r="R26" s="75"/>
      <c r="S26" s="75"/>
      <c r="T26" s="75"/>
      <c r="U26" s="76">
        <f t="shared" si="4"/>
        <v>0</v>
      </c>
      <c r="V26" s="75"/>
      <c r="W26" s="76">
        <f t="shared" si="3"/>
        <v>0</v>
      </c>
    </row>
    <row r="27" spans="1:23">
      <c r="A27" s="289" t="s">
        <v>305</v>
      </c>
      <c r="B27" s="289"/>
      <c r="C27" s="289"/>
      <c r="D27" s="289"/>
      <c r="E27" s="289"/>
      <c r="F27" s="289"/>
      <c r="G27" s="8">
        <v>21</v>
      </c>
      <c r="H27" s="75"/>
      <c r="I27" s="75"/>
      <c r="J27" s="75"/>
      <c r="K27" s="75"/>
      <c r="L27" s="75"/>
      <c r="M27" s="75"/>
      <c r="N27" s="75"/>
      <c r="O27" s="75"/>
      <c r="P27" s="75"/>
      <c r="Q27" s="75"/>
      <c r="R27" s="75"/>
      <c r="S27" s="75"/>
      <c r="T27" s="75"/>
      <c r="U27" s="76">
        <f t="shared" si="4"/>
        <v>0</v>
      </c>
      <c r="V27" s="75"/>
      <c r="W27" s="76">
        <f t="shared" si="3"/>
        <v>0</v>
      </c>
    </row>
    <row r="28" spans="1:23">
      <c r="A28" s="289" t="s">
        <v>306</v>
      </c>
      <c r="B28" s="289"/>
      <c r="C28" s="289"/>
      <c r="D28" s="289"/>
      <c r="E28" s="289"/>
      <c r="F28" s="289"/>
      <c r="G28" s="8">
        <v>22</v>
      </c>
      <c r="H28" s="75"/>
      <c r="I28" s="75"/>
      <c r="J28" s="75"/>
      <c r="K28" s="75"/>
      <c r="L28" s="75"/>
      <c r="M28" s="75"/>
      <c r="N28" s="75"/>
      <c r="O28" s="75"/>
      <c r="P28" s="75"/>
      <c r="Q28" s="75"/>
      <c r="R28" s="75"/>
      <c r="S28" s="75"/>
      <c r="T28" s="75"/>
      <c r="U28" s="76">
        <f t="shared" si="4"/>
        <v>0</v>
      </c>
      <c r="V28" s="75"/>
      <c r="W28" s="76">
        <f t="shared" si="3"/>
        <v>0</v>
      </c>
    </row>
    <row r="29" spans="1:23" ht="27.75" customHeight="1">
      <c r="A29" s="290" t="s">
        <v>338</v>
      </c>
      <c r="B29" s="290"/>
      <c r="C29" s="290"/>
      <c r="D29" s="290"/>
      <c r="E29" s="290"/>
      <c r="F29" s="290"/>
      <c r="G29" s="10">
        <v>23</v>
      </c>
      <c r="H29" s="78">
        <f>SUM(H10:H28)</f>
        <v>696074300</v>
      </c>
      <c r="I29" s="78">
        <f t="shared" ref="I29:W29" si="5">SUM(I10:I28)</f>
        <v>0</v>
      </c>
      <c r="J29" s="78">
        <f t="shared" si="5"/>
        <v>45018765</v>
      </c>
      <c r="K29" s="78">
        <f t="shared" si="5"/>
        <v>0</v>
      </c>
      <c r="L29" s="78">
        <f t="shared" si="5"/>
        <v>0</v>
      </c>
      <c r="M29" s="78">
        <f t="shared" si="5"/>
        <v>0</v>
      </c>
      <c r="N29" s="78">
        <f t="shared" si="5"/>
        <v>1511403</v>
      </c>
      <c r="O29" s="78">
        <f t="shared" si="5"/>
        <v>0</v>
      </c>
      <c r="P29" s="78">
        <f t="shared" si="5"/>
        <v>0</v>
      </c>
      <c r="Q29" s="78">
        <f t="shared" si="5"/>
        <v>0</v>
      </c>
      <c r="R29" s="78">
        <f t="shared" si="5"/>
        <v>0</v>
      </c>
      <c r="S29" s="78">
        <f t="shared" si="5"/>
        <v>16389203</v>
      </c>
      <c r="T29" s="78">
        <f t="shared" si="5"/>
        <v>10715855</v>
      </c>
      <c r="U29" s="78">
        <f t="shared" si="5"/>
        <v>769709526</v>
      </c>
      <c r="V29" s="78">
        <f t="shared" si="5"/>
        <v>0</v>
      </c>
      <c r="W29" s="78">
        <f t="shared" si="5"/>
        <v>769709526</v>
      </c>
    </row>
    <row r="30" spans="1:23">
      <c r="A30" s="291" t="s">
        <v>307</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c r="A31" s="287" t="s">
        <v>308</v>
      </c>
      <c r="B31" s="287"/>
      <c r="C31" s="287"/>
      <c r="D31" s="287"/>
      <c r="E31" s="287"/>
      <c r="F31" s="287"/>
      <c r="G31" s="9">
        <v>24</v>
      </c>
      <c r="H31" s="77">
        <f>SUM(H12:H20)</f>
        <v>0</v>
      </c>
      <c r="I31" s="77">
        <f t="shared" ref="I31:W31" si="6">SUM(I12:I20)</f>
        <v>0</v>
      </c>
      <c r="J31" s="77">
        <f t="shared" si="6"/>
        <v>0</v>
      </c>
      <c r="K31" s="77">
        <f t="shared" si="6"/>
        <v>0</v>
      </c>
      <c r="L31" s="77">
        <f t="shared" si="6"/>
        <v>0</v>
      </c>
      <c r="M31" s="77">
        <f t="shared" si="6"/>
        <v>0</v>
      </c>
      <c r="N31" s="77">
        <f t="shared" si="6"/>
        <v>520</v>
      </c>
      <c r="O31" s="77">
        <f t="shared" si="6"/>
        <v>0</v>
      </c>
      <c r="P31" s="77">
        <f t="shared" si="6"/>
        <v>0</v>
      </c>
      <c r="Q31" s="77">
        <f t="shared" si="6"/>
        <v>0</v>
      </c>
      <c r="R31" s="77">
        <f t="shared" si="6"/>
        <v>0</v>
      </c>
      <c r="S31" s="77">
        <f t="shared" si="6"/>
        <v>-12938709</v>
      </c>
      <c r="T31" s="77">
        <f t="shared" si="6"/>
        <v>12938709</v>
      </c>
      <c r="U31" s="77">
        <f t="shared" si="6"/>
        <v>520</v>
      </c>
      <c r="V31" s="77">
        <f t="shared" si="6"/>
        <v>0</v>
      </c>
      <c r="W31" s="77">
        <f t="shared" si="6"/>
        <v>520</v>
      </c>
    </row>
    <row r="32" spans="1:23" ht="31.5" customHeight="1">
      <c r="A32" s="287" t="s">
        <v>309</v>
      </c>
      <c r="B32" s="287"/>
      <c r="C32" s="287"/>
      <c r="D32" s="287"/>
      <c r="E32" s="287"/>
      <c r="F32" s="287"/>
      <c r="G32" s="9">
        <v>25</v>
      </c>
      <c r="H32" s="77">
        <f>H11+H31</f>
        <v>0</v>
      </c>
      <c r="I32" s="77">
        <f t="shared" ref="I32:W32" si="7">I11+I31</f>
        <v>0</v>
      </c>
      <c r="J32" s="77">
        <f t="shared" si="7"/>
        <v>0</v>
      </c>
      <c r="K32" s="77">
        <f t="shared" si="7"/>
        <v>0</v>
      </c>
      <c r="L32" s="77">
        <f t="shared" si="7"/>
        <v>0</v>
      </c>
      <c r="M32" s="77">
        <f t="shared" si="7"/>
        <v>0</v>
      </c>
      <c r="N32" s="77">
        <f t="shared" si="7"/>
        <v>520</v>
      </c>
      <c r="O32" s="77">
        <f t="shared" si="7"/>
        <v>0</v>
      </c>
      <c r="P32" s="77">
        <f t="shared" si="7"/>
        <v>0</v>
      </c>
      <c r="Q32" s="77">
        <f t="shared" si="7"/>
        <v>0</v>
      </c>
      <c r="R32" s="77">
        <f t="shared" si="7"/>
        <v>0</v>
      </c>
      <c r="S32" s="77">
        <f t="shared" si="7"/>
        <v>-12938709</v>
      </c>
      <c r="T32" s="77">
        <f t="shared" si="7"/>
        <v>23654564</v>
      </c>
      <c r="U32" s="77">
        <f t="shared" si="7"/>
        <v>10716375</v>
      </c>
      <c r="V32" s="77">
        <f t="shared" si="7"/>
        <v>0</v>
      </c>
      <c r="W32" s="77">
        <f t="shared" si="7"/>
        <v>10716375</v>
      </c>
    </row>
    <row r="33" spans="1:23" ht="30.75" customHeight="1">
      <c r="A33" s="288" t="s">
        <v>310</v>
      </c>
      <c r="B33" s="288"/>
      <c r="C33" s="288"/>
      <c r="D33" s="288"/>
      <c r="E33" s="288"/>
      <c r="F33" s="288"/>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0</v>
      </c>
      <c r="T33" s="78">
        <f t="shared" si="8"/>
        <v>0</v>
      </c>
      <c r="U33" s="78">
        <f t="shared" si="8"/>
        <v>0</v>
      </c>
      <c r="V33" s="78">
        <f t="shared" si="8"/>
        <v>0</v>
      </c>
      <c r="W33" s="78">
        <f t="shared" si="8"/>
        <v>0</v>
      </c>
    </row>
    <row r="34" spans="1:23">
      <c r="A34" s="291" t="s">
        <v>311</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c r="A35" s="294" t="s">
        <v>339</v>
      </c>
      <c r="B35" s="294"/>
      <c r="C35" s="294"/>
      <c r="D35" s="294"/>
      <c r="E35" s="294"/>
      <c r="F35" s="294"/>
      <c r="G35" s="8">
        <v>27</v>
      </c>
      <c r="H35" s="75">
        <v>696074300</v>
      </c>
      <c r="I35" s="75">
        <v>0</v>
      </c>
      <c r="J35" s="75">
        <v>45018765</v>
      </c>
      <c r="K35" s="75">
        <v>0</v>
      </c>
      <c r="L35" s="75">
        <v>0</v>
      </c>
      <c r="M35" s="75">
        <v>0</v>
      </c>
      <c r="N35" s="75">
        <v>1511403</v>
      </c>
      <c r="O35" s="75">
        <v>0</v>
      </c>
      <c r="P35" s="75">
        <v>0</v>
      </c>
      <c r="Q35" s="75">
        <v>0</v>
      </c>
      <c r="R35" s="75">
        <v>0</v>
      </c>
      <c r="S35" s="75">
        <v>16389203</v>
      </c>
      <c r="T35" s="75">
        <v>10715855</v>
      </c>
      <c r="U35" s="76">
        <f t="shared" ref="U35:U37" si="9">H35+I35+J35+K35-L35+M35+N35+O35+P35+Q35+R35+S35+T35</f>
        <v>769709526</v>
      </c>
      <c r="V35" s="75"/>
      <c r="W35" s="76">
        <f t="shared" ref="W35:W37" si="10">U35+V35</f>
        <v>769709526</v>
      </c>
    </row>
    <row r="36" spans="1:23">
      <c r="A36" s="289" t="s">
        <v>287</v>
      </c>
      <c r="B36" s="289"/>
      <c r="C36" s="289"/>
      <c r="D36" s="289"/>
      <c r="E36" s="289"/>
      <c r="F36" s="289"/>
      <c r="G36" s="8">
        <v>28</v>
      </c>
      <c r="H36" s="75"/>
      <c r="I36" s="75"/>
      <c r="J36" s="75"/>
      <c r="K36" s="75"/>
      <c r="L36" s="75"/>
      <c r="M36" s="75"/>
      <c r="N36" s="75"/>
      <c r="O36" s="75"/>
      <c r="P36" s="75"/>
      <c r="Q36" s="75"/>
      <c r="R36" s="75"/>
      <c r="S36" s="75"/>
      <c r="T36" s="75"/>
      <c r="U36" s="76">
        <f t="shared" si="9"/>
        <v>0</v>
      </c>
      <c r="V36" s="75"/>
      <c r="W36" s="76">
        <f t="shared" si="10"/>
        <v>0</v>
      </c>
    </row>
    <row r="37" spans="1:23">
      <c r="A37" s="289" t="s">
        <v>288</v>
      </c>
      <c r="B37" s="289"/>
      <c r="C37" s="289"/>
      <c r="D37" s="289"/>
      <c r="E37" s="289"/>
      <c r="F37" s="289"/>
      <c r="G37" s="8">
        <v>29</v>
      </c>
      <c r="H37" s="75"/>
      <c r="I37" s="75"/>
      <c r="J37" s="75"/>
      <c r="K37" s="75"/>
      <c r="L37" s="75"/>
      <c r="M37" s="75"/>
      <c r="N37" s="75"/>
      <c r="O37" s="75"/>
      <c r="P37" s="75"/>
      <c r="Q37" s="75"/>
      <c r="R37" s="75"/>
      <c r="S37" s="75"/>
      <c r="T37" s="75"/>
      <c r="U37" s="76">
        <f t="shared" si="9"/>
        <v>0</v>
      </c>
      <c r="V37" s="75"/>
      <c r="W37" s="76">
        <f t="shared" si="10"/>
        <v>0</v>
      </c>
    </row>
    <row r="38" spans="1:23" ht="25.5" customHeight="1">
      <c r="A38" s="295" t="s">
        <v>340</v>
      </c>
      <c r="B38" s="295"/>
      <c r="C38" s="295"/>
      <c r="D38" s="295"/>
      <c r="E38" s="295"/>
      <c r="F38" s="295"/>
      <c r="G38" s="9">
        <v>30</v>
      </c>
      <c r="H38" s="77">
        <f>H35+H36+H37</f>
        <v>696074300</v>
      </c>
      <c r="I38" s="77">
        <f t="shared" ref="I38:W38" si="11">I35+I36+I37</f>
        <v>0</v>
      </c>
      <c r="J38" s="77">
        <f t="shared" si="11"/>
        <v>45018765</v>
      </c>
      <c r="K38" s="77">
        <f t="shared" si="11"/>
        <v>0</v>
      </c>
      <c r="L38" s="77">
        <f t="shared" si="11"/>
        <v>0</v>
      </c>
      <c r="M38" s="77">
        <f t="shared" si="11"/>
        <v>0</v>
      </c>
      <c r="N38" s="77">
        <f t="shared" si="11"/>
        <v>1511403</v>
      </c>
      <c r="O38" s="77">
        <f t="shared" si="11"/>
        <v>0</v>
      </c>
      <c r="P38" s="77">
        <f t="shared" si="11"/>
        <v>0</v>
      </c>
      <c r="Q38" s="77">
        <f t="shared" si="11"/>
        <v>0</v>
      </c>
      <c r="R38" s="77">
        <f t="shared" si="11"/>
        <v>0</v>
      </c>
      <c r="S38" s="77">
        <f t="shared" si="11"/>
        <v>16389203</v>
      </c>
      <c r="T38" s="77">
        <f t="shared" si="11"/>
        <v>10715855</v>
      </c>
      <c r="U38" s="77">
        <f t="shared" si="11"/>
        <v>769709526</v>
      </c>
      <c r="V38" s="77">
        <f t="shared" si="11"/>
        <v>0</v>
      </c>
      <c r="W38" s="77">
        <f t="shared" si="11"/>
        <v>769709526</v>
      </c>
    </row>
    <row r="39" spans="1:23">
      <c r="A39" s="289" t="s">
        <v>289</v>
      </c>
      <c r="B39" s="289"/>
      <c r="C39" s="289"/>
      <c r="D39" s="289"/>
      <c r="E39" s="289"/>
      <c r="F39" s="289"/>
      <c r="G39" s="8">
        <v>31</v>
      </c>
      <c r="H39" s="79">
        <v>0</v>
      </c>
      <c r="I39" s="79">
        <v>0</v>
      </c>
      <c r="J39" s="79">
        <v>0</v>
      </c>
      <c r="K39" s="79">
        <v>0</v>
      </c>
      <c r="L39" s="79">
        <v>0</v>
      </c>
      <c r="M39" s="79">
        <v>0</v>
      </c>
      <c r="N39" s="79">
        <v>0</v>
      </c>
      <c r="O39" s="79">
        <v>0</v>
      </c>
      <c r="P39" s="79">
        <v>0</v>
      </c>
      <c r="Q39" s="79">
        <v>0</v>
      </c>
      <c r="R39" s="79">
        <v>0</v>
      </c>
      <c r="S39" s="79">
        <v>0</v>
      </c>
      <c r="T39" s="75">
        <v>-161385839</v>
      </c>
      <c r="U39" s="76">
        <f t="shared" ref="U39:U56" si="12">H39+I39+J39+K39-L39+M39+N39+O39+P39+Q39+R39+S39+T39</f>
        <v>-161385839</v>
      </c>
      <c r="V39" s="75"/>
      <c r="W39" s="76">
        <f t="shared" ref="W39:W56" si="13">U39+V39</f>
        <v>-161385839</v>
      </c>
    </row>
    <row r="40" spans="1:23">
      <c r="A40" s="289" t="s">
        <v>290</v>
      </c>
      <c r="B40" s="289"/>
      <c r="C40" s="289"/>
      <c r="D40" s="289"/>
      <c r="E40" s="289"/>
      <c r="F40" s="289"/>
      <c r="G40" s="8">
        <v>32</v>
      </c>
      <c r="H40" s="79">
        <v>0</v>
      </c>
      <c r="I40" s="79">
        <v>0</v>
      </c>
      <c r="J40" s="79">
        <v>0</v>
      </c>
      <c r="K40" s="79">
        <v>0</v>
      </c>
      <c r="L40" s="79">
        <v>0</v>
      </c>
      <c r="M40" s="79">
        <v>0</v>
      </c>
      <c r="N40" s="75"/>
      <c r="O40" s="79">
        <v>0</v>
      </c>
      <c r="P40" s="79">
        <v>0</v>
      </c>
      <c r="Q40" s="79">
        <v>0</v>
      </c>
      <c r="R40" s="79">
        <v>0</v>
      </c>
      <c r="S40" s="79">
        <v>0</v>
      </c>
      <c r="T40" s="79">
        <v>0</v>
      </c>
      <c r="U40" s="76">
        <f t="shared" si="12"/>
        <v>0</v>
      </c>
      <c r="V40" s="75"/>
      <c r="W40" s="76">
        <f t="shared" si="13"/>
        <v>0</v>
      </c>
    </row>
    <row r="41" spans="1:23" ht="27" customHeight="1">
      <c r="A41" s="289" t="s">
        <v>312</v>
      </c>
      <c r="B41" s="289"/>
      <c r="C41" s="289"/>
      <c r="D41" s="289"/>
      <c r="E41" s="289"/>
      <c r="F41" s="289"/>
      <c r="G41" s="8">
        <v>33</v>
      </c>
      <c r="H41" s="79">
        <v>0</v>
      </c>
      <c r="I41" s="79">
        <v>0</v>
      </c>
      <c r="J41" s="79">
        <v>0</v>
      </c>
      <c r="K41" s="79">
        <v>0</v>
      </c>
      <c r="L41" s="79">
        <v>0</v>
      </c>
      <c r="M41" s="79">
        <v>0</v>
      </c>
      <c r="N41" s="79">
        <v>0</v>
      </c>
      <c r="O41" s="75"/>
      <c r="P41" s="79">
        <v>0</v>
      </c>
      <c r="Q41" s="79">
        <v>0</v>
      </c>
      <c r="R41" s="79">
        <v>0</v>
      </c>
      <c r="S41" s="75"/>
      <c r="T41" s="75"/>
      <c r="U41" s="76">
        <f t="shared" si="12"/>
        <v>0</v>
      </c>
      <c r="V41" s="75"/>
      <c r="W41" s="76">
        <f t="shared" si="13"/>
        <v>0</v>
      </c>
    </row>
    <row r="42" spans="1:23" ht="20.25" customHeight="1">
      <c r="A42" s="289" t="s">
        <v>292</v>
      </c>
      <c r="B42" s="289"/>
      <c r="C42" s="289"/>
      <c r="D42" s="289"/>
      <c r="E42" s="289"/>
      <c r="F42" s="289"/>
      <c r="G42" s="8">
        <v>34</v>
      </c>
      <c r="H42" s="79">
        <v>0</v>
      </c>
      <c r="I42" s="79">
        <v>0</v>
      </c>
      <c r="J42" s="79">
        <v>0</v>
      </c>
      <c r="K42" s="79">
        <v>0</v>
      </c>
      <c r="L42" s="79">
        <v>0</v>
      </c>
      <c r="M42" s="79">
        <v>0</v>
      </c>
      <c r="N42" s="79">
        <v>0</v>
      </c>
      <c r="O42" s="79">
        <v>0</v>
      </c>
      <c r="P42" s="75"/>
      <c r="Q42" s="79">
        <v>0</v>
      </c>
      <c r="R42" s="79">
        <v>0</v>
      </c>
      <c r="S42" s="75"/>
      <c r="T42" s="75"/>
      <c r="U42" s="76">
        <f t="shared" si="12"/>
        <v>0</v>
      </c>
      <c r="V42" s="75"/>
      <c r="W42" s="76">
        <f t="shared" si="13"/>
        <v>0</v>
      </c>
    </row>
    <row r="43" spans="1:23" ht="21" customHeight="1">
      <c r="A43" s="289" t="s">
        <v>293</v>
      </c>
      <c r="B43" s="289"/>
      <c r="C43" s="289"/>
      <c r="D43" s="289"/>
      <c r="E43" s="289"/>
      <c r="F43" s="289"/>
      <c r="G43" s="8">
        <v>35</v>
      </c>
      <c r="H43" s="79">
        <v>0</v>
      </c>
      <c r="I43" s="79">
        <v>0</v>
      </c>
      <c r="J43" s="79">
        <v>0</v>
      </c>
      <c r="K43" s="79">
        <v>0</v>
      </c>
      <c r="L43" s="79">
        <v>0</v>
      </c>
      <c r="M43" s="79">
        <v>0</v>
      </c>
      <c r="N43" s="79">
        <v>0</v>
      </c>
      <c r="O43" s="79">
        <v>0</v>
      </c>
      <c r="P43" s="79">
        <v>0</v>
      </c>
      <c r="Q43" s="75"/>
      <c r="R43" s="79">
        <v>0</v>
      </c>
      <c r="S43" s="75"/>
      <c r="T43" s="75"/>
      <c r="U43" s="76">
        <f t="shared" si="12"/>
        <v>0</v>
      </c>
      <c r="V43" s="75"/>
      <c r="W43" s="76">
        <f t="shared" si="13"/>
        <v>0</v>
      </c>
    </row>
    <row r="44" spans="1:23" ht="29.25" customHeight="1">
      <c r="A44" s="289" t="s">
        <v>294</v>
      </c>
      <c r="B44" s="289"/>
      <c r="C44" s="289"/>
      <c r="D44" s="289"/>
      <c r="E44" s="289"/>
      <c r="F44" s="289"/>
      <c r="G44" s="8">
        <v>36</v>
      </c>
      <c r="H44" s="79">
        <v>0</v>
      </c>
      <c r="I44" s="79">
        <v>0</v>
      </c>
      <c r="J44" s="79">
        <v>0</v>
      </c>
      <c r="K44" s="79">
        <v>0</v>
      </c>
      <c r="L44" s="79">
        <v>0</v>
      </c>
      <c r="M44" s="79">
        <v>0</v>
      </c>
      <c r="N44" s="79">
        <v>0</v>
      </c>
      <c r="O44" s="79">
        <v>0</v>
      </c>
      <c r="P44" s="79">
        <v>0</v>
      </c>
      <c r="Q44" s="79">
        <v>0</v>
      </c>
      <c r="R44" s="75"/>
      <c r="S44" s="75"/>
      <c r="T44" s="75"/>
      <c r="U44" s="76">
        <f t="shared" si="12"/>
        <v>0</v>
      </c>
      <c r="V44" s="75"/>
      <c r="W44" s="76">
        <f t="shared" si="13"/>
        <v>0</v>
      </c>
    </row>
    <row r="45" spans="1:23" ht="21" customHeight="1">
      <c r="A45" s="289" t="s">
        <v>313</v>
      </c>
      <c r="B45" s="289"/>
      <c r="C45" s="289"/>
      <c r="D45" s="289"/>
      <c r="E45" s="289"/>
      <c r="F45" s="289"/>
      <c r="G45" s="8">
        <v>37</v>
      </c>
      <c r="H45" s="79">
        <v>0</v>
      </c>
      <c r="I45" s="79">
        <v>0</v>
      </c>
      <c r="J45" s="79">
        <v>0</v>
      </c>
      <c r="K45" s="79">
        <v>0</v>
      </c>
      <c r="L45" s="79">
        <v>0</v>
      </c>
      <c r="M45" s="79">
        <v>0</v>
      </c>
      <c r="N45" s="75"/>
      <c r="O45" s="75"/>
      <c r="P45" s="75"/>
      <c r="Q45" s="75"/>
      <c r="R45" s="75"/>
      <c r="S45" s="75"/>
      <c r="T45" s="75"/>
      <c r="U45" s="76">
        <f t="shared" si="12"/>
        <v>0</v>
      </c>
      <c r="V45" s="75"/>
      <c r="W45" s="76">
        <f t="shared" si="13"/>
        <v>0</v>
      </c>
    </row>
    <row r="46" spans="1:23">
      <c r="A46" s="289" t="s">
        <v>296</v>
      </c>
      <c r="B46" s="289"/>
      <c r="C46" s="289"/>
      <c r="D46" s="289"/>
      <c r="E46" s="289"/>
      <c r="F46" s="289"/>
      <c r="G46" s="8">
        <v>38</v>
      </c>
      <c r="H46" s="79">
        <v>0</v>
      </c>
      <c r="I46" s="79">
        <v>0</v>
      </c>
      <c r="J46" s="79">
        <v>0</v>
      </c>
      <c r="K46" s="79">
        <v>0</v>
      </c>
      <c r="L46" s="79">
        <v>0</v>
      </c>
      <c r="M46" s="79">
        <v>0</v>
      </c>
      <c r="N46" s="75"/>
      <c r="O46" s="75"/>
      <c r="P46" s="75"/>
      <c r="Q46" s="75"/>
      <c r="R46" s="75"/>
      <c r="S46" s="75"/>
      <c r="T46" s="75"/>
      <c r="U46" s="76">
        <f t="shared" si="12"/>
        <v>0</v>
      </c>
      <c r="V46" s="75"/>
      <c r="W46" s="76">
        <f t="shared" si="13"/>
        <v>0</v>
      </c>
    </row>
    <row r="47" spans="1:23">
      <c r="A47" s="289" t="s">
        <v>297</v>
      </c>
      <c r="B47" s="289"/>
      <c r="C47" s="289"/>
      <c r="D47" s="289"/>
      <c r="E47" s="289"/>
      <c r="F47" s="289"/>
      <c r="G47" s="8">
        <v>39</v>
      </c>
      <c r="H47" s="75"/>
      <c r="I47" s="75"/>
      <c r="J47" s="75"/>
      <c r="K47" s="75"/>
      <c r="L47" s="75"/>
      <c r="M47" s="75"/>
      <c r="N47" s="75"/>
      <c r="O47" s="75"/>
      <c r="P47" s="75"/>
      <c r="Q47" s="75"/>
      <c r="R47" s="75"/>
      <c r="S47" s="75">
        <v>10715855</v>
      </c>
      <c r="T47" s="75">
        <v>-10715855</v>
      </c>
      <c r="U47" s="76">
        <f t="shared" si="12"/>
        <v>0</v>
      </c>
      <c r="V47" s="75"/>
      <c r="W47" s="76">
        <f t="shared" si="13"/>
        <v>0</v>
      </c>
    </row>
    <row r="48" spans="1:23">
      <c r="A48" s="289" t="s">
        <v>298</v>
      </c>
      <c r="B48" s="289"/>
      <c r="C48" s="289"/>
      <c r="D48" s="289"/>
      <c r="E48" s="289"/>
      <c r="F48" s="289"/>
      <c r="G48" s="8">
        <v>40</v>
      </c>
      <c r="H48" s="79">
        <v>0</v>
      </c>
      <c r="I48" s="79">
        <v>0</v>
      </c>
      <c r="J48" s="79">
        <v>0</v>
      </c>
      <c r="K48" s="79">
        <v>0</v>
      </c>
      <c r="L48" s="79">
        <v>0</v>
      </c>
      <c r="M48" s="79">
        <v>0</v>
      </c>
      <c r="N48" s="75"/>
      <c r="O48" s="75"/>
      <c r="P48" s="75"/>
      <c r="Q48" s="75"/>
      <c r="R48" s="75"/>
      <c r="S48" s="75"/>
      <c r="T48" s="75"/>
      <c r="U48" s="76">
        <f t="shared" si="12"/>
        <v>0</v>
      </c>
      <c r="V48" s="75"/>
      <c r="W48" s="76">
        <f t="shared" si="13"/>
        <v>0</v>
      </c>
    </row>
    <row r="49" spans="1:23" ht="24" customHeight="1">
      <c r="A49" s="289" t="s">
        <v>314</v>
      </c>
      <c r="B49" s="289"/>
      <c r="C49" s="289"/>
      <c r="D49" s="289"/>
      <c r="E49" s="289"/>
      <c r="F49" s="289"/>
      <c r="G49" s="8">
        <v>41</v>
      </c>
      <c r="H49" s="75"/>
      <c r="I49" s="75"/>
      <c r="J49" s="75"/>
      <c r="K49" s="75"/>
      <c r="L49" s="75"/>
      <c r="M49" s="75"/>
      <c r="N49" s="75"/>
      <c r="O49" s="75"/>
      <c r="P49" s="75"/>
      <c r="Q49" s="75"/>
      <c r="R49" s="75"/>
      <c r="S49" s="75"/>
      <c r="T49" s="75"/>
      <c r="U49" s="76">
        <f>H49+I49+J49+K49-L49+M49+N49+O49+P49+Q49+R49+S49+T49</f>
        <v>0</v>
      </c>
      <c r="V49" s="75"/>
      <c r="W49" s="76">
        <f t="shared" si="13"/>
        <v>0</v>
      </c>
    </row>
    <row r="50" spans="1:23" ht="26.25" customHeight="1">
      <c r="A50" s="289" t="s">
        <v>300</v>
      </c>
      <c r="B50" s="289"/>
      <c r="C50" s="289"/>
      <c r="D50" s="289"/>
      <c r="E50" s="289"/>
      <c r="F50" s="289"/>
      <c r="G50" s="8">
        <v>42</v>
      </c>
      <c r="H50" s="75"/>
      <c r="I50" s="75"/>
      <c r="J50" s="75"/>
      <c r="K50" s="75"/>
      <c r="L50" s="75"/>
      <c r="M50" s="75"/>
      <c r="N50" s="75"/>
      <c r="O50" s="75"/>
      <c r="P50" s="75"/>
      <c r="Q50" s="75"/>
      <c r="R50" s="75"/>
      <c r="S50" s="75"/>
      <c r="T50" s="75"/>
      <c r="U50" s="76">
        <f t="shared" si="12"/>
        <v>0</v>
      </c>
      <c r="V50" s="75"/>
      <c r="W50" s="76">
        <f t="shared" si="13"/>
        <v>0</v>
      </c>
    </row>
    <row r="51" spans="1:23" ht="22.5" customHeight="1">
      <c r="A51" s="289" t="s">
        <v>315</v>
      </c>
      <c r="B51" s="289"/>
      <c r="C51" s="289"/>
      <c r="D51" s="289"/>
      <c r="E51" s="289"/>
      <c r="F51" s="289"/>
      <c r="G51" s="8">
        <v>43</v>
      </c>
      <c r="H51" s="75"/>
      <c r="I51" s="75"/>
      <c r="J51" s="75"/>
      <c r="K51" s="75"/>
      <c r="L51" s="75"/>
      <c r="M51" s="75"/>
      <c r="N51" s="75"/>
      <c r="O51" s="75"/>
      <c r="P51" s="75"/>
      <c r="Q51" s="75"/>
      <c r="R51" s="75"/>
      <c r="S51" s="75"/>
      <c r="T51" s="75"/>
      <c r="U51" s="76">
        <f t="shared" si="12"/>
        <v>0</v>
      </c>
      <c r="V51" s="75"/>
      <c r="W51" s="76">
        <f t="shared" si="13"/>
        <v>0</v>
      </c>
    </row>
    <row r="52" spans="1:23">
      <c r="A52" s="289" t="s">
        <v>302</v>
      </c>
      <c r="B52" s="289"/>
      <c r="C52" s="289"/>
      <c r="D52" s="289"/>
      <c r="E52" s="289"/>
      <c r="F52" s="289"/>
      <c r="G52" s="8">
        <v>44</v>
      </c>
      <c r="H52" s="75"/>
      <c r="I52" s="75"/>
      <c r="J52" s="75"/>
      <c r="K52" s="75"/>
      <c r="L52" s="75"/>
      <c r="M52" s="75"/>
      <c r="N52" s="75"/>
      <c r="O52" s="75"/>
      <c r="P52" s="75"/>
      <c r="Q52" s="75"/>
      <c r="R52" s="75"/>
      <c r="S52" s="75"/>
      <c r="T52" s="75"/>
      <c r="U52" s="76">
        <f t="shared" si="12"/>
        <v>0</v>
      </c>
      <c r="V52" s="75"/>
      <c r="W52" s="76">
        <f t="shared" si="13"/>
        <v>0</v>
      </c>
    </row>
    <row r="53" spans="1:23">
      <c r="A53" s="289" t="s">
        <v>303</v>
      </c>
      <c r="B53" s="289"/>
      <c r="C53" s="289"/>
      <c r="D53" s="289"/>
      <c r="E53" s="289"/>
      <c r="F53" s="289"/>
      <c r="G53" s="8">
        <v>45</v>
      </c>
      <c r="H53" s="75"/>
      <c r="I53" s="75"/>
      <c r="J53" s="75"/>
      <c r="K53" s="75"/>
      <c r="L53" s="75"/>
      <c r="M53" s="75"/>
      <c r="N53" s="75"/>
      <c r="O53" s="75"/>
      <c r="P53" s="75"/>
      <c r="Q53" s="75"/>
      <c r="R53" s="75"/>
      <c r="S53" s="75"/>
      <c r="T53" s="75"/>
      <c r="U53" s="76">
        <f t="shared" si="12"/>
        <v>0</v>
      </c>
      <c r="V53" s="75"/>
      <c r="W53" s="76">
        <f t="shared" si="13"/>
        <v>0</v>
      </c>
    </row>
    <row r="54" spans="1:23">
      <c r="A54" s="289" t="s">
        <v>304</v>
      </c>
      <c r="B54" s="289"/>
      <c r="C54" s="289"/>
      <c r="D54" s="289"/>
      <c r="E54" s="289"/>
      <c r="F54" s="289"/>
      <c r="G54" s="8">
        <v>46</v>
      </c>
      <c r="H54" s="75"/>
      <c r="I54" s="75"/>
      <c r="J54" s="75"/>
      <c r="K54" s="75"/>
      <c r="L54" s="75"/>
      <c r="M54" s="75"/>
      <c r="N54" s="75"/>
      <c r="O54" s="75"/>
      <c r="P54" s="75"/>
      <c r="Q54" s="75"/>
      <c r="R54" s="75"/>
      <c r="S54" s="75"/>
      <c r="T54" s="75"/>
      <c r="U54" s="76">
        <f t="shared" si="12"/>
        <v>0</v>
      </c>
      <c r="V54" s="75"/>
      <c r="W54" s="76">
        <f t="shared" si="13"/>
        <v>0</v>
      </c>
    </row>
    <row r="55" spans="1:23">
      <c r="A55" s="289" t="s">
        <v>305</v>
      </c>
      <c r="B55" s="289"/>
      <c r="C55" s="289"/>
      <c r="D55" s="289"/>
      <c r="E55" s="289"/>
      <c r="F55" s="289"/>
      <c r="G55" s="8">
        <v>47</v>
      </c>
      <c r="H55" s="75"/>
      <c r="I55" s="75"/>
      <c r="J55" s="75"/>
      <c r="K55" s="75"/>
      <c r="L55" s="75"/>
      <c r="M55" s="75"/>
      <c r="N55" s="75"/>
      <c r="O55" s="75"/>
      <c r="P55" s="75"/>
      <c r="Q55" s="75"/>
      <c r="R55" s="75"/>
      <c r="S55" s="75"/>
      <c r="T55" s="75"/>
      <c r="U55" s="76">
        <f t="shared" si="12"/>
        <v>0</v>
      </c>
      <c r="V55" s="75"/>
      <c r="W55" s="76">
        <f t="shared" si="13"/>
        <v>0</v>
      </c>
    </row>
    <row r="56" spans="1:23">
      <c r="A56" s="289" t="s">
        <v>306</v>
      </c>
      <c r="B56" s="289"/>
      <c r="C56" s="289"/>
      <c r="D56" s="289"/>
      <c r="E56" s="289"/>
      <c r="F56" s="289"/>
      <c r="G56" s="8">
        <v>48</v>
      </c>
      <c r="H56" s="75"/>
      <c r="I56" s="75"/>
      <c r="J56" s="75"/>
      <c r="K56" s="75"/>
      <c r="L56" s="75"/>
      <c r="M56" s="75"/>
      <c r="N56" s="75"/>
      <c r="O56" s="75"/>
      <c r="P56" s="75"/>
      <c r="Q56" s="75"/>
      <c r="R56" s="75"/>
      <c r="S56" s="75"/>
      <c r="T56" s="75"/>
      <c r="U56" s="76">
        <f t="shared" si="12"/>
        <v>0</v>
      </c>
      <c r="V56" s="75"/>
      <c r="W56" s="76">
        <f t="shared" si="13"/>
        <v>0</v>
      </c>
    </row>
    <row r="57" spans="1:23" ht="24" customHeight="1">
      <c r="A57" s="290" t="s">
        <v>341</v>
      </c>
      <c r="B57" s="290"/>
      <c r="C57" s="290"/>
      <c r="D57" s="290"/>
      <c r="E57" s="290"/>
      <c r="F57" s="290"/>
      <c r="G57" s="10">
        <v>49</v>
      </c>
      <c r="H57" s="78">
        <f>SUM(H38:H56)</f>
        <v>696074300</v>
      </c>
      <c r="I57" s="78">
        <f t="shared" ref="I57:W57" si="14">SUM(I38:I56)</f>
        <v>0</v>
      </c>
      <c r="J57" s="78">
        <f t="shared" si="14"/>
        <v>45018765</v>
      </c>
      <c r="K57" s="78">
        <f t="shared" si="14"/>
        <v>0</v>
      </c>
      <c r="L57" s="78">
        <f t="shared" si="14"/>
        <v>0</v>
      </c>
      <c r="M57" s="78">
        <f t="shared" si="14"/>
        <v>0</v>
      </c>
      <c r="N57" s="78">
        <f t="shared" si="14"/>
        <v>1511403</v>
      </c>
      <c r="O57" s="78">
        <f t="shared" si="14"/>
        <v>0</v>
      </c>
      <c r="P57" s="78">
        <f t="shared" si="14"/>
        <v>0</v>
      </c>
      <c r="Q57" s="78">
        <f t="shared" si="14"/>
        <v>0</v>
      </c>
      <c r="R57" s="78">
        <f t="shared" si="14"/>
        <v>0</v>
      </c>
      <c r="S57" s="78">
        <f t="shared" si="14"/>
        <v>27105058</v>
      </c>
      <c r="T57" s="78">
        <f t="shared" si="14"/>
        <v>-161385839</v>
      </c>
      <c r="U57" s="78">
        <f t="shared" si="14"/>
        <v>608323687</v>
      </c>
      <c r="V57" s="78">
        <f t="shared" si="14"/>
        <v>0</v>
      </c>
      <c r="W57" s="78">
        <f t="shared" si="14"/>
        <v>608323687</v>
      </c>
    </row>
    <row r="58" spans="1:23">
      <c r="A58" s="291" t="s">
        <v>307</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c r="A59" s="287" t="s">
        <v>316</v>
      </c>
      <c r="B59" s="287"/>
      <c r="C59" s="287"/>
      <c r="D59" s="287"/>
      <c r="E59" s="287"/>
      <c r="F59" s="287"/>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10715855</v>
      </c>
      <c r="T59" s="77">
        <f t="shared" si="15"/>
        <v>-10715855</v>
      </c>
      <c r="U59" s="77">
        <f t="shared" si="15"/>
        <v>0</v>
      </c>
      <c r="V59" s="77">
        <f t="shared" si="15"/>
        <v>0</v>
      </c>
      <c r="W59" s="77">
        <f t="shared" si="15"/>
        <v>0</v>
      </c>
    </row>
    <row r="60" spans="1:23" ht="27.75" customHeight="1">
      <c r="A60" s="287" t="s">
        <v>317</v>
      </c>
      <c r="B60" s="287"/>
      <c r="C60" s="287"/>
      <c r="D60" s="287"/>
      <c r="E60" s="287"/>
      <c r="F60" s="287"/>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10715855</v>
      </c>
      <c r="T60" s="77">
        <f t="shared" si="16"/>
        <v>-172101694</v>
      </c>
      <c r="U60" s="77">
        <f t="shared" si="16"/>
        <v>-161385839</v>
      </c>
      <c r="V60" s="77">
        <f t="shared" si="16"/>
        <v>0</v>
      </c>
      <c r="W60" s="77">
        <f t="shared" si="16"/>
        <v>-161385839</v>
      </c>
    </row>
    <row r="61" spans="1:23" ht="29.25" customHeight="1">
      <c r="A61" s="288" t="s">
        <v>318</v>
      </c>
      <c r="B61" s="288"/>
      <c r="C61" s="288"/>
      <c r="D61" s="288"/>
      <c r="E61" s="288"/>
      <c r="F61" s="288"/>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0</v>
      </c>
      <c r="T61" s="78">
        <f t="shared" si="17"/>
        <v>0</v>
      </c>
      <c r="U61" s="78">
        <f t="shared" si="17"/>
        <v>0</v>
      </c>
      <c r="V61" s="78">
        <f t="shared" si="17"/>
        <v>0</v>
      </c>
      <c r="W61" s="78">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0"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A23F-B499-4205-B966-8F4761E178CC}">
  <dimension ref="A1:K1059"/>
  <sheetViews>
    <sheetView workbookViewId="0">
      <selection activeCell="I15" sqref="I15"/>
    </sheetView>
  </sheetViews>
  <sheetFormatPr defaultRowHeight="13.2"/>
  <cols>
    <col min="1" max="1" width="1.77734375" customWidth="1"/>
    <col min="2" max="2" width="97.21875" customWidth="1"/>
    <col min="4" max="4" width="12.44140625" customWidth="1"/>
  </cols>
  <sheetData>
    <row r="1" spans="2:2">
      <c r="B1" t="s">
        <v>1006</v>
      </c>
    </row>
    <row r="4" spans="2:2">
      <c r="B4" s="520" t="s">
        <v>1007</v>
      </c>
    </row>
    <row r="6" spans="2:2">
      <c r="B6" s="520" t="s">
        <v>1008</v>
      </c>
    </row>
    <row r="8" spans="2:2">
      <c r="B8" s="520" t="s">
        <v>1009</v>
      </c>
    </row>
    <row r="10" spans="2:2" ht="13.8">
      <c r="B10" s="314" t="s">
        <v>407</v>
      </c>
    </row>
    <row r="11" spans="2:2" ht="55.2">
      <c r="B11" s="315" t="s">
        <v>408</v>
      </c>
    </row>
    <row r="12" spans="2:2" ht="13.8">
      <c r="B12" s="315" t="s">
        <v>409</v>
      </c>
    </row>
    <row r="13" spans="2:2" ht="27.6">
      <c r="B13" s="315" t="s">
        <v>410</v>
      </c>
    </row>
    <row r="14" spans="2:2" ht="13.8">
      <c r="B14" s="315" t="s">
        <v>411</v>
      </c>
    </row>
    <row r="15" spans="2:2" ht="13.8">
      <c r="B15" s="314" t="s">
        <v>412</v>
      </c>
    </row>
    <row r="16" spans="2:2" ht="27.6">
      <c r="B16" s="315" t="s">
        <v>413</v>
      </c>
    </row>
    <row r="17" spans="2:2" ht="13.8">
      <c r="B17" s="315"/>
    </row>
    <row r="18" spans="2:2" ht="55.2">
      <c r="B18" s="315" t="s">
        <v>414</v>
      </c>
    </row>
    <row r="19" spans="2:2" ht="13.8">
      <c r="B19" s="315"/>
    </row>
    <row r="20" spans="2:2" ht="27.6">
      <c r="B20" s="315" t="s">
        <v>415</v>
      </c>
    </row>
    <row r="21" spans="2:2" ht="13.8">
      <c r="B21" s="315"/>
    </row>
    <row r="22" spans="2:2" ht="13.8">
      <c r="B22" s="315" t="s">
        <v>416</v>
      </c>
    </row>
    <row r="23" spans="2:2" ht="13.8">
      <c r="B23" s="315" t="s">
        <v>417</v>
      </c>
    </row>
    <row r="24" spans="2:2" ht="13.8">
      <c r="B24" s="315" t="s">
        <v>418</v>
      </c>
    </row>
    <row r="25" spans="2:2" ht="13.8">
      <c r="B25" s="315" t="s">
        <v>419</v>
      </c>
    </row>
    <row r="26" spans="2:2" ht="13.8">
      <c r="B26" s="315" t="s">
        <v>420</v>
      </c>
    </row>
    <row r="27" spans="2:2" ht="13.8">
      <c r="B27" s="315" t="s">
        <v>421</v>
      </c>
    </row>
    <row r="28" spans="2:2" ht="13.8">
      <c r="B28" s="315" t="s">
        <v>422</v>
      </c>
    </row>
    <row r="29" spans="2:2" ht="13.8">
      <c r="B29" s="315" t="s">
        <v>423</v>
      </c>
    </row>
    <row r="30" spans="2:2" ht="13.8">
      <c r="B30" s="315" t="s">
        <v>424</v>
      </c>
    </row>
    <row r="31" spans="2:2" ht="13.8">
      <c r="B31" s="315"/>
    </row>
    <row r="32" spans="2:2" ht="13.8">
      <c r="B32" s="315" t="s">
        <v>425</v>
      </c>
    </row>
    <row r="33" spans="1:3" ht="13.8">
      <c r="B33" s="314"/>
    </row>
    <row r="34" spans="1:3" ht="13.8">
      <c r="B34" s="317"/>
    </row>
    <row r="35" spans="1:3" ht="13.8">
      <c r="B35" s="314" t="s">
        <v>426</v>
      </c>
    </row>
    <row r="36" spans="1:3" ht="41.4">
      <c r="B36" s="315" t="s">
        <v>427</v>
      </c>
    </row>
    <row r="37" spans="1:3" ht="13.8">
      <c r="A37" s="319" t="s">
        <v>428</v>
      </c>
      <c r="B37" s="318"/>
      <c r="C37" s="319"/>
    </row>
    <row r="38" spans="1:3" ht="55.2">
      <c r="B38" s="315" t="s">
        <v>429</v>
      </c>
    </row>
    <row r="39" spans="1:3" ht="69">
      <c r="B39" s="315" t="s">
        <v>430</v>
      </c>
    </row>
    <row r="40" spans="1:3" ht="13.8">
      <c r="A40" s="319" t="s">
        <v>431</v>
      </c>
      <c r="B40" s="318"/>
      <c r="C40" s="319"/>
    </row>
    <row r="41" spans="1:3" ht="13.8">
      <c r="B41" s="320" t="s">
        <v>432</v>
      </c>
    </row>
    <row r="42" spans="1:3" ht="41.4">
      <c r="B42" s="321" t="s">
        <v>433</v>
      </c>
    </row>
    <row r="43" spans="1:3" ht="13.8">
      <c r="B43" s="320" t="s">
        <v>434</v>
      </c>
    </row>
    <row r="44" spans="1:3" ht="55.2">
      <c r="B44" s="321" t="s">
        <v>435</v>
      </c>
    </row>
    <row r="45" spans="1:3" ht="41.4">
      <c r="B45" s="321" t="s">
        <v>436</v>
      </c>
    </row>
    <row r="46" spans="1:3" ht="14.4">
      <c r="B46" s="314" t="s">
        <v>437</v>
      </c>
    </row>
    <row r="47" spans="1:3" ht="13.8">
      <c r="A47" s="319" t="s">
        <v>438</v>
      </c>
      <c r="B47" s="318"/>
    </row>
    <row r="48" spans="1:3" ht="41.4">
      <c r="B48" s="321" t="s">
        <v>439</v>
      </c>
    </row>
    <row r="49" spans="1:3" ht="69">
      <c r="B49" s="321" t="s">
        <v>440</v>
      </c>
    </row>
    <row r="50" spans="1:3" ht="41.4">
      <c r="B50" s="321" t="s">
        <v>441</v>
      </c>
    </row>
    <row r="51" spans="1:3" ht="13.8">
      <c r="A51" s="323"/>
      <c r="B51" s="322" t="s">
        <v>1004</v>
      </c>
      <c r="C51" s="323"/>
    </row>
    <row r="52" spans="1:3" ht="13.8">
      <c r="A52" s="323"/>
      <c r="B52" s="322" t="s">
        <v>1005</v>
      </c>
      <c r="C52" s="323"/>
    </row>
    <row r="53" spans="1:3" ht="27.6">
      <c r="B53" s="321" t="s">
        <v>443</v>
      </c>
    </row>
    <row r="54" spans="1:3" ht="55.2">
      <c r="B54" s="321" t="s">
        <v>444</v>
      </c>
    </row>
    <row r="55" spans="1:3" ht="27.6">
      <c r="B55" s="321" t="s">
        <v>445</v>
      </c>
    </row>
    <row r="57" spans="1:3" ht="13.8">
      <c r="B57" s="324"/>
    </row>
    <row r="58" spans="1:3" ht="13.8">
      <c r="B58" s="319" t="s">
        <v>446</v>
      </c>
    </row>
    <row r="59" spans="1:3" ht="14.4">
      <c r="B59" s="325" t="s">
        <v>447</v>
      </c>
    </row>
    <row r="60" spans="1:3" ht="55.2">
      <c r="B60" s="321" t="s">
        <v>448</v>
      </c>
    </row>
    <row r="61" spans="1:3" ht="41.4">
      <c r="B61" s="321" t="s">
        <v>449</v>
      </c>
    </row>
    <row r="62" spans="1:3" ht="55.2">
      <c r="B62" s="321" t="s">
        <v>450</v>
      </c>
    </row>
    <row r="63" spans="1:3" ht="55.2">
      <c r="B63" s="321" t="s">
        <v>451</v>
      </c>
    </row>
    <row r="64" spans="1:3" ht="13.8">
      <c r="A64" s="319" t="s">
        <v>452</v>
      </c>
      <c r="B64" s="318"/>
      <c r="C64" s="319"/>
    </row>
    <row r="65" spans="1:3" ht="41.4">
      <c r="B65" s="315" t="s">
        <v>453</v>
      </c>
    </row>
    <row r="66" spans="1:3" ht="13.8">
      <c r="A66" s="319" t="s">
        <v>454</v>
      </c>
      <c r="B66" s="318"/>
      <c r="C66" s="319"/>
    </row>
    <row r="67" spans="1:3" ht="13.8">
      <c r="B67" s="326" t="s">
        <v>455</v>
      </c>
    </row>
    <row r="68" spans="1:3" ht="41.4">
      <c r="B68" s="315" t="s">
        <v>456</v>
      </c>
    </row>
    <row r="69" spans="1:3" ht="13.8">
      <c r="B69" s="326" t="s">
        <v>457</v>
      </c>
    </row>
    <row r="70" spans="1:3" ht="82.8">
      <c r="B70" s="315" t="s">
        <v>458</v>
      </c>
    </row>
    <row r="71" spans="1:3" ht="13.8">
      <c r="B71" s="326" t="s">
        <v>459</v>
      </c>
    </row>
    <row r="72" spans="1:3" ht="110.4">
      <c r="B72" s="315" t="s">
        <v>460</v>
      </c>
    </row>
    <row r="73" spans="1:3" ht="13.8">
      <c r="B73" s="319" t="s">
        <v>446</v>
      </c>
    </row>
    <row r="74" spans="1:3" ht="13.8">
      <c r="B74" s="319"/>
    </row>
    <row r="75" spans="1:3" ht="13.8">
      <c r="B75" s="326" t="s">
        <v>461</v>
      </c>
    </row>
    <row r="76" spans="1:3" ht="41.4">
      <c r="B76" s="315" t="s">
        <v>462</v>
      </c>
    </row>
    <row r="77" spans="1:3" ht="13.8">
      <c r="A77" s="317" t="s">
        <v>463</v>
      </c>
      <c r="B77" s="327"/>
      <c r="C77" s="317"/>
    </row>
    <row r="78" spans="1:3" ht="13.8">
      <c r="B78" s="317" t="s">
        <v>464</v>
      </c>
    </row>
    <row r="79" spans="1:3" ht="13.8">
      <c r="B79" s="315" t="s">
        <v>465</v>
      </c>
    </row>
    <row r="80" spans="1:3" ht="13.8">
      <c r="B80" s="328" t="s">
        <v>466</v>
      </c>
    </row>
    <row r="81" spans="1:3" ht="82.8">
      <c r="B81" s="315" t="s">
        <v>467</v>
      </c>
    </row>
    <row r="82" spans="1:3" ht="13.8">
      <c r="B82" s="314" t="s">
        <v>468</v>
      </c>
    </row>
    <row r="83" spans="1:3" ht="41.4">
      <c r="B83" s="315" t="s">
        <v>469</v>
      </c>
    </row>
    <row r="84" spans="1:3" ht="69">
      <c r="B84" s="315" t="s">
        <v>470</v>
      </c>
    </row>
    <row r="85" spans="1:3" ht="13.8">
      <c r="B85" s="317" t="s">
        <v>471</v>
      </c>
    </row>
    <row r="86" spans="1:3" ht="13.8">
      <c r="B86" s="328" t="s">
        <v>472</v>
      </c>
    </row>
    <row r="87" spans="1:3" ht="69">
      <c r="B87" s="315" t="s">
        <v>473</v>
      </c>
    </row>
    <row r="88" spans="1:3" ht="27.6">
      <c r="B88" s="315" t="s">
        <v>474</v>
      </c>
    </row>
    <row r="89" spans="1:3" ht="55.2">
      <c r="B89" s="315" t="s">
        <v>475</v>
      </c>
    </row>
    <row r="91" spans="1:3" ht="13.8">
      <c r="B91" s="316"/>
    </row>
    <row r="92" spans="1:3" ht="13.8">
      <c r="B92" s="319" t="s">
        <v>446</v>
      </c>
    </row>
    <row r="93" spans="1:3" ht="13.8">
      <c r="A93" s="317" t="s">
        <v>476</v>
      </c>
      <c r="B93" s="327"/>
      <c r="C93" s="317"/>
    </row>
    <row r="94" spans="1:3" ht="13.8">
      <c r="B94" s="317" t="s">
        <v>477</v>
      </c>
    </row>
    <row r="95" spans="1:3" ht="13.8">
      <c r="B95" s="315"/>
    </row>
    <row r="96" spans="1:3" ht="41.4">
      <c r="B96" s="315" t="s">
        <v>478</v>
      </c>
    </row>
    <row r="97" spans="2:2" ht="13.8">
      <c r="B97" s="315" t="s">
        <v>479</v>
      </c>
    </row>
    <row r="98" spans="2:2" ht="27.6">
      <c r="B98" s="315" t="s">
        <v>480</v>
      </c>
    </row>
    <row r="99" spans="2:2" ht="27.6">
      <c r="B99" s="321" t="s">
        <v>481</v>
      </c>
    </row>
    <row r="100" spans="2:2" ht="13.8">
      <c r="B100" s="324" t="s">
        <v>482</v>
      </c>
    </row>
    <row r="101" spans="2:2" ht="41.4">
      <c r="B101" s="315" t="s">
        <v>483</v>
      </c>
    </row>
    <row r="102" spans="2:2" ht="13.8">
      <c r="B102" s="329" t="s">
        <v>484</v>
      </c>
    </row>
    <row r="103" spans="2:2" ht="13.8">
      <c r="B103" s="330" t="s">
        <v>485</v>
      </c>
    </row>
    <row r="104" spans="2:2" ht="55.2">
      <c r="B104" s="321" t="s">
        <v>486</v>
      </c>
    </row>
    <row r="105" spans="2:2" ht="13.8">
      <c r="B105" s="329" t="s">
        <v>487</v>
      </c>
    </row>
    <row r="106" spans="2:2" ht="13.8">
      <c r="B106" s="329" t="s">
        <v>488</v>
      </c>
    </row>
    <row r="107" spans="2:2" ht="13.8">
      <c r="B107" s="329" t="s">
        <v>489</v>
      </c>
    </row>
    <row r="108" spans="2:2" ht="13.8">
      <c r="B108" s="329" t="s">
        <v>490</v>
      </c>
    </row>
    <row r="109" spans="2:2" ht="13.8">
      <c r="B109" s="330" t="s">
        <v>491</v>
      </c>
    </row>
    <row r="110" spans="2:2" ht="27.6">
      <c r="B110" s="321" t="s">
        <v>492</v>
      </c>
    </row>
    <row r="111" spans="2:2" ht="13.8">
      <c r="B111" s="330" t="s">
        <v>493</v>
      </c>
    </row>
    <row r="112" spans="2:2" ht="96.6">
      <c r="B112" s="321" t="s">
        <v>494</v>
      </c>
    </row>
    <row r="114" spans="1:3" ht="13.8">
      <c r="B114" s="329"/>
    </row>
    <row r="115" spans="1:3" ht="13.8">
      <c r="B115" s="319" t="s">
        <v>446</v>
      </c>
    </row>
    <row r="116" spans="1:3" ht="13.8">
      <c r="B116" s="319"/>
    </row>
    <row r="117" spans="1:3" ht="13.8">
      <c r="A117" s="317" t="s">
        <v>495</v>
      </c>
      <c r="B117" s="327"/>
      <c r="C117" s="317"/>
    </row>
    <row r="118" spans="1:3" ht="41.4">
      <c r="B118" s="321" t="s">
        <v>496</v>
      </c>
    </row>
    <row r="119" spans="1:3" ht="13.8">
      <c r="A119" s="317" t="s">
        <v>497</v>
      </c>
      <c r="B119" s="327"/>
      <c r="C119" s="317"/>
    </row>
    <row r="120" spans="1:3" ht="69">
      <c r="B120" s="321" t="s">
        <v>498</v>
      </c>
    </row>
    <row r="121" spans="1:3" ht="13.8">
      <c r="A121" s="314"/>
      <c r="B121" s="314" t="s">
        <v>499</v>
      </c>
      <c r="C121" s="314"/>
    </row>
    <row r="122" spans="1:3" ht="41.4">
      <c r="B122" s="315" t="s">
        <v>500</v>
      </c>
    </row>
    <row r="125" spans="1:3" ht="13.8">
      <c r="A125" s="319" t="s">
        <v>501</v>
      </c>
      <c r="B125" s="318"/>
      <c r="C125" s="319"/>
    </row>
    <row r="126" spans="1:3" ht="55.2">
      <c r="B126" s="315" t="s">
        <v>502</v>
      </c>
    </row>
    <row r="127" spans="1:3" ht="13.8">
      <c r="B127" s="315" t="s">
        <v>503</v>
      </c>
    </row>
    <row r="128" spans="1:3" ht="13.8">
      <c r="B128" s="314" t="s">
        <v>504</v>
      </c>
    </row>
    <row r="129" spans="2:2" ht="27.6">
      <c r="B129" s="315" t="s">
        <v>505</v>
      </c>
    </row>
    <row r="130" spans="2:2" ht="82.8">
      <c r="B130" s="315" t="s">
        <v>506</v>
      </c>
    </row>
    <row r="131" spans="2:2" ht="96.6">
      <c r="B131" s="315" t="s">
        <v>507</v>
      </c>
    </row>
    <row r="132" spans="2:2" ht="55.2">
      <c r="B132" s="315" t="s">
        <v>508</v>
      </c>
    </row>
    <row r="133" spans="2:2" ht="27.6">
      <c r="B133" s="315" t="s">
        <v>509</v>
      </c>
    </row>
    <row r="134" spans="2:2" ht="13.8">
      <c r="B134" s="315" t="s">
        <v>510</v>
      </c>
    </row>
    <row r="135" spans="2:2" ht="13.8">
      <c r="B135" s="315" t="s">
        <v>511</v>
      </c>
    </row>
    <row r="136" spans="2:2" ht="27.6">
      <c r="B136" s="315" t="s">
        <v>512</v>
      </c>
    </row>
    <row r="137" spans="2:2" ht="13.8">
      <c r="B137" s="315" t="s">
        <v>513</v>
      </c>
    </row>
    <row r="139" spans="2:2" ht="13.8">
      <c r="B139" s="314" t="s">
        <v>514</v>
      </c>
    </row>
    <row r="140" spans="2:2" ht="41.4">
      <c r="B140" s="315" t="s">
        <v>515</v>
      </c>
    </row>
    <row r="141" spans="2:2" ht="55.2">
      <c r="B141" s="315" t="s">
        <v>516</v>
      </c>
    </row>
    <row r="142" spans="2:2" ht="41.4">
      <c r="B142" s="315" t="s">
        <v>517</v>
      </c>
    </row>
    <row r="143" spans="2:2" ht="27.6">
      <c r="B143" s="315" t="s">
        <v>518</v>
      </c>
    </row>
    <row r="144" spans="2:2" ht="13.8">
      <c r="B144" s="328" t="s">
        <v>519</v>
      </c>
    </row>
    <row r="145" spans="1:3" ht="41.4">
      <c r="B145" s="315" t="s">
        <v>520</v>
      </c>
    </row>
    <row r="146" spans="1:3" ht="13.8">
      <c r="B146" s="314" t="s">
        <v>521</v>
      </c>
    </row>
    <row r="147" spans="1:3" ht="27.6">
      <c r="B147" s="315" t="s">
        <v>522</v>
      </c>
    </row>
    <row r="148" spans="1:3" ht="27.6">
      <c r="B148" s="315" t="s">
        <v>523</v>
      </c>
    </row>
    <row r="149" spans="1:3" ht="55.2">
      <c r="B149" s="315" t="s">
        <v>524</v>
      </c>
    </row>
    <row r="150" spans="1:3" ht="55.2">
      <c r="B150" s="315" t="s">
        <v>525</v>
      </c>
    </row>
    <row r="151" spans="1:3" ht="27.6">
      <c r="B151" s="315" t="s">
        <v>526</v>
      </c>
    </row>
    <row r="153" spans="1:3" ht="41.4">
      <c r="B153" s="315" t="s">
        <v>527</v>
      </c>
    </row>
    <row r="154" spans="1:3" ht="27.6">
      <c r="B154" s="315" t="s">
        <v>528</v>
      </c>
    </row>
    <row r="155" spans="1:3" ht="41.4">
      <c r="B155" s="315" t="s">
        <v>529</v>
      </c>
    </row>
    <row r="156" spans="1:3" ht="13.8">
      <c r="B156" s="314" t="s">
        <v>530</v>
      </c>
    </row>
    <row r="157" spans="1:3" ht="69">
      <c r="B157" s="315" t="s">
        <v>531</v>
      </c>
    </row>
    <row r="159" spans="1:3" ht="13.8">
      <c r="A159" s="319" t="s">
        <v>532</v>
      </c>
      <c r="B159" s="318"/>
      <c r="C159" s="319"/>
    </row>
    <row r="160" spans="1:3" ht="27.6">
      <c r="B160" s="315" t="s">
        <v>533</v>
      </c>
    </row>
    <row r="161" spans="1:3" ht="13.8">
      <c r="A161" s="319" t="s">
        <v>534</v>
      </c>
      <c r="B161" s="318"/>
      <c r="C161" s="319"/>
    </row>
    <row r="162" spans="1:3" ht="55.2">
      <c r="B162" s="315" t="s">
        <v>535</v>
      </c>
    </row>
    <row r="163" spans="1:3" ht="13.8">
      <c r="A163" s="319" t="s">
        <v>536</v>
      </c>
      <c r="B163" s="331"/>
      <c r="C163" s="319"/>
    </row>
    <row r="164" spans="1:3" ht="55.2">
      <c r="B164" s="315" t="s">
        <v>537</v>
      </c>
    </row>
    <row r="165" spans="1:3" ht="82.8">
      <c r="B165" s="315" t="s">
        <v>538</v>
      </c>
    </row>
    <row r="167" spans="1:3" ht="13.8">
      <c r="B167" s="319"/>
    </row>
    <row r="168" spans="1:3" ht="13.8">
      <c r="A168" s="319" t="s">
        <v>539</v>
      </c>
      <c r="B168" s="331"/>
      <c r="C168" s="319"/>
    </row>
    <row r="169" spans="1:3" ht="82.8">
      <c r="B169" s="315" t="s">
        <v>540</v>
      </c>
    </row>
    <row r="170" spans="1:3" ht="110.4">
      <c r="B170" s="315" t="s">
        <v>541</v>
      </c>
    </row>
    <row r="171" spans="1:3" ht="13.8">
      <c r="A171" s="319" t="s">
        <v>542</v>
      </c>
      <c r="B171" s="331"/>
      <c r="C171" s="319" t="s">
        <v>542</v>
      </c>
    </row>
    <row r="172" spans="1:3" ht="13.8">
      <c r="B172" s="328" t="s">
        <v>543</v>
      </c>
    </row>
    <row r="173" spans="1:3" ht="82.8">
      <c r="B173" s="315" t="s">
        <v>544</v>
      </c>
    </row>
    <row r="174" spans="1:3" ht="13.8">
      <c r="B174" s="328" t="s">
        <v>545</v>
      </c>
    </row>
    <row r="175" spans="1:3" ht="82.8">
      <c r="B175" s="315" t="s">
        <v>546</v>
      </c>
    </row>
    <row r="176" spans="1:3" ht="13.8">
      <c r="B176" s="328" t="s">
        <v>547</v>
      </c>
    </row>
    <row r="177" spans="1:3" ht="55.2">
      <c r="B177" s="315" t="s">
        <v>548</v>
      </c>
    </row>
    <row r="178" spans="1:3" ht="13.8">
      <c r="B178" s="328" t="s">
        <v>549</v>
      </c>
    </row>
    <row r="179" spans="1:3" ht="27.6">
      <c r="B179" s="315" t="s">
        <v>550</v>
      </c>
    </row>
    <row r="181" spans="1:3" ht="13.8">
      <c r="A181" s="319" t="s">
        <v>551</v>
      </c>
      <c r="B181" s="331"/>
      <c r="C181" s="319"/>
    </row>
    <row r="182" spans="1:3" ht="41.4">
      <c r="B182" s="315" t="s">
        <v>552</v>
      </c>
    </row>
    <row r="183" spans="1:3" ht="41.4">
      <c r="B183" s="315" t="s">
        <v>553</v>
      </c>
    </row>
    <row r="184" spans="1:3" ht="55.2">
      <c r="B184" s="315" t="s">
        <v>554</v>
      </c>
    </row>
    <row r="185" spans="1:3" ht="13.8">
      <c r="A185" s="319" t="s">
        <v>555</v>
      </c>
      <c r="B185" s="331"/>
      <c r="C185" s="319"/>
    </row>
    <row r="186" spans="1:3" ht="41.4">
      <c r="B186" s="315" t="s">
        <v>556</v>
      </c>
    </row>
    <row r="187" spans="1:3" ht="110.4">
      <c r="B187" s="315" t="s">
        <v>557</v>
      </c>
    </row>
    <row r="189" spans="1:3" ht="13.8">
      <c r="A189" s="319" t="s">
        <v>558</v>
      </c>
      <c r="B189" s="331"/>
      <c r="C189" s="319"/>
    </row>
    <row r="190" spans="1:3" ht="13.8">
      <c r="B190" s="316" t="s">
        <v>559</v>
      </c>
    </row>
    <row r="191" spans="1:3" ht="13.8">
      <c r="B191" s="332" t="s">
        <v>560</v>
      </c>
    </row>
    <row r="192" spans="1:3" ht="13.8">
      <c r="A192" s="319" t="s">
        <v>561</v>
      </c>
      <c r="B192" s="331"/>
      <c r="C192" s="319"/>
    </row>
    <row r="193" spans="1:3" ht="41.4">
      <c r="B193" s="315" t="s">
        <v>562</v>
      </c>
    </row>
    <row r="194" spans="1:3" ht="13.8">
      <c r="A194" s="319" t="s">
        <v>563</v>
      </c>
      <c r="B194" s="331"/>
      <c r="C194" s="319"/>
    </row>
    <row r="195" spans="1:3" ht="55.2">
      <c r="B195" s="315" t="s">
        <v>564</v>
      </c>
    </row>
    <row r="196" spans="1:3" ht="13.8">
      <c r="A196" s="314"/>
      <c r="B196" s="333" t="s">
        <v>565</v>
      </c>
      <c r="C196" s="314"/>
    </row>
    <row r="197" spans="1:3" ht="13.8">
      <c r="B197" s="316" t="s">
        <v>566</v>
      </c>
    </row>
    <row r="198" spans="1:3" ht="13.8">
      <c r="B198" s="316" t="s">
        <v>567</v>
      </c>
    </row>
    <row r="199" spans="1:3" ht="13.8">
      <c r="B199" s="316" t="s">
        <v>568</v>
      </c>
    </row>
    <row r="200" spans="1:3" ht="13.8">
      <c r="B200" s="316" t="s">
        <v>569</v>
      </c>
    </row>
    <row r="201" spans="1:3" ht="13.8">
      <c r="A201" s="314"/>
      <c r="B201" s="314" t="s">
        <v>570</v>
      </c>
      <c r="C201" s="314"/>
    </row>
    <row r="202" spans="1:3" ht="69">
      <c r="B202" s="315" t="s">
        <v>571</v>
      </c>
    </row>
    <row r="203" spans="1:3" ht="55.2">
      <c r="B203" s="315" t="s">
        <v>572</v>
      </c>
    </row>
    <row r="204" spans="1:3" ht="27.6">
      <c r="B204" s="315" t="s">
        <v>573</v>
      </c>
    </row>
    <row r="206" spans="1:3" ht="26.4" customHeight="1">
      <c r="B206" s="314" t="s">
        <v>574</v>
      </c>
      <c r="C206" s="314"/>
    </row>
    <row r="207" spans="1:3" ht="13.8">
      <c r="A207" s="315"/>
      <c r="B207" s="315" t="s">
        <v>575</v>
      </c>
    </row>
    <row r="208" spans="1:3" ht="27.6">
      <c r="A208" s="315"/>
      <c r="B208" s="315" t="s">
        <v>576</v>
      </c>
    </row>
    <row r="209" spans="1:5" ht="27.6">
      <c r="A209" s="315"/>
      <c r="B209" s="315" t="s">
        <v>577</v>
      </c>
    </row>
    <row r="210" spans="1:5" ht="55.2">
      <c r="B210" s="315" t="s">
        <v>578</v>
      </c>
    </row>
    <row r="211" spans="1:5" ht="55.2">
      <c r="B211" s="315" t="s">
        <v>579</v>
      </c>
    </row>
    <row r="212" spans="1:5" ht="27.6">
      <c r="B212" s="315" t="s">
        <v>580</v>
      </c>
    </row>
    <row r="213" spans="1:5" ht="13.8">
      <c r="B213" s="314"/>
    </row>
    <row r="215" spans="1:5" ht="13.8">
      <c r="B215" s="314" t="s">
        <v>581</v>
      </c>
    </row>
    <row r="216" spans="1:5" ht="13.8">
      <c r="A216" s="319" t="s">
        <v>582</v>
      </c>
      <c r="B216" s="318"/>
      <c r="C216" s="319"/>
    </row>
    <row r="217" spans="1:5" ht="41.4">
      <c r="B217" s="315" t="s">
        <v>583</v>
      </c>
    </row>
    <row r="218" spans="1:5" ht="13.8">
      <c r="B218" s="334" t="s">
        <v>584</v>
      </c>
    </row>
    <row r="219" spans="1:5" ht="40.200000000000003" thickBot="1">
      <c r="A219" s="479"/>
      <c r="B219" s="335" t="s">
        <v>585</v>
      </c>
      <c r="C219" s="336" t="s">
        <v>586</v>
      </c>
      <c r="D219" s="338"/>
      <c r="E219" s="336" t="s">
        <v>587</v>
      </c>
    </row>
    <row r="220" spans="1:5" ht="14.4">
      <c r="A220" s="338"/>
      <c r="B220" s="338"/>
      <c r="C220" s="338"/>
      <c r="D220" s="338"/>
      <c r="E220" s="338"/>
    </row>
    <row r="221" spans="1:5" ht="14.4">
      <c r="A221" s="338"/>
      <c r="B221" s="339" t="s">
        <v>588</v>
      </c>
      <c r="C221" s="338"/>
      <c r="D221" s="338"/>
      <c r="E221" s="338"/>
    </row>
    <row r="222" spans="1:5" ht="14.4">
      <c r="A222" s="341"/>
      <c r="B222" s="340" t="s">
        <v>497</v>
      </c>
      <c r="C222" s="341">
        <v>1482</v>
      </c>
      <c r="D222" s="338"/>
      <c r="E222" s="342">
        <v>6535</v>
      </c>
    </row>
    <row r="223" spans="1:5" ht="14.4">
      <c r="A223" s="341"/>
      <c r="B223" s="340" t="s">
        <v>589</v>
      </c>
      <c r="C223" s="341">
        <v>4914</v>
      </c>
      <c r="D223" s="338"/>
      <c r="E223" s="342">
        <v>3312</v>
      </c>
    </row>
    <row r="224" spans="1:5" ht="14.4">
      <c r="A224" s="341"/>
      <c r="B224" s="340" t="s">
        <v>590</v>
      </c>
      <c r="C224" s="341">
        <v>2069</v>
      </c>
      <c r="D224" s="338"/>
      <c r="E224" s="343" t="s">
        <v>591</v>
      </c>
    </row>
    <row r="225" spans="1:5" ht="15" thickBot="1">
      <c r="A225" s="480"/>
      <c r="B225" s="340" t="s">
        <v>499</v>
      </c>
      <c r="C225" s="344">
        <v>12062</v>
      </c>
      <c r="D225" s="338"/>
      <c r="E225" s="345">
        <v>25943</v>
      </c>
    </row>
    <row r="226" spans="1:5" ht="15" thickBot="1">
      <c r="A226" s="481"/>
      <c r="B226" s="338"/>
      <c r="C226" s="346">
        <v>20527</v>
      </c>
      <c r="D226" s="338"/>
      <c r="E226" s="346">
        <v>35790</v>
      </c>
    </row>
    <row r="227" spans="1:5" ht="14.4">
      <c r="A227" s="347"/>
      <c r="B227" s="338"/>
      <c r="C227" s="347"/>
      <c r="D227" s="338"/>
      <c r="E227" s="347"/>
    </row>
    <row r="228" spans="1:5" ht="14.4">
      <c r="A228" s="349"/>
      <c r="B228" s="348" t="s">
        <v>592</v>
      </c>
      <c r="C228" s="349"/>
      <c r="D228" s="338"/>
      <c r="E228" s="343"/>
    </row>
    <row r="229" spans="1:5">
      <c r="A229" s="480"/>
      <c r="B229" s="350" t="s">
        <v>593</v>
      </c>
      <c r="C229" s="341">
        <v>16354</v>
      </c>
      <c r="D229" s="343"/>
      <c r="E229" s="342">
        <v>10346</v>
      </c>
    </row>
    <row r="230" spans="1:5" ht="14.4">
      <c r="A230" s="480"/>
      <c r="B230" s="350" t="s">
        <v>536</v>
      </c>
      <c r="C230" s="341">
        <v>272674</v>
      </c>
      <c r="D230" s="338"/>
      <c r="E230" s="342">
        <v>201580</v>
      </c>
    </row>
    <row r="231" spans="1:5" ht="15" thickBot="1">
      <c r="A231" s="480"/>
      <c r="B231" s="350" t="s">
        <v>594</v>
      </c>
      <c r="C231" s="344">
        <v>4637</v>
      </c>
      <c r="D231" s="338"/>
      <c r="E231" s="345">
        <v>4176</v>
      </c>
    </row>
    <row r="232" spans="1:5" ht="15" thickBot="1">
      <c r="A232" s="481"/>
      <c r="B232" s="338"/>
      <c r="C232" s="346">
        <v>293665</v>
      </c>
      <c r="D232" s="338"/>
      <c r="E232" s="346">
        <v>216102</v>
      </c>
    </row>
    <row r="233" spans="1:5" ht="13.8">
      <c r="A233" s="482"/>
      <c r="B233" s="316" t="s">
        <v>595</v>
      </c>
    </row>
    <row r="234" spans="1:5" ht="14.4">
      <c r="A234" s="483"/>
      <c r="B234" s="351" t="s">
        <v>596</v>
      </c>
    </row>
    <row r="235" spans="1:5" ht="13.8">
      <c r="B235" s="328" t="s">
        <v>597</v>
      </c>
    </row>
    <row r="236" spans="1:5" ht="41.4">
      <c r="B236" s="315" t="s">
        <v>598</v>
      </c>
    </row>
    <row r="237" spans="1:5" ht="27.6">
      <c r="B237" s="315" t="s">
        <v>599</v>
      </c>
    </row>
    <row r="239" spans="1:5" ht="13.8">
      <c r="B239" s="352"/>
    </row>
    <row r="240" spans="1:5" ht="14.4" thickBot="1">
      <c r="A240" s="319" t="s">
        <v>600</v>
      </c>
      <c r="B240" s="318"/>
      <c r="C240" s="319" t="s">
        <v>600</v>
      </c>
    </row>
    <row r="241" spans="1:10" ht="15" thickBot="1">
      <c r="A241" s="482"/>
      <c r="B241" s="338"/>
      <c r="C241" s="361" t="s">
        <v>601</v>
      </c>
      <c r="D241" s="361"/>
      <c r="E241" s="361"/>
      <c r="F241" s="361"/>
      <c r="G241" s="361" t="s">
        <v>602</v>
      </c>
      <c r="H241" s="361"/>
      <c r="I241" s="361"/>
      <c r="J241" s="361"/>
    </row>
    <row r="242" spans="1:10" ht="13.8" thickBot="1">
      <c r="A242" s="479"/>
      <c r="B242" s="353" t="s">
        <v>585</v>
      </c>
      <c r="C242" s="336" t="s">
        <v>603</v>
      </c>
      <c r="D242" s="336" t="s">
        <v>604</v>
      </c>
      <c r="E242" s="336" t="s">
        <v>605</v>
      </c>
      <c r="F242" s="336" t="s">
        <v>606</v>
      </c>
      <c r="G242" s="336" t="s">
        <v>603</v>
      </c>
      <c r="H242" s="336" t="s">
        <v>604</v>
      </c>
      <c r="I242" s="336" t="s">
        <v>605</v>
      </c>
      <c r="J242" s="336" t="s">
        <v>606</v>
      </c>
    </row>
    <row r="243" spans="1:10" ht="14.4">
      <c r="A243" s="484"/>
      <c r="B243" s="338"/>
      <c r="C243" s="338"/>
      <c r="D243" s="338"/>
      <c r="E243" s="338"/>
      <c r="F243" s="338"/>
      <c r="G243" s="338"/>
      <c r="H243" s="338"/>
      <c r="I243" s="338"/>
      <c r="J243" s="338"/>
    </row>
    <row r="244" spans="1:10" ht="14.4">
      <c r="A244" s="484"/>
      <c r="B244" s="339" t="s">
        <v>463</v>
      </c>
      <c r="C244" s="338"/>
      <c r="D244" s="338"/>
      <c r="E244" s="338"/>
      <c r="F244" s="338"/>
      <c r="G244" s="338"/>
      <c r="H244" s="338"/>
      <c r="I244" s="338"/>
      <c r="J244" s="338"/>
    </row>
    <row r="245" spans="1:10">
      <c r="A245" s="485"/>
      <c r="B245" s="350" t="s">
        <v>607</v>
      </c>
      <c r="C245" s="349">
        <v>557</v>
      </c>
      <c r="D245" s="349">
        <v>925</v>
      </c>
      <c r="E245" s="349" t="s">
        <v>591</v>
      </c>
      <c r="F245" s="341">
        <v>1482</v>
      </c>
      <c r="G245" s="341">
        <v>2718</v>
      </c>
      <c r="H245" s="341">
        <v>3817</v>
      </c>
      <c r="I245" s="349" t="s">
        <v>591</v>
      </c>
      <c r="J245" s="341">
        <v>6535</v>
      </c>
    </row>
    <row r="246" spans="1:10">
      <c r="A246" s="485"/>
      <c r="B246" s="350" t="s">
        <v>590</v>
      </c>
      <c r="C246" s="349" t="s">
        <v>591</v>
      </c>
      <c r="D246" s="341">
        <v>2069</v>
      </c>
      <c r="E246" s="349" t="s">
        <v>591</v>
      </c>
      <c r="F246" s="341">
        <v>2069</v>
      </c>
      <c r="G246" s="349" t="s">
        <v>591</v>
      </c>
      <c r="H246" s="349" t="s">
        <v>591</v>
      </c>
      <c r="I246" s="349" t="s">
        <v>591</v>
      </c>
      <c r="J246" s="349" t="s">
        <v>591</v>
      </c>
    </row>
    <row r="247" spans="1:10" ht="13.8" thickBot="1">
      <c r="A247" s="485"/>
      <c r="B247" s="350" t="s">
        <v>499</v>
      </c>
      <c r="C247" s="354">
        <v>289</v>
      </c>
      <c r="D247" s="355">
        <v>11754</v>
      </c>
      <c r="E247" s="354">
        <v>19</v>
      </c>
      <c r="F247" s="355">
        <v>12062</v>
      </c>
      <c r="G247" s="355">
        <v>2920</v>
      </c>
      <c r="H247" s="355">
        <v>22579</v>
      </c>
      <c r="I247" s="354">
        <v>444</v>
      </c>
      <c r="J247" s="355">
        <v>25943</v>
      </c>
    </row>
    <row r="248" spans="1:10" ht="14.4">
      <c r="A248" s="479"/>
      <c r="B248" s="338"/>
      <c r="C248" s="356">
        <v>846</v>
      </c>
      <c r="D248" s="357">
        <v>14748</v>
      </c>
      <c r="E248" s="356">
        <v>19</v>
      </c>
      <c r="F248" s="357">
        <v>15613</v>
      </c>
      <c r="G248" s="357">
        <v>5638</v>
      </c>
      <c r="H248" s="357">
        <v>26396</v>
      </c>
      <c r="I248" s="356">
        <v>444</v>
      </c>
      <c r="J248" s="357">
        <v>32478</v>
      </c>
    </row>
    <row r="249" spans="1:10" ht="14.4">
      <c r="A249" s="484"/>
      <c r="B249" s="348" t="s">
        <v>608</v>
      </c>
      <c r="C249" s="338"/>
      <c r="D249" s="338"/>
      <c r="E249" s="338"/>
      <c r="F249" s="338"/>
      <c r="G249" s="338"/>
      <c r="H249" s="338"/>
      <c r="I249" s="338"/>
      <c r="J249" s="338"/>
    </row>
    <row r="250" spans="1:10">
      <c r="A250" s="480"/>
      <c r="B250" s="350" t="s">
        <v>609</v>
      </c>
      <c r="C250" s="341">
        <v>1668</v>
      </c>
      <c r="D250" s="341">
        <v>14685</v>
      </c>
      <c r="E250" s="349" t="s">
        <v>591</v>
      </c>
      <c r="F250" s="341">
        <v>16353</v>
      </c>
      <c r="G250" s="349">
        <v>793</v>
      </c>
      <c r="H250" s="341">
        <v>9537</v>
      </c>
      <c r="I250" s="349">
        <v>16</v>
      </c>
      <c r="J250" s="341">
        <v>10346</v>
      </c>
    </row>
    <row r="251" spans="1:10">
      <c r="A251" s="480"/>
      <c r="B251" s="340" t="s">
        <v>536</v>
      </c>
      <c r="C251" s="341">
        <v>173433</v>
      </c>
      <c r="D251" s="341">
        <v>99240</v>
      </c>
      <c r="E251" s="349" t="s">
        <v>591</v>
      </c>
      <c r="F251" s="341">
        <v>272673</v>
      </c>
      <c r="G251" s="341">
        <v>102580</v>
      </c>
      <c r="H251" s="341">
        <v>99000</v>
      </c>
      <c r="I251" s="349" t="s">
        <v>591</v>
      </c>
      <c r="J251" s="341">
        <v>201580</v>
      </c>
    </row>
    <row r="252" spans="1:10" ht="13.8" thickBot="1">
      <c r="A252" s="480"/>
      <c r="B252" s="340" t="s">
        <v>610</v>
      </c>
      <c r="C252" s="355">
        <v>1249</v>
      </c>
      <c r="D252" s="355">
        <v>3388</v>
      </c>
      <c r="E252" s="354" t="s">
        <v>591</v>
      </c>
      <c r="F252" s="355">
        <v>4637</v>
      </c>
      <c r="G252" s="354">
        <v>335</v>
      </c>
      <c r="H252" s="355">
        <v>3841</v>
      </c>
      <c r="I252" s="354" t="s">
        <v>591</v>
      </c>
      <c r="J252" s="355">
        <v>4176</v>
      </c>
    </row>
    <row r="253" spans="1:10" ht="14.4">
      <c r="A253" s="481"/>
      <c r="B253" s="338"/>
      <c r="C253" s="357">
        <v>176350</v>
      </c>
      <c r="D253" s="357">
        <v>117313</v>
      </c>
      <c r="E253" s="356" t="s">
        <v>591</v>
      </c>
      <c r="F253" s="357">
        <v>293663</v>
      </c>
      <c r="G253" s="357">
        <v>103708</v>
      </c>
      <c r="H253" s="357">
        <v>112378</v>
      </c>
      <c r="I253" s="356">
        <v>16</v>
      </c>
      <c r="J253" s="357">
        <v>216102</v>
      </c>
    </row>
    <row r="254" spans="1:10" ht="15" thickBot="1">
      <c r="A254" s="486"/>
      <c r="B254" s="337"/>
      <c r="C254" s="337"/>
      <c r="D254" s="337"/>
      <c r="E254" s="337"/>
      <c r="F254" s="337"/>
      <c r="G254" s="337"/>
      <c r="H254" s="337"/>
      <c r="I254" s="337"/>
      <c r="J254" s="337"/>
    </row>
    <row r="255" spans="1:10" ht="13.8" thickBot="1">
      <c r="A255" s="487"/>
      <c r="B255" s="358" t="s">
        <v>611</v>
      </c>
      <c r="C255" s="359">
        <v>-175504</v>
      </c>
      <c r="D255" s="359">
        <v>-102565</v>
      </c>
      <c r="E255" s="360">
        <v>19</v>
      </c>
      <c r="F255" s="359">
        <v>-278050</v>
      </c>
      <c r="G255" s="359">
        <v>-98070</v>
      </c>
      <c r="H255" s="359">
        <v>-85982</v>
      </c>
      <c r="I255" s="360">
        <v>428</v>
      </c>
      <c r="J255" s="359">
        <v>-183624</v>
      </c>
    </row>
    <row r="256" spans="1:10" ht="13.8">
      <c r="B256" s="352"/>
    </row>
    <row r="257" spans="1:5" ht="55.2">
      <c r="B257" s="315" t="s">
        <v>612</v>
      </c>
    </row>
    <row r="258" spans="1:5" ht="13.8">
      <c r="B258" s="328" t="s">
        <v>613</v>
      </c>
    </row>
    <row r="259" spans="1:5" ht="55.2">
      <c r="B259" s="315" t="s">
        <v>614</v>
      </c>
    </row>
    <row r="260" spans="1:5" ht="55.2">
      <c r="B260" s="315" t="s">
        <v>615</v>
      </c>
    </row>
    <row r="261" spans="1:5" ht="41.4">
      <c r="B261" s="315" t="s">
        <v>616</v>
      </c>
    </row>
    <row r="262" spans="1:5" ht="13.8">
      <c r="B262" s="328" t="s">
        <v>617</v>
      </c>
    </row>
    <row r="263" spans="1:5" ht="27.6">
      <c r="B263" s="315" t="s">
        <v>618</v>
      </c>
    </row>
    <row r="264" spans="1:5" ht="13.8">
      <c r="B264" s="314"/>
    </row>
    <row r="265" spans="1:5" ht="14.4">
      <c r="B265" s="351" t="s">
        <v>619</v>
      </c>
    </row>
    <row r="266" spans="1:5" ht="13.8">
      <c r="B266" s="315" t="s">
        <v>620</v>
      </c>
    </row>
    <row r="267" spans="1:5" ht="40.200000000000003" thickBot="1">
      <c r="A267" s="479"/>
      <c r="B267" s="335" t="s">
        <v>585</v>
      </c>
      <c r="C267" s="336" t="s">
        <v>586</v>
      </c>
      <c r="D267" s="338"/>
      <c r="E267" s="336" t="s">
        <v>587</v>
      </c>
    </row>
    <row r="268" spans="1:5" ht="14.4">
      <c r="A268" s="484"/>
      <c r="B268" s="338"/>
      <c r="C268" s="338"/>
      <c r="D268" s="337"/>
      <c r="E268" s="338"/>
    </row>
    <row r="269" spans="1:5" ht="14.4">
      <c r="A269" s="484"/>
      <c r="B269" s="362" t="s">
        <v>621</v>
      </c>
      <c r="C269" s="338"/>
      <c r="D269" s="337"/>
      <c r="E269" s="338"/>
    </row>
    <row r="270" spans="1:5" ht="14.4">
      <c r="A270" s="480"/>
      <c r="B270" s="340" t="s">
        <v>497</v>
      </c>
      <c r="C270" s="341">
        <v>1482</v>
      </c>
      <c r="D270" s="338"/>
      <c r="E270" s="341">
        <v>6535</v>
      </c>
    </row>
    <row r="271" spans="1:5" ht="14.4">
      <c r="A271" s="480"/>
      <c r="B271" s="340" t="s">
        <v>590</v>
      </c>
      <c r="C271" s="341">
        <v>2069</v>
      </c>
      <c r="D271" s="338"/>
      <c r="E271" s="349" t="s">
        <v>591</v>
      </c>
    </row>
    <row r="272" spans="1:5" ht="15" thickBot="1">
      <c r="A272" s="480"/>
      <c r="B272" s="340" t="s">
        <v>499</v>
      </c>
      <c r="C272" s="344">
        <v>12062</v>
      </c>
      <c r="D272" s="338"/>
      <c r="E272" s="344">
        <v>25943</v>
      </c>
    </row>
    <row r="273" spans="1:6" ht="14.4">
      <c r="A273" s="481"/>
      <c r="B273" s="339" t="s">
        <v>622</v>
      </c>
      <c r="C273" s="357">
        <v>15613</v>
      </c>
      <c r="D273" s="337"/>
      <c r="E273" s="357">
        <v>32478</v>
      </c>
    </row>
    <row r="274" spans="1:6" ht="13.8">
      <c r="A274" s="482"/>
      <c r="B274" s="315"/>
    </row>
    <row r="275" spans="1:6" ht="13.8">
      <c r="A275" s="482"/>
      <c r="B275" s="315" t="s">
        <v>623</v>
      </c>
    </row>
    <row r="276" spans="1:6" ht="13.8">
      <c r="A276" s="482"/>
      <c r="B276" s="334"/>
    </row>
    <row r="277" spans="1:6" ht="66.599999999999994" thickBot="1">
      <c r="A277" s="479"/>
      <c r="B277" s="335" t="s">
        <v>585</v>
      </c>
      <c r="C277" s="336" t="s">
        <v>624</v>
      </c>
      <c r="D277" s="336" t="s">
        <v>499</v>
      </c>
      <c r="E277" s="336" t="s">
        <v>590</v>
      </c>
      <c r="F277" s="336" t="s">
        <v>606</v>
      </c>
    </row>
    <row r="278" spans="1:6" ht="14.4">
      <c r="A278" s="484"/>
      <c r="B278" s="339" t="s">
        <v>601</v>
      </c>
      <c r="C278" s="338"/>
      <c r="D278" s="338"/>
      <c r="E278" s="338"/>
      <c r="F278" s="338"/>
    </row>
    <row r="279" spans="1:6">
      <c r="A279" s="485"/>
      <c r="B279" s="340" t="s">
        <v>625</v>
      </c>
      <c r="C279" s="349">
        <v>227</v>
      </c>
      <c r="D279" s="341">
        <v>12062</v>
      </c>
      <c r="E279" s="341">
        <v>2069</v>
      </c>
      <c r="F279" s="357">
        <v>14358</v>
      </c>
    </row>
    <row r="280" spans="1:6">
      <c r="A280" s="480"/>
      <c r="B280" s="340" t="s">
        <v>626</v>
      </c>
      <c r="C280" s="341">
        <v>1044</v>
      </c>
      <c r="D280" s="349" t="s">
        <v>591</v>
      </c>
      <c r="E280" s="349" t="s">
        <v>591</v>
      </c>
      <c r="F280" s="357">
        <v>1044</v>
      </c>
    </row>
    <row r="281" spans="1:6">
      <c r="A281" s="488"/>
      <c r="B281" s="340" t="s">
        <v>627</v>
      </c>
      <c r="C281" s="363">
        <v>3777</v>
      </c>
      <c r="D281" s="364" t="s">
        <v>591</v>
      </c>
      <c r="E281" s="364" t="s">
        <v>591</v>
      </c>
      <c r="F281" s="357">
        <v>3777</v>
      </c>
    </row>
    <row r="282" spans="1:6" ht="13.8" thickBot="1">
      <c r="A282" s="480"/>
      <c r="B282" s="340" t="s">
        <v>628</v>
      </c>
      <c r="C282" s="344">
        <v>-3777</v>
      </c>
      <c r="D282" s="365" t="s">
        <v>591</v>
      </c>
      <c r="E282" s="365" t="s">
        <v>591</v>
      </c>
      <c r="F282" s="366">
        <v>-3777</v>
      </c>
    </row>
    <row r="283" spans="1:6" ht="14.4">
      <c r="A283" s="480"/>
      <c r="B283" s="338"/>
      <c r="C283" s="341">
        <v>1271</v>
      </c>
      <c r="D283" s="341">
        <v>12062</v>
      </c>
      <c r="E283" s="341">
        <v>2069</v>
      </c>
      <c r="F283" s="357">
        <v>15402</v>
      </c>
    </row>
    <row r="284" spans="1:6" ht="13.8">
      <c r="A284" s="482"/>
      <c r="B284" s="334"/>
    </row>
    <row r="285" spans="1:6" ht="13.8">
      <c r="A285" s="482"/>
      <c r="B285" s="334"/>
    </row>
    <row r="286" spans="1:6" ht="66.599999999999994" thickBot="1">
      <c r="A286" s="479"/>
      <c r="B286" s="335" t="s">
        <v>585</v>
      </c>
      <c r="C286" s="336" t="s">
        <v>624</v>
      </c>
      <c r="D286" s="336" t="s">
        <v>499</v>
      </c>
      <c r="E286" s="336" t="s">
        <v>590</v>
      </c>
      <c r="F286" s="336" t="s">
        <v>606</v>
      </c>
    </row>
    <row r="287" spans="1:6" ht="14.4">
      <c r="A287" s="484"/>
      <c r="B287" s="339" t="s">
        <v>602</v>
      </c>
      <c r="C287" s="338"/>
      <c r="D287" s="338"/>
      <c r="E287" s="338"/>
      <c r="F287" s="338"/>
    </row>
    <row r="288" spans="1:6">
      <c r="A288" s="480"/>
      <c r="B288" s="340" t="s">
        <v>625</v>
      </c>
      <c r="C288" s="341">
        <v>1281</v>
      </c>
      <c r="D288" s="341">
        <v>25943</v>
      </c>
      <c r="E288" s="349" t="s">
        <v>591</v>
      </c>
      <c r="F288" s="357">
        <v>27224</v>
      </c>
    </row>
    <row r="289" spans="1:6">
      <c r="A289" s="480"/>
      <c r="B289" s="340" t="s">
        <v>626</v>
      </c>
      <c r="C289" s="341">
        <v>1343</v>
      </c>
      <c r="D289" s="349" t="s">
        <v>591</v>
      </c>
      <c r="E289" s="349" t="s">
        <v>591</v>
      </c>
      <c r="F289" s="357">
        <v>1343</v>
      </c>
    </row>
    <row r="290" spans="1:6">
      <c r="A290" s="480"/>
      <c r="B290" s="340" t="s">
        <v>627</v>
      </c>
      <c r="C290" s="341">
        <v>3579</v>
      </c>
      <c r="D290" s="349" t="s">
        <v>591</v>
      </c>
      <c r="E290" s="349" t="s">
        <v>591</v>
      </c>
      <c r="F290" s="357">
        <v>3579</v>
      </c>
    </row>
    <row r="291" spans="1:6" ht="13.8" thickBot="1">
      <c r="A291" s="480"/>
      <c r="B291" s="340" t="s">
        <v>628</v>
      </c>
      <c r="C291" s="344">
        <v>-3579</v>
      </c>
      <c r="D291" s="365" t="s">
        <v>591</v>
      </c>
      <c r="E291" s="365" t="s">
        <v>591</v>
      </c>
      <c r="F291" s="366">
        <v>-3579</v>
      </c>
    </row>
    <row r="292" spans="1:6" ht="14.4">
      <c r="A292" s="480"/>
      <c r="B292" s="338"/>
      <c r="C292" s="341">
        <v>2624</v>
      </c>
      <c r="D292" s="341">
        <v>25943</v>
      </c>
      <c r="E292" s="349" t="s">
        <v>591</v>
      </c>
      <c r="F292" s="357">
        <v>28567</v>
      </c>
    </row>
    <row r="293" spans="1:6" ht="13.8">
      <c r="A293" s="482"/>
      <c r="B293" s="334"/>
    </row>
    <row r="294" spans="1:6" ht="13.8">
      <c r="A294" s="482"/>
      <c r="B294" s="315"/>
    </row>
    <row r="295" spans="1:6" ht="13.8">
      <c r="A295" s="482"/>
      <c r="B295" s="315" t="s">
        <v>629</v>
      </c>
    </row>
    <row r="296" spans="1:6" ht="40.200000000000003" thickBot="1">
      <c r="A296" s="479"/>
      <c r="B296" s="367" t="s">
        <v>585</v>
      </c>
      <c r="C296" s="336" t="s">
        <v>586</v>
      </c>
      <c r="D296" s="338"/>
      <c r="E296" s="336" t="s">
        <v>587</v>
      </c>
    </row>
    <row r="297" spans="1:6" ht="14.4">
      <c r="A297" s="489"/>
      <c r="B297" s="368"/>
      <c r="C297" s="368"/>
      <c r="D297" s="338"/>
      <c r="E297" s="368"/>
    </row>
    <row r="298" spans="1:6" ht="14.4">
      <c r="A298" s="489"/>
      <c r="B298" s="369" t="s">
        <v>630</v>
      </c>
      <c r="C298" s="368"/>
      <c r="D298" s="338"/>
      <c r="E298" s="368"/>
    </row>
    <row r="299" spans="1:6" ht="14.4">
      <c r="A299" s="490"/>
      <c r="B299" s="370" t="s">
        <v>631</v>
      </c>
      <c r="C299" s="371">
        <v>11355</v>
      </c>
      <c r="D299" s="338"/>
      <c r="E299" s="371">
        <v>24583</v>
      </c>
    </row>
    <row r="300" spans="1:6" ht="14.4">
      <c r="A300" s="491"/>
      <c r="B300" s="370" t="s">
        <v>632</v>
      </c>
      <c r="C300" s="372">
        <v>408</v>
      </c>
      <c r="D300" s="338"/>
      <c r="E300" s="372">
        <v>323</v>
      </c>
    </row>
    <row r="301" spans="1:6" ht="15" thickBot="1">
      <c r="A301" s="491"/>
      <c r="B301" s="370" t="s">
        <v>633</v>
      </c>
      <c r="C301" s="372">
        <v>299</v>
      </c>
      <c r="D301" s="338"/>
      <c r="E301" s="371">
        <v>1037</v>
      </c>
    </row>
    <row r="302" spans="1:6" ht="14.4">
      <c r="A302" s="487"/>
      <c r="B302" s="368"/>
      <c r="C302" s="373">
        <v>12062</v>
      </c>
      <c r="D302" s="338"/>
      <c r="E302" s="373">
        <v>25943</v>
      </c>
    </row>
    <row r="303" spans="1:6" ht="13.8">
      <c r="A303" s="482"/>
      <c r="B303" s="315"/>
    </row>
    <row r="304" spans="1:6" ht="27.6">
      <c r="A304" s="482"/>
      <c r="B304" s="315" t="s">
        <v>634</v>
      </c>
    </row>
    <row r="305" spans="1:5">
      <c r="A305" s="482"/>
    </row>
    <row r="306" spans="1:5" ht="41.4">
      <c r="B306" s="315" t="s">
        <v>635</v>
      </c>
    </row>
    <row r="307" spans="1:5" ht="55.2">
      <c r="B307" s="321" t="s">
        <v>636</v>
      </c>
    </row>
    <row r="308" spans="1:5" ht="41.4">
      <c r="B308" s="321" t="s">
        <v>637</v>
      </c>
    </row>
    <row r="309" spans="1:5" ht="13.8">
      <c r="B309" s="315" t="s">
        <v>638</v>
      </c>
    </row>
    <row r="310" spans="1:5" ht="40.200000000000003" thickBot="1">
      <c r="A310" s="479"/>
      <c r="B310" s="353" t="s">
        <v>585</v>
      </c>
      <c r="C310" s="336" t="s">
        <v>586</v>
      </c>
      <c r="D310" s="338"/>
      <c r="E310" s="336" t="s">
        <v>587</v>
      </c>
    </row>
    <row r="311" spans="1:5" ht="14.4">
      <c r="A311" s="484"/>
      <c r="B311" s="338"/>
      <c r="C311" s="338"/>
      <c r="D311" s="338"/>
      <c r="E311" s="338"/>
    </row>
    <row r="312" spans="1:5" ht="14.4">
      <c r="A312" s="485"/>
      <c r="B312" s="340" t="s">
        <v>639</v>
      </c>
      <c r="C312" s="349">
        <v>312</v>
      </c>
      <c r="D312" s="338"/>
      <c r="E312" s="349">
        <v>210</v>
      </c>
    </row>
    <row r="313" spans="1:5" ht="14.4">
      <c r="A313" s="485"/>
      <c r="B313" s="340" t="s">
        <v>640</v>
      </c>
      <c r="C313" s="349">
        <v>144</v>
      </c>
      <c r="D313" s="338"/>
      <c r="E313" s="349">
        <v>355</v>
      </c>
    </row>
    <row r="314" spans="1:5" ht="14.4">
      <c r="A314" s="485"/>
      <c r="B314" s="340" t="s">
        <v>641</v>
      </c>
      <c r="C314" s="349">
        <v>51</v>
      </c>
      <c r="D314" s="338"/>
      <c r="E314" s="349">
        <v>194</v>
      </c>
    </row>
    <row r="315" spans="1:5" ht="15" thickBot="1">
      <c r="A315" s="485"/>
      <c r="B315" s="340" t="s">
        <v>642</v>
      </c>
      <c r="C315" s="365">
        <v>537</v>
      </c>
      <c r="D315" s="338"/>
      <c r="E315" s="365">
        <v>584</v>
      </c>
    </row>
    <row r="316" spans="1:5" ht="14.4">
      <c r="A316" s="481"/>
      <c r="B316" s="338"/>
      <c r="C316" s="357">
        <v>1044</v>
      </c>
      <c r="D316" s="338"/>
      <c r="E316" s="357">
        <v>1343</v>
      </c>
    </row>
    <row r="317" spans="1:5" ht="13.8">
      <c r="B317" s="315"/>
    </row>
    <row r="318" spans="1:5" ht="14.4">
      <c r="B318" s="351" t="s">
        <v>643</v>
      </c>
    </row>
    <row r="319" spans="1:5" ht="69">
      <c r="B319" s="315" t="s">
        <v>644</v>
      </c>
    </row>
    <row r="320" spans="1:5" ht="27.6">
      <c r="B320" s="315" t="s">
        <v>645</v>
      </c>
    </row>
    <row r="322" spans="1:8" ht="14.4">
      <c r="B322" s="351" t="s">
        <v>646</v>
      </c>
    </row>
    <row r="323" spans="1:8" ht="39" customHeight="1">
      <c r="A323" s="492"/>
      <c r="B323" s="353" t="s">
        <v>647</v>
      </c>
      <c r="C323" s="382" t="s">
        <v>648</v>
      </c>
      <c r="D323" s="382" t="s">
        <v>649</v>
      </c>
      <c r="E323" s="382" t="s">
        <v>650</v>
      </c>
      <c r="F323" s="382" t="s">
        <v>651</v>
      </c>
      <c r="G323" s="382" t="s">
        <v>652</v>
      </c>
      <c r="H323" s="382" t="s">
        <v>653</v>
      </c>
    </row>
    <row r="324" spans="1:8" ht="13.8" thickBot="1">
      <c r="A324" s="492"/>
      <c r="B324" s="353" t="s">
        <v>585</v>
      </c>
      <c r="C324" s="383"/>
      <c r="D324" s="383"/>
      <c r="E324" s="383"/>
      <c r="F324" s="383"/>
      <c r="G324" s="383"/>
      <c r="H324" s="383"/>
    </row>
    <row r="325" spans="1:8" ht="14.4">
      <c r="A325" s="482"/>
      <c r="B325" s="337"/>
      <c r="C325" s="384"/>
      <c r="D325" s="384"/>
      <c r="E325" s="384"/>
      <c r="F325" s="384"/>
      <c r="G325" s="384"/>
      <c r="H325" s="384"/>
    </row>
    <row r="326" spans="1:8" ht="14.4">
      <c r="A326" s="486"/>
      <c r="B326" s="374" t="s">
        <v>654</v>
      </c>
      <c r="C326" s="337"/>
      <c r="D326" s="337"/>
      <c r="E326" s="337"/>
      <c r="F326" s="337"/>
      <c r="G326" s="337"/>
      <c r="H326" s="337"/>
    </row>
    <row r="327" spans="1:8">
      <c r="A327" s="490"/>
      <c r="B327" s="375" t="s">
        <v>589</v>
      </c>
      <c r="C327" s="371">
        <v>4914</v>
      </c>
      <c r="D327" s="371">
        <v>4914</v>
      </c>
      <c r="E327" s="371">
        <v>4914</v>
      </c>
      <c r="F327" s="372" t="s">
        <v>591</v>
      </c>
      <c r="G327" s="372" t="s">
        <v>591</v>
      </c>
      <c r="H327" s="372" t="s">
        <v>591</v>
      </c>
    </row>
    <row r="328" spans="1:8" ht="13.8" thickBot="1">
      <c r="A328" s="490"/>
      <c r="B328" s="375" t="s">
        <v>624</v>
      </c>
      <c r="C328" s="376">
        <v>1482</v>
      </c>
      <c r="D328" s="376">
        <v>1482</v>
      </c>
      <c r="E328" s="376">
        <v>1482</v>
      </c>
      <c r="F328" s="377" t="s">
        <v>591</v>
      </c>
      <c r="G328" s="377" t="s">
        <v>591</v>
      </c>
      <c r="H328" s="377" t="s">
        <v>591</v>
      </c>
    </row>
    <row r="329" spans="1:8" ht="14.4">
      <c r="A329" s="480"/>
      <c r="B329" s="337"/>
      <c r="C329" s="341">
        <v>6396</v>
      </c>
      <c r="D329" s="341">
        <v>6396</v>
      </c>
      <c r="E329" s="341">
        <v>6396</v>
      </c>
      <c r="F329" s="349" t="s">
        <v>591</v>
      </c>
      <c r="G329" s="349" t="s">
        <v>591</v>
      </c>
      <c r="H329" s="349" t="s">
        <v>591</v>
      </c>
    </row>
    <row r="330" spans="1:8" ht="13.8">
      <c r="A330" s="493"/>
      <c r="B330" s="374" t="s">
        <v>655</v>
      </c>
      <c r="C330" s="374"/>
      <c r="D330" s="378"/>
      <c r="E330" s="378"/>
      <c r="F330" s="378"/>
      <c r="G330" s="378"/>
      <c r="H330" s="378"/>
    </row>
    <row r="331" spans="1:8">
      <c r="A331" s="490"/>
      <c r="B331" s="375" t="s">
        <v>656</v>
      </c>
      <c r="C331" s="371">
        <v>2069</v>
      </c>
      <c r="D331" s="371">
        <v>2069</v>
      </c>
      <c r="E331" s="371">
        <v>2069</v>
      </c>
      <c r="F331" s="372" t="s">
        <v>591</v>
      </c>
      <c r="G331" s="372" t="s">
        <v>591</v>
      </c>
      <c r="H331" s="372" t="s">
        <v>591</v>
      </c>
    </row>
    <row r="332" spans="1:8" ht="13.8" thickBot="1">
      <c r="A332" s="490"/>
      <c r="B332" s="375" t="s">
        <v>499</v>
      </c>
      <c r="C332" s="376">
        <v>12062</v>
      </c>
      <c r="D332" s="376">
        <v>12062</v>
      </c>
      <c r="E332" s="376">
        <v>12062</v>
      </c>
      <c r="F332" s="377" t="s">
        <v>591</v>
      </c>
      <c r="G332" s="377" t="s">
        <v>591</v>
      </c>
      <c r="H332" s="377" t="s">
        <v>591</v>
      </c>
    </row>
    <row r="333" spans="1:8" ht="15" thickBot="1">
      <c r="A333" s="490"/>
      <c r="B333" s="368"/>
      <c r="C333" s="371">
        <v>14131</v>
      </c>
      <c r="D333" s="371">
        <v>14131</v>
      </c>
      <c r="E333" s="371">
        <v>12062</v>
      </c>
      <c r="F333" s="372"/>
      <c r="G333" s="379"/>
      <c r="H333" s="379"/>
    </row>
    <row r="334" spans="1:8" ht="15" thickBot="1">
      <c r="A334" s="481"/>
      <c r="B334" s="368"/>
      <c r="C334" s="380">
        <v>20527</v>
      </c>
      <c r="D334" s="380">
        <v>20527</v>
      </c>
      <c r="E334" s="380">
        <v>20527</v>
      </c>
      <c r="F334" s="381" t="s">
        <v>591</v>
      </c>
      <c r="G334" s="381" t="s">
        <v>591</v>
      </c>
      <c r="H334" s="381" t="s">
        <v>591</v>
      </c>
    </row>
    <row r="335" spans="1:8" ht="13.8">
      <c r="A335" s="482"/>
      <c r="B335" s="385"/>
    </row>
    <row r="336" spans="1:8" ht="13.8">
      <c r="A336" s="482"/>
      <c r="B336" s="385"/>
    </row>
    <row r="337" spans="1:8" ht="39" customHeight="1">
      <c r="A337" s="492"/>
      <c r="B337" s="353" t="s">
        <v>657</v>
      </c>
      <c r="C337" s="382" t="s">
        <v>648</v>
      </c>
      <c r="D337" s="382" t="s">
        <v>649</v>
      </c>
      <c r="E337" s="382" t="s">
        <v>650</v>
      </c>
      <c r="F337" s="382" t="s">
        <v>651</v>
      </c>
      <c r="G337" s="382" t="s">
        <v>652</v>
      </c>
      <c r="H337" s="382" t="s">
        <v>653</v>
      </c>
    </row>
    <row r="338" spans="1:8" ht="13.8" thickBot="1">
      <c r="A338" s="492"/>
      <c r="B338" s="353" t="s">
        <v>585</v>
      </c>
      <c r="C338" s="383"/>
      <c r="D338" s="383"/>
      <c r="E338" s="383"/>
      <c r="F338" s="383"/>
      <c r="G338" s="383"/>
      <c r="H338" s="383"/>
    </row>
    <row r="339" spans="1:8" ht="14.4">
      <c r="A339" s="482"/>
      <c r="B339" s="337"/>
      <c r="C339" s="384"/>
      <c r="D339" s="384"/>
      <c r="E339" s="384"/>
      <c r="F339" s="384"/>
      <c r="G339" s="384"/>
      <c r="H339" s="384"/>
    </row>
    <row r="340" spans="1:8" ht="14.4">
      <c r="A340" s="486"/>
      <c r="B340" s="374" t="s">
        <v>654</v>
      </c>
      <c r="C340" s="337"/>
      <c r="D340" s="337"/>
      <c r="E340" s="337"/>
      <c r="F340" s="337"/>
      <c r="G340" s="337"/>
      <c r="H340" s="337"/>
    </row>
    <row r="341" spans="1:8">
      <c r="A341" s="490"/>
      <c r="B341" s="375" t="s">
        <v>589</v>
      </c>
      <c r="C341" s="371">
        <v>3312</v>
      </c>
      <c r="D341" s="371">
        <v>3312</v>
      </c>
      <c r="E341" s="371">
        <v>3312</v>
      </c>
      <c r="F341" s="372" t="s">
        <v>591</v>
      </c>
      <c r="G341" s="372" t="s">
        <v>591</v>
      </c>
      <c r="H341" s="372" t="s">
        <v>591</v>
      </c>
    </row>
    <row r="342" spans="1:8" ht="13.8" thickBot="1">
      <c r="A342" s="490"/>
      <c r="B342" s="375" t="s">
        <v>624</v>
      </c>
      <c r="C342" s="376">
        <v>6535</v>
      </c>
      <c r="D342" s="376">
        <v>6535</v>
      </c>
      <c r="E342" s="376">
        <v>6535</v>
      </c>
      <c r="F342" s="377" t="s">
        <v>591</v>
      </c>
      <c r="G342" s="377" t="s">
        <v>591</v>
      </c>
      <c r="H342" s="377" t="s">
        <v>591</v>
      </c>
    </row>
    <row r="343" spans="1:8" ht="14.4">
      <c r="A343" s="480"/>
      <c r="B343" s="337"/>
      <c r="C343" s="341">
        <v>9847</v>
      </c>
      <c r="D343" s="341">
        <v>9847</v>
      </c>
      <c r="E343" s="341">
        <v>9847</v>
      </c>
      <c r="F343" s="349" t="s">
        <v>591</v>
      </c>
      <c r="G343" s="349" t="s">
        <v>591</v>
      </c>
      <c r="H343" s="349" t="s">
        <v>591</v>
      </c>
    </row>
    <row r="344" spans="1:8" ht="14.4">
      <c r="A344" s="337"/>
      <c r="B344" s="374" t="s">
        <v>655</v>
      </c>
      <c r="C344" s="337"/>
      <c r="D344" s="337"/>
      <c r="E344" s="337"/>
      <c r="F344" s="337"/>
      <c r="G344" s="337"/>
      <c r="H344" s="337"/>
    </row>
    <row r="345" spans="1:8" ht="13.8" thickBot="1">
      <c r="A345" s="490"/>
      <c r="B345" s="375" t="s">
        <v>499</v>
      </c>
      <c r="C345" s="376">
        <v>25943</v>
      </c>
      <c r="D345" s="376">
        <v>25943</v>
      </c>
      <c r="E345" s="376">
        <v>25943</v>
      </c>
      <c r="F345" s="377" t="s">
        <v>591</v>
      </c>
      <c r="G345" s="377" t="s">
        <v>591</v>
      </c>
      <c r="H345" s="377" t="s">
        <v>591</v>
      </c>
    </row>
    <row r="346" spans="1:8" ht="15" thickBot="1">
      <c r="A346" s="490"/>
      <c r="B346" s="368"/>
      <c r="C346" s="371">
        <v>25943</v>
      </c>
      <c r="D346" s="371">
        <v>25943</v>
      </c>
      <c r="E346" s="371">
        <v>25943</v>
      </c>
      <c r="F346" s="368"/>
      <c r="G346" s="368"/>
      <c r="H346" s="368"/>
    </row>
    <row r="347" spans="1:8" ht="15" thickBot="1">
      <c r="A347" s="481"/>
      <c r="B347" s="337"/>
      <c r="C347" s="380">
        <v>35790</v>
      </c>
      <c r="D347" s="380">
        <v>35790</v>
      </c>
      <c r="E347" s="380">
        <v>35790</v>
      </c>
      <c r="F347" s="381" t="s">
        <v>591</v>
      </c>
      <c r="G347" s="381" t="s">
        <v>591</v>
      </c>
      <c r="H347" s="381" t="s">
        <v>591</v>
      </c>
    </row>
    <row r="348" spans="1:8" ht="13.8">
      <c r="B348" s="385"/>
    </row>
    <row r="349" spans="1:8" ht="13.8">
      <c r="B349" s="386"/>
    </row>
    <row r="350" spans="1:8" ht="13.8">
      <c r="B350" s="385"/>
    </row>
    <row r="351" spans="1:8" ht="41.4">
      <c r="B351" s="385" t="s">
        <v>658</v>
      </c>
    </row>
    <row r="352" spans="1:8" ht="13.8">
      <c r="B352" s="315"/>
    </row>
    <row r="353" spans="1:8" ht="39" customHeight="1">
      <c r="A353" s="492"/>
      <c r="B353" s="353" t="s">
        <v>647</v>
      </c>
      <c r="C353" s="382" t="s">
        <v>648</v>
      </c>
      <c r="D353" s="382" t="s">
        <v>649</v>
      </c>
      <c r="E353" s="382" t="s">
        <v>650</v>
      </c>
      <c r="F353" s="382" t="s">
        <v>651</v>
      </c>
      <c r="G353" s="382" t="s">
        <v>652</v>
      </c>
      <c r="H353" s="382" t="s">
        <v>653</v>
      </c>
    </row>
    <row r="354" spans="1:8" ht="13.8" thickBot="1">
      <c r="A354" s="492"/>
      <c r="B354" s="353" t="s">
        <v>585</v>
      </c>
      <c r="C354" s="383"/>
      <c r="D354" s="383"/>
      <c r="E354" s="383"/>
      <c r="F354" s="383"/>
      <c r="G354" s="383"/>
      <c r="H354" s="383"/>
    </row>
    <row r="355" spans="1:8" ht="14.4">
      <c r="A355" s="482"/>
      <c r="B355" s="337"/>
      <c r="C355" s="384"/>
      <c r="D355" s="384"/>
      <c r="E355" s="384"/>
      <c r="F355" s="384"/>
      <c r="G355" s="384"/>
      <c r="H355" s="384"/>
    </row>
    <row r="356" spans="1:8" ht="14.4">
      <c r="A356" s="486"/>
      <c r="B356" s="374" t="s">
        <v>659</v>
      </c>
      <c r="C356" s="337"/>
      <c r="D356" s="337"/>
      <c r="E356" s="337"/>
      <c r="F356" s="337"/>
      <c r="G356" s="337"/>
      <c r="H356" s="337"/>
    </row>
    <row r="357" spans="1:8">
      <c r="A357" s="490"/>
      <c r="B357" s="375" t="s">
        <v>660</v>
      </c>
      <c r="C357" s="371">
        <v>17135</v>
      </c>
      <c r="D357" s="371">
        <v>17135</v>
      </c>
      <c r="E357" s="371">
        <v>17135</v>
      </c>
      <c r="F357" s="372" t="s">
        <v>591</v>
      </c>
      <c r="G357" s="372" t="s">
        <v>591</v>
      </c>
      <c r="H357" s="372" t="s">
        <v>591</v>
      </c>
    </row>
    <row r="358" spans="1:8">
      <c r="A358" s="491"/>
      <c r="B358" s="375" t="s">
        <v>661</v>
      </c>
      <c r="C358" s="372">
        <v>682</v>
      </c>
      <c r="D358" s="372">
        <v>682</v>
      </c>
      <c r="E358" s="372">
        <v>682</v>
      </c>
      <c r="F358" s="372" t="s">
        <v>591</v>
      </c>
      <c r="G358" s="372" t="s">
        <v>591</v>
      </c>
      <c r="H358" s="372" t="s">
        <v>591</v>
      </c>
    </row>
    <row r="359" spans="1:8" ht="13.8" thickBot="1">
      <c r="A359" s="480"/>
      <c r="B359" s="375" t="s">
        <v>534</v>
      </c>
      <c r="C359" s="387">
        <v>16354</v>
      </c>
      <c r="D359" s="387">
        <v>16354</v>
      </c>
      <c r="E359" s="387">
        <v>16354</v>
      </c>
      <c r="F359" s="388" t="s">
        <v>591</v>
      </c>
      <c r="G359" s="388" t="s">
        <v>591</v>
      </c>
      <c r="H359" s="388" t="s">
        <v>591</v>
      </c>
    </row>
    <row r="360" spans="1:8" ht="14.4">
      <c r="A360" s="480"/>
      <c r="B360" s="337"/>
      <c r="C360" s="341">
        <v>34171</v>
      </c>
      <c r="D360" s="341">
        <v>34171</v>
      </c>
      <c r="E360" s="341">
        <v>34171</v>
      </c>
      <c r="F360" s="349" t="s">
        <v>591</v>
      </c>
      <c r="G360" s="349" t="s">
        <v>591</v>
      </c>
      <c r="H360" s="349" t="s">
        <v>591</v>
      </c>
    </row>
    <row r="361" spans="1:8" ht="14.4">
      <c r="A361" s="486"/>
      <c r="B361" s="374" t="s">
        <v>662</v>
      </c>
      <c r="C361" s="337"/>
      <c r="D361" s="337"/>
      <c r="E361" s="337"/>
      <c r="F361" s="337"/>
      <c r="G361" s="337"/>
      <c r="H361" s="337"/>
    </row>
    <row r="362" spans="1:8" ht="14.4">
      <c r="A362" s="486"/>
      <c r="B362" s="368"/>
      <c r="C362" s="337"/>
      <c r="D362" s="337"/>
      <c r="E362" s="337"/>
      <c r="F362" s="337"/>
      <c r="G362" s="337"/>
      <c r="H362" s="337"/>
    </row>
    <row r="363" spans="1:8">
      <c r="A363" s="490"/>
      <c r="B363" s="375" t="s">
        <v>663</v>
      </c>
      <c r="C363" s="371">
        <v>272674</v>
      </c>
      <c r="D363" s="371">
        <v>272674</v>
      </c>
      <c r="E363" s="371">
        <v>92440</v>
      </c>
      <c r="F363" s="371">
        <v>75554</v>
      </c>
      <c r="G363" s="371">
        <v>104679</v>
      </c>
      <c r="H363" s="372" t="s">
        <v>591</v>
      </c>
    </row>
    <row r="364" spans="1:8" ht="13.8" thickBot="1">
      <c r="A364" s="480"/>
      <c r="B364" s="375" t="s">
        <v>610</v>
      </c>
      <c r="C364" s="387">
        <v>4637</v>
      </c>
      <c r="D364" s="387">
        <v>4637</v>
      </c>
      <c r="E364" s="388">
        <v>898</v>
      </c>
      <c r="F364" s="388">
        <v>756</v>
      </c>
      <c r="G364" s="387">
        <v>2277</v>
      </c>
      <c r="H364" s="388">
        <v>706</v>
      </c>
    </row>
    <row r="365" spans="1:8" ht="15" thickBot="1">
      <c r="A365" s="480"/>
      <c r="B365" s="368"/>
      <c r="C365" s="341">
        <v>277311</v>
      </c>
      <c r="D365" s="341">
        <v>277310</v>
      </c>
      <c r="E365" s="341">
        <v>93338</v>
      </c>
      <c r="F365" s="341">
        <v>76310</v>
      </c>
      <c r="G365" s="341">
        <v>106956</v>
      </c>
      <c r="H365" s="349">
        <v>706</v>
      </c>
    </row>
    <row r="366" spans="1:8" ht="15" thickBot="1">
      <c r="A366" s="481"/>
      <c r="B366" s="337"/>
      <c r="C366" s="380">
        <v>311482</v>
      </c>
      <c r="D366" s="380">
        <v>311482</v>
      </c>
      <c r="E366" s="380">
        <v>127509</v>
      </c>
      <c r="F366" s="380">
        <v>76310</v>
      </c>
      <c r="G366" s="380">
        <v>106956</v>
      </c>
      <c r="H366" s="381">
        <v>706</v>
      </c>
    </row>
    <row r="367" spans="1:8" ht="13.8">
      <c r="A367" s="482"/>
      <c r="B367" s="315"/>
    </row>
    <row r="368" spans="1:8" ht="13.8">
      <c r="A368" s="482"/>
      <c r="B368" s="315"/>
    </row>
    <row r="369" spans="1:8" ht="39" customHeight="1">
      <c r="A369" s="492"/>
      <c r="B369" s="353" t="s">
        <v>657</v>
      </c>
      <c r="C369" s="382" t="s">
        <v>648</v>
      </c>
      <c r="D369" s="382" t="s">
        <v>649</v>
      </c>
      <c r="E369" s="382" t="s">
        <v>650</v>
      </c>
      <c r="F369" s="382" t="s">
        <v>651</v>
      </c>
      <c r="G369" s="382" t="s">
        <v>652</v>
      </c>
      <c r="H369" s="382" t="s">
        <v>653</v>
      </c>
    </row>
    <row r="370" spans="1:8" ht="13.8" thickBot="1">
      <c r="A370" s="492"/>
      <c r="B370" s="353" t="s">
        <v>585</v>
      </c>
      <c r="C370" s="383"/>
      <c r="D370" s="383"/>
      <c r="E370" s="383"/>
      <c r="F370" s="383"/>
      <c r="G370" s="383"/>
      <c r="H370" s="383"/>
    </row>
    <row r="371" spans="1:8" ht="14.4">
      <c r="B371" s="337"/>
      <c r="C371" s="384"/>
      <c r="D371" s="384"/>
      <c r="E371" s="384"/>
      <c r="F371" s="384"/>
      <c r="G371" s="384"/>
      <c r="H371" s="384"/>
    </row>
    <row r="372" spans="1:8" ht="14.4">
      <c r="A372" s="486"/>
      <c r="B372" s="374" t="s">
        <v>659</v>
      </c>
      <c r="C372" s="337"/>
      <c r="D372" s="337"/>
      <c r="E372" s="337"/>
      <c r="F372" s="337"/>
      <c r="G372" s="337"/>
      <c r="H372" s="337"/>
    </row>
    <row r="373" spans="1:8">
      <c r="A373" s="490"/>
      <c r="B373" s="375" t="s">
        <v>660</v>
      </c>
      <c r="C373" s="371">
        <v>25054</v>
      </c>
      <c r="D373" s="371">
        <v>25054</v>
      </c>
      <c r="E373" s="371">
        <v>25054</v>
      </c>
      <c r="F373" s="372" t="s">
        <v>591</v>
      </c>
      <c r="G373" s="372" t="s">
        <v>591</v>
      </c>
      <c r="H373" s="372" t="s">
        <v>591</v>
      </c>
    </row>
    <row r="374" spans="1:8">
      <c r="A374" s="491"/>
      <c r="B374" s="375" t="s">
        <v>661</v>
      </c>
      <c r="C374" s="372">
        <v>642</v>
      </c>
      <c r="D374" s="372">
        <v>642</v>
      </c>
      <c r="E374" s="372">
        <v>642</v>
      </c>
      <c r="F374" s="372" t="s">
        <v>591</v>
      </c>
      <c r="G374" s="372" t="s">
        <v>591</v>
      </c>
      <c r="H374" s="372" t="s">
        <v>591</v>
      </c>
    </row>
    <row r="375" spans="1:8" ht="13.8" thickBot="1">
      <c r="A375" s="480"/>
      <c r="B375" s="375" t="s">
        <v>534</v>
      </c>
      <c r="C375" s="387">
        <v>10346</v>
      </c>
      <c r="D375" s="387">
        <v>10346</v>
      </c>
      <c r="E375" s="387">
        <v>10346</v>
      </c>
      <c r="F375" s="388" t="s">
        <v>591</v>
      </c>
      <c r="G375" s="388" t="s">
        <v>591</v>
      </c>
      <c r="H375" s="388" t="s">
        <v>591</v>
      </c>
    </row>
    <row r="376" spans="1:8" ht="14.4">
      <c r="A376" s="480"/>
      <c r="B376" s="337"/>
      <c r="C376" s="341">
        <v>36042</v>
      </c>
      <c r="D376" s="341">
        <v>36042</v>
      </c>
      <c r="E376" s="341">
        <v>36042</v>
      </c>
      <c r="F376" s="349" t="s">
        <v>591</v>
      </c>
      <c r="G376" s="349" t="s">
        <v>591</v>
      </c>
      <c r="H376" s="349" t="s">
        <v>591</v>
      </c>
    </row>
    <row r="377" spans="1:8" ht="14.4">
      <c r="A377" s="486"/>
      <c r="B377" s="374" t="s">
        <v>662</v>
      </c>
      <c r="C377" s="337"/>
      <c r="D377" s="337"/>
      <c r="E377" s="337"/>
      <c r="F377" s="337"/>
      <c r="G377" s="337"/>
      <c r="H377" s="337"/>
    </row>
    <row r="378" spans="1:8" ht="14.4">
      <c r="A378" s="486"/>
      <c r="B378" s="368"/>
      <c r="C378" s="337"/>
      <c r="D378" s="337"/>
      <c r="E378" s="337"/>
      <c r="F378" s="337"/>
      <c r="G378" s="337"/>
      <c r="H378" s="337"/>
    </row>
    <row r="379" spans="1:8">
      <c r="A379" s="490"/>
      <c r="B379" s="375" t="s">
        <v>663</v>
      </c>
      <c r="C379" s="371">
        <v>100602</v>
      </c>
      <c r="D379" s="371">
        <v>205869</v>
      </c>
      <c r="E379" s="371">
        <v>53292</v>
      </c>
      <c r="F379" s="371">
        <v>52690</v>
      </c>
      <c r="G379" s="371">
        <v>99887</v>
      </c>
      <c r="H379" s="372" t="s">
        <v>591</v>
      </c>
    </row>
    <row r="380" spans="1:8" ht="13.8" thickBot="1">
      <c r="A380" s="480"/>
      <c r="B380" s="375" t="s">
        <v>610</v>
      </c>
      <c r="C380" s="387">
        <v>4176</v>
      </c>
      <c r="D380" s="387">
        <v>4218</v>
      </c>
      <c r="E380" s="388">
        <v>625</v>
      </c>
      <c r="F380" s="388">
        <v>625</v>
      </c>
      <c r="G380" s="387">
        <v>1876</v>
      </c>
      <c r="H380" s="387">
        <v>1092</v>
      </c>
    </row>
    <row r="381" spans="1:8" ht="15" thickBot="1">
      <c r="A381" s="480"/>
      <c r="B381" s="368"/>
      <c r="C381" s="341">
        <v>104778</v>
      </c>
      <c r="D381" s="341">
        <v>210087</v>
      </c>
      <c r="E381" s="341">
        <v>53917</v>
      </c>
      <c r="F381" s="341">
        <v>53315</v>
      </c>
      <c r="G381" s="341">
        <v>101763</v>
      </c>
      <c r="H381" s="341">
        <v>1092</v>
      </c>
    </row>
    <row r="382" spans="1:8" ht="15" thickBot="1">
      <c r="A382" s="481"/>
      <c r="B382" s="337"/>
      <c r="C382" s="380">
        <v>140820</v>
      </c>
      <c r="D382" s="380">
        <v>246129</v>
      </c>
      <c r="E382" s="380">
        <v>89959</v>
      </c>
      <c r="F382" s="380">
        <v>53315</v>
      </c>
      <c r="G382" s="380">
        <v>101763</v>
      </c>
      <c r="H382" s="380">
        <v>1092</v>
      </c>
    </row>
    <row r="383" spans="1:8" ht="13.8">
      <c r="B383" s="315"/>
    </row>
    <row r="384" spans="1:8" ht="13.8">
      <c r="A384" s="319" t="s">
        <v>664</v>
      </c>
      <c r="B384" s="318"/>
      <c r="C384" s="319"/>
    </row>
    <row r="385" spans="1:3" ht="55.2">
      <c r="B385" s="315" t="s">
        <v>665</v>
      </c>
    </row>
    <row r="387" spans="1:3" ht="13.8">
      <c r="B387" s="316"/>
    </row>
    <row r="388" spans="1:3" ht="13.8">
      <c r="A388" s="319" t="s">
        <v>666</v>
      </c>
      <c r="B388" s="318"/>
      <c r="C388" s="319"/>
    </row>
    <row r="389" spans="1:3" ht="27.6">
      <c r="B389" s="315" t="s">
        <v>667</v>
      </c>
    </row>
    <row r="390" spans="1:3" ht="41.4">
      <c r="B390" s="315" t="s">
        <v>668</v>
      </c>
    </row>
    <row r="391" spans="1:3" ht="13.8">
      <c r="B391" s="314"/>
    </row>
    <row r="392" spans="1:3" ht="13.8">
      <c r="B392" s="314" t="s">
        <v>669</v>
      </c>
    </row>
    <row r="393" spans="1:3" ht="69">
      <c r="B393" s="315" t="s">
        <v>670</v>
      </c>
    </row>
    <row r="394" spans="1:3" ht="13.8">
      <c r="B394" s="328" t="s">
        <v>671</v>
      </c>
    </row>
    <row r="395" spans="1:3" ht="82.8">
      <c r="B395" s="315" t="s">
        <v>672</v>
      </c>
    </row>
    <row r="396" spans="1:3" ht="234.6">
      <c r="B396" s="315" t="s">
        <v>673</v>
      </c>
    </row>
    <row r="397" spans="1:3" ht="13.8">
      <c r="B397" s="315"/>
    </row>
    <row r="398" spans="1:3" ht="13.8">
      <c r="B398" s="328" t="s">
        <v>674</v>
      </c>
    </row>
    <row r="399" spans="1:3" ht="41.4">
      <c r="B399" s="315" t="s">
        <v>675</v>
      </c>
    </row>
    <row r="400" spans="1:3" ht="41.4">
      <c r="B400" s="315" t="s">
        <v>676</v>
      </c>
    </row>
    <row r="401" spans="2:2" ht="13.8">
      <c r="B401" s="328" t="s">
        <v>677</v>
      </c>
    </row>
    <row r="402" spans="2:2" ht="124.2">
      <c r="B402" s="315" t="s">
        <v>678</v>
      </c>
    </row>
    <row r="403" spans="2:2" ht="13.8">
      <c r="B403" s="328" t="s">
        <v>679</v>
      </c>
    </row>
    <row r="404" spans="2:2" ht="55.2">
      <c r="B404" s="315" t="s">
        <v>680</v>
      </c>
    </row>
    <row r="405" spans="2:2" ht="13.8">
      <c r="B405" s="328" t="s">
        <v>681</v>
      </c>
    </row>
    <row r="406" spans="2:2" ht="82.8">
      <c r="B406" s="315" t="s">
        <v>682</v>
      </c>
    </row>
    <row r="407" spans="2:2" ht="27.6">
      <c r="B407" s="315" t="s">
        <v>683</v>
      </c>
    </row>
    <row r="408" spans="2:2" ht="28.2">
      <c r="B408" s="389" t="s">
        <v>684</v>
      </c>
    </row>
    <row r="409" spans="2:2" ht="14.4">
      <c r="B409" s="389" t="s">
        <v>685</v>
      </c>
    </row>
    <row r="410" spans="2:2" ht="14.4">
      <c r="B410" s="389" t="s">
        <v>686</v>
      </c>
    </row>
    <row r="411" spans="2:2" ht="14.4">
      <c r="B411" s="389" t="s">
        <v>687</v>
      </c>
    </row>
    <row r="413" spans="2:2" ht="13.8">
      <c r="B413" s="328" t="s">
        <v>688</v>
      </c>
    </row>
    <row r="414" spans="2:2" ht="55.2">
      <c r="B414" s="315" t="s">
        <v>689</v>
      </c>
    </row>
    <row r="415" spans="2:2" ht="13.8">
      <c r="B415" s="328" t="s">
        <v>690</v>
      </c>
    </row>
    <row r="416" spans="2:2" ht="13.8">
      <c r="B416" s="315" t="s">
        <v>691</v>
      </c>
    </row>
    <row r="417" spans="1:5" ht="179.4">
      <c r="B417" s="315" t="s">
        <v>692</v>
      </c>
    </row>
    <row r="418" spans="1:5" ht="69">
      <c r="B418" s="315" t="s">
        <v>693</v>
      </c>
    </row>
    <row r="419" spans="1:5" ht="13.8">
      <c r="B419" s="316"/>
    </row>
    <row r="420" spans="1:5" ht="13.8">
      <c r="B420" s="317" t="s">
        <v>694</v>
      </c>
    </row>
    <row r="421" spans="1:5" ht="13.8">
      <c r="B421" s="315"/>
    </row>
    <row r="422" spans="1:5" ht="41.4">
      <c r="B422" s="315" t="s">
        <v>695</v>
      </c>
    </row>
    <row r="423" spans="1:5" ht="13.8">
      <c r="B423" s="315"/>
    </row>
    <row r="424" spans="1:5" ht="41.4">
      <c r="B424" s="315" t="s">
        <v>696</v>
      </c>
    </row>
    <row r="425" spans="1:5" ht="13.8">
      <c r="B425" s="315"/>
    </row>
    <row r="426" spans="1:5" ht="13.8">
      <c r="B426" s="315" t="s">
        <v>697</v>
      </c>
    </row>
    <row r="427" spans="1:5" ht="40.200000000000003" thickBot="1">
      <c r="A427" s="494"/>
      <c r="B427" s="353" t="s">
        <v>585</v>
      </c>
      <c r="C427" s="390" t="s">
        <v>698</v>
      </c>
      <c r="D427" s="390" t="s">
        <v>699</v>
      </c>
      <c r="E427" s="390" t="s">
        <v>606</v>
      </c>
    </row>
    <row r="428" spans="1:5" ht="14.4">
      <c r="A428" s="484"/>
      <c r="B428" s="338"/>
      <c r="C428" s="338"/>
      <c r="D428" s="338"/>
      <c r="E428" s="338"/>
    </row>
    <row r="429" spans="1:5">
      <c r="A429" s="480"/>
      <c r="B429" s="350" t="s">
        <v>700</v>
      </c>
      <c r="C429" s="341">
        <v>65872</v>
      </c>
      <c r="D429" s="341">
        <v>7335</v>
      </c>
      <c r="E429" s="341">
        <v>73207</v>
      </c>
    </row>
    <row r="430" spans="1:5" ht="13.8" thickBot="1">
      <c r="A430" s="485"/>
      <c r="B430" s="350" t="s">
        <v>701</v>
      </c>
      <c r="C430" s="365">
        <v>-59</v>
      </c>
      <c r="D430" s="365" t="s">
        <v>591</v>
      </c>
      <c r="E430" s="365">
        <v>-59</v>
      </c>
    </row>
    <row r="431" spans="1:5">
      <c r="A431" s="480"/>
      <c r="B431" s="350" t="s">
        <v>702</v>
      </c>
      <c r="C431" s="341">
        <v>65813</v>
      </c>
      <c r="D431" s="341">
        <v>7335</v>
      </c>
      <c r="E431" s="341">
        <v>73148</v>
      </c>
    </row>
    <row r="432" spans="1:5">
      <c r="A432" s="480"/>
      <c r="B432" s="348" t="s">
        <v>703</v>
      </c>
      <c r="C432" s="341">
        <v>-41210</v>
      </c>
      <c r="D432" s="349">
        <v>397</v>
      </c>
      <c r="E432" s="341">
        <v>-40813</v>
      </c>
    </row>
    <row r="433" spans="1:5">
      <c r="A433" s="480"/>
      <c r="B433" s="350" t="s">
        <v>704</v>
      </c>
      <c r="C433" s="341">
        <v>40359</v>
      </c>
      <c r="D433" s="341">
        <v>15620</v>
      </c>
      <c r="E433" s="341">
        <v>55979</v>
      </c>
    </row>
    <row r="434" spans="1:5">
      <c r="A434" s="480"/>
      <c r="B434" s="350" t="s">
        <v>705</v>
      </c>
      <c r="C434" s="341">
        <v>107657</v>
      </c>
      <c r="D434" s="341">
        <v>2094</v>
      </c>
      <c r="E434" s="341">
        <v>109751</v>
      </c>
    </row>
    <row r="435" spans="1:5" ht="13.8" thickBot="1">
      <c r="A435" s="480"/>
      <c r="B435" s="350" t="s">
        <v>706</v>
      </c>
      <c r="C435" s="344">
        <v>-10749</v>
      </c>
      <c r="D435" s="365" t="s">
        <v>591</v>
      </c>
      <c r="E435" s="344">
        <v>-10749</v>
      </c>
    </row>
    <row r="436" spans="1:5" ht="13.8" thickBot="1">
      <c r="A436" s="481"/>
      <c r="B436" s="348" t="s">
        <v>707</v>
      </c>
      <c r="C436" s="366">
        <v>834939</v>
      </c>
      <c r="D436" s="366">
        <v>63483</v>
      </c>
      <c r="E436" s="366">
        <v>898422</v>
      </c>
    </row>
    <row r="437" spans="1:5" ht="13.8" thickBot="1">
      <c r="A437" s="481"/>
      <c r="B437" s="348" t="s">
        <v>708</v>
      </c>
      <c r="C437" s="346">
        <v>308490</v>
      </c>
      <c r="D437" s="346">
        <v>2310</v>
      </c>
      <c r="E437" s="346">
        <v>310800</v>
      </c>
    </row>
    <row r="438" spans="1:5" ht="13.8">
      <c r="A438" s="482"/>
      <c r="B438" s="315"/>
    </row>
    <row r="439" spans="1:5" ht="13.8">
      <c r="B439" s="315" t="s">
        <v>709</v>
      </c>
    </row>
    <row r="440" spans="1:5" ht="40.200000000000003" thickBot="1">
      <c r="A440" s="494"/>
      <c r="B440" s="353" t="s">
        <v>585</v>
      </c>
      <c r="C440" s="390" t="s">
        <v>698</v>
      </c>
      <c r="D440" s="390" t="s">
        <v>699</v>
      </c>
      <c r="E440" s="390" t="s">
        <v>606</v>
      </c>
    </row>
    <row r="441" spans="1:5" ht="14.4">
      <c r="A441" s="484"/>
      <c r="B441" s="338"/>
      <c r="C441" s="338"/>
      <c r="D441" s="338"/>
      <c r="E441" s="338"/>
    </row>
    <row r="442" spans="1:5">
      <c r="A442" s="480"/>
      <c r="B442" s="350" t="s">
        <v>700</v>
      </c>
      <c r="C442" s="341">
        <v>300115</v>
      </c>
      <c r="D442" s="341">
        <v>12521</v>
      </c>
      <c r="E442" s="341">
        <v>312636</v>
      </c>
    </row>
    <row r="443" spans="1:5" ht="13.8" thickBot="1">
      <c r="A443" s="485"/>
      <c r="B443" s="350" t="s">
        <v>701</v>
      </c>
      <c r="C443" s="365">
        <v>-217</v>
      </c>
      <c r="D443" s="365" t="s">
        <v>591</v>
      </c>
      <c r="E443" s="365">
        <v>-217</v>
      </c>
    </row>
    <row r="444" spans="1:5">
      <c r="A444" s="480"/>
      <c r="B444" s="350" t="s">
        <v>702</v>
      </c>
      <c r="C444" s="341">
        <v>299898</v>
      </c>
      <c r="D444" s="341">
        <v>12521</v>
      </c>
      <c r="E444" s="341">
        <v>312419</v>
      </c>
    </row>
    <row r="445" spans="1:5">
      <c r="A445" s="480"/>
      <c r="B445" s="348" t="s">
        <v>703</v>
      </c>
      <c r="C445" s="341">
        <v>127170</v>
      </c>
      <c r="D445" s="341">
        <v>6653</v>
      </c>
      <c r="E445" s="341">
        <v>133823</v>
      </c>
    </row>
    <row r="446" spans="1:5">
      <c r="A446" s="480"/>
      <c r="B446" s="350" t="s">
        <v>704</v>
      </c>
      <c r="C446" s="341">
        <v>205746</v>
      </c>
      <c r="D446" s="349">
        <v>217</v>
      </c>
      <c r="E446" s="341">
        <v>205963</v>
      </c>
    </row>
    <row r="447" spans="1:5">
      <c r="A447" s="480"/>
      <c r="B447" s="350" t="s">
        <v>705</v>
      </c>
      <c r="C447" s="341">
        <v>101407</v>
      </c>
      <c r="D447" s="341">
        <v>1943</v>
      </c>
      <c r="E447" s="341">
        <v>103350</v>
      </c>
    </row>
    <row r="448" spans="1:5" ht="13.8" thickBot="1">
      <c r="A448" s="480"/>
      <c r="B448" s="350" t="s">
        <v>706</v>
      </c>
      <c r="C448" s="344">
        <v>2539</v>
      </c>
      <c r="D448" s="365" t="s">
        <v>591</v>
      </c>
      <c r="E448" s="344">
        <v>2539</v>
      </c>
    </row>
    <row r="449" spans="1:9" ht="13.8" thickBot="1">
      <c r="A449" s="481"/>
      <c r="B449" s="348" t="s">
        <v>707</v>
      </c>
      <c r="C449" s="366">
        <v>931772</v>
      </c>
      <c r="D449" s="366">
        <v>53853</v>
      </c>
      <c r="E449" s="366">
        <v>985625</v>
      </c>
    </row>
    <row r="450" spans="1:9" ht="13.8" thickBot="1">
      <c r="A450" s="481"/>
      <c r="B450" s="348" t="s">
        <v>708</v>
      </c>
      <c r="C450" s="346">
        <v>238846</v>
      </c>
      <c r="D450" s="346">
        <v>2310</v>
      </c>
      <c r="E450" s="346">
        <v>241156</v>
      </c>
    </row>
    <row r="451" spans="1:9" ht="13.8">
      <c r="A451" s="482"/>
      <c r="B451" s="314"/>
    </row>
    <row r="453" spans="1:9" ht="13.8">
      <c r="B453" s="315"/>
    </row>
    <row r="454" spans="1:9" ht="13.8">
      <c r="B454" s="315" t="s">
        <v>710</v>
      </c>
    </row>
    <row r="455" spans="1:9" ht="14.4">
      <c r="B455" s="337"/>
      <c r="C455" s="395" t="s">
        <v>601</v>
      </c>
      <c r="D455" s="395"/>
      <c r="E455" s="395"/>
      <c r="F455" s="337"/>
      <c r="G455" s="395" t="s">
        <v>602</v>
      </c>
      <c r="H455" s="395"/>
      <c r="I455" s="395"/>
    </row>
    <row r="456" spans="1:9" ht="15" thickBot="1">
      <c r="A456" s="479"/>
      <c r="B456" s="392" t="s">
        <v>585</v>
      </c>
      <c r="C456" s="336" t="s">
        <v>711</v>
      </c>
      <c r="D456" s="338"/>
      <c r="E456" s="336" t="s">
        <v>712</v>
      </c>
      <c r="F456" s="338"/>
      <c r="G456" s="336" t="s">
        <v>711</v>
      </c>
      <c r="H456" s="338"/>
      <c r="I456" s="336" t="s">
        <v>712</v>
      </c>
    </row>
    <row r="457" spans="1:9" ht="14.4">
      <c r="A457" s="484"/>
      <c r="B457" s="338"/>
      <c r="C457" s="338"/>
      <c r="D457" s="338"/>
      <c r="E457" s="338"/>
      <c r="F457" s="338"/>
      <c r="G457" s="338"/>
      <c r="H457" s="338"/>
      <c r="I457" s="338"/>
    </row>
    <row r="458" spans="1:9" ht="14.4">
      <c r="A458" s="495"/>
      <c r="B458" s="340" t="s">
        <v>713</v>
      </c>
      <c r="C458" s="342">
        <v>898422</v>
      </c>
      <c r="D458" s="349"/>
      <c r="E458" s="341">
        <v>310800</v>
      </c>
      <c r="F458" s="338"/>
      <c r="G458" s="342">
        <v>985625</v>
      </c>
      <c r="H458" s="343"/>
      <c r="I458" s="342">
        <v>241156</v>
      </c>
    </row>
    <row r="459" spans="1:9" ht="14.4">
      <c r="A459" s="485"/>
      <c r="B459" s="338"/>
      <c r="C459" s="349"/>
      <c r="D459" s="349"/>
      <c r="E459" s="349"/>
      <c r="F459" s="338"/>
      <c r="G459" s="343"/>
      <c r="H459" s="343"/>
      <c r="I459" s="343"/>
    </row>
    <row r="460" spans="1:9" ht="14.4">
      <c r="A460" s="480"/>
      <c r="B460" s="340" t="s">
        <v>714</v>
      </c>
      <c r="C460" s="341">
        <v>33178</v>
      </c>
      <c r="D460" s="349"/>
      <c r="E460" s="341">
        <v>12477</v>
      </c>
      <c r="F460" s="338"/>
      <c r="G460" s="342">
        <v>29800</v>
      </c>
      <c r="H460" s="343"/>
      <c r="I460" s="342">
        <v>4560</v>
      </c>
    </row>
    <row r="461" spans="1:9" ht="14.4">
      <c r="A461" s="495"/>
      <c r="B461" s="340" t="s">
        <v>715</v>
      </c>
      <c r="C461" s="342">
        <v>7716</v>
      </c>
      <c r="D461" s="349"/>
      <c r="E461" s="349" t="s">
        <v>591</v>
      </c>
      <c r="F461" s="338"/>
      <c r="G461" s="343">
        <v>500</v>
      </c>
      <c r="H461" s="343"/>
      <c r="I461" s="343" t="s">
        <v>591</v>
      </c>
    </row>
    <row r="462" spans="1:9" ht="14.4">
      <c r="A462" s="495"/>
      <c r="B462" s="340" t="s">
        <v>716</v>
      </c>
      <c r="C462" s="342">
        <v>12062</v>
      </c>
      <c r="D462" s="349"/>
      <c r="E462" s="349" t="s">
        <v>591</v>
      </c>
      <c r="F462" s="338"/>
      <c r="G462" s="342">
        <v>25943</v>
      </c>
      <c r="H462" s="343"/>
      <c r="I462" s="343" t="s">
        <v>591</v>
      </c>
    </row>
    <row r="463" spans="1:9" ht="14.4">
      <c r="A463" s="496"/>
      <c r="B463" s="340" t="s">
        <v>717</v>
      </c>
      <c r="C463" s="343" t="s">
        <v>591</v>
      </c>
      <c r="D463" s="349"/>
      <c r="E463" s="349" t="s">
        <v>591</v>
      </c>
      <c r="F463" s="338"/>
      <c r="G463" s="343">
        <v>705</v>
      </c>
      <c r="H463" s="343"/>
      <c r="I463" s="343" t="s">
        <v>591</v>
      </c>
    </row>
    <row r="464" spans="1:9" ht="14.4">
      <c r="A464" s="495"/>
      <c r="B464" s="340" t="s">
        <v>718</v>
      </c>
      <c r="C464" s="342">
        <v>13400</v>
      </c>
      <c r="D464" s="349"/>
      <c r="E464" s="349" t="s">
        <v>591</v>
      </c>
      <c r="F464" s="338"/>
      <c r="G464" s="342">
        <v>2652</v>
      </c>
      <c r="H464" s="343"/>
      <c r="I464" s="343" t="s">
        <v>591</v>
      </c>
    </row>
    <row r="465" spans="1:9" ht="15" thickBot="1">
      <c r="A465" s="496"/>
      <c r="B465" s="340" t="s">
        <v>719</v>
      </c>
      <c r="C465" s="393" t="s">
        <v>591</v>
      </c>
      <c r="D465" s="349"/>
      <c r="E465" s="394">
        <v>12477</v>
      </c>
      <c r="F465" s="338"/>
      <c r="G465" s="393" t="s">
        <v>591</v>
      </c>
      <c r="H465" s="343"/>
      <c r="I465" s="394">
        <v>4560</v>
      </c>
    </row>
    <row r="466" spans="1:9" ht="15" thickBot="1">
      <c r="A466" s="481"/>
      <c r="B466" s="339" t="s">
        <v>622</v>
      </c>
      <c r="C466" s="346">
        <v>931600</v>
      </c>
      <c r="D466" s="356"/>
      <c r="E466" s="346">
        <v>323277</v>
      </c>
      <c r="F466" s="338"/>
      <c r="G466" s="346">
        <v>1015425</v>
      </c>
      <c r="H466" s="356"/>
      <c r="I466" s="346">
        <v>245716</v>
      </c>
    </row>
    <row r="467" spans="1:9" ht="13.8">
      <c r="A467" s="482"/>
      <c r="B467" s="321"/>
    </row>
    <row r="468" spans="1:9" ht="13.8">
      <c r="B468" s="315"/>
    </row>
    <row r="469" spans="1:9" ht="13.8">
      <c r="B469" s="314" t="s">
        <v>720</v>
      </c>
    </row>
    <row r="470" spans="1:9" ht="14.4">
      <c r="B470" s="351"/>
    </row>
    <row r="471" spans="1:9" ht="14.4">
      <c r="B471" s="351" t="s">
        <v>721</v>
      </c>
    </row>
    <row r="472" spans="1:9" ht="27.6">
      <c r="B472" s="315" t="s">
        <v>722</v>
      </c>
    </row>
    <row r="473" spans="1:9" ht="13.8">
      <c r="B473" s="315"/>
    </row>
    <row r="474" spans="1:9" ht="15" thickBot="1">
      <c r="A474" s="337"/>
      <c r="B474" s="335" t="s">
        <v>585</v>
      </c>
      <c r="C474" s="337"/>
      <c r="D474" s="336" t="s">
        <v>601</v>
      </c>
      <c r="E474" s="337"/>
      <c r="F474" s="336" t="s">
        <v>602</v>
      </c>
    </row>
    <row r="475" spans="1:9" ht="14.4">
      <c r="A475" s="337"/>
      <c r="B475" s="338"/>
      <c r="C475" s="337"/>
      <c r="D475" s="338"/>
      <c r="E475" s="337"/>
      <c r="F475" s="338"/>
    </row>
    <row r="476" spans="1:9" ht="14.4">
      <c r="A476" s="337"/>
      <c r="B476" s="340" t="s">
        <v>723</v>
      </c>
      <c r="C476" s="337"/>
      <c r="D476" s="341">
        <v>26954</v>
      </c>
      <c r="E476" s="337"/>
      <c r="F476" s="341">
        <v>68781</v>
      </c>
    </row>
    <row r="477" spans="1:9" ht="15" thickBot="1">
      <c r="A477" s="337"/>
      <c r="B477" s="340" t="s">
        <v>724</v>
      </c>
      <c r="C477" s="337"/>
      <c r="D477" s="344">
        <v>46194</v>
      </c>
      <c r="E477" s="337"/>
      <c r="F477" s="344">
        <v>243638</v>
      </c>
    </row>
    <row r="478" spans="1:9" ht="15" thickBot="1">
      <c r="A478" s="337"/>
      <c r="B478" s="338"/>
      <c r="C478" s="337"/>
      <c r="D478" s="346">
        <v>73148</v>
      </c>
      <c r="E478" s="337"/>
      <c r="F478" s="346">
        <v>312419</v>
      </c>
    </row>
    <row r="479" spans="1:9" ht="13.8">
      <c r="B479" s="391"/>
    </row>
    <row r="480" spans="1:9" ht="13.8" thickBot="1">
      <c r="A480" s="479"/>
      <c r="B480" s="348" t="s">
        <v>725</v>
      </c>
      <c r="C480" s="336" t="s">
        <v>601</v>
      </c>
      <c r="D480" s="336" t="s">
        <v>726</v>
      </c>
      <c r="E480" s="336" t="s">
        <v>602</v>
      </c>
      <c r="F480" s="336" t="s">
        <v>726</v>
      </c>
    </row>
    <row r="481" spans="1:6" ht="14.4">
      <c r="A481" s="484"/>
      <c r="B481" s="338"/>
      <c r="C481" s="338"/>
      <c r="D481" s="338"/>
      <c r="E481" s="338"/>
      <c r="F481" s="338"/>
    </row>
    <row r="482" spans="1:6">
      <c r="A482" s="480"/>
      <c r="B482" s="350" t="s">
        <v>727</v>
      </c>
      <c r="C482" s="341">
        <v>12038</v>
      </c>
      <c r="D482" s="349">
        <v>26.1</v>
      </c>
      <c r="E482" s="341">
        <v>51164</v>
      </c>
      <c r="F482" s="349">
        <v>21</v>
      </c>
    </row>
    <row r="483" spans="1:6">
      <c r="A483" s="480"/>
      <c r="B483" s="350" t="s">
        <v>728</v>
      </c>
      <c r="C483" s="341">
        <v>6578</v>
      </c>
      <c r="D483" s="349">
        <v>14.2</v>
      </c>
      <c r="E483" s="341">
        <v>58473</v>
      </c>
      <c r="F483" s="349">
        <v>24</v>
      </c>
    </row>
    <row r="484" spans="1:6">
      <c r="A484" s="480"/>
      <c r="B484" s="350" t="s">
        <v>729</v>
      </c>
      <c r="C484" s="341">
        <v>1908</v>
      </c>
      <c r="D484" s="349">
        <v>4.0999999999999996</v>
      </c>
      <c r="E484" s="341">
        <v>14618</v>
      </c>
      <c r="F484" s="349">
        <v>6</v>
      </c>
    </row>
    <row r="485" spans="1:6">
      <c r="A485" s="480"/>
      <c r="B485" s="350" t="s">
        <v>730</v>
      </c>
      <c r="C485" s="341">
        <v>5857</v>
      </c>
      <c r="D485" s="349">
        <v>12.7</v>
      </c>
      <c r="E485" s="341">
        <v>17055</v>
      </c>
      <c r="F485" s="349">
        <v>7</v>
      </c>
    </row>
    <row r="486" spans="1:6">
      <c r="A486" s="485"/>
      <c r="B486" s="350" t="s">
        <v>731</v>
      </c>
      <c r="C486" s="349">
        <v>379</v>
      </c>
      <c r="D486" s="349">
        <v>0.8</v>
      </c>
      <c r="E486" s="341">
        <v>9746</v>
      </c>
      <c r="F486" s="349">
        <v>4</v>
      </c>
    </row>
    <row r="487" spans="1:6">
      <c r="A487" s="485"/>
      <c r="B487" s="350" t="s">
        <v>732</v>
      </c>
      <c r="C487" s="349">
        <v>374</v>
      </c>
      <c r="D487" s="349">
        <v>0.8</v>
      </c>
      <c r="E487" s="341">
        <v>2436</v>
      </c>
      <c r="F487" s="349">
        <v>1</v>
      </c>
    </row>
    <row r="488" spans="1:6">
      <c r="A488" s="485"/>
      <c r="B488" s="350" t="s">
        <v>733</v>
      </c>
      <c r="C488" s="349">
        <v>305</v>
      </c>
      <c r="D488" s="349">
        <v>0.7</v>
      </c>
      <c r="E488" s="341">
        <v>4873</v>
      </c>
      <c r="F488" s="349">
        <v>2</v>
      </c>
    </row>
    <row r="489" spans="1:6">
      <c r="A489" s="480"/>
      <c r="B489" s="350" t="s">
        <v>734</v>
      </c>
      <c r="C489" s="341">
        <v>12500</v>
      </c>
      <c r="D489" s="349">
        <v>27.1</v>
      </c>
      <c r="E489" s="341">
        <v>53600</v>
      </c>
      <c r="F489" s="349">
        <v>22</v>
      </c>
    </row>
    <row r="490" spans="1:6" ht="13.8" thickBot="1">
      <c r="A490" s="480"/>
      <c r="B490" s="350" t="s">
        <v>735</v>
      </c>
      <c r="C490" s="341">
        <v>6255</v>
      </c>
      <c r="D490" s="349">
        <v>13.5</v>
      </c>
      <c r="E490" s="344">
        <v>31673</v>
      </c>
      <c r="F490" s="365">
        <v>13</v>
      </c>
    </row>
    <row r="491" spans="1:6" ht="15" thickBot="1">
      <c r="A491" s="481"/>
      <c r="B491" s="338"/>
      <c r="C491" s="396">
        <v>46194</v>
      </c>
      <c r="D491" s="397">
        <v>100</v>
      </c>
      <c r="E491" s="398">
        <v>243638</v>
      </c>
      <c r="F491" s="399">
        <v>100</v>
      </c>
    </row>
    <row r="492" spans="1:6" ht="13.8">
      <c r="B492" s="315"/>
    </row>
    <row r="493" spans="1:6" ht="13.8">
      <c r="B493" s="315" t="s">
        <v>736</v>
      </c>
    </row>
    <row r="495" spans="1:6" ht="13.8">
      <c r="B495" s="314"/>
    </row>
    <row r="496" spans="1:6" ht="13.8">
      <c r="B496" s="315" t="s">
        <v>737</v>
      </c>
    </row>
    <row r="497" spans="1:5" ht="15" thickBot="1">
      <c r="A497" s="479"/>
      <c r="B497" s="353" t="s">
        <v>585</v>
      </c>
      <c r="C497" s="336" t="s">
        <v>601</v>
      </c>
      <c r="D497" s="338"/>
      <c r="E497" s="336" t="s">
        <v>602</v>
      </c>
    </row>
    <row r="498" spans="1:5" ht="14.4">
      <c r="A498" s="484"/>
      <c r="B498" s="374" t="s">
        <v>738</v>
      </c>
      <c r="C498" s="338"/>
      <c r="D498" s="338"/>
      <c r="E498" s="338"/>
    </row>
    <row r="499" spans="1:5" ht="14.4">
      <c r="A499" s="490"/>
      <c r="B499" s="350" t="s">
        <v>739</v>
      </c>
      <c r="C499" s="371">
        <v>44625</v>
      </c>
      <c r="D499" s="368"/>
      <c r="E499" s="371">
        <v>136716</v>
      </c>
    </row>
    <row r="500" spans="1:5" ht="14.4">
      <c r="A500" s="490"/>
      <c r="B500" s="375" t="s">
        <v>740</v>
      </c>
      <c r="C500" s="371">
        <v>5064</v>
      </c>
      <c r="D500" s="368"/>
      <c r="E500" s="371">
        <v>59283</v>
      </c>
    </row>
    <row r="501" spans="1:5" ht="14.4">
      <c r="A501" s="490"/>
      <c r="B501" s="375" t="s">
        <v>741</v>
      </c>
      <c r="C501" s="371">
        <v>7063</v>
      </c>
      <c r="D501" s="368"/>
      <c r="E501" s="371">
        <v>50718</v>
      </c>
    </row>
    <row r="502" spans="1:5" ht="15" thickBot="1">
      <c r="A502" s="490"/>
      <c r="B502" s="375" t="s">
        <v>742</v>
      </c>
      <c r="C502" s="371">
        <v>1248</v>
      </c>
      <c r="D502" s="368"/>
      <c r="E502" s="371">
        <v>13596</v>
      </c>
    </row>
    <row r="503" spans="1:5" ht="14.4">
      <c r="A503" s="481"/>
      <c r="B503" s="368"/>
      <c r="C503" s="400">
        <v>58000</v>
      </c>
      <c r="D503" s="338"/>
      <c r="E503" s="400">
        <v>260313</v>
      </c>
    </row>
    <row r="504" spans="1:5" ht="14.4">
      <c r="A504" s="378"/>
      <c r="B504" s="368"/>
      <c r="C504" s="378"/>
      <c r="D504" s="337"/>
      <c r="E504" s="337"/>
    </row>
    <row r="505" spans="1:5" ht="14.4">
      <c r="A505" s="493"/>
      <c r="B505" s="374" t="s">
        <v>743</v>
      </c>
      <c r="C505" s="374"/>
      <c r="D505" s="337"/>
      <c r="E505" s="337"/>
    </row>
    <row r="506" spans="1:5" ht="14.4">
      <c r="A506" s="490"/>
      <c r="B506" s="350" t="s">
        <v>744</v>
      </c>
      <c r="C506" s="371">
        <v>8321</v>
      </c>
      <c r="D506" s="368"/>
      <c r="E506" s="371">
        <v>32616</v>
      </c>
    </row>
    <row r="507" spans="1:5" ht="14.4">
      <c r="A507" s="490"/>
      <c r="B507" s="375" t="s">
        <v>745</v>
      </c>
      <c r="C507" s="371">
        <v>2752</v>
      </c>
      <c r="D507" s="368"/>
      <c r="E507" s="371">
        <v>8745</v>
      </c>
    </row>
    <row r="508" spans="1:5" ht="15" thickBot="1">
      <c r="A508" s="490"/>
      <c r="B508" s="375" t="s">
        <v>746</v>
      </c>
      <c r="C508" s="371">
        <v>4075</v>
      </c>
      <c r="D508" s="368"/>
      <c r="E508" s="371">
        <v>10745</v>
      </c>
    </row>
    <row r="509" spans="1:5" ht="14.4">
      <c r="A509" s="481"/>
      <c r="B509" s="368"/>
      <c r="C509" s="400">
        <v>15148</v>
      </c>
      <c r="D509" s="338"/>
      <c r="E509" s="400">
        <v>52106</v>
      </c>
    </row>
    <row r="510" spans="1:5" ht="15" thickBot="1">
      <c r="A510" s="497"/>
      <c r="B510" s="337"/>
      <c r="C510" s="378"/>
      <c r="D510" s="337"/>
      <c r="E510" s="378"/>
    </row>
    <row r="511" spans="1:5">
      <c r="A511" s="481"/>
      <c r="B511" s="358" t="s">
        <v>747</v>
      </c>
      <c r="C511" s="401">
        <v>73148</v>
      </c>
      <c r="D511" s="402"/>
      <c r="E511" s="401">
        <v>312419</v>
      </c>
    </row>
    <row r="512" spans="1:5" ht="13.8">
      <c r="B512" s="315"/>
    </row>
    <row r="513" spans="1:5" ht="13.8">
      <c r="B513" s="314"/>
    </row>
    <row r="514" spans="1:5" ht="13.8">
      <c r="B514" s="314"/>
    </row>
    <row r="515" spans="1:5" ht="13.8">
      <c r="B515" s="314" t="s">
        <v>748</v>
      </c>
    </row>
    <row r="516" spans="1:5" ht="13.8">
      <c r="B516" s="314"/>
    </row>
    <row r="517" spans="1:5" ht="15" thickBot="1">
      <c r="A517" s="498"/>
      <c r="B517" s="367" t="s">
        <v>585</v>
      </c>
      <c r="C517" s="403" t="s">
        <v>601</v>
      </c>
      <c r="D517" s="337"/>
      <c r="E517" s="403" t="s">
        <v>602</v>
      </c>
    </row>
    <row r="518" spans="1:5" ht="14.4">
      <c r="A518" s="486"/>
      <c r="B518" s="337"/>
      <c r="C518" s="337"/>
      <c r="D518" s="337"/>
      <c r="E518" s="337"/>
    </row>
    <row r="519" spans="1:5" ht="14.4">
      <c r="A519" s="490"/>
      <c r="B519" s="375" t="s">
        <v>749</v>
      </c>
      <c r="C519" s="371">
        <v>1012</v>
      </c>
      <c r="D519" s="337"/>
      <c r="E519" s="371">
        <v>1042</v>
      </c>
    </row>
    <row r="520" spans="1:5" ht="14.4">
      <c r="A520" s="491"/>
      <c r="B520" s="375" t="s">
        <v>750</v>
      </c>
      <c r="C520" s="372" t="s">
        <v>591</v>
      </c>
      <c r="D520" s="337"/>
      <c r="E520" s="371">
        <v>2256</v>
      </c>
    </row>
    <row r="521" spans="1:5" ht="14.4">
      <c r="A521" s="491"/>
      <c r="B521" s="375" t="s">
        <v>751</v>
      </c>
      <c r="C521" s="372">
        <v>404</v>
      </c>
      <c r="D521" s="337"/>
      <c r="E521" s="371">
        <v>1092</v>
      </c>
    </row>
    <row r="522" spans="1:5" ht="14.4">
      <c r="A522" s="491"/>
      <c r="B522" s="375" t="s">
        <v>752</v>
      </c>
      <c r="C522" s="372">
        <v>710</v>
      </c>
      <c r="D522" s="337"/>
      <c r="E522" s="372">
        <v>776</v>
      </c>
    </row>
    <row r="523" spans="1:5" ht="14.4">
      <c r="A523" s="490"/>
      <c r="B523" s="375" t="s">
        <v>753</v>
      </c>
      <c r="C523" s="371">
        <v>2021</v>
      </c>
      <c r="D523" s="337"/>
      <c r="E523" s="372">
        <v>650</v>
      </c>
    </row>
    <row r="524" spans="1:5" ht="14.4">
      <c r="A524" s="490"/>
      <c r="B524" s="375" t="s">
        <v>754</v>
      </c>
      <c r="C524" s="371">
        <v>5885</v>
      </c>
      <c r="D524" s="337"/>
      <c r="E524" s="371">
        <v>6699</v>
      </c>
    </row>
    <row r="525" spans="1:5" ht="14.4">
      <c r="A525" s="490"/>
      <c r="B525" s="375" t="s">
        <v>755</v>
      </c>
      <c r="C525" s="371">
        <v>26943</v>
      </c>
      <c r="D525" s="337"/>
      <c r="E525" s="372" t="s">
        <v>591</v>
      </c>
    </row>
    <row r="526" spans="1:5" ht="15" thickBot="1">
      <c r="A526" s="491"/>
      <c r="B526" s="375" t="s">
        <v>746</v>
      </c>
      <c r="C526" s="372">
        <v>344</v>
      </c>
      <c r="D526" s="337"/>
      <c r="E526" s="372">
        <v>898</v>
      </c>
    </row>
    <row r="527" spans="1:5" ht="15" thickBot="1">
      <c r="A527" s="487"/>
      <c r="B527" s="337"/>
      <c r="C527" s="359">
        <v>37319</v>
      </c>
      <c r="D527" s="337"/>
      <c r="E527" s="359">
        <v>13413</v>
      </c>
    </row>
    <row r="528" spans="1:5" ht="13.8">
      <c r="B528" s="315"/>
    </row>
    <row r="529" spans="1:5" ht="13.8">
      <c r="B529" s="314" t="s">
        <v>756</v>
      </c>
    </row>
    <row r="530" spans="1:5" ht="15" thickBot="1">
      <c r="A530" s="498"/>
      <c r="B530" s="316" t="s">
        <v>757</v>
      </c>
      <c r="C530" s="403" t="s">
        <v>601</v>
      </c>
      <c r="D530" s="337"/>
      <c r="E530" s="403" t="s">
        <v>602</v>
      </c>
    </row>
    <row r="531" spans="1:5" ht="14.4">
      <c r="A531" s="486"/>
      <c r="B531" s="337"/>
      <c r="C531" s="337"/>
      <c r="D531" s="337"/>
      <c r="E531" s="337"/>
    </row>
    <row r="532" spans="1:5" ht="14.4">
      <c r="A532" s="490"/>
      <c r="B532" s="375" t="s">
        <v>758</v>
      </c>
      <c r="C532" s="371">
        <v>9911</v>
      </c>
      <c r="D532" s="337"/>
      <c r="E532" s="371">
        <v>35717</v>
      </c>
    </row>
    <row r="533" spans="1:5" ht="15" thickBot="1">
      <c r="A533" s="490"/>
      <c r="B533" s="375" t="s">
        <v>759</v>
      </c>
      <c r="C533" s="404">
        <v>7524</v>
      </c>
      <c r="D533" s="337"/>
      <c r="E533" s="404">
        <v>16306</v>
      </c>
    </row>
    <row r="534" spans="1:5" ht="14.4">
      <c r="A534" s="487"/>
      <c r="B534" s="337"/>
      <c r="C534" s="405">
        <v>17435</v>
      </c>
      <c r="D534" s="337"/>
      <c r="E534" s="405">
        <v>52023</v>
      </c>
    </row>
    <row r="535" spans="1:5" ht="14.4">
      <c r="A535" s="497"/>
      <c r="B535" s="337"/>
      <c r="C535" s="378"/>
      <c r="D535" s="337"/>
      <c r="E535" s="378"/>
    </row>
    <row r="536" spans="1:5" ht="14.4">
      <c r="A536" s="490"/>
      <c r="B536" s="375" t="s">
        <v>760</v>
      </c>
      <c r="C536" s="371">
        <v>4867</v>
      </c>
      <c r="D536" s="337"/>
      <c r="E536" s="371">
        <v>14870</v>
      </c>
    </row>
    <row r="537" spans="1:5" ht="14.4">
      <c r="A537" s="490"/>
      <c r="B537" s="375" t="s">
        <v>761</v>
      </c>
      <c r="C537" s="371">
        <v>5639</v>
      </c>
      <c r="D537" s="337"/>
      <c r="E537" s="371">
        <v>3352</v>
      </c>
    </row>
    <row r="538" spans="1:5" ht="14.4">
      <c r="A538" s="491"/>
      <c r="B538" s="375" t="s">
        <v>762</v>
      </c>
      <c r="C538" s="372">
        <v>926</v>
      </c>
      <c r="D538" s="337"/>
      <c r="E538" s="371">
        <v>2587</v>
      </c>
    </row>
    <row r="539" spans="1:5" ht="14.4">
      <c r="A539" s="490"/>
      <c r="B539" s="375" t="s">
        <v>763</v>
      </c>
      <c r="C539" s="371">
        <v>2477</v>
      </c>
      <c r="D539" s="337"/>
      <c r="E539" s="371">
        <v>6395</v>
      </c>
    </row>
    <row r="540" spans="1:5" ht="14.4">
      <c r="A540" s="490"/>
      <c r="B540" s="375" t="s">
        <v>764</v>
      </c>
      <c r="C540" s="371">
        <v>1958</v>
      </c>
      <c r="D540" s="337"/>
      <c r="E540" s="371">
        <v>6591</v>
      </c>
    </row>
    <row r="541" spans="1:5" ht="14.4">
      <c r="A541" s="490"/>
      <c r="B541" s="375" t="s">
        <v>765</v>
      </c>
      <c r="C541" s="371">
        <v>1606</v>
      </c>
      <c r="D541" s="337"/>
      <c r="E541" s="371">
        <v>2160</v>
      </c>
    </row>
    <row r="542" spans="1:5" ht="14.4">
      <c r="A542" s="491"/>
      <c r="B542" s="375" t="s">
        <v>766</v>
      </c>
      <c r="C542" s="372">
        <v>304</v>
      </c>
      <c r="D542" s="337"/>
      <c r="E542" s="371">
        <v>1740</v>
      </c>
    </row>
    <row r="543" spans="1:5" ht="15" thickBot="1">
      <c r="A543" s="490"/>
      <c r="B543" s="375" t="s">
        <v>767</v>
      </c>
      <c r="C543" s="404">
        <v>17577</v>
      </c>
      <c r="D543" s="337"/>
      <c r="E543" s="404">
        <v>4457</v>
      </c>
    </row>
    <row r="544" spans="1:5" ht="14.4">
      <c r="A544" s="487"/>
      <c r="B544" s="337"/>
      <c r="C544" s="405">
        <v>35354</v>
      </c>
      <c r="D544" s="337"/>
      <c r="E544" s="405">
        <v>42152</v>
      </c>
    </row>
    <row r="545" spans="1:5" ht="14.4">
      <c r="A545" s="497"/>
      <c r="B545" s="337"/>
      <c r="C545" s="378"/>
      <c r="D545" s="337"/>
      <c r="E545" s="378"/>
    </row>
    <row r="546" spans="1:5" ht="15" thickBot="1">
      <c r="A546" s="487"/>
      <c r="B546" s="337"/>
      <c r="C546" s="406">
        <v>52789</v>
      </c>
      <c r="D546" s="337"/>
      <c r="E546" s="406">
        <v>94175</v>
      </c>
    </row>
    <row r="547" spans="1:5" ht="13.8">
      <c r="B547" s="315"/>
    </row>
    <row r="548" spans="1:5" ht="13.8">
      <c r="B548" s="315"/>
    </row>
    <row r="549" spans="1:5" ht="13.8">
      <c r="B549" s="314" t="s">
        <v>768</v>
      </c>
    </row>
    <row r="550" spans="1:5" ht="15" thickBot="1">
      <c r="A550" s="498"/>
      <c r="B550" s="367" t="s">
        <v>585</v>
      </c>
      <c r="C550" s="403" t="s">
        <v>601</v>
      </c>
      <c r="D550" s="337"/>
      <c r="E550" s="403" t="s">
        <v>602</v>
      </c>
    </row>
    <row r="551" spans="1:5" ht="14.4">
      <c r="A551" s="499"/>
      <c r="B551" s="337"/>
      <c r="C551" s="337"/>
      <c r="D551" s="337"/>
      <c r="E551" s="337"/>
    </row>
    <row r="552" spans="1:5" ht="14.4">
      <c r="A552" s="487"/>
      <c r="B552" s="375" t="s">
        <v>769</v>
      </c>
      <c r="C552" s="371">
        <v>45852</v>
      </c>
      <c r="D552" s="337"/>
      <c r="E552" s="371">
        <v>67088</v>
      </c>
    </row>
    <row r="553" spans="1:5" ht="14.4">
      <c r="A553" s="487"/>
      <c r="B553" s="375" t="s">
        <v>770</v>
      </c>
      <c r="C553" s="371">
        <v>7105</v>
      </c>
      <c r="D553" s="337"/>
      <c r="E553" s="371">
        <v>10217</v>
      </c>
    </row>
    <row r="554" spans="1:5" ht="15" thickBot="1">
      <c r="A554" s="487"/>
      <c r="B554" s="375" t="s">
        <v>771</v>
      </c>
      <c r="C554" s="404">
        <v>5169</v>
      </c>
      <c r="D554" s="337"/>
      <c r="E554" s="404">
        <v>9023</v>
      </c>
    </row>
    <row r="555" spans="1:5" ht="15" thickBot="1">
      <c r="A555" s="487"/>
      <c r="B555" s="337"/>
      <c r="C555" s="406">
        <v>58126</v>
      </c>
      <c r="D555" s="337"/>
      <c r="E555" s="406">
        <v>86328</v>
      </c>
    </row>
    <row r="556" spans="1:5" ht="14.4">
      <c r="A556" s="500"/>
      <c r="B556" s="337"/>
      <c r="C556" s="378"/>
      <c r="D556" s="337"/>
      <c r="E556" s="378"/>
    </row>
    <row r="557" spans="1:5" ht="15" thickBot="1">
      <c r="A557" s="407"/>
      <c r="B557" s="375" t="s">
        <v>772</v>
      </c>
      <c r="C557" s="407">
        <v>465</v>
      </c>
      <c r="D557" s="337"/>
      <c r="E557" s="407">
        <v>606</v>
      </c>
    </row>
    <row r="558" spans="1:5" ht="13.8">
      <c r="B558" s="315"/>
    </row>
    <row r="559" spans="1:5" ht="27.6">
      <c r="B559" s="315" t="s">
        <v>773</v>
      </c>
    </row>
    <row r="560" spans="1:5" ht="13.8">
      <c r="B560" s="315"/>
    </row>
    <row r="561" spans="1:5" ht="13.8">
      <c r="B561" s="314" t="s">
        <v>774</v>
      </c>
    </row>
    <row r="562" spans="1:5" ht="15" thickBot="1">
      <c r="A562" s="498"/>
      <c r="B562" s="367" t="s">
        <v>585</v>
      </c>
      <c r="C562" s="403" t="s">
        <v>601</v>
      </c>
      <c r="D562" s="337"/>
      <c r="E562" s="403" t="s">
        <v>602</v>
      </c>
    </row>
    <row r="563" spans="1:5" ht="14.4">
      <c r="A563" s="486"/>
      <c r="B563" s="337"/>
      <c r="C563" s="337"/>
      <c r="D563" s="337"/>
      <c r="E563" s="337"/>
    </row>
    <row r="564" spans="1:5" ht="14.4">
      <c r="A564" s="490"/>
      <c r="B564" s="375" t="s">
        <v>775</v>
      </c>
      <c r="C564" s="371">
        <v>5144</v>
      </c>
      <c r="D564" s="337"/>
      <c r="E564" s="371">
        <v>3646</v>
      </c>
    </row>
    <row r="565" spans="1:5" ht="14.4">
      <c r="A565" s="490"/>
      <c r="B565" s="375" t="s">
        <v>776</v>
      </c>
      <c r="C565" s="371">
        <v>6619</v>
      </c>
      <c r="D565" s="337"/>
      <c r="E565" s="371">
        <v>7912</v>
      </c>
    </row>
    <row r="566" spans="1:5" ht="14.4">
      <c r="A566" s="490"/>
      <c r="B566" s="375" t="s">
        <v>777</v>
      </c>
      <c r="C566" s="371">
        <v>22228</v>
      </c>
      <c r="D566" s="337"/>
      <c r="E566" s="371">
        <v>3245</v>
      </c>
    </row>
    <row r="567" spans="1:5" ht="14.4">
      <c r="A567" s="490"/>
      <c r="B567" s="375" t="s">
        <v>778</v>
      </c>
      <c r="C567" s="371">
        <v>1972</v>
      </c>
      <c r="D567" s="337"/>
      <c r="E567" s="371">
        <v>1102</v>
      </c>
    </row>
    <row r="568" spans="1:5" ht="14.4">
      <c r="A568" s="490"/>
      <c r="B568" s="375" t="s">
        <v>779</v>
      </c>
      <c r="C568" s="371">
        <v>8167</v>
      </c>
      <c r="D568" s="337"/>
      <c r="E568" s="372">
        <v>658</v>
      </c>
    </row>
    <row r="569" spans="1:5" ht="14.4">
      <c r="A569" s="491"/>
      <c r="B569" s="375" t="s">
        <v>780</v>
      </c>
      <c r="C569" s="372">
        <v>367</v>
      </c>
      <c r="D569" s="337"/>
      <c r="E569" s="371">
        <v>1152</v>
      </c>
    </row>
    <row r="570" spans="1:5" ht="14.4">
      <c r="A570" s="490"/>
      <c r="B570" s="375" t="s">
        <v>781</v>
      </c>
      <c r="C570" s="371">
        <v>1640</v>
      </c>
      <c r="D570" s="337"/>
      <c r="E570" s="372">
        <v>847</v>
      </c>
    </row>
    <row r="571" spans="1:5" ht="15" thickBot="1">
      <c r="A571" s="490"/>
      <c r="B571" s="375" t="s">
        <v>782</v>
      </c>
      <c r="C571" s="404">
        <v>7479</v>
      </c>
      <c r="D571" s="337"/>
      <c r="E571" s="404">
        <v>6896</v>
      </c>
    </row>
    <row r="572" spans="1:5" ht="15" thickBot="1">
      <c r="A572" s="487"/>
      <c r="B572" s="337"/>
      <c r="C572" s="406">
        <v>53616</v>
      </c>
      <c r="D572" s="337"/>
      <c r="E572" s="406">
        <v>25458</v>
      </c>
    </row>
    <row r="573" spans="1:5" ht="13.8">
      <c r="B573" s="315"/>
    </row>
    <row r="574" spans="1:5" ht="13.8">
      <c r="B574" s="315" t="s">
        <v>783</v>
      </c>
    </row>
    <row r="575" spans="1:5" ht="13.8">
      <c r="B575" s="315"/>
    </row>
    <row r="576" spans="1:5" ht="13.8">
      <c r="B576" s="315"/>
    </row>
    <row r="577" spans="1:5" ht="13.8">
      <c r="B577" s="314" t="s">
        <v>784</v>
      </c>
    </row>
    <row r="578" spans="1:5" ht="15" thickBot="1">
      <c r="A578" s="498"/>
      <c r="B578" s="367" t="s">
        <v>585</v>
      </c>
      <c r="C578" s="403" t="s">
        <v>601</v>
      </c>
      <c r="D578" s="337"/>
      <c r="E578" s="403" t="s">
        <v>602</v>
      </c>
    </row>
    <row r="579" spans="1:5" ht="14.4">
      <c r="A579" s="486"/>
      <c r="B579" s="337"/>
      <c r="C579" s="337"/>
      <c r="D579" s="337"/>
      <c r="E579" s="337"/>
    </row>
    <row r="580" spans="1:5" ht="15" thickBot="1">
      <c r="A580" s="491"/>
      <c r="B580" s="375" t="s">
        <v>785</v>
      </c>
      <c r="C580" s="407">
        <v>185</v>
      </c>
      <c r="D580" s="337"/>
      <c r="E580" s="407">
        <v>136</v>
      </c>
    </row>
    <row r="581" spans="1:5" ht="15" thickBot="1">
      <c r="A581" s="498"/>
      <c r="B581" s="337"/>
      <c r="C581" s="403">
        <v>185</v>
      </c>
      <c r="D581" s="337"/>
      <c r="E581" s="403">
        <v>136</v>
      </c>
    </row>
    <row r="582" spans="1:5" ht="13.8">
      <c r="A582" s="482"/>
      <c r="B582" s="314"/>
    </row>
    <row r="583" spans="1:5" ht="13.8">
      <c r="A583" s="482"/>
      <c r="B583" s="314"/>
    </row>
    <row r="584" spans="1:5" ht="13.8">
      <c r="A584" s="482"/>
      <c r="B584" s="314" t="s">
        <v>786</v>
      </c>
    </row>
    <row r="585" spans="1:5" ht="15" thickBot="1">
      <c r="A585" s="498"/>
      <c r="B585" s="367" t="s">
        <v>585</v>
      </c>
      <c r="C585" s="403" t="s">
        <v>601</v>
      </c>
      <c r="D585" s="337"/>
      <c r="E585" s="403" t="s">
        <v>602</v>
      </c>
    </row>
    <row r="586" spans="1:5" ht="14.4">
      <c r="A586" s="486"/>
      <c r="B586" s="337"/>
      <c r="C586" s="337"/>
      <c r="D586" s="337"/>
      <c r="E586" s="337"/>
    </row>
    <row r="587" spans="1:5" ht="14.4">
      <c r="A587" s="486"/>
      <c r="B587" s="358" t="s">
        <v>787</v>
      </c>
      <c r="C587" s="337"/>
      <c r="D587" s="337"/>
      <c r="E587" s="337"/>
    </row>
    <row r="588" spans="1:5" ht="14.4">
      <c r="A588" s="491"/>
      <c r="B588" s="375" t="s">
        <v>788</v>
      </c>
      <c r="C588" s="372">
        <v>2</v>
      </c>
      <c r="D588" s="337"/>
      <c r="E588" s="372">
        <v>407</v>
      </c>
    </row>
    <row r="589" spans="1:5" ht="15" thickBot="1">
      <c r="A589" s="491"/>
      <c r="B589" s="375" t="s">
        <v>789</v>
      </c>
      <c r="C589" s="407">
        <v>260</v>
      </c>
      <c r="D589" s="337"/>
      <c r="E589" s="407">
        <v>602</v>
      </c>
    </row>
    <row r="590" spans="1:5" ht="15" thickBot="1">
      <c r="A590" s="498"/>
      <c r="B590" s="337"/>
      <c r="C590" s="403">
        <v>262</v>
      </c>
      <c r="D590" s="337"/>
      <c r="E590" s="406">
        <v>1009</v>
      </c>
    </row>
    <row r="591" spans="1:5" ht="14.4">
      <c r="A591" s="501"/>
      <c r="B591" s="358" t="s">
        <v>790</v>
      </c>
      <c r="C591" s="358"/>
      <c r="D591" s="337"/>
      <c r="E591" s="378"/>
    </row>
    <row r="592" spans="1:5" ht="14.4">
      <c r="A592" s="490"/>
      <c r="B592" s="375" t="s">
        <v>791</v>
      </c>
      <c r="C592" s="371">
        <v>-2993</v>
      </c>
      <c r="D592" s="337"/>
      <c r="E592" s="371">
        <v>-2725</v>
      </c>
    </row>
    <row r="593" spans="1:5" ht="14.4">
      <c r="A593" s="490"/>
      <c r="B593" s="375" t="s">
        <v>792</v>
      </c>
      <c r="C593" s="371">
        <v>-1624</v>
      </c>
      <c r="D593" s="337"/>
      <c r="E593" s="372">
        <v>-587</v>
      </c>
    </row>
    <row r="594" spans="1:5" ht="13.8" thickBot="1">
      <c r="A594" s="490"/>
      <c r="B594" s="375" t="s">
        <v>793</v>
      </c>
      <c r="C594" s="404">
        <v>-3462</v>
      </c>
      <c r="D594" s="372"/>
      <c r="E594" s="407" t="s">
        <v>591</v>
      </c>
    </row>
    <row r="595" spans="1:5" ht="15" thickBot="1">
      <c r="A595" s="487"/>
      <c r="B595" s="337"/>
      <c r="C595" s="406">
        <v>-8079</v>
      </c>
      <c r="D595" s="337"/>
      <c r="E595" s="406">
        <v>-3312</v>
      </c>
    </row>
    <row r="596" spans="1:5" ht="14.4">
      <c r="A596" s="497"/>
      <c r="B596" s="337"/>
      <c r="C596" s="378"/>
      <c r="D596" s="337"/>
      <c r="E596" s="378"/>
    </row>
    <row r="597" spans="1:5" ht="15" thickBot="1">
      <c r="A597" s="487"/>
      <c r="B597" s="358" t="s">
        <v>794</v>
      </c>
      <c r="C597" s="406">
        <v>-7817</v>
      </c>
      <c r="D597" s="337"/>
      <c r="E597" s="406">
        <v>-2303</v>
      </c>
    </row>
    <row r="598" spans="1:5" ht="15.6" customHeight="1">
      <c r="B598" s="314"/>
    </row>
    <row r="599" spans="1:5" ht="13.8">
      <c r="B599" s="314" t="s">
        <v>795</v>
      </c>
    </row>
    <row r="600" spans="1:5" ht="15" thickBot="1">
      <c r="A600" s="498"/>
      <c r="B600" s="367" t="s">
        <v>585</v>
      </c>
      <c r="C600" s="403" t="s">
        <v>601</v>
      </c>
      <c r="D600" s="337"/>
      <c r="E600" s="403" t="s">
        <v>602</v>
      </c>
    </row>
    <row r="601" spans="1:5" ht="14.4">
      <c r="A601" s="486"/>
      <c r="B601" s="358" t="s">
        <v>796</v>
      </c>
      <c r="C601" s="337"/>
      <c r="D601" s="337"/>
      <c r="E601" s="337"/>
    </row>
    <row r="602" spans="1:5" ht="14.4">
      <c r="A602" s="491"/>
      <c r="B602" s="375" t="s">
        <v>797</v>
      </c>
      <c r="C602" s="372" t="s">
        <v>591</v>
      </c>
      <c r="D602" s="337"/>
      <c r="E602" s="372" t="s">
        <v>591</v>
      </c>
    </row>
    <row r="603" spans="1:5" ht="14.4">
      <c r="A603" s="486"/>
      <c r="B603" s="337"/>
      <c r="C603" s="337"/>
      <c r="D603" s="337"/>
      <c r="E603" s="337"/>
    </row>
    <row r="604" spans="1:5" ht="14.4">
      <c r="A604" s="486"/>
      <c r="B604" s="358" t="s">
        <v>798</v>
      </c>
      <c r="C604" s="337"/>
      <c r="D604" s="337"/>
      <c r="E604" s="337"/>
    </row>
    <row r="605" spans="1:5" ht="14.4">
      <c r="A605" s="490"/>
      <c r="B605" s="375" t="s">
        <v>799</v>
      </c>
      <c r="C605" s="371">
        <v>-10749</v>
      </c>
      <c r="D605" s="337"/>
      <c r="E605" s="371">
        <v>2539</v>
      </c>
    </row>
    <row r="606" spans="1:5" ht="14.4">
      <c r="A606" s="491"/>
      <c r="B606" s="375" t="s">
        <v>800</v>
      </c>
      <c r="C606" s="372" t="s">
        <v>591</v>
      </c>
      <c r="D606" s="337"/>
      <c r="E606" s="372" t="s">
        <v>591</v>
      </c>
    </row>
    <row r="607" spans="1:5" ht="15" thickBot="1">
      <c r="A607" s="491"/>
      <c r="B607" s="350" t="s">
        <v>801</v>
      </c>
      <c r="C607" s="407" t="s">
        <v>591</v>
      </c>
      <c r="D607" s="337"/>
      <c r="E607" s="407" t="s">
        <v>591</v>
      </c>
    </row>
    <row r="608" spans="1:5" ht="15" thickBot="1">
      <c r="A608" s="490"/>
      <c r="B608" s="337"/>
      <c r="C608" s="404">
        <v>-10749</v>
      </c>
      <c r="D608" s="337"/>
      <c r="E608" s="404">
        <v>2539</v>
      </c>
    </row>
    <row r="609" spans="1:5" ht="14.4">
      <c r="A609" s="489"/>
      <c r="B609" s="337"/>
      <c r="C609" s="368"/>
      <c r="D609" s="337"/>
      <c r="E609" s="368"/>
    </row>
    <row r="610" spans="1:5" ht="15" thickBot="1">
      <c r="A610" s="487"/>
      <c r="B610" s="358" t="s">
        <v>802</v>
      </c>
      <c r="C610" s="406">
        <v>-10749</v>
      </c>
      <c r="D610" s="337"/>
      <c r="E610" s="406">
        <v>2539</v>
      </c>
    </row>
    <row r="611" spans="1:5" ht="15" thickBot="1">
      <c r="A611" s="498"/>
      <c r="B611" s="367" t="s">
        <v>585</v>
      </c>
      <c r="C611" s="403" t="s">
        <v>601</v>
      </c>
      <c r="D611" s="337"/>
      <c r="E611" s="403" t="s">
        <v>602</v>
      </c>
    </row>
    <row r="612" spans="1:5" ht="14.4">
      <c r="A612" s="486"/>
      <c r="B612" s="337"/>
      <c r="C612" s="337"/>
      <c r="D612" s="337"/>
      <c r="E612" s="337"/>
    </row>
    <row r="613" spans="1:5" ht="14.4">
      <c r="A613" s="490"/>
      <c r="B613" s="375" t="s">
        <v>803</v>
      </c>
      <c r="C613" s="371">
        <v>-172136</v>
      </c>
      <c r="D613" s="337"/>
      <c r="E613" s="371">
        <v>13255</v>
      </c>
    </row>
    <row r="614" spans="1:5" ht="14.4">
      <c r="A614" s="490"/>
      <c r="B614" s="375" t="s">
        <v>804</v>
      </c>
      <c r="C614" s="371">
        <v>-30984</v>
      </c>
      <c r="D614" s="337"/>
      <c r="E614" s="371">
        <v>2386</v>
      </c>
    </row>
    <row r="615" spans="1:5" ht="15" thickBot="1">
      <c r="A615" s="490"/>
      <c r="B615" s="375" t="s">
        <v>805</v>
      </c>
      <c r="C615" s="404">
        <v>20235</v>
      </c>
      <c r="D615" s="337"/>
      <c r="E615" s="407">
        <v>153</v>
      </c>
    </row>
    <row r="616" spans="1:5" ht="14.4">
      <c r="A616" s="490"/>
      <c r="B616" s="375" t="s">
        <v>802</v>
      </c>
      <c r="C616" s="371">
        <v>-10749</v>
      </c>
      <c r="D616" s="337"/>
      <c r="E616" s="371">
        <v>2539</v>
      </c>
    </row>
    <row r="617" spans="1:5" ht="14.4">
      <c r="A617" s="486"/>
      <c r="B617" s="337"/>
      <c r="C617" s="337"/>
      <c r="D617" s="337"/>
      <c r="E617" s="337"/>
    </row>
    <row r="618" spans="1:5" ht="14.4">
      <c r="A618" s="372" t="s">
        <v>591</v>
      </c>
      <c r="B618" s="375" t="s">
        <v>806</v>
      </c>
      <c r="C618" s="372" t="s">
        <v>591</v>
      </c>
      <c r="D618" s="337"/>
      <c r="E618" s="408">
        <v>0.192</v>
      </c>
    </row>
    <row r="619" spans="1:5" ht="13.8">
      <c r="B619" s="409"/>
    </row>
    <row r="620" spans="1:5" ht="13.8">
      <c r="B620" s="321"/>
    </row>
    <row r="621" spans="1:5" ht="41.4">
      <c r="B621" s="321" t="s">
        <v>807</v>
      </c>
    </row>
    <row r="622" spans="1:5" ht="13.8">
      <c r="B622" s="321"/>
    </row>
    <row r="623" spans="1:5" ht="55.2">
      <c r="B623" s="321" t="s">
        <v>808</v>
      </c>
    </row>
    <row r="625" spans="1:11" ht="13.8">
      <c r="B625" s="409"/>
    </row>
    <row r="626" spans="1:11" ht="13.8">
      <c r="B626" s="409" t="s">
        <v>809</v>
      </c>
    </row>
    <row r="627" spans="1:11">
      <c r="B627" s="410"/>
    </row>
    <row r="628" spans="1:11" ht="13.8">
      <c r="B628" s="321" t="s">
        <v>810</v>
      </c>
    </row>
    <row r="629" spans="1:11" ht="14.4">
      <c r="A629" s="368"/>
      <c r="B629" s="370"/>
      <c r="C629" s="368"/>
      <c r="D629" s="395" t="s">
        <v>811</v>
      </c>
      <c r="E629" s="395"/>
      <c r="F629" s="368"/>
      <c r="G629" s="395" t="s">
        <v>812</v>
      </c>
      <c r="H629" s="395"/>
      <c r="I629" s="368"/>
      <c r="J629" s="395" t="s">
        <v>813</v>
      </c>
      <c r="K629" s="395"/>
    </row>
    <row r="630" spans="1:11" ht="14.4">
      <c r="A630" s="368"/>
      <c r="B630" s="411" t="s">
        <v>585</v>
      </c>
      <c r="C630" s="368"/>
      <c r="D630" s="402" t="s">
        <v>601</v>
      </c>
      <c r="E630" s="372" t="s">
        <v>602</v>
      </c>
      <c r="F630" s="368"/>
      <c r="G630" s="402" t="s">
        <v>601</v>
      </c>
      <c r="H630" s="372" t="s">
        <v>602</v>
      </c>
      <c r="I630" s="368"/>
      <c r="J630" s="402" t="s">
        <v>601</v>
      </c>
      <c r="K630" s="372" t="s">
        <v>602</v>
      </c>
    </row>
    <row r="631" spans="1:11" ht="14.4">
      <c r="A631" s="338"/>
      <c r="B631" s="340"/>
      <c r="C631" s="338"/>
      <c r="D631" s="368"/>
      <c r="E631" s="368"/>
      <c r="F631" s="368"/>
      <c r="G631" s="368"/>
      <c r="H631" s="368"/>
      <c r="I631" s="368"/>
      <c r="J631" s="368"/>
      <c r="K631" s="368"/>
    </row>
    <row r="632" spans="1:11" ht="14.4">
      <c r="A632" s="338"/>
      <c r="B632" s="340" t="s">
        <v>814</v>
      </c>
      <c r="C632" s="338"/>
      <c r="D632" s="372">
        <v>417</v>
      </c>
      <c r="E632" s="372">
        <v>98</v>
      </c>
      <c r="F632" s="368"/>
      <c r="G632" s="372" t="s">
        <v>591</v>
      </c>
      <c r="H632" s="372" t="s">
        <v>591</v>
      </c>
      <c r="I632" s="368"/>
      <c r="J632" s="372">
        <v>417</v>
      </c>
      <c r="K632" s="372">
        <v>98</v>
      </c>
    </row>
    <row r="633" spans="1:11" ht="14.4">
      <c r="A633" s="338"/>
      <c r="B633" s="340" t="s">
        <v>815</v>
      </c>
      <c r="C633" s="338"/>
      <c r="D633" s="341">
        <v>5324</v>
      </c>
      <c r="E633" s="341">
        <v>2246</v>
      </c>
      <c r="F633" s="338"/>
      <c r="G633" s="349" t="s">
        <v>591</v>
      </c>
      <c r="H633" s="349" t="s">
        <v>591</v>
      </c>
      <c r="I633" s="338"/>
      <c r="J633" s="371">
        <v>5324</v>
      </c>
      <c r="K633" s="371">
        <v>2246</v>
      </c>
    </row>
    <row r="634" spans="1:11" ht="14.4">
      <c r="A634" s="338"/>
      <c r="B634" s="340" t="s">
        <v>816</v>
      </c>
      <c r="C634" s="338"/>
      <c r="D634" s="371">
        <v>7659</v>
      </c>
      <c r="E634" s="372">
        <v>308</v>
      </c>
      <c r="F634" s="368"/>
      <c r="G634" s="372" t="s">
        <v>591</v>
      </c>
      <c r="H634" s="372" t="s">
        <v>591</v>
      </c>
      <c r="I634" s="368"/>
      <c r="J634" s="371">
        <v>7659</v>
      </c>
      <c r="K634" s="372">
        <v>308</v>
      </c>
    </row>
    <row r="635" spans="1:11" ht="14.4">
      <c r="A635" s="368"/>
      <c r="B635" s="370"/>
      <c r="C635" s="368"/>
      <c r="D635" s="372" t="s">
        <v>817</v>
      </c>
      <c r="E635" s="372" t="s">
        <v>817</v>
      </c>
      <c r="F635" s="368"/>
      <c r="G635" s="372" t="s">
        <v>817</v>
      </c>
      <c r="H635" s="372" t="s">
        <v>817</v>
      </c>
      <c r="I635" s="368"/>
      <c r="J635" s="372" t="s">
        <v>817</v>
      </c>
      <c r="K635" s="372" t="s">
        <v>817</v>
      </c>
    </row>
    <row r="636" spans="1:11" ht="14.4">
      <c r="A636" s="368"/>
      <c r="B636" s="369"/>
      <c r="C636" s="368"/>
      <c r="D636" s="405">
        <v>13400</v>
      </c>
      <c r="E636" s="371">
        <v>2652</v>
      </c>
      <c r="F636" s="368"/>
      <c r="G636" s="402" t="s">
        <v>591</v>
      </c>
      <c r="H636" s="402" t="s">
        <v>591</v>
      </c>
      <c r="I636" s="368"/>
      <c r="J636" s="405">
        <v>13400</v>
      </c>
      <c r="K636" s="371">
        <v>2652</v>
      </c>
    </row>
    <row r="637" spans="1:11" ht="14.4">
      <c r="A637" s="368"/>
      <c r="B637" s="370"/>
      <c r="C637" s="368"/>
      <c r="D637" s="402" t="s">
        <v>818</v>
      </c>
      <c r="E637" s="372" t="s">
        <v>819</v>
      </c>
      <c r="F637" s="368"/>
      <c r="G637" s="402" t="s">
        <v>818</v>
      </c>
      <c r="H637" s="402" t="s">
        <v>818</v>
      </c>
      <c r="I637" s="368"/>
      <c r="J637" s="402" t="s">
        <v>818</v>
      </c>
      <c r="K637" s="372" t="s">
        <v>819</v>
      </c>
    </row>
    <row r="638" spans="1:11" ht="13.8">
      <c r="B638" s="315"/>
    </row>
    <row r="639" spans="1:11" ht="13.8">
      <c r="B639" s="315" t="s">
        <v>820</v>
      </c>
    </row>
    <row r="640" spans="1:11" ht="22.8">
      <c r="A640" s="413"/>
      <c r="B640" s="413"/>
      <c r="C640" s="413"/>
      <c r="D640" s="414"/>
      <c r="E640" s="415"/>
      <c r="F640" s="414"/>
      <c r="G640" s="419"/>
      <c r="H640" s="415" t="s">
        <v>821</v>
      </c>
      <c r="I640" s="414"/>
      <c r="J640" s="419" t="s">
        <v>822</v>
      </c>
      <c r="K640" s="415" t="s">
        <v>821</v>
      </c>
    </row>
    <row r="641" spans="1:11" ht="14.4">
      <c r="A641" s="368"/>
      <c r="B641" s="411" t="s">
        <v>585</v>
      </c>
      <c r="C641" s="368"/>
      <c r="D641" s="337"/>
      <c r="E641" s="338"/>
      <c r="F641" s="337"/>
      <c r="G641" s="419"/>
      <c r="H641" s="415" t="s">
        <v>602</v>
      </c>
      <c r="I641" s="337"/>
      <c r="J641" s="419"/>
      <c r="K641" s="415" t="s">
        <v>601</v>
      </c>
    </row>
    <row r="642" spans="1:11" ht="14.4">
      <c r="A642" s="368"/>
      <c r="B642" s="417"/>
      <c r="C642" s="368"/>
      <c r="D642" s="337"/>
      <c r="E642" s="368"/>
      <c r="F642" s="337"/>
      <c r="G642" s="368"/>
      <c r="H642" s="338"/>
      <c r="I642" s="337"/>
      <c r="J642" s="368"/>
      <c r="K642" s="368"/>
    </row>
    <row r="643" spans="1:11" ht="14.4">
      <c r="A643" s="338"/>
      <c r="B643" s="340" t="s">
        <v>814</v>
      </c>
      <c r="C643" s="338"/>
      <c r="D643" s="337"/>
      <c r="E643" s="368"/>
      <c r="F643" s="337"/>
      <c r="G643" s="368"/>
      <c r="H643" s="372">
        <v>98</v>
      </c>
      <c r="I643" s="337"/>
      <c r="J643" s="349">
        <v>319</v>
      </c>
      <c r="K643" s="372">
        <v>417</v>
      </c>
    </row>
    <row r="644" spans="1:11" ht="14.4">
      <c r="A644" s="338"/>
      <c r="B644" s="340" t="s">
        <v>815</v>
      </c>
      <c r="C644" s="338"/>
      <c r="D644" s="337"/>
      <c r="E644" s="338"/>
      <c r="F644" s="337"/>
      <c r="G644" s="338"/>
      <c r="H644" s="371">
        <v>2246</v>
      </c>
      <c r="I644" s="337"/>
      <c r="J644" s="341">
        <v>3078</v>
      </c>
      <c r="K644" s="371">
        <v>5324</v>
      </c>
    </row>
    <row r="645" spans="1:11" ht="14.4">
      <c r="A645" s="338"/>
      <c r="B645" s="340" t="s">
        <v>816</v>
      </c>
      <c r="C645" s="338"/>
      <c r="D645" s="337"/>
      <c r="E645" s="368"/>
      <c r="F645" s="337"/>
      <c r="G645" s="368"/>
      <c r="H645" s="372">
        <v>308</v>
      </c>
      <c r="I645" s="337"/>
      <c r="J645" s="341">
        <v>7351</v>
      </c>
      <c r="K645" s="371">
        <v>7659</v>
      </c>
    </row>
    <row r="646" spans="1:11" ht="14.4">
      <c r="A646" s="368"/>
      <c r="B646" s="418"/>
      <c r="C646" s="368"/>
      <c r="D646" s="337"/>
      <c r="E646" s="368"/>
      <c r="F646" s="337"/>
      <c r="G646" s="368"/>
      <c r="H646" s="402" t="s">
        <v>823</v>
      </c>
      <c r="I646" s="337"/>
      <c r="J646" s="402" t="s">
        <v>824</v>
      </c>
      <c r="K646" s="402" t="s">
        <v>823</v>
      </c>
    </row>
    <row r="647" spans="1:11" ht="14.4">
      <c r="A647" s="368"/>
      <c r="B647" s="417"/>
      <c r="C647" s="368"/>
      <c r="D647" s="337"/>
      <c r="E647" s="368"/>
      <c r="F647" s="337"/>
      <c r="G647" s="368"/>
      <c r="H647" s="405">
        <v>2652</v>
      </c>
      <c r="I647" s="337"/>
      <c r="J647" s="405">
        <v>10748</v>
      </c>
      <c r="K647" s="405">
        <v>13400</v>
      </c>
    </row>
    <row r="648" spans="1:11" ht="14.4">
      <c r="A648" s="368"/>
      <c r="B648" s="418"/>
      <c r="C648" s="368"/>
      <c r="D648" s="337"/>
      <c r="E648" s="368"/>
      <c r="F648" s="337"/>
      <c r="G648" s="368"/>
      <c r="H648" s="372" t="s">
        <v>825</v>
      </c>
      <c r="I648" s="337"/>
      <c r="J648" s="402" t="s">
        <v>825</v>
      </c>
      <c r="K648" s="402" t="s">
        <v>825</v>
      </c>
    </row>
    <row r="649" spans="1:11" ht="13.8">
      <c r="B649" s="314"/>
    </row>
    <row r="650" spans="1:11" ht="13.8">
      <c r="B650" s="314" t="s">
        <v>826</v>
      </c>
    </row>
    <row r="651" spans="1:11" ht="13.8">
      <c r="B651" s="314"/>
    </row>
    <row r="652" spans="1:11" ht="13.8">
      <c r="B652" s="314" t="s">
        <v>827</v>
      </c>
    </row>
    <row r="653" spans="1:11">
      <c r="B653" s="420"/>
    </row>
    <row r="654" spans="1:11" ht="41.4">
      <c r="B654" s="315" t="s">
        <v>828</v>
      </c>
    </row>
    <row r="655" spans="1:11" ht="13.8">
      <c r="B655" s="315"/>
    </row>
    <row r="656" spans="1:11" ht="15" thickBot="1">
      <c r="B656" s="367" t="s">
        <v>585</v>
      </c>
      <c r="C656" s="421" t="s">
        <v>601</v>
      </c>
      <c r="D656" s="421"/>
      <c r="E656" s="422"/>
      <c r="F656" s="422"/>
      <c r="G656" s="421" t="s">
        <v>602</v>
      </c>
      <c r="H656" s="421"/>
      <c r="I656" s="412"/>
    </row>
    <row r="657" spans="1:9" ht="14.4">
      <c r="B657" s="337"/>
      <c r="C657" s="423"/>
      <c r="D657" s="423"/>
      <c r="E657" s="422"/>
      <c r="F657" s="422"/>
      <c r="G657" s="423"/>
      <c r="H657" s="423"/>
      <c r="I657" s="412"/>
    </row>
    <row r="658" spans="1:9" ht="14.4">
      <c r="B658" s="375" t="s">
        <v>829</v>
      </c>
      <c r="C658" s="424">
        <v>-161386</v>
      </c>
      <c r="D658" s="424"/>
      <c r="E658" s="422"/>
      <c r="F658" s="422"/>
      <c r="G658" s="424">
        <v>10716</v>
      </c>
      <c r="H658" s="424"/>
      <c r="I658" s="412"/>
    </row>
    <row r="659" spans="1:9" ht="14.4">
      <c r="B659" s="375" t="s">
        <v>830</v>
      </c>
      <c r="C659" s="425">
        <v>302641</v>
      </c>
      <c r="D659" s="425"/>
      <c r="E659" s="422"/>
      <c r="F659" s="422"/>
      <c r="G659" s="425">
        <v>302641</v>
      </c>
      <c r="H659" s="425"/>
      <c r="I659" s="412"/>
    </row>
    <row r="660" spans="1:9" ht="14.4">
      <c r="B660" s="337"/>
      <c r="C660" s="422"/>
      <c r="D660" s="422"/>
      <c r="E660" s="422"/>
      <c r="F660" s="422"/>
      <c r="G660" s="422"/>
      <c r="H660" s="422"/>
      <c r="I660" s="412"/>
    </row>
    <row r="661" spans="1:9" ht="14.4">
      <c r="B661" s="375" t="s">
        <v>831</v>
      </c>
      <c r="C661" s="426">
        <v>-533.26</v>
      </c>
      <c r="D661" s="426"/>
      <c r="E661" s="422"/>
      <c r="F661" s="422"/>
      <c r="G661" s="427">
        <v>35.409999999999997</v>
      </c>
      <c r="H661" s="427"/>
      <c r="I661" s="412"/>
    </row>
    <row r="662" spans="1:9" ht="14.4">
      <c r="B662" s="422"/>
      <c r="C662" s="422"/>
      <c r="D662" s="422"/>
      <c r="E662" s="422"/>
      <c r="F662" s="422"/>
      <c r="G662" s="422"/>
      <c r="H662" s="422"/>
      <c r="I662" s="422"/>
    </row>
    <row r="663" spans="1:9" ht="14.4">
      <c r="A663" s="338"/>
      <c r="B663" s="338"/>
      <c r="C663" s="338"/>
      <c r="D663" s="338"/>
      <c r="E663" s="338"/>
      <c r="F663" s="338"/>
      <c r="G663" s="338"/>
      <c r="H663" s="338"/>
      <c r="I663" s="338"/>
    </row>
    <row r="664" spans="1:9" ht="13.8">
      <c r="B664" s="314" t="s">
        <v>832</v>
      </c>
    </row>
    <row r="665" spans="1:9" ht="27.6">
      <c r="B665" s="315" t="s">
        <v>833</v>
      </c>
    </row>
    <row r="666" spans="1:9" ht="13.8">
      <c r="B666" s="317" t="s">
        <v>834</v>
      </c>
    </row>
    <row r="667" spans="1:9" ht="21" thickBot="1">
      <c r="A667" s="502"/>
      <c r="B667" s="428" t="s">
        <v>585</v>
      </c>
      <c r="C667" s="429" t="s">
        <v>835</v>
      </c>
      <c r="D667" s="429" t="s">
        <v>836</v>
      </c>
      <c r="E667" s="429" t="s">
        <v>442</v>
      </c>
      <c r="F667" s="430" t="s">
        <v>837</v>
      </c>
      <c r="G667" s="430" t="s">
        <v>838</v>
      </c>
      <c r="H667" s="429" t="s">
        <v>606</v>
      </c>
    </row>
    <row r="668" spans="1:9" ht="14.4">
      <c r="A668" s="489"/>
      <c r="B668" s="368"/>
      <c r="C668" s="368"/>
      <c r="D668" s="368"/>
      <c r="E668" s="368"/>
      <c r="F668" s="368"/>
      <c r="G668" s="368"/>
      <c r="H668" s="368"/>
    </row>
    <row r="669" spans="1:9">
      <c r="A669" s="503"/>
      <c r="B669" s="431" t="s">
        <v>839</v>
      </c>
      <c r="C669" s="432"/>
      <c r="D669" s="432"/>
      <c r="E669" s="432"/>
      <c r="F669" s="432"/>
      <c r="G669" s="432"/>
      <c r="H669" s="432"/>
    </row>
    <row r="670" spans="1:9">
      <c r="A670" s="504"/>
      <c r="B670" s="433" t="s">
        <v>840</v>
      </c>
      <c r="C670" s="434">
        <v>100878</v>
      </c>
      <c r="D670" s="434">
        <v>1576043</v>
      </c>
      <c r="E670" s="434">
        <v>304298</v>
      </c>
      <c r="F670" s="434">
        <v>22309</v>
      </c>
      <c r="G670" s="434">
        <v>3505</v>
      </c>
      <c r="H670" s="435">
        <v>2007033</v>
      </c>
    </row>
    <row r="671" spans="1:9" ht="13.8" thickBot="1">
      <c r="A671" s="505"/>
      <c r="B671" s="433" t="s">
        <v>841</v>
      </c>
      <c r="C671" s="436" t="s">
        <v>591</v>
      </c>
      <c r="D671" s="437">
        <v>-963427</v>
      </c>
      <c r="E671" s="437">
        <v>-176720</v>
      </c>
      <c r="F671" s="436" t="s">
        <v>591</v>
      </c>
      <c r="G671" s="436" t="s">
        <v>591</v>
      </c>
      <c r="H671" s="437">
        <v>-1140147</v>
      </c>
    </row>
    <row r="672" spans="1:9">
      <c r="A672" s="506"/>
      <c r="B672" s="431" t="s">
        <v>842</v>
      </c>
      <c r="C672" s="438">
        <v>100878</v>
      </c>
      <c r="D672" s="438">
        <v>612616</v>
      </c>
      <c r="E672" s="438">
        <v>127578</v>
      </c>
      <c r="F672" s="438">
        <v>22309</v>
      </c>
      <c r="G672" s="438">
        <v>3505</v>
      </c>
      <c r="H672" s="439">
        <v>866886</v>
      </c>
    </row>
    <row r="673" spans="1:8" ht="14.4">
      <c r="A673" s="489"/>
      <c r="B673" s="368"/>
      <c r="C673" s="368"/>
      <c r="D673" s="368"/>
      <c r="E673" s="368"/>
      <c r="F673" s="368"/>
      <c r="G673" s="368"/>
      <c r="H673" s="368"/>
    </row>
    <row r="674" spans="1:8" ht="14.4">
      <c r="A674" s="503"/>
      <c r="B674" s="431" t="s">
        <v>843</v>
      </c>
      <c r="C674" s="432"/>
      <c r="D674" s="368"/>
      <c r="E674" s="368"/>
      <c r="F674" s="368"/>
      <c r="G674" s="368"/>
      <c r="H674" s="368"/>
    </row>
    <row r="675" spans="1:8">
      <c r="A675" s="507"/>
      <c r="B675" s="433" t="s">
        <v>844</v>
      </c>
      <c r="C675" s="435">
        <v>100878</v>
      </c>
      <c r="D675" s="435">
        <v>612616</v>
      </c>
      <c r="E675" s="435">
        <v>127578</v>
      </c>
      <c r="F675" s="435">
        <v>22309</v>
      </c>
      <c r="G675" s="435">
        <v>3505</v>
      </c>
      <c r="H675" s="435">
        <v>866886</v>
      </c>
    </row>
    <row r="676" spans="1:8">
      <c r="A676" s="505"/>
      <c r="B676" s="433" t="s">
        <v>845</v>
      </c>
      <c r="C676" s="440" t="s">
        <v>591</v>
      </c>
      <c r="D676" s="435">
        <v>1666</v>
      </c>
      <c r="E676" s="435">
        <v>17883</v>
      </c>
      <c r="F676" s="435">
        <v>186416</v>
      </c>
      <c r="G676" s="440" t="s">
        <v>591</v>
      </c>
      <c r="H676" s="435">
        <v>205968</v>
      </c>
    </row>
    <row r="677" spans="1:8">
      <c r="A677" s="505"/>
      <c r="B677" s="433" t="s">
        <v>846</v>
      </c>
      <c r="C677" s="440" t="s">
        <v>591</v>
      </c>
      <c r="D677" s="435">
        <v>-1532</v>
      </c>
      <c r="E677" s="435">
        <v>-1702</v>
      </c>
      <c r="F677" s="440" t="s">
        <v>591</v>
      </c>
      <c r="G677" s="440" t="s">
        <v>591</v>
      </c>
      <c r="H677" s="435">
        <v>-3234</v>
      </c>
    </row>
    <row r="678" spans="1:8">
      <c r="A678" s="505"/>
      <c r="B678" s="433" t="s">
        <v>847</v>
      </c>
      <c r="C678" s="440" t="s">
        <v>591</v>
      </c>
      <c r="D678" s="435">
        <v>-72978</v>
      </c>
      <c r="E678" s="435">
        <v>-29347</v>
      </c>
      <c r="F678" s="440" t="s">
        <v>591</v>
      </c>
      <c r="G678" s="440" t="s">
        <v>591</v>
      </c>
      <c r="H678" s="435">
        <v>-102325</v>
      </c>
    </row>
    <row r="679" spans="1:8" ht="13.8" thickBot="1">
      <c r="A679" s="505"/>
      <c r="B679" s="433" t="s">
        <v>848</v>
      </c>
      <c r="C679" s="436" t="s">
        <v>591</v>
      </c>
      <c r="D679" s="437">
        <v>116278</v>
      </c>
      <c r="E679" s="437">
        <v>56776</v>
      </c>
      <c r="F679" s="437">
        <v>-173054</v>
      </c>
      <c r="G679" s="436" t="s">
        <v>591</v>
      </c>
      <c r="H679" s="436" t="s">
        <v>591</v>
      </c>
    </row>
    <row r="680" spans="1:8">
      <c r="A680" s="508"/>
      <c r="B680" s="431" t="s">
        <v>849</v>
      </c>
      <c r="C680" s="439">
        <v>100878</v>
      </c>
      <c r="D680" s="439">
        <v>656050</v>
      </c>
      <c r="E680" s="439">
        <v>171188</v>
      </c>
      <c r="F680" s="439">
        <v>35671</v>
      </c>
      <c r="G680" s="439">
        <v>3505</v>
      </c>
      <c r="H680" s="439">
        <v>967295</v>
      </c>
    </row>
    <row r="681" spans="1:8">
      <c r="A681" s="509"/>
      <c r="B681" s="433"/>
      <c r="C681" s="433"/>
      <c r="D681" s="433"/>
      <c r="E681" s="433"/>
      <c r="F681" s="433"/>
      <c r="G681" s="433"/>
      <c r="H681" s="433"/>
    </row>
    <row r="682" spans="1:8" ht="14.4">
      <c r="A682" s="489"/>
      <c r="B682" s="441" t="s">
        <v>850</v>
      </c>
      <c r="C682" s="368"/>
      <c r="D682" s="368"/>
      <c r="E682" s="368"/>
      <c r="F682" s="368"/>
      <c r="G682" s="368"/>
      <c r="H682" s="368"/>
    </row>
    <row r="683" spans="1:8">
      <c r="A683" s="507"/>
      <c r="B683" s="442" t="s">
        <v>840</v>
      </c>
      <c r="C683" s="435">
        <v>100878</v>
      </c>
      <c r="D683" s="435">
        <v>1692455</v>
      </c>
      <c r="E683" s="435">
        <v>377254</v>
      </c>
      <c r="F683" s="435">
        <v>35671</v>
      </c>
      <c r="G683" s="435">
        <v>3505</v>
      </c>
      <c r="H683" s="435">
        <v>2209767</v>
      </c>
    </row>
    <row r="684" spans="1:8" ht="13.8" thickBot="1">
      <c r="A684" s="505"/>
      <c r="B684" s="433" t="s">
        <v>841</v>
      </c>
      <c r="C684" s="436" t="s">
        <v>591</v>
      </c>
      <c r="D684" s="437">
        <v>-1036405</v>
      </c>
      <c r="E684" s="437">
        <v>-206067</v>
      </c>
      <c r="F684" s="436" t="s">
        <v>591</v>
      </c>
      <c r="G684" s="436" t="s">
        <v>591</v>
      </c>
      <c r="H684" s="437">
        <v>-1242472</v>
      </c>
    </row>
    <row r="685" spans="1:8">
      <c r="A685" s="508"/>
      <c r="B685" s="441" t="s">
        <v>842</v>
      </c>
      <c r="C685" s="439">
        <v>100878</v>
      </c>
      <c r="D685" s="439">
        <v>656050</v>
      </c>
      <c r="E685" s="439">
        <v>171187</v>
      </c>
      <c r="F685" s="439">
        <v>35671</v>
      </c>
      <c r="G685" s="439">
        <v>3505</v>
      </c>
      <c r="H685" s="439">
        <v>967295</v>
      </c>
    </row>
    <row r="686" spans="1:8" ht="14.4">
      <c r="A686" s="489"/>
      <c r="B686" s="368"/>
      <c r="C686" s="368"/>
      <c r="D686" s="368"/>
      <c r="E686" s="368"/>
      <c r="F686" s="368"/>
      <c r="G686" s="368"/>
      <c r="H686" s="368"/>
    </row>
    <row r="687" spans="1:8">
      <c r="A687" s="503"/>
      <c r="B687" s="431" t="s">
        <v>851</v>
      </c>
      <c r="C687" s="432"/>
      <c r="D687" s="432"/>
      <c r="E687" s="432"/>
      <c r="F687" s="432"/>
      <c r="G687" s="432"/>
      <c r="H687" s="432"/>
    </row>
    <row r="688" spans="1:8">
      <c r="A688" s="507"/>
      <c r="B688" s="433" t="s">
        <v>840</v>
      </c>
      <c r="C688" s="435">
        <v>100878</v>
      </c>
      <c r="D688" s="435">
        <v>1692458</v>
      </c>
      <c r="E688" s="435">
        <v>377255</v>
      </c>
      <c r="F688" s="435">
        <v>35671</v>
      </c>
      <c r="G688" s="435">
        <v>3505</v>
      </c>
      <c r="H688" s="435">
        <v>2209767</v>
      </c>
    </row>
    <row r="689" spans="1:8" ht="13.8" thickBot="1">
      <c r="A689" s="505"/>
      <c r="B689" s="433" t="s">
        <v>841</v>
      </c>
      <c r="C689" s="436" t="s">
        <v>591</v>
      </c>
      <c r="D689" s="437">
        <v>-1036405</v>
      </c>
      <c r="E689" s="437">
        <v>-206067</v>
      </c>
      <c r="F689" s="436" t="s">
        <v>591</v>
      </c>
      <c r="G689" s="436" t="s">
        <v>591</v>
      </c>
      <c r="H689" s="437">
        <v>-1242472</v>
      </c>
    </row>
    <row r="690" spans="1:8">
      <c r="A690" s="508"/>
      <c r="B690" s="431" t="s">
        <v>842</v>
      </c>
      <c r="C690" s="439">
        <v>100878</v>
      </c>
      <c r="D690" s="439">
        <v>656053</v>
      </c>
      <c r="E690" s="439">
        <v>171188</v>
      </c>
      <c r="F690" s="439">
        <v>35671</v>
      </c>
      <c r="G690" s="439">
        <v>3505</v>
      </c>
      <c r="H690" s="439">
        <v>967295</v>
      </c>
    </row>
    <row r="691" spans="1:8" ht="14.4">
      <c r="A691" s="489"/>
      <c r="B691" s="368"/>
      <c r="C691" s="368"/>
      <c r="D691" s="368"/>
      <c r="E691" s="368"/>
      <c r="F691" s="368"/>
      <c r="G691" s="368"/>
      <c r="H691" s="368"/>
    </row>
    <row r="692" spans="1:8" ht="14.4">
      <c r="A692" s="503"/>
      <c r="B692" s="431" t="s">
        <v>852</v>
      </c>
      <c r="C692" s="432"/>
      <c r="D692" s="368"/>
      <c r="E692" s="368"/>
      <c r="F692" s="368"/>
      <c r="G692" s="368"/>
      <c r="H692" s="368"/>
    </row>
    <row r="693" spans="1:8">
      <c r="A693" s="507"/>
      <c r="B693" s="433" t="s">
        <v>844</v>
      </c>
      <c r="C693" s="435">
        <v>100878</v>
      </c>
      <c r="D693" s="435">
        <v>656053</v>
      </c>
      <c r="E693" s="435">
        <v>171188</v>
      </c>
      <c r="F693" s="435">
        <v>35671</v>
      </c>
      <c r="G693" s="435">
        <v>3505</v>
      </c>
      <c r="H693" s="435">
        <v>967295</v>
      </c>
    </row>
    <row r="694" spans="1:8">
      <c r="A694" s="507"/>
      <c r="B694" s="433" t="s">
        <v>845</v>
      </c>
      <c r="C694" s="435">
        <v>12282</v>
      </c>
      <c r="D694" s="440">
        <v>666</v>
      </c>
      <c r="E694" s="435">
        <v>16499</v>
      </c>
      <c r="F694" s="435">
        <v>13115</v>
      </c>
      <c r="G694" s="440" t="s">
        <v>591</v>
      </c>
      <c r="H694" s="435">
        <v>42562</v>
      </c>
    </row>
    <row r="695" spans="1:8">
      <c r="A695" s="505"/>
      <c r="B695" s="433" t="s">
        <v>846</v>
      </c>
      <c r="C695" s="440" t="s">
        <v>591</v>
      </c>
      <c r="D695" s="435">
        <v>-17383</v>
      </c>
      <c r="E695" s="435">
        <v>-4704</v>
      </c>
      <c r="F695" s="435">
        <v>-9369</v>
      </c>
      <c r="G695" s="440" t="s">
        <v>591</v>
      </c>
      <c r="H695" s="435">
        <v>-31456</v>
      </c>
    </row>
    <row r="696" spans="1:8">
      <c r="A696" s="505"/>
      <c r="B696" s="433" t="s">
        <v>847</v>
      </c>
      <c r="C696" s="440" t="s">
        <v>591</v>
      </c>
      <c r="D696" s="435">
        <v>-73069</v>
      </c>
      <c r="E696" s="435">
        <v>-34364</v>
      </c>
      <c r="F696" s="440"/>
      <c r="G696" s="440" t="s">
        <v>591</v>
      </c>
      <c r="H696" s="435">
        <v>-107433</v>
      </c>
    </row>
    <row r="697" spans="1:8" ht="13.8" thickBot="1">
      <c r="A697" s="505"/>
      <c r="B697" s="433" t="s">
        <v>848</v>
      </c>
      <c r="C697" s="436" t="s">
        <v>591</v>
      </c>
      <c r="D697" s="437">
        <v>12523</v>
      </c>
      <c r="E697" s="437">
        <v>10060</v>
      </c>
      <c r="F697" s="437">
        <v>-22583</v>
      </c>
      <c r="G697" s="436" t="s">
        <v>591</v>
      </c>
      <c r="H697" s="436" t="s">
        <v>591</v>
      </c>
    </row>
    <row r="698" spans="1:8">
      <c r="A698" s="508"/>
      <c r="B698" s="431" t="s">
        <v>849</v>
      </c>
      <c r="C698" s="439">
        <v>113160</v>
      </c>
      <c r="D698" s="439">
        <v>578790</v>
      </c>
      <c r="E698" s="439">
        <v>158679</v>
      </c>
      <c r="F698" s="439">
        <v>16834</v>
      </c>
      <c r="G698" s="439">
        <v>3505</v>
      </c>
      <c r="H698" s="439">
        <v>870968</v>
      </c>
    </row>
    <row r="699" spans="1:8">
      <c r="A699" s="509"/>
      <c r="B699" s="433"/>
      <c r="C699" s="433"/>
      <c r="D699" s="433"/>
      <c r="E699" s="433"/>
      <c r="F699" s="433"/>
      <c r="G699" s="433"/>
      <c r="H699" s="433"/>
    </row>
    <row r="700" spans="1:8" ht="14.4">
      <c r="A700" s="489"/>
      <c r="B700" s="441" t="s">
        <v>853</v>
      </c>
      <c r="C700" s="368"/>
      <c r="D700" s="368"/>
      <c r="E700" s="368"/>
      <c r="F700" s="368"/>
      <c r="G700" s="368"/>
      <c r="H700" s="368"/>
    </row>
    <row r="701" spans="1:8">
      <c r="A701" s="507"/>
      <c r="B701" s="442" t="s">
        <v>840</v>
      </c>
      <c r="C701" s="435">
        <v>113160</v>
      </c>
      <c r="D701" s="435">
        <v>1688264</v>
      </c>
      <c r="E701" s="435">
        <v>399110</v>
      </c>
      <c r="F701" s="435">
        <v>16834</v>
      </c>
      <c r="G701" s="435">
        <v>3505</v>
      </c>
      <c r="H701" s="435">
        <v>2220873</v>
      </c>
    </row>
    <row r="702" spans="1:8" ht="13.8" thickBot="1">
      <c r="A702" s="505"/>
      <c r="B702" s="433" t="s">
        <v>841</v>
      </c>
      <c r="C702" s="436" t="s">
        <v>591</v>
      </c>
      <c r="D702" s="437">
        <v>-1109474</v>
      </c>
      <c r="E702" s="437">
        <v>-240431</v>
      </c>
      <c r="F702" s="436" t="s">
        <v>591</v>
      </c>
      <c r="G702" s="436" t="s">
        <v>591</v>
      </c>
      <c r="H702" s="437">
        <v>-1349905</v>
      </c>
    </row>
    <row r="703" spans="1:8">
      <c r="A703" s="508"/>
      <c r="B703" s="441" t="s">
        <v>842</v>
      </c>
      <c r="C703" s="439">
        <v>113160</v>
      </c>
      <c r="D703" s="439">
        <v>578790</v>
      </c>
      <c r="E703" s="439">
        <v>158679</v>
      </c>
      <c r="F703" s="439">
        <v>16834</v>
      </c>
      <c r="G703" s="439">
        <v>3505</v>
      </c>
      <c r="H703" s="439">
        <v>870968</v>
      </c>
    </row>
    <row r="704" spans="1:8" ht="13.8">
      <c r="A704" s="482"/>
      <c r="B704" s="317"/>
    </row>
    <row r="705" spans="1:6" ht="13.8">
      <c r="A705" s="482"/>
      <c r="B705" s="317"/>
    </row>
    <row r="706" spans="1:6" ht="27.6">
      <c r="A706" s="482"/>
      <c r="B706" s="315" t="s">
        <v>854</v>
      </c>
    </row>
    <row r="707" spans="1:6" ht="13.8">
      <c r="A707" s="482"/>
      <c r="B707" s="321"/>
    </row>
    <row r="708" spans="1:6" ht="47.4">
      <c r="A708" s="482"/>
      <c r="B708" s="321" t="s">
        <v>855</v>
      </c>
    </row>
    <row r="709" spans="1:6" ht="13.8">
      <c r="A709" s="482"/>
      <c r="B709" s="321"/>
    </row>
    <row r="710" spans="1:6" ht="61.2">
      <c r="A710" s="482"/>
      <c r="B710" s="321" t="s">
        <v>856</v>
      </c>
    </row>
    <row r="711" spans="1:6" ht="13.8">
      <c r="A711" s="482"/>
      <c r="B711" s="315"/>
    </row>
    <row r="712" spans="1:6" ht="27.6">
      <c r="A712" s="482"/>
      <c r="B712" s="315" t="s">
        <v>857</v>
      </c>
    </row>
    <row r="713" spans="1:6" ht="13.8">
      <c r="A713" s="482"/>
      <c r="B713" s="315"/>
    </row>
    <row r="714" spans="1:6" ht="13.8">
      <c r="A714" s="482"/>
      <c r="B714" s="315" t="s">
        <v>858</v>
      </c>
    </row>
    <row r="715" spans="1:6" ht="13.8">
      <c r="A715" s="482"/>
      <c r="B715" s="315"/>
    </row>
    <row r="716" spans="1:6" ht="15" thickBot="1">
      <c r="A716" s="337"/>
      <c r="B716" s="353" t="s">
        <v>585</v>
      </c>
      <c r="C716" s="337"/>
      <c r="D716" s="336" t="s">
        <v>601</v>
      </c>
      <c r="E716" s="337"/>
      <c r="F716" s="336" t="s">
        <v>602</v>
      </c>
    </row>
    <row r="717" spans="1:6" ht="14.4">
      <c r="A717" s="337"/>
      <c r="B717" s="338"/>
      <c r="C717" s="337"/>
      <c r="D717" s="338"/>
      <c r="E717" s="337"/>
      <c r="F717" s="338"/>
    </row>
    <row r="718" spans="1:6" ht="14.4">
      <c r="A718" s="337"/>
      <c r="B718" s="350" t="s">
        <v>859</v>
      </c>
      <c r="C718" s="337"/>
      <c r="D718" s="341">
        <v>9202</v>
      </c>
      <c r="E718" s="337"/>
      <c r="F718" s="341">
        <v>17018</v>
      </c>
    </row>
    <row r="719" spans="1:6" ht="15" thickBot="1">
      <c r="A719" s="337"/>
      <c r="B719" s="350" t="s">
        <v>860</v>
      </c>
      <c r="C719" s="337"/>
      <c r="D719" s="341">
        <v>-5070</v>
      </c>
      <c r="E719" s="337"/>
      <c r="F719" s="341">
        <v>-9751</v>
      </c>
    </row>
    <row r="720" spans="1:6" ht="15" thickBot="1">
      <c r="A720" s="337"/>
      <c r="B720" s="348" t="s">
        <v>842</v>
      </c>
      <c r="C720" s="337"/>
      <c r="D720" s="380">
        <v>4132</v>
      </c>
      <c r="E720" s="337"/>
      <c r="F720" s="380">
        <v>7267</v>
      </c>
    </row>
    <row r="721" spans="1:6" ht="13.8">
      <c r="B721" s="321"/>
    </row>
    <row r="722" spans="1:6" ht="27.6">
      <c r="B722" s="321" t="s">
        <v>861</v>
      </c>
    </row>
    <row r="723" spans="1:6" ht="13.8">
      <c r="B723" s="315" t="s">
        <v>862</v>
      </c>
    </row>
    <row r="724" spans="1:6" ht="13.8">
      <c r="B724" s="315"/>
    </row>
    <row r="725" spans="1:6" ht="15" thickBot="1">
      <c r="A725" s="337"/>
      <c r="B725" s="338"/>
      <c r="C725" s="337"/>
      <c r="D725" s="336" t="s">
        <v>601</v>
      </c>
      <c r="E725" s="337"/>
      <c r="F725" s="336" t="s">
        <v>602</v>
      </c>
    </row>
    <row r="726" spans="1:6" ht="14.4">
      <c r="A726" s="337"/>
      <c r="B726" s="338"/>
      <c r="C726" s="337"/>
      <c r="D726" s="338"/>
      <c r="E726" s="337"/>
      <c r="F726" s="338"/>
    </row>
    <row r="727" spans="1:6" ht="14.4">
      <c r="A727" s="337"/>
      <c r="B727" s="340" t="s">
        <v>863</v>
      </c>
      <c r="C727" s="337"/>
      <c r="D727" s="341">
        <v>5083</v>
      </c>
      <c r="E727" s="337"/>
      <c r="F727" s="341">
        <v>5815</v>
      </c>
    </row>
    <row r="728" spans="1:6" ht="15" thickBot="1">
      <c r="A728" s="337"/>
      <c r="B728" s="340" t="s">
        <v>864</v>
      </c>
      <c r="C728" s="337"/>
      <c r="D728" s="365">
        <v>449</v>
      </c>
      <c r="E728" s="337"/>
      <c r="F728" s="344">
        <v>1815</v>
      </c>
    </row>
    <row r="729" spans="1:6" ht="15" thickBot="1">
      <c r="A729" s="337"/>
      <c r="B729" s="338"/>
      <c r="C729" s="337"/>
      <c r="D729" s="346">
        <v>5532</v>
      </c>
      <c r="E729" s="337"/>
      <c r="F729" s="346">
        <v>7630</v>
      </c>
    </row>
    <row r="730" spans="1:6" ht="13.8">
      <c r="B730" s="315"/>
    </row>
    <row r="731" spans="1:6" ht="27.6">
      <c r="B731" s="315" t="s">
        <v>865</v>
      </c>
    </row>
    <row r="732" spans="1:6" ht="13.8">
      <c r="B732" s="315"/>
    </row>
    <row r="733" spans="1:6" ht="55.2">
      <c r="B733" s="315" t="s">
        <v>866</v>
      </c>
    </row>
    <row r="735" spans="1:6" ht="13.8">
      <c r="B735" s="317"/>
    </row>
    <row r="736" spans="1:6" ht="13.8">
      <c r="B736" s="317" t="s">
        <v>867</v>
      </c>
    </row>
    <row r="737" spans="1:6" ht="20.399999999999999" customHeight="1">
      <c r="A737" s="510"/>
      <c r="B737" s="458" t="s">
        <v>585</v>
      </c>
      <c r="C737" s="459" t="s">
        <v>868</v>
      </c>
      <c r="D737" s="459" t="s">
        <v>869</v>
      </c>
      <c r="E737" s="443"/>
      <c r="F737" s="459" t="s">
        <v>606</v>
      </c>
    </row>
    <row r="738" spans="1:6">
      <c r="A738" s="510"/>
      <c r="B738" s="458"/>
      <c r="C738" s="459"/>
      <c r="D738" s="459"/>
      <c r="E738" s="444"/>
      <c r="F738" s="459"/>
    </row>
    <row r="739" spans="1:6" ht="23.4" thickBot="1">
      <c r="A739" s="510"/>
      <c r="B739" s="458"/>
      <c r="C739" s="460"/>
      <c r="D739" s="460"/>
      <c r="E739" s="445" t="s">
        <v>870</v>
      </c>
      <c r="F739" s="460"/>
    </row>
    <row r="740" spans="1:6" ht="14.4">
      <c r="A740" s="489"/>
      <c r="B740" s="368"/>
      <c r="C740" s="368"/>
      <c r="D740" s="368"/>
      <c r="E740" s="446"/>
      <c r="F740" s="368"/>
    </row>
    <row r="741" spans="1:6" ht="14.4">
      <c r="A741" s="489"/>
      <c r="B741" s="447" t="s">
        <v>839</v>
      </c>
      <c r="C741" s="368"/>
      <c r="D741" s="368"/>
      <c r="E741" s="446"/>
      <c r="F741" s="368"/>
    </row>
    <row r="742" spans="1:6">
      <c r="A742" s="511"/>
      <c r="B742" s="448" t="s">
        <v>840</v>
      </c>
      <c r="C742" s="449">
        <v>5306</v>
      </c>
      <c r="D742" s="449">
        <v>6022</v>
      </c>
      <c r="E742" s="416">
        <v>70</v>
      </c>
      <c r="F742" s="449">
        <v>11328</v>
      </c>
    </row>
    <row r="743" spans="1:6" ht="13.8" thickBot="1">
      <c r="A743" s="511"/>
      <c r="B743" s="448" t="s">
        <v>841</v>
      </c>
      <c r="C743" s="450">
        <v>-5136</v>
      </c>
      <c r="D743" s="450">
        <v>-5840</v>
      </c>
      <c r="E743" s="451" t="s">
        <v>591</v>
      </c>
      <c r="F743" s="450">
        <v>-10976</v>
      </c>
    </row>
    <row r="744" spans="1:6">
      <c r="A744" s="512"/>
      <c r="B744" s="447" t="s">
        <v>842</v>
      </c>
      <c r="C744" s="452">
        <v>170</v>
      </c>
      <c r="D744" s="452">
        <v>182</v>
      </c>
      <c r="E744" s="416">
        <v>70</v>
      </c>
      <c r="F744" s="452">
        <v>352</v>
      </c>
    </row>
    <row r="745" spans="1:6" ht="14.4">
      <c r="A745" s="489"/>
      <c r="B745" s="368"/>
      <c r="C745" s="368"/>
      <c r="D745" s="368"/>
      <c r="E745" s="446"/>
      <c r="F745" s="368"/>
    </row>
    <row r="746" spans="1:6" ht="14.4">
      <c r="A746" s="489"/>
      <c r="B746" s="447" t="s">
        <v>843</v>
      </c>
      <c r="C746" s="368"/>
      <c r="D746" s="368"/>
      <c r="E746" s="446"/>
      <c r="F746" s="368"/>
    </row>
    <row r="747" spans="1:6">
      <c r="A747" s="512"/>
      <c r="B747" s="448" t="s">
        <v>844</v>
      </c>
      <c r="C747" s="452">
        <v>170</v>
      </c>
      <c r="D747" s="452">
        <v>182</v>
      </c>
      <c r="E747" s="416">
        <v>70</v>
      </c>
      <c r="F747" s="452">
        <v>352</v>
      </c>
    </row>
    <row r="748" spans="1:6">
      <c r="A748" s="512"/>
      <c r="B748" s="448" t="s">
        <v>845</v>
      </c>
      <c r="C748" s="452">
        <v>227</v>
      </c>
      <c r="D748" s="452">
        <v>165</v>
      </c>
      <c r="E748" s="416" t="s">
        <v>591</v>
      </c>
      <c r="F748" s="452">
        <v>392</v>
      </c>
    </row>
    <row r="749" spans="1:6">
      <c r="A749" s="512"/>
      <c r="B749" s="448" t="s">
        <v>846</v>
      </c>
      <c r="C749" s="452" t="s">
        <v>591</v>
      </c>
      <c r="D749" s="452">
        <v>9</v>
      </c>
      <c r="E749" s="416" t="s">
        <v>591</v>
      </c>
      <c r="F749" s="452">
        <v>9</v>
      </c>
    </row>
    <row r="750" spans="1:6">
      <c r="A750" s="512"/>
      <c r="B750" s="448" t="s">
        <v>847</v>
      </c>
      <c r="C750" s="452">
        <v>-81</v>
      </c>
      <c r="D750" s="452">
        <v>-143</v>
      </c>
      <c r="E750" s="416" t="s">
        <v>591</v>
      </c>
      <c r="F750" s="452">
        <v>-224</v>
      </c>
    </row>
    <row r="751" spans="1:6" ht="13.8" thickBot="1">
      <c r="A751" s="513"/>
      <c r="B751" s="448" t="s">
        <v>848</v>
      </c>
      <c r="C751" s="453" t="s">
        <v>871</v>
      </c>
      <c r="D751" s="454" t="s">
        <v>871</v>
      </c>
      <c r="E751" s="451">
        <v>-70</v>
      </c>
      <c r="F751" s="454" t="s">
        <v>871</v>
      </c>
    </row>
    <row r="752" spans="1:6">
      <c r="A752" s="512"/>
      <c r="B752" s="447" t="s">
        <v>849</v>
      </c>
      <c r="C752" s="452">
        <v>316</v>
      </c>
      <c r="D752" s="452">
        <v>213</v>
      </c>
      <c r="E752" s="416" t="s">
        <v>591</v>
      </c>
      <c r="F752" s="452">
        <v>529</v>
      </c>
    </row>
    <row r="753" spans="1:6" ht="14.4">
      <c r="A753" s="489"/>
      <c r="B753" s="368"/>
      <c r="C753" s="368"/>
      <c r="D753" s="368"/>
      <c r="E753" s="446"/>
      <c r="F753" s="368"/>
    </row>
    <row r="754" spans="1:6" ht="14.4">
      <c r="A754" s="489"/>
      <c r="B754" s="447" t="s">
        <v>850</v>
      </c>
      <c r="C754" s="368"/>
      <c r="D754" s="368"/>
      <c r="E754" s="446"/>
      <c r="F754" s="368"/>
    </row>
    <row r="755" spans="1:6">
      <c r="A755" s="511"/>
      <c r="B755" s="448" t="s">
        <v>840</v>
      </c>
      <c r="C755" s="449">
        <v>5533</v>
      </c>
      <c r="D755" s="449">
        <v>6187</v>
      </c>
      <c r="E755" s="416" t="s">
        <v>591</v>
      </c>
      <c r="F755" s="449">
        <v>11720</v>
      </c>
    </row>
    <row r="756" spans="1:6" ht="13.8" thickBot="1">
      <c r="A756" s="511"/>
      <c r="B756" s="448" t="s">
        <v>841</v>
      </c>
      <c r="C756" s="450">
        <v>-5217</v>
      </c>
      <c r="D756" s="450">
        <v>-5974</v>
      </c>
      <c r="E756" s="451" t="s">
        <v>591</v>
      </c>
      <c r="F756" s="450">
        <v>-11191</v>
      </c>
    </row>
    <row r="757" spans="1:6">
      <c r="A757" s="514"/>
      <c r="B757" s="447" t="s">
        <v>842</v>
      </c>
      <c r="C757" s="455">
        <v>316</v>
      </c>
      <c r="D757" s="455">
        <v>213</v>
      </c>
      <c r="E757" s="415" t="s">
        <v>591</v>
      </c>
      <c r="F757" s="455">
        <v>529</v>
      </c>
    </row>
    <row r="758" spans="1:6" ht="14.4">
      <c r="A758" s="489"/>
      <c r="B758" s="368"/>
      <c r="C758" s="368"/>
      <c r="D758" s="368"/>
      <c r="E758" s="446"/>
      <c r="F758" s="368"/>
    </row>
    <row r="759" spans="1:6" ht="14.4">
      <c r="A759" s="489"/>
      <c r="B759" s="447" t="s">
        <v>851</v>
      </c>
      <c r="C759" s="368"/>
      <c r="D759" s="368"/>
      <c r="E759" s="446"/>
      <c r="F759" s="368"/>
    </row>
    <row r="760" spans="1:6">
      <c r="A760" s="511"/>
      <c r="B760" s="448" t="s">
        <v>840</v>
      </c>
      <c r="C760" s="449">
        <v>5533</v>
      </c>
      <c r="D760" s="449">
        <v>6187</v>
      </c>
      <c r="E760" s="416" t="s">
        <v>591</v>
      </c>
      <c r="F760" s="449">
        <v>11720</v>
      </c>
    </row>
    <row r="761" spans="1:6" ht="13.8" thickBot="1">
      <c r="A761" s="511"/>
      <c r="B761" s="448" t="s">
        <v>841</v>
      </c>
      <c r="C761" s="450">
        <v>-5217</v>
      </c>
      <c r="D761" s="450">
        <v>-5974</v>
      </c>
      <c r="E761" s="451" t="s">
        <v>591</v>
      </c>
      <c r="F761" s="450">
        <v>-11191</v>
      </c>
    </row>
    <row r="762" spans="1:6">
      <c r="A762" s="514"/>
      <c r="B762" s="447" t="s">
        <v>842</v>
      </c>
      <c r="C762" s="455">
        <v>316</v>
      </c>
      <c r="D762" s="455">
        <v>213</v>
      </c>
      <c r="E762" s="415" t="s">
        <v>591</v>
      </c>
      <c r="F762" s="455">
        <v>529</v>
      </c>
    </row>
    <row r="763" spans="1:6" ht="14.4">
      <c r="A763" s="515"/>
      <c r="B763" s="368"/>
      <c r="C763" s="456"/>
      <c r="D763" s="456"/>
      <c r="E763" s="446"/>
      <c r="F763" s="456"/>
    </row>
    <row r="764" spans="1:6">
      <c r="A764" s="516"/>
      <c r="B764" s="447" t="s">
        <v>852</v>
      </c>
      <c r="C764" s="447"/>
      <c r="D764" s="456"/>
      <c r="E764" s="446"/>
      <c r="F764" s="456"/>
    </row>
    <row r="765" spans="1:6">
      <c r="A765" s="512"/>
      <c r="B765" s="448" t="s">
        <v>844</v>
      </c>
      <c r="C765" s="452">
        <v>316</v>
      </c>
      <c r="D765" s="452">
        <v>213</v>
      </c>
      <c r="E765" s="416" t="s">
        <v>591</v>
      </c>
      <c r="F765" s="452">
        <v>529</v>
      </c>
    </row>
    <row r="766" spans="1:6">
      <c r="A766" s="511"/>
      <c r="B766" s="448" t="s">
        <v>845</v>
      </c>
      <c r="C766" s="449">
        <v>12890</v>
      </c>
      <c r="D766" s="452">
        <v>190</v>
      </c>
      <c r="E766" s="416">
        <v>152</v>
      </c>
      <c r="F766" s="449">
        <v>13232</v>
      </c>
    </row>
    <row r="767" spans="1:6">
      <c r="A767" s="511"/>
      <c r="B767" s="448" t="s">
        <v>846</v>
      </c>
      <c r="C767" s="449">
        <v>-1427</v>
      </c>
      <c r="D767" s="452">
        <v>-109</v>
      </c>
      <c r="E767" s="416" t="s">
        <v>591</v>
      </c>
      <c r="F767" s="449">
        <v>-1536</v>
      </c>
    </row>
    <row r="768" spans="1:6" ht="13.8" thickBot="1">
      <c r="A768" s="513"/>
      <c r="B768" s="448" t="s">
        <v>847</v>
      </c>
      <c r="C768" s="453" t="s">
        <v>872</v>
      </c>
      <c r="D768" s="454">
        <v>152</v>
      </c>
      <c r="E768" s="451">
        <v>-152</v>
      </c>
      <c r="F768" s="454" t="s">
        <v>872</v>
      </c>
    </row>
    <row r="769" spans="1:6">
      <c r="A769" s="517"/>
      <c r="B769" s="447" t="s">
        <v>849</v>
      </c>
      <c r="C769" s="457">
        <v>11779</v>
      </c>
      <c r="D769" s="455">
        <v>446</v>
      </c>
      <c r="E769" s="415" t="s">
        <v>591</v>
      </c>
      <c r="F769" s="457">
        <v>12225</v>
      </c>
    </row>
    <row r="770" spans="1:6" ht="14.4">
      <c r="A770" s="515"/>
      <c r="B770" s="368"/>
      <c r="C770" s="456"/>
      <c r="D770" s="456"/>
      <c r="E770" s="446"/>
      <c r="F770" s="456"/>
    </row>
    <row r="771" spans="1:6">
      <c r="A771" s="516"/>
      <c r="B771" s="447" t="s">
        <v>853</v>
      </c>
      <c r="C771" s="447"/>
      <c r="D771" s="456"/>
      <c r="E771" s="446"/>
      <c r="F771" s="456"/>
    </row>
    <row r="772" spans="1:6">
      <c r="A772" s="511"/>
      <c r="B772" s="448" t="s">
        <v>840</v>
      </c>
      <c r="C772" s="449">
        <v>18423</v>
      </c>
      <c r="D772" s="449">
        <v>6529</v>
      </c>
      <c r="E772" s="416" t="s">
        <v>591</v>
      </c>
      <c r="F772" s="449">
        <v>24952</v>
      </c>
    </row>
    <row r="773" spans="1:6" ht="13.8" thickBot="1">
      <c r="A773" s="511"/>
      <c r="B773" s="448" t="s">
        <v>841</v>
      </c>
      <c r="C773" s="450">
        <v>-6644</v>
      </c>
      <c r="D773" s="450">
        <v>-6083</v>
      </c>
      <c r="E773" s="451" t="s">
        <v>591</v>
      </c>
      <c r="F773" s="450">
        <v>-12727</v>
      </c>
    </row>
    <row r="774" spans="1:6">
      <c r="A774" s="517"/>
      <c r="B774" s="447" t="s">
        <v>842</v>
      </c>
      <c r="C774" s="457">
        <v>11778</v>
      </c>
      <c r="D774" s="455">
        <v>446</v>
      </c>
      <c r="E774" s="415" t="s">
        <v>591</v>
      </c>
      <c r="F774" s="457">
        <v>12225</v>
      </c>
    </row>
    <row r="775" spans="1:6" ht="13.8">
      <c r="B775" s="317"/>
    </row>
    <row r="776" spans="1:6" ht="13.8">
      <c r="B776" s="317"/>
    </row>
    <row r="777" spans="1:6" ht="13.8">
      <c r="B777" s="317" t="s">
        <v>873</v>
      </c>
    </row>
    <row r="778" spans="1:6" ht="13.8">
      <c r="B778" s="315" t="s">
        <v>874</v>
      </c>
    </row>
    <row r="779" spans="1:6" ht="13.8">
      <c r="B779" s="315"/>
    </row>
    <row r="780" spans="1:6" ht="13.8">
      <c r="B780" s="315" t="s">
        <v>875</v>
      </c>
    </row>
    <row r="781" spans="1:6" ht="27" thickBot="1">
      <c r="A781" s="479"/>
      <c r="B781" s="367" t="s">
        <v>585</v>
      </c>
      <c r="C781" s="336" t="s">
        <v>876</v>
      </c>
      <c r="D781" s="336" t="s">
        <v>877</v>
      </c>
      <c r="E781" s="403" t="s">
        <v>606</v>
      </c>
    </row>
    <row r="782" spans="1:6" ht="14.4">
      <c r="A782" s="486"/>
      <c r="B782" s="337"/>
      <c r="C782" s="337"/>
      <c r="D782" s="337"/>
      <c r="E782" s="337"/>
    </row>
    <row r="783" spans="1:6" ht="14.4">
      <c r="A783" s="489"/>
      <c r="B783" s="461" t="s">
        <v>852</v>
      </c>
      <c r="C783" s="368"/>
      <c r="D783" s="368"/>
      <c r="E783" s="368"/>
    </row>
    <row r="784" spans="1:6">
      <c r="A784" s="490"/>
      <c r="B784" s="462" t="s">
        <v>844</v>
      </c>
      <c r="C784" s="371">
        <v>3804</v>
      </c>
      <c r="D784" s="372">
        <v>502</v>
      </c>
      <c r="E784" s="371">
        <v>4306</v>
      </c>
    </row>
    <row r="785" spans="1:5">
      <c r="A785" s="491"/>
      <c r="B785" s="462" t="s">
        <v>845</v>
      </c>
      <c r="C785" s="372" t="s">
        <v>591</v>
      </c>
      <c r="D785" s="372" t="s">
        <v>591</v>
      </c>
      <c r="E785" s="372" t="s">
        <v>591</v>
      </c>
    </row>
    <row r="786" spans="1:5" ht="13.8" thickBot="1">
      <c r="A786" s="491"/>
      <c r="B786" s="462" t="s">
        <v>847</v>
      </c>
      <c r="C786" s="463">
        <v>-485</v>
      </c>
      <c r="D786" s="463">
        <v>-298</v>
      </c>
      <c r="E786" s="463">
        <v>-783</v>
      </c>
    </row>
    <row r="787" spans="1:5">
      <c r="A787" s="487"/>
      <c r="B787" s="461" t="s">
        <v>849</v>
      </c>
      <c r="C787" s="405">
        <v>3319</v>
      </c>
      <c r="D787" s="402">
        <v>204</v>
      </c>
      <c r="E787" s="405">
        <v>3523</v>
      </c>
    </row>
    <row r="788" spans="1:5" ht="13.8">
      <c r="A788" s="482"/>
      <c r="B788" s="317"/>
    </row>
    <row r="789" spans="1:5" ht="13.8">
      <c r="A789" s="482"/>
      <c r="B789" s="315" t="s">
        <v>878</v>
      </c>
    </row>
    <row r="790" spans="1:5" ht="15.6">
      <c r="A790" s="482"/>
      <c r="B790" s="464"/>
    </row>
    <row r="791" spans="1:5" ht="15" thickBot="1">
      <c r="A791" s="518"/>
      <c r="B791" s="335" t="s">
        <v>585</v>
      </c>
      <c r="C791" s="465"/>
      <c r="D791" s="338"/>
      <c r="E791" s="336" t="s">
        <v>601</v>
      </c>
    </row>
    <row r="792" spans="1:5" ht="14.4">
      <c r="A792" s="484"/>
      <c r="B792" s="338"/>
      <c r="C792" s="338"/>
      <c r="D792" s="338"/>
      <c r="E792" s="338"/>
    </row>
    <row r="793" spans="1:5" ht="14.4">
      <c r="A793" s="484"/>
      <c r="B793" s="350" t="s">
        <v>879</v>
      </c>
      <c r="C793" s="338"/>
      <c r="D793" s="338"/>
      <c r="E793" s="338"/>
    </row>
    <row r="794" spans="1:5" ht="14.4">
      <c r="A794" s="338"/>
      <c r="B794" s="350" t="s">
        <v>876</v>
      </c>
      <c r="C794" s="338"/>
      <c r="D794" s="338"/>
      <c r="E794" s="349">
        <v>485</v>
      </c>
    </row>
    <row r="795" spans="1:5" ht="15" thickBot="1">
      <c r="A795" s="465"/>
      <c r="B795" s="350" t="s">
        <v>877</v>
      </c>
      <c r="C795" s="465"/>
      <c r="D795" s="338"/>
      <c r="E795" s="349">
        <v>298</v>
      </c>
    </row>
    <row r="796" spans="1:5" ht="15" thickBot="1">
      <c r="A796" s="338"/>
      <c r="B796" s="338"/>
      <c r="C796" s="338"/>
      <c r="D796" s="338"/>
      <c r="E796" s="466">
        <v>783</v>
      </c>
    </row>
    <row r="797" spans="1:5" ht="14.4">
      <c r="A797" s="338"/>
      <c r="B797" s="338"/>
      <c r="C797" s="338"/>
      <c r="D797" s="338"/>
      <c r="E797" s="338"/>
    </row>
    <row r="798" spans="1:5" ht="14.4">
      <c r="A798" s="338"/>
      <c r="B798" s="350" t="s">
        <v>880</v>
      </c>
      <c r="C798" s="338"/>
      <c r="D798" s="338"/>
      <c r="E798" s="467">
        <v>58</v>
      </c>
    </row>
    <row r="799" spans="1:5" ht="13.8">
      <c r="B799" s="317"/>
    </row>
    <row r="800" spans="1:5" ht="13.8">
      <c r="B800" s="317"/>
    </row>
    <row r="801" spans="1:5" ht="13.8">
      <c r="B801" s="317" t="s">
        <v>881</v>
      </c>
    </row>
    <row r="802" spans="1:5" ht="40.200000000000003" thickBot="1">
      <c r="A802" s="479"/>
      <c r="B802" s="367" t="s">
        <v>585</v>
      </c>
      <c r="C802" s="336" t="s">
        <v>586</v>
      </c>
      <c r="D802" s="337"/>
      <c r="E802" s="336" t="s">
        <v>587</v>
      </c>
    </row>
    <row r="803" spans="1:5" ht="14.4">
      <c r="A803" s="486"/>
      <c r="B803" s="337"/>
      <c r="C803" s="337"/>
      <c r="D803" s="337"/>
      <c r="E803" s="337"/>
    </row>
    <row r="804" spans="1:5" ht="14.4">
      <c r="A804" s="490"/>
      <c r="B804" s="375" t="s">
        <v>882</v>
      </c>
      <c r="C804" s="371">
        <v>7216</v>
      </c>
      <c r="D804" s="337"/>
      <c r="E804" s="379" t="s">
        <v>591</v>
      </c>
    </row>
    <row r="805" spans="1:5" ht="15" thickBot="1">
      <c r="A805" s="491"/>
      <c r="B805" s="375" t="s">
        <v>883</v>
      </c>
      <c r="C805" s="372">
        <v>500</v>
      </c>
      <c r="D805" s="337"/>
      <c r="E805" s="372">
        <v>500</v>
      </c>
    </row>
    <row r="806" spans="1:5" ht="15" thickBot="1">
      <c r="A806" s="487"/>
      <c r="B806" s="337"/>
      <c r="C806" s="359">
        <v>7716</v>
      </c>
      <c r="D806" s="337"/>
      <c r="E806" s="360">
        <v>500</v>
      </c>
    </row>
    <row r="807" spans="1:5" ht="13.8">
      <c r="B807" s="315" t="s">
        <v>884</v>
      </c>
    </row>
    <row r="808" spans="1:5" ht="13.8">
      <c r="B808" s="315" t="s">
        <v>885</v>
      </c>
    </row>
    <row r="809" spans="1:5" ht="13.8">
      <c r="B809" s="314"/>
    </row>
    <row r="810" spans="1:5" ht="13.8">
      <c r="B810" s="317"/>
    </row>
    <row r="811" spans="1:5" ht="13.8">
      <c r="B811" s="314" t="s">
        <v>886</v>
      </c>
    </row>
    <row r="812" spans="1:5" ht="40.200000000000003" thickBot="1">
      <c r="A812" s="479"/>
      <c r="B812" s="367" t="s">
        <v>585</v>
      </c>
      <c r="C812" s="336" t="s">
        <v>586</v>
      </c>
      <c r="D812" s="337"/>
      <c r="E812" s="336" t="s">
        <v>587</v>
      </c>
    </row>
    <row r="813" spans="1:5" ht="14.4">
      <c r="A813" s="486"/>
      <c r="B813" s="337"/>
      <c r="C813" s="337"/>
      <c r="D813" s="337"/>
      <c r="E813" s="337"/>
    </row>
    <row r="814" spans="1:5" ht="14.4">
      <c r="A814" s="490"/>
      <c r="B814" s="375" t="s">
        <v>887</v>
      </c>
      <c r="C814" s="371">
        <v>2262</v>
      </c>
      <c r="D814" s="337"/>
      <c r="E814" s="371">
        <v>2677</v>
      </c>
    </row>
    <row r="815" spans="1:5" ht="14.4">
      <c r="A815" s="490"/>
      <c r="B815" s="375" t="s">
        <v>888</v>
      </c>
      <c r="C815" s="371">
        <v>2786</v>
      </c>
      <c r="D815" s="337"/>
      <c r="E815" s="371">
        <v>3526</v>
      </c>
    </row>
    <row r="816" spans="1:5" ht="14.4">
      <c r="A816" s="491"/>
      <c r="B816" s="375" t="s">
        <v>889</v>
      </c>
      <c r="C816" s="372">
        <v>211</v>
      </c>
      <c r="D816" s="337"/>
      <c r="E816" s="371">
        <v>3911</v>
      </c>
    </row>
    <row r="817" spans="1:5" ht="15" thickBot="1">
      <c r="A817" s="480"/>
      <c r="B817" s="375" t="s">
        <v>890</v>
      </c>
      <c r="C817" s="344">
        <v>-3777</v>
      </c>
      <c r="D817" s="337"/>
      <c r="E817" s="344">
        <v>-3579</v>
      </c>
    </row>
    <row r="818" spans="1:5" ht="14.4">
      <c r="A818" s="486"/>
      <c r="B818" s="337"/>
      <c r="C818" s="337"/>
      <c r="D818" s="337"/>
      <c r="E818" s="337"/>
    </row>
    <row r="819" spans="1:5" ht="14.4">
      <c r="A819" s="487"/>
      <c r="B819" s="375" t="s">
        <v>891</v>
      </c>
      <c r="C819" s="405">
        <v>1482</v>
      </c>
      <c r="D819" s="337"/>
      <c r="E819" s="405">
        <v>6535</v>
      </c>
    </row>
    <row r="820" spans="1:5" ht="14.4">
      <c r="A820" s="486"/>
      <c r="B820" s="337"/>
      <c r="C820" s="337"/>
      <c r="D820" s="337"/>
      <c r="E820" s="337"/>
    </row>
    <row r="821" spans="1:5" ht="14.4">
      <c r="A821" s="490"/>
      <c r="B821" s="375" t="s">
        <v>892</v>
      </c>
      <c r="C821" s="371">
        <v>4914</v>
      </c>
      <c r="D821" s="337"/>
      <c r="E821" s="371">
        <v>3312</v>
      </c>
    </row>
    <row r="822" spans="1:5" ht="15" thickBot="1">
      <c r="A822" s="486"/>
      <c r="B822" s="337"/>
      <c r="C822" s="337"/>
      <c r="D822" s="337"/>
      <c r="E822" s="336"/>
    </row>
    <row r="823" spans="1:5" ht="15" thickBot="1">
      <c r="A823" s="481"/>
      <c r="B823" s="337"/>
      <c r="C823" s="380">
        <v>6396</v>
      </c>
      <c r="D823" s="337"/>
      <c r="E823" s="346">
        <v>9847</v>
      </c>
    </row>
    <row r="824" spans="1:5" ht="13.8">
      <c r="A824" s="482"/>
      <c r="B824" s="314"/>
    </row>
    <row r="825" spans="1:5" ht="27.6">
      <c r="A825" s="315"/>
      <c r="B825" s="315" t="s">
        <v>893</v>
      </c>
      <c r="C825" s="315"/>
    </row>
    <row r="826" spans="1:5" ht="13.8">
      <c r="B826" s="314"/>
    </row>
    <row r="827" spans="1:5" ht="13.8">
      <c r="B827" s="316" t="s">
        <v>894</v>
      </c>
    </row>
    <row r="828" spans="1:5" ht="13.8">
      <c r="B828" s="316"/>
    </row>
    <row r="829" spans="1:5" ht="40.200000000000003" thickBot="1">
      <c r="A829" s="479"/>
      <c r="B829" s="353" t="s">
        <v>585</v>
      </c>
      <c r="C829" s="336" t="s">
        <v>586</v>
      </c>
      <c r="D829" s="337"/>
      <c r="E829" s="336" t="s">
        <v>587</v>
      </c>
    </row>
    <row r="830" spans="1:5" ht="14.4">
      <c r="A830" s="484"/>
      <c r="B830" s="338"/>
      <c r="C830" s="338"/>
      <c r="D830" s="337"/>
      <c r="E830" s="468"/>
    </row>
    <row r="831" spans="1:5" ht="14.4">
      <c r="A831" s="480"/>
      <c r="B831" s="340" t="s">
        <v>895</v>
      </c>
      <c r="C831" s="341">
        <v>3579</v>
      </c>
      <c r="D831" s="337"/>
      <c r="E831" s="341">
        <v>3446</v>
      </c>
    </row>
    <row r="832" spans="1:5" ht="14.4">
      <c r="A832" s="485"/>
      <c r="B832" s="340" t="s">
        <v>896</v>
      </c>
      <c r="C832" s="349">
        <v>314</v>
      </c>
      <c r="D832" s="337"/>
      <c r="E832" s="341">
        <v>1099</v>
      </c>
    </row>
    <row r="833" spans="1:5" ht="14.4">
      <c r="A833" s="485"/>
      <c r="B833" s="340" t="s">
        <v>897</v>
      </c>
      <c r="C833" s="349">
        <v>-116</v>
      </c>
      <c r="D833" s="337"/>
      <c r="E833" s="349">
        <v>-776</v>
      </c>
    </row>
    <row r="834" spans="1:5" ht="15" thickBot="1">
      <c r="A834" s="485"/>
      <c r="B834" s="340" t="s">
        <v>898</v>
      </c>
      <c r="C834" s="365" t="s">
        <v>591</v>
      </c>
      <c r="D834" s="337"/>
      <c r="E834" s="365">
        <v>-190</v>
      </c>
    </row>
    <row r="835" spans="1:5" ht="14.4">
      <c r="A835" s="484"/>
      <c r="B835" s="338"/>
      <c r="C835" s="338"/>
      <c r="D835" s="337"/>
      <c r="E835" s="338"/>
    </row>
    <row r="836" spans="1:5" ht="15" thickBot="1">
      <c r="A836" s="481"/>
      <c r="B836" s="339" t="s">
        <v>899</v>
      </c>
      <c r="C836" s="346">
        <v>3777</v>
      </c>
      <c r="D836" s="337"/>
      <c r="E836" s="346">
        <v>3579</v>
      </c>
    </row>
    <row r="837" spans="1:5" ht="13.8">
      <c r="A837" s="482"/>
      <c r="B837" s="317"/>
    </row>
    <row r="838" spans="1:5" ht="13.8">
      <c r="A838" s="482"/>
      <c r="B838" s="314"/>
    </row>
    <row r="839" spans="1:5" ht="13.8">
      <c r="A839" s="482"/>
      <c r="B839" s="314" t="s">
        <v>900</v>
      </c>
    </row>
    <row r="840" spans="1:5" ht="40.200000000000003" thickBot="1">
      <c r="A840" s="479"/>
      <c r="B840" s="353" t="s">
        <v>585</v>
      </c>
      <c r="C840" s="336" t="s">
        <v>586</v>
      </c>
      <c r="D840" s="337"/>
      <c r="E840" s="336" t="s">
        <v>587</v>
      </c>
    </row>
    <row r="841" spans="1:5" ht="14.4">
      <c r="A841" s="484"/>
      <c r="B841" s="338"/>
      <c r="C841" s="338"/>
      <c r="D841" s="337"/>
      <c r="E841" s="469"/>
    </row>
    <row r="842" spans="1:5" ht="14.4">
      <c r="A842" s="491"/>
      <c r="B842" s="340" t="s">
        <v>901</v>
      </c>
      <c r="C842" s="372">
        <v>30</v>
      </c>
      <c r="D842" s="337"/>
      <c r="E842" s="371">
        <v>21841</v>
      </c>
    </row>
    <row r="843" spans="1:5" ht="14.4">
      <c r="A843" s="491"/>
      <c r="B843" s="340" t="s">
        <v>902</v>
      </c>
      <c r="C843" s="372">
        <v>308</v>
      </c>
      <c r="D843" s="337"/>
      <c r="E843" s="371">
        <v>2131</v>
      </c>
    </row>
    <row r="844" spans="1:5" ht="14.4">
      <c r="A844" s="491"/>
      <c r="B844" s="340" t="s">
        <v>903</v>
      </c>
      <c r="C844" s="372">
        <v>75</v>
      </c>
      <c r="D844" s="337"/>
      <c r="E844" s="372">
        <v>709</v>
      </c>
    </row>
    <row r="845" spans="1:5" ht="15" thickBot="1">
      <c r="A845" s="495"/>
      <c r="B845" s="340" t="s">
        <v>904</v>
      </c>
      <c r="C845" s="345">
        <v>11649</v>
      </c>
      <c r="D845" s="337"/>
      <c r="E845" s="345">
        <v>1262</v>
      </c>
    </row>
    <row r="846" spans="1:5" ht="14.4">
      <c r="A846" s="484"/>
      <c r="B846" s="338"/>
      <c r="C846" s="338"/>
      <c r="D846" s="337"/>
      <c r="E846" s="338"/>
    </row>
    <row r="847" spans="1:5" ht="15" thickBot="1">
      <c r="A847" s="519"/>
      <c r="B847" s="338"/>
      <c r="C847" s="470">
        <v>12062</v>
      </c>
      <c r="D847" s="337"/>
      <c r="E847" s="470">
        <v>25943</v>
      </c>
    </row>
    <row r="848" spans="1:5" ht="13.8">
      <c r="A848" s="482"/>
      <c r="B848" s="314"/>
    </row>
    <row r="849" spans="1:5" ht="13.8">
      <c r="A849" s="482"/>
      <c r="B849" s="314" t="s">
        <v>905</v>
      </c>
    </row>
    <row r="850" spans="1:5" ht="13.8">
      <c r="B850" s="315"/>
    </row>
    <row r="851" spans="1:5" ht="13.8">
      <c r="B851" s="317"/>
    </row>
    <row r="852" spans="1:5" ht="13.8">
      <c r="B852" s="314" t="s">
        <v>906</v>
      </c>
    </row>
    <row r="853" spans="1:5" ht="13.8">
      <c r="B853" s="314" t="s">
        <v>907</v>
      </c>
    </row>
    <row r="854" spans="1:5" ht="41.4">
      <c r="B854" s="315" t="s">
        <v>908</v>
      </c>
    </row>
    <row r="855" spans="1:5" ht="13.8">
      <c r="B855" s="315"/>
    </row>
    <row r="856" spans="1:5" ht="13.8">
      <c r="B856" s="315" t="s">
        <v>909</v>
      </c>
    </row>
    <row r="857" spans="1:5" ht="27" thickBot="1">
      <c r="A857" s="479"/>
      <c r="B857" s="338"/>
      <c r="C857" s="336" t="s">
        <v>910</v>
      </c>
      <c r="D857" s="336" t="s">
        <v>604</v>
      </c>
      <c r="E857" s="336" t="s">
        <v>726</v>
      </c>
    </row>
    <row r="858" spans="1:5">
      <c r="A858" s="480"/>
      <c r="B858" s="340" t="s">
        <v>911</v>
      </c>
      <c r="C858" s="341">
        <v>215568</v>
      </c>
      <c r="D858" s="341">
        <v>495806400</v>
      </c>
      <c r="E858" s="349">
        <v>71.23</v>
      </c>
    </row>
    <row r="859" spans="1:5">
      <c r="A859" s="480"/>
      <c r="B859" s="340" t="s">
        <v>912</v>
      </c>
      <c r="C859" s="341">
        <v>75661</v>
      </c>
      <c r="D859" s="341">
        <v>174020300</v>
      </c>
      <c r="E859" s="349">
        <v>25</v>
      </c>
    </row>
    <row r="860" spans="1:5">
      <c r="A860" s="480"/>
      <c r="B860" s="340" t="s">
        <v>913</v>
      </c>
      <c r="C860" s="341">
        <v>5308</v>
      </c>
      <c r="D860" s="341">
        <v>12208400</v>
      </c>
      <c r="E860" s="349">
        <v>1.75</v>
      </c>
    </row>
    <row r="861" spans="1:5" ht="13.8" thickBot="1">
      <c r="A861" s="480"/>
      <c r="B861" s="340" t="s">
        <v>914</v>
      </c>
      <c r="C861" s="344">
        <v>6104</v>
      </c>
      <c r="D861" s="344">
        <v>14039200</v>
      </c>
      <c r="E861" s="365">
        <v>2.02</v>
      </c>
    </row>
    <row r="862" spans="1:5" ht="14.4">
      <c r="A862" s="484"/>
      <c r="B862" s="338"/>
      <c r="C862" s="338"/>
      <c r="D862" s="338"/>
      <c r="E862" s="338"/>
    </row>
    <row r="863" spans="1:5">
      <c r="A863" s="481"/>
      <c r="B863" s="339" t="s">
        <v>606</v>
      </c>
      <c r="C863" s="357">
        <v>302641</v>
      </c>
      <c r="D863" s="357">
        <v>696074</v>
      </c>
      <c r="E863" s="356">
        <v>100</v>
      </c>
    </row>
    <row r="864" spans="1:5" ht="13.8">
      <c r="A864" s="482"/>
      <c r="B864" s="315"/>
    </row>
    <row r="865" spans="1:5" ht="13.8">
      <c r="A865" s="482"/>
      <c r="B865" s="315"/>
    </row>
    <row r="866" spans="1:5" ht="13.8">
      <c r="A866" s="482"/>
      <c r="B866" s="314" t="s">
        <v>915</v>
      </c>
    </row>
    <row r="867" spans="1:5" ht="55.2">
      <c r="B867" s="315" t="s">
        <v>916</v>
      </c>
    </row>
    <row r="868" spans="1:5" ht="13.8">
      <c r="B868" s="314"/>
    </row>
    <row r="869" spans="1:5" ht="13.8">
      <c r="B869" s="314" t="s">
        <v>273</v>
      </c>
    </row>
    <row r="870" spans="1:5" ht="13.8">
      <c r="B870" s="315" t="s">
        <v>917</v>
      </c>
    </row>
    <row r="871" spans="1:5" ht="13.8">
      <c r="B871" s="315"/>
    </row>
    <row r="872" spans="1:5" ht="13.8">
      <c r="B872" s="315"/>
    </row>
    <row r="873" spans="1:5" ht="13.8">
      <c r="B873" s="317" t="s">
        <v>918</v>
      </c>
    </row>
    <row r="874" spans="1:5" ht="13.8">
      <c r="B874" s="317" t="s">
        <v>595</v>
      </c>
    </row>
    <row r="875" spans="1:5" ht="40.200000000000003" thickBot="1">
      <c r="A875" s="479"/>
      <c r="B875" s="353" t="s">
        <v>585</v>
      </c>
      <c r="C875" s="336" t="s">
        <v>586</v>
      </c>
      <c r="D875" s="337"/>
      <c r="E875" s="336" t="s">
        <v>587</v>
      </c>
    </row>
    <row r="876" spans="1:5" ht="14.4">
      <c r="A876" s="484"/>
      <c r="B876" s="338"/>
      <c r="C876" s="338"/>
      <c r="D876" s="337"/>
      <c r="E876" s="338"/>
    </row>
    <row r="877" spans="1:5" ht="14.4">
      <c r="A877" s="480"/>
      <c r="B877" s="350" t="s">
        <v>919</v>
      </c>
      <c r="C877" s="341">
        <v>272674</v>
      </c>
      <c r="D877" s="337"/>
      <c r="E877" s="341">
        <v>201580</v>
      </c>
    </row>
    <row r="878" spans="1:5" ht="15" thickBot="1">
      <c r="A878" s="480"/>
      <c r="B878" s="350" t="s">
        <v>920</v>
      </c>
      <c r="C878" s="341">
        <v>-180234</v>
      </c>
      <c r="D878" s="337"/>
      <c r="E878" s="341">
        <v>-149813</v>
      </c>
    </row>
    <row r="879" spans="1:5" ht="15" thickBot="1">
      <c r="A879" s="481"/>
      <c r="B879" s="350" t="s">
        <v>921</v>
      </c>
      <c r="C879" s="471">
        <v>92440</v>
      </c>
      <c r="D879" s="337"/>
      <c r="E879" s="471">
        <v>51767</v>
      </c>
    </row>
    <row r="880" spans="1:5" ht="13.8">
      <c r="A880" s="482"/>
      <c r="B880" s="317"/>
    </row>
    <row r="881" spans="1:5" ht="13.8">
      <c r="A881" s="482"/>
      <c r="B881" s="315"/>
    </row>
    <row r="882" spans="1:5" ht="41.4">
      <c r="B882" s="315" t="s">
        <v>922</v>
      </c>
    </row>
    <row r="883" spans="1:5" ht="13.8">
      <c r="B883" s="316"/>
    </row>
    <row r="884" spans="1:5" ht="13.8">
      <c r="B884" s="317"/>
    </row>
    <row r="885" spans="1:5" ht="13.8">
      <c r="B885" s="316"/>
    </row>
    <row r="886" spans="1:5" ht="13.8">
      <c r="B886" s="316" t="s">
        <v>923</v>
      </c>
    </row>
    <row r="887" spans="1:5" ht="40.200000000000003" thickBot="1">
      <c r="A887" s="479"/>
      <c r="B887" s="353" t="s">
        <v>585</v>
      </c>
      <c r="C887" s="336" t="s">
        <v>586</v>
      </c>
      <c r="D887" s="337"/>
      <c r="E887" s="336" t="s">
        <v>587</v>
      </c>
    </row>
    <row r="888" spans="1:5" ht="14.4">
      <c r="A888" s="484"/>
      <c r="B888" s="338"/>
      <c r="C888" s="338"/>
      <c r="D888" s="337"/>
      <c r="E888" s="338"/>
    </row>
    <row r="889" spans="1:5" ht="14.4">
      <c r="A889" s="484"/>
      <c r="B889" s="350" t="s">
        <v>919</v>
      </c>
      <c r="C889" s="338"/>
      <c r="D889" s="337"/>
      <c r="E889" s="338"/>
    </row>
    <row r="890" spans="1:5" ht="15" thickBot="1">
      <c r="A890" s="480"/>
      <c r="B890" s="350" t="s">
        <v>924</v>
      </c>
      <c r="C890" s="341">
        <v>180234</v>
      </c>
      <c r="D890" s="337"/>
      <c r="E890" s="341">
        <v>149813</v>
      </c>
    </row>
    <row r="891" spans="1:5" ht="15" thickBot="1">
      <c r="A891" s="481"/>
      <c r="B891" s="338"/>
      <c r="C891" s="471">
        <v>180234</v>
      </c>
      <c r="D891" s="337"/>
      <c r="E891" s="471">
        <v>149813</v>
      </c>
    </row>
    <row r="892" spans="1:5" ht="13.8">
      <c r="A892" s="482"/>
      <c r="B892" s="316"/>
    </row>
    <row r="893" spans="1:5" ht="13.8">
      <c r="A893" s="482"/>
      <c r="B893" s="315"/>
    </row>
    <row r="894" spans="1:5" ht="15" thickBot="1">
      <c r="A894" s="479"/>
      <c r="B894" s="353" t="s">
        <v>585</v>
      </c>
      <c r="C894" s="336" t="s">
        <v>601</v>
      </c>
      <c r="D894" s="337"/>
      <c r="E894" s="336" t="s">
        <v>602</v>
      </c>
    </row>
    <row r="895" spans="1:5" ht="14.4">
      <c r="A895" s="484"/>
      <c r="B895" s="338"/>
      <c r="C895" s="338"/>
      <c r="D895" s="337"/>
      <c r="E895" s="338"/>
    </row>
    <row r="896" spans="1:5" ht="14.4">
      <c r="A896" s="486"/>
      <c r="B896" s="374" t="s">
        <v>919</v>
      </c>
      <c r="C896" s="337"/>
      <c r="D896" s="337"/>
      <c r="E896" s="338"/>
    </row>
    <row r="897" spans="1:5" ht="14.4">
      <c r="A897" s="481"/>
      <c r="B897" s="353" t="s">
        <v>925</v>
      </c>
      <c r="C897" s="357">
        <v>201580</v>
      </c>
      <c r="D897" s="337"/>
      <c r="E897" s="357">
        <v>131121</v>
      </c>
    </row>
    <row r="898" spans="1:5" ht="14.4">
      <c r="A898" s="490"/>
      <c r="B898" s="350" t="s">
        <v>926</v>
      </c>
      <c r="C898" s="371">
        <v>72235</v>
      </c>
      <c r="D898" s="337"/>
      <c r="E898" s="371">
        <v>110000</v>
      </c>
    </row>
    <row r="899" spans="1:5" ht="14.4">
      <c r="A899" s="490"/>
      <c r="B899" s="350" t="s">
        <v>927</v>
      </c>
      <c r="C899" s="371">
        <v>-2602</v>
      </c>
      <c r="D899" s="337"/>
      <c r="E899" s="371">
        <v>-40024</v>
      </c>
    </row>
    <row r="900" spans="1:5" ht="15" thickBot="1">
      <c r="A900" s="490"/>
      <c r="B900" s="350" t="s">
        <v>928</v>
      </c>
      <c r="C900" s="404">
        <v>1461</v>
      </c>
      <c r="D900" s="337"/>
      <c r="E900" s="407">
        <v>483</v>
      </c>
    </row>
    <row r="901" spans="1:5" ht="14.4">
      <c r="A901" s="487"/>
      <c r="B901" s="367" t="s">
        <v>929</v>
      </c>
      <c r="C901" s="405">
        <v>272674</v>
      </c>
      <c r="D901" s="337"/>
      <c r="E901" s="405">
        <v>201580</v>
      </c>
    </row>
    <row r="902" spans="1:5" ht="13.8">
      <c r="A902" s="482"/>
      <c r="B902" s="315"/>
    </row>
    <row r="903" spans="1:5" ht="13.8">
      <c r="A903" s="482"/>
      <c r="B903" s="314"/>
    </row>
    <row r="904" spans="1:5" ht="13.8">
      <c r="A904" s="482"/>
      <c r="B904" s="314" t="s">
        <v>930</v>
      </c>
    </row>
    <row r="905" spans="1:5" ht="13.8">
      <c r="A905" s="482"/>
      <c r="B905" s="314"/>
    </row>
    <row r="906" spans="1:5" ht="53.4" thickBot="1">
      <c r="A906" s="494"/>
      <c r="B906" s="335" t="s">
        <v>931</v>
      </c>
      <c r="C906" s="390" t="s">
        <v>932</v>
      </c>
      <c r="D906" s="390" t="s">
        <v>933</v>
      </c>
      <c r="E906" s="390" t="s">
        <v>606</v>
      </c>
    </row>
    <row r="907" spans="1:5" ht="14.4">
      <c r="A907" s="484"/>
      <c r="B907" s="338"/>
      <c r="C907" s="338"/>
      <c r="D907" s="338"/>
      <c r="E907" s="338"/>
    </row>
    <row r="908" spans="1:5">
      <c r="A908" s="498"/>
      <c r="B908" s="348" t="s">
        <v>934</v>
      </c>
      <c r="C908" s="402">
        <v>577</v>
      </c>
      <c r="D908" s="405">
        <v>3983</v>
      </c>
      <c r="E908" s="405">
        <v>4560</v>
      </c>
    </row>
    <row r="909" spans="1:5">
      <c r="A909" s="490"/>
      <c r="B909" s="350" t="s">
        <v>896</v>
      </c>
      <c r="C909" s="371">
        <v>1772</v>
      </c>
      <c r="D909" s="371">
        <v>8167</v>
      </c>
      <c r="E909" s="371">
        <v>9938</v>
      </c>
    </row>
    <row r="910" spans="1:5">
      <c r="A910" s="491"/>
      <c r="B910" s="350" t="s">
        <v>935</v>
      </c>
      <c r="C910" s="372" t="s">
        <v>591</v>
      </c>
      <c r="D910" s="372" t="s">
        <v>591</v>
      </c>
      <c r="E910" s="372" t="s">
        <v>591</v>
      </c>
    </row>
    <row r="911" spans="1:5" ht="13.8" thickBot="1">
      <c r="A911" s="491"/>
      <c r="B911" s="350" t="s">
        <v>936</v>
      </c>
      <c r="C911" s="372" t="s">
        <v>591</v>
      </c>
      <c r="D911" s="371">
        <v>-2021</v>
      </c>
      <c r="E911" s="371">
        <v>-2021</v>
      </c>
    </row>
    <row r="912" spans="1:5" ht="13.8" thickBot="1">
      <c r="A912" s="481"/>
      <c r="B912" s="348" t="s">
        <v>937</v>
      </c>
      <c r="C912" s="380">
        <v>2349</v>
      </c>
      <c r="D912" s="380">
        <v>10128</v>
      </c>
      <c r="E912" s="380">
        <v>12477</v>
      </c>
    </row>
    <row r="913" spans="1:5">
      <c r="A913" s="498"/>
      <c r="B913" s="348" t="s">
        <v>938</v>
      </c>
      <c r="C913" s="402" t="s">
        <v>591</v>
      </c>
      <c r="D913" s="372" t="s">
        <v>591</v>
      </c>
      <c r="E913" s="402" t="s">
        <v>591</v>
      </c>
    </row>
    <row r="914" spans="1:5">
      <c r="A914" s="487"/>
      <c r="B914" s="348" t="s">
        <v>939</v>
      </c>
      <c r="C914" s="405">
        <v>2349</v>
      </c>
      <c r="D914" s="405">
        <v>10128</v>
      </c>
      <c r="E914" s="405">
        <v>12477</v>
      </c>
    </row>
    <row r="915" spans="1:5" ht="13.8">
      <c r="B915" s="314"/>
    </row>
    <row r="916" spans="1:5" ht="13.8">
      <c r="B916" s="314"/>
    </row>
    <row r="917" spans="1:5" ht="27.6">
      <c r="A917" s="315"/>
      <c r="B917" s="315" t="s">
        <v>940</v>
      </c>
      <c r="C917" s="315"/>
    </row>
    <row r="918" spans="1:5" ht="13.8">
      <c r="B918" s="315"/>
    </row>
    <row r="919" spans="1:5" ht="13.8">
      <c r="B919" s="317"/>
    </row>
    <row r="920" spans="1:5" ht="13.8">
      <c r="B920" s="317" t="s">
        <v>941</v>
      </c>
    </row>
    <row r="921" spans="1:5" ht="13.8">
      <c r="B921" s="315"/>
    </row>
    <row r="922" spans="1:5" ht="15" thickBot="1">
      <c r="A922" s="479"/>
      <c r="B922" s="353" t="s">
        <v>585</v>
      </c>
      <c r="C922" s="336" t="s">
        <v>601</v>
      </c>
      <c r="D922" s="337"/>
      <c r="E922" s="336" t="s">
        <v>602</v>
      </c>
    </row>
    <row r="923" spans="1:5" ht="14.4">
      <c r="A923" s="484"/>
      <c r="B923" s="338"/>
      <c r="C923" s="338"/>
      <c r="D923" s="337"/>
      <c r="E923" s="338"/>
    </row>
    <row r="924" spans="1:5" ht="14.4">
      <c r="A924" s="486"/>
      <c r="B924" s="374" t="s">
        <v>594</v>
      </c>
      <c r="C924" s="337"/>
      <c r="D924" s="337"/>
      <c r="E924" s="337"/>
    </row>
    <row r="925" spans="1:5" ht="14.4">
      <c r="A925" s="481"/>
      <c r="B925" s="353" t="s">
        <v>925</v>
      </c>
      <c r="C925" s="357">
        <v>4176</v>
      </c>
      <c r="D925" s="337"/>
      <c r="E925" s="357">
        <v>4703</v>
      </c>
    </row>
    <row r="926" spans="1:5" ht="14.4">
      <c r="A926" s="480"/>
      <c r="B926" s="350" t="s">
        <v>942</v>
      </c>
      <c r="C926" s="341">
        <v>1518</v>
      </c>
      <c r="D926" s="337"/>
      <c r="E926" s="349" t="s">
        <v>591</v>
      </c>
    </row>
    <row r="927" spans="1:5" ht="15" thickBot="1">
      <c r="A927" s="490"/>
      <c r="B927" s="350" t="s">
        <v>943</v>
      </c>
      <c r="C927" s="404">
        <v>-1057</v>
      </c>
      <c r="D927" s="337"/>
      <c r="E927" s="407">
        <v>-527</v>
      </c>
    </row>
    <row r="928" spans="1:5" ht="14.4">
      <c r="A928" s="487"/>
      <c r="B928" s="367" t="s">
        <v>929</v>
      </c>
      <c r="C928" s="405">
        <v>4637</v>
      </c>
      <c r="D928" s="337"/>
      <c r="E928" s="405">
        <v>4176</v>
      </c>
    </row>
    <row r="929" spans="1:5" ht="14.4">
      <c r="A929" s="484"/>
      <c r="B929" s="338"/>
      <c r="C929" s="338"/>
      <c r="D929" s="337"/>
      <c r="E929" s="338"/>
    </row>
    <row r="930" spans="1:5" ht="14.4">
      <c r="A930" s="486"/>
      <c r="B930" s="472" t="s">
        <v>594</v>
      </c>
      <c r="C930" s="337"/>
      <c r="D930" s="337"/>
      <c r="E930" s="337"/>
    </row>
    <row r="931" spans="1:5" ht="14.4">
      <c r="A931" s="485"/>
      <c r="B931" s="350" t="s">
        <v>944</v>
      </c>
      <c r="C931" s="349">
        <v>896</v>
      </c>
      <c r="D931" s="337"/>
      <c r="E931" s="349">
        <v>619</v>
      </c>
    </row>
    <row r="932" spans="1:5" ht="15" thickBot="1">
      <c r="A932" s="480"/>
      <c r="B932" s="350" t="s">
        <v>939</v>
      </c>
      <c r="C932" s="341">
        <v>3741</v>
      </c>
      <c r="D932" s="337"/>
      <c r="E932" s="341">
        <v>3557</v>
      </c>
    </row>
    <row r="933" spans="1:5" ht="15" thickBot="1">
      <c r="A933" s="481"/>
      <c r="B933" s="337"/>
      <c r="C933" s="471">
        <v>4637</v>
      </c>
      <c r="D933" s="337"/>
      <c r="E933" s="471">
        <v>4176</v>
      </c>
    </row>
    <row r="934" spans="1:5" ht="13.8">
      <c r="A934" s="482"/>
      <c r="B934" s="317"/>
    </row>
    <row r="935" spans="1:5" ht="13.8">
      <c r="A935" s="482"/>
      <c r="B935" s="316"/>
    </row>
    <row r="936" spans="1:5" ht="13.8">
      <c r="B936" s="316"/>
    </row>
    <row r="937" spans="1:5" ht="13.8">
      <c r="B937" s="317" t="s">
        <v>945</v>
      </c>
    </row>
    <row r="938" spans="1:5" ht="40.200000000000003" thickBot="1">
      <c r="A938" s="479"/>
      <c r="B938" s="335" t="s">
        <v>931</v>
      </c>
      <c r="C938" s="336" t="s">
        <v>586</v>
      </c>
      <c r="D938" s="337"/>
      <c r="E938" s="336" t="s">
        <v>587</v>
      </c>
    </row>
    <row r="939" spans="1:5" ht="14.4">
      <c r="A939" s="484"/>
      <c r="B939" s="338"/>
      <c r="C939" s="338"/>
      <c r="D939" s="337"/>
      <c r="E939" s="338"/>
    </row>
    <row r="940" spans="1:5" ht="14.4">
      <c r="A940" s="495"/>
      <c r="B940" s="350" t="s">
        <v>946</v>
      </c>
      <c r="C940" s="342">
        <v>14683</v>
      </c>
      <c r="D940" s="337"/>
      <c r="E940" s="342">
        <v>9534</v>
      </c>
    </row>
    <row r="941" spans="1:5" ht="15" thickBot="1">
      <c r="A941" s="495"/>
      <c r="B941" s="350" t="s">
        <v>947</v>
      </c>
      <c r="C941" s="342">
        <v>1671</v>
      </c>
      <c r="D941" s="337"/>
      <c r="E941" s="343">
        <v>812</v>
      </c>
    </row>
    <row r="942" spans="1:5" ht="14.4">
      <c r="A942" s="480"/>
      <c r="B942" s="353" t="s">
        <v>948</v>
      </c>
      <c r="C942" s="473">
        <v>16354</v>
      </c>
      <c r="D942" s="337"/>
      <c r="E942" s="473">
        <v>10346</v>
      </c>
    </row>
    <row r="943" spans="1:5" ht="14.4">
      <c r="A943" s="484"/>
      <c r="B943" s="338"/>
      <c r="C943" s="338"/>
      <c r="D943" s="337"/>
      <c r="E943" s="338"/>
    </row>
    <row r="944" spans="1:5" ht="14.4">
      <c r="A944" s="495"/>
      <c r="B944" s="350" t="s">
        <v>949</v>
      </c>
      <c r="C944" s="342">
        <v>4495</v>
      </c>
      <c r="D944" s="337"/>
      <c r="E944" s="342">
        <v>7725</v>
      </c>
    </row>
    <row r="945" spans="1:8" ht="14.4">
      <c r="A945" s="496"/>
      <c r="B945" s="350" t="s">
        <v>950</v>
      </c>
      <c r="C945" s="343">
        <v>555</v>
      </c>
      <c r="D945" s="337"/>
      <c r="E945" s="342">
        <v>2411</v>
      </c>
    </row>
    <row r="946" spans="1:8" ht="14.4">
      <c r="A946" s="495"/>
      <c r="B946" s="350" t="s">
        <v>951</v>
      </c>
      <c r="C946" s="342">
        <v>4647</v>
      </c>
      <c r="D946" s="337"/>
      <c r="E946" s="342">
        <v>7891</v>
      </c>
    </row>
    <row r="947" spans="1:8" ht="15" thickBot="1">
      <c r="A947" s="480"/>
      <c r="B947" s="350" t="s">
        <v>660</v>
      </c>
      <c r="C947" s="344">
        <v>7438</v>
      </c>
      <c r="D947" s="337"/>
      <c r="E947" s="344">
        <v>7027</v>
      </c>
    </row>
    <row r="948" spans="1:8" ht="15" thickBot="1">
      <c r="A948" s="481"/>
      <c r="B948" s="337"/>
      <c r="C948" s="346">
        <v>33489</v>
      </c>
      <c r="D948" s="337"/>
      <c r="E948" s="346">
        <v>35400</v>
      </c>
    </row>
    <row r="949" spans="1:8" ht="13.8">
      <c r="B949" s="314"/>
    </row>
    <row r="950" spans="1:8" ht="13.8">
      <c r="B950" s="317"/>
    </row>
    <row r="951" spans="1:8" ht="13.8">
      <c r="B951" s="314" t="s">
        <v>952</v>
      </c>
    </row>
    <row r="952" spans="1:8" ht="13.8">
      <c r="B952" s="315" t="s">
        <v>953</v>
      </c>
    </row>
    <row r="953" spans="1:8" ht="15" thickBot="1">
      <c r="A953" s="465"/>
      <c r="B953" s="353" t="s">
        <v>585</v>
      </c>
      <c r="C953" s="336" t="s">
        <v>601</v>
      </c>
      <c r="D953" s="337"/>
      <c r="E953" s="336" t="s">
        <v>602</v>
      </c>
      <c r="F953" s="479"/>
      <c r="G953" s="486"/>
      <c r="H953" s="479"/>
    </row>
    <row r="954" spans="1:8" ht="14.4">
      <c r="A954" s="465"/>
      <c r="B954" s="465"/>
      <c r="C954" s="465"/>
      <c r="D954" s="337"/>
      <c r="E954" s="465"/>
      <c r="F954" s="518"/>
      <c r="G954" s="486"/>
      <c r="H954" s="518"/>
    </row>
    <row r="955" spans="1:8" ht="14.4">
      <c r="A955" s="337"/>
      <c r="B955" s="350" t="s">
        <v>954</v>
      </c>
      <c r="C955" s="341">
        <v>-161386</v>
      </c>
      <c r="D955" s="368"/>
      <c r="E955" s="341">
        <v>10716</v>
      </c>
      <c r="F955" s="480"/>
      <c r="G955" s="489"/>
      <c r="H955" s="480"/>
    </row>
    <row r="956" spans="1:8" ht="14.4">
      <c r="A956" s="337"/>
      <c r="B956" s="340" t="s">
        <v>955</v>
      </c>
      <c r="C956" s="465"/>
      <c r="D956" s="368"/>
      <c r="E956" s="465"/>
      <c r="F956" s="518"/>
      <c r="G956" s="489"/>
      <c r="H956" s="518"/>
    </row>
    <row r="957" spans="1:8" ht="14.4">
      <c r="A957" s="337"/>
      <c r="B957" s="340" t="s">
        <v>705</v>
      </c>
      <c r="C957" s="341">
        <v>109751</v>
      </c>
      <c r="D957" s="368"/>
      <c r="E957" s="341">
        <v>103350</v>
      </c>
      <c r="F957" s="480"/>
      <c r="G957" s="489"/>
      <c r="H957" s="480"/>
    </row>
    <row r="958" spans="1:8" ht="14.4">
      <c r="A958" s="337"/>
      <c r="B958" s="350" t="s">
        <v>956</v>
      </c>
      <c r="C958" s="341">
        <v>24310</v>
      </c>
      <c r="D958" s="337"/>
      <c r="E958" s="341">
        <v>3234</v>
      </c>
      <c r="F958" s="480"/>
      <c r="G958" s="486"/>
      <c r="H958" s="480"/>
    </row>
    <row r="959" spans="1:8" ht="14.4">
      <c r="A959" s="337"/>
      <c r="B959" s="350" t="s">
        <v>785</v>
      </c>
      <c r="C959" s="349">
        <v>-185</v>
      </c>
      <c r="D959" s="337"/>
      <c r="E959" s="349">
        <v>-136</v>
      </c>
      <c r="F959" s="485"/>
      <c r="G959" s="486"/>
      <c r="H959" s="485"/>
    </row>
    <row r="960" spans="1:8" ht="14.4">
      <c r="A960" s="337"/>
      <c r="B960" s="350" t="s">
        <v>957</v>
      </c>
      <c r="C960" s="341">
        <v>1398</v>
      </c>
      <c r="D960" s="337"/>
      <c r="E960" s="341">
        <v>1685</v>
      </c>
      <c r="F960" s="480"/>
      <c r="G960" s="486"/>
      <c r="H960" s="480"/>
    </row>
    <row r="961" spans="1:8" ht="14.4">
      <c r="A961" s="337"/>
      <c r="B961" s="340" t="s">
        <v>794</v>
      </c>
      <c r="C961" s="341">
        <v>7817</v>
      </c>
      <c r="D961" s="337"/>
      <c r="E961" s="341">
        <v>2303</v>
      </c>
      <c r="F961" s="480"/>
      <c r="G961" s="486"/>
      <c r="H961" s="480"/>
    </row>
    <row r="962" spans="1:8" ht="14.4">
      <c r="A962" s="337"/>
      <c r="B962" s="340" t="s">
        <v>958</v>
      </c>
      <c r="C962" s="341">
        <v>7917</v>
      </c>
      <c r="D962" s="337"/>
      <c r="E962" s="341">
        <v>-7541</v>
      </c>
      <c r="F962" s="480"/>
      <c r="G962" s="486"/>
      <c r="H962" s="480"/>
    </row>
    <row r="963" spans="1:8" ht="14.4">
      <c r="A963" s="337"/>
      <c r="B963" s="340" t="s">
        <v>706</v>
      </c>
      <c r="C963" s="341">
        <v>-10748</v>
      </c>
      <c r="D963" s="337"/>
      <c r="E963" s="341">
        <v>2539</v>
      </c>
      <c r="F963" s="480"/>
      <c r="G963" s="486"/>
      <c r="H963" s="480"/>
    </row>
    <row r="964" spans="1:8" ht="14.4">
      <c r="A964" s="337"/>
      <c r="B964" s="340" t="s">
        <v>959</v>
      </c>
      <c r="C964" s="465"/>
      <c r="D964" s="337"/>
      <c r="E964" s="465"/>
      <c r="F964" s="518"/>
      <c r="G964" s="486"/>
      <c r="H964" s="518"/>
    </row>
    <row r="965" spans="1:8" ht="14.4">
      <c r="A965" s="337"/>
      <c r="B965" s="340" t="s">
        <v>960</v>
      </c>
      <c r="C965" s="341">
        <v>2053</v>
      </c>
      <c r="D965" s="337"/>
      <c r="E965" s="341">
        <v>-4811</v>
      </c>
      <c r="F965" s="480"/>
      <c r="G965" s="486"/>
      <c r="H965" s="480"/>
    </row>
    <row r="966" spans="1:8" ht="14.4">
      <c r="A966" s="337"/>
      <c r="B966" s="340" t="s">
        <v>961</v>
      </c>
      <c r="C966" s="349">
        <v>407</v>
      </c>
      <c r="D966" s="337"/>
      <c r="E966" s="349">
        <v>-548</v>
      </c>
      <c r="F966" s="485"/>
      <c r="G966" s="486"/>
      <c r="H966" s="485"/>
    </row>
    <row r="967" spans="1:8" ht="15" thickBot="1">
      <c r="A967" s="337"/>
      <c r="B967" s="340" t="s">
        <v>962</v>
      </c>
      <c r="C967" s="341">
        <v>-6267</v>
      </c>
      <c r="D967" s="337"/>
      <c r="E967" s="341">
        <v>1550</v>
      </c>
      <c r="F967" s="480"/>
      <c r="G967" s="486"/>
      <c r="H967" s="480"/>
    </row>
    <row r="968" spans="1:8" ht="14.4">
      <c r="A968" s="337"/>
      <c r="B968" s="465"/>
      <c r="C968" s="474"/>
      <c r="D968" s="337"/>
      <c r="E968" s="474"/>
      <c r="F968" s="485"/>
      <c r="G968" s="486"/>
      <c r="H968" s="485"/>
    </row>
    <row r="969" spans="1:8" ht="15" thickBot="1">
      <c r="A969" s="337"/>
      <c r="B969" s="339" t="s">
        <v>963</v>
      </c>
      <c r="C969" s="346">
        <v>-24933</v>
      </c>
      <c r="D969" s="337"/>
      <c r="E969" s="346">
        <v>112341</v>
      </c>
      <c r="F969" s="481"/>
      <c r="G969" s="486"/>
      <c r="H969" s="481"/>
    </row>
    <row r="970" spans="1:8" ht="13.8">
      <c r="B970" s="315"/>
      <c r="F970" s="482"/>
      <c r="G970" s="482"/>
      <c r="H970" s="482"/>
    </row>
    <row r="971" spans="1:8" ht="13.8">
      <c r="B971" s="315"/>
      <c r="F971" s="482"/>
      <c r="G971" s="482"/>
      <c r="H971" s="482"/>
    </row>
    <row r="972" spans="1:8" ht="13.8">
      <c r="B972" s="315" t="s">
        <v>964</v>
      </c>
    </row>
    <row r="973" spans="1:8" ht="13.8">
      <c r="B973" s="314"/>
    </row>
    <row r="974" spans="1:8" ht="40.200000000000003" thickBot="1">
      <c r="A974" s="479"/>
      <c r="B974" s="353" t="s">
        <v>585</v>
      </c>
      <c r="C974" s="336" t="s">
        <v>586</v>
      </c>
      <c r="D974" s="337"/>
      <c r="E974" s="336" t="s">
        <v>587</v>
      </c>
    </row>
    <row r="975" spans="1:8" ht="14.4">
      <c r="A975" s="484"/>
      <c r="B975" s="338"/>
      <c r="C975" s="338"/>
      <c r="D975" s="337"/>
      <c r="E975" s="349"/>
    </row>
    <row r="976" spans="1:8" ht="15" thickBot="1">
      <c r="A976" s="485"/>
      <c r="B976" s="350" t="s">
        <v>965</v>
      </c>
      <c r="C976" s="349">
        <v>185</v>
      </c>
      <c r="D976" s="337"/>
      <c r="E976" s="349">
        <v>136</v>
      </c>
    </row>
    <row r="977" spans="1:5" ht="15" thickBot="1">
      <c r="A977" s="479"/>
      <c r="B977" s="350" t="s">
        <v>966</v>
      </c>
      <c r="C977" s="475">
        <v>185</v>
      </c>
      <c r="D977" s="337"/>
      <c r="E977" s="475">
        <v>136</v>
      </c>
    </row>
    <row r="978" spans="1:5" ht="13.8">
      <c r="A978" s="482"/>
      <c r="B978" s="314"/>
    </row>
    <row r="980" spans="1:5" ht="13.8">
      <c r="B980" s="317"/>
    </row>
    <row r="981" spans="1:5" ht="13.8">
      <c r="B981" s="314" t="s">
        <v>967</v>
      </c>
    </row>
    <row r="982" spans="1:5" ht="13.8">
      <c r="B982" s="317"/>
    </row>
    <row r="983" spans="1:5" ht="13.8">
      <c r="B983" s="317" t="s">
        <v>968</v>
      </c>
    </row>
    <row r="984" spans="1:5" ht="41.4">
      <c r="B984" s="315" t="s">
        <v>969</v>
      </c>
    </row>
    <row r="985" spans="1:5" ht="13.8">
      <c r="B985" s="314"/>
    </row>
    <row r="986" spans="1:5" ht="13.8">
      <c r="B986" s="314" t="s">
        <v>970</v>
      </c>
    </row>
    <row r="987" spans="1:5" ht="124.2">
      <c r="B987" s="315" t="s">
        <v>971</v>
      </c>
    </row>
    <row r="988" spans="1:5" ht="14.4">
      <c r="B988" s="351"/>
    </row>
    <row r="989" spans="1:5" ht="13.8">
      <c r="B989" s="409" t="s">
        <v>972</v>
      </c>
    </row>
    <row r="990" spans="1:5" ht="27.6">
      <c r="B990" s="315" t="s">
        <v>973</v>
      </c>
    </row>
    <row r="991" spans="1:5" ht="13.8">
      <c r="B991" s="314"/>
    </row>
    <row r="993" spans="1:5" ht="13.8">
      <c r="B993" s="317" t="s">
        <v>974</v>
      </c>
    </row>
    <row r="994" spans="1:5" ht="13.8">
      <c r="B994" s="315"/>
    </row>
    <row r="995" spans="1:5" ht="55.2">
      <c r="B995" s="315" t="s">
        <v>975</v>
      </c>
    </row>
    <row r="996" spans="1:5" ht="13.8">
      <c r="B996" s="315"/>
    </row>
    <row r="997" spans="1:5" ht="13.8">
      <c r="B997" s="315" t="s">
        <v>976</v>
      </c>
    </row>
    <row r="998" spans="1:5" ht="15" thickBot="1">
      <c r="A998" s="479"/>
      <c r="B998" s="353" t="s">
        <v>585</v>
      </c>
      <c r="C998" s="336" t="s">
        <v>601</v>
      </c>
      <c r="D998" s="338"/>
      <c r="E998" s="336" t="s">
        <v>602</v>
      </c>
    </row>
    <row r="999" spans="1:5" ht="14.4">
      <c r="A999" s="484"/>
      <c r="B999" s="338"/>
      <c r="C999" s="338"/>
      <c r="D999" s="338"/>
      <c r="E999" s="338"/>
    </row>
    <row r="1000" spans="1:5" ht="14.4">
      <c r="A1000" s="484"/>
      <c r="B1000" s="339" t="s">
        <v>977</v>
      </c>
      <c r="C1000" s="338"/>
      <c r="D1000" s="338"/>
      <c r="E1000" s="338"/>
    </row>
    <row r="1001" spans="1:5" ht="14.4">
      <c r="A1001" s="485"/>
      <c r="B1001" s="340" t="s">
        <v>978</v>
      </c>
      <c r="C1001" s="349">
        <v>25</v>
      </c>
      <c r="D1001" s="338"/>
      <c r="E1001" s="349">
        <v>97</v>
      </c>
    </row>
    <row r="1002" spans="1:5" ht="14.4">
      <c r="A1002" s="485"/>
      <c r="B1002" s="340" t="s">
        <v>979</v>
      </c>
      <c r="C1002" s="349">
        <v>2</v>
      </c>
      <c r="D1002" s="338"/>
      <c r="E1002" s="349">
        <v>10</v>
      </c>
    </row>
    <row r="1003" spans="1:5" ht="14.4">
      <c r="A1003" s="485"/>
      <c r="B1003" s="340" t="s">
        <v>980</v>
      </c>
      <c r="C1003" s="349" t="s">
        <v>591</v>
      </c>
      <c r="D1003" s="338"/>
      <c r="E1003" s="349">
        <v>29</v>
      </c>
    </row>
    <row r="1004" spans="1:5" ht="15" thickBot="1">
      <c r="A1004" s="485"/>
      <c r="B1004" s="340" t="s">
        <v>981</v>
      </c>
      <c r="C1004" s="349" t="s">
        <v>591</v>
      </c>
      <c r="D1004" s="338"/>
      <c r="E1004" s="349">
        <v>4</v>
      </c>
    </row>
    <row r="1005" spans="1:5" ht="14.4">
      <c r="A1005" s="479"/>
      <c r="B1005" s="338"/>
      <c r="C1005" s="476">
        <v>27</v>
      </c>
      <c r="D1005" s="338"/>
      <c r="E1005" s="476">
        <v>140</v>
      </c>
    </row>
    <row r="1006" spans="1:5" ht="14.4">
      <c r="A1006" s="484"/>
      <c r="B1006" s="338"/>
      <c r="C1006" s="338"/>
      <c r="D1006" s="338"/>
      <c r="E1006" s="338"/>
    </row>
    <row r="1007" spans="1:5" ht="14.4">
      <c r="A1007" s="338"/>
      <c r="B1007" s="339" t="s">
        <v>982</v>
      </c>
      <c r="C1007" s="338"/>
      <c r="D1007" s="338"/>
      <c r="E1007" s="338"/>
    </row>
    <row r="1008" spans="1:5" ht="14.4">
      <c r="A1008" s="338"/>
      <c r="B1008" s="338"/>
      <c r="C1008" s="338"/>
      <c r="D1008" s="338"/>
      <c r="E1008" s="338"/>
    </row>
    <row r="1009" spans="1:5" ht="14.4">
      <c r="A1009" s="338"/>
      <c r="B1009" s="339" t="s">
        <v>983</v>
      </c>
      <c r="C1009" s="338"/>
      <c r="D1009" s="338"/>
      <c r="E1009" s="338"/>
    </row>
    <row r="1010" spans="1:5" ht="14.4">
      <c r="A1010" s="485"/>
      <c r="B1010" s="340" t="s">
        <v>979</v>
      </c>
      <c r="C1010" s="349">
        <v>6</v>
      </c>
      <c r="D1010" s="338"/>
      <c r="E1010" s="349">
        <v>19</v>
      </c>
    </row>
    <row r="1011" spans="1:5" ht="14.4">
      <c r="A1011" s="484"/>
      <c r="B1011" s="338"/>
      <c r="C1011" s="338"/>
      <c r="D1011" s="338"/>
      <c r="E1011" s="338"/>
    </row>
    <row r="1012" spans="1:5" ht="14.4">
      <c r="A1012" s="484"/>
      <c r="B1012" s="339" t="s">
        <v>984</v>
      </c>
      <c r="C1012" s="338"/>
      <c r="D1012" s="338"/>
      <c r="E1012" s="338"/>
    </row>
    <row r="1013" spans="1:5" ht="14.4">
      <c r="A1013" s="480"/>
      <c r="B1013" s="340" t="s">
        <v>985</v>
      </c>
      <c r="C1013" s="341">
        <v>3433</v>
      </c>
      <c r="D1013" s="338"/>
      <c r="E1013" s="341">
        <v>4042</v>
      </c>
    </row>
    <row r="1014" spans="1:5" ht="14.4">
      <c r="A1014" s="485"/>
      <c r="B1014" s="340" t="s">
        <v>980</v>
      </c>
      <c r="C1014" s="349">
        <v>931</v>
      </c>
      <c r="D1014" s="338"/>
      <c r="E1014" s="341">
        <v>1340</v>
      </c>
    </row>
    <row r="1015" spans="1:5" ht="14.4">
      <c r="A1015" s="485"/>
      <c r="B1015" s="340" t="s">
        <v>981</v>
      </c>
      <c r="C1015" s="349">
        <v>494</v>
      </c>
      <c r="D1015" s="338"/>
      <c r="E1015" s="349">
        <v>598</v>
      </c>
    </row>
    <row r="1016" spans="1:5" ht="14.4">
      <c r="A1016" s="485"/>
      <c r="B1016" s="340" t="s">
        <v>986</v>
      </c>
      <c r="C1016" s="349" t="s">
        <v>591</v>
      </c>
      <c r="D1016" s="338"/>
      <c r="E1016" s="349">
        <v>101</v>
      </c>
    </row>
    <row r="1017" spans="1:5" ht="14.4">
      <c r="A1017" s="485"/>
      <c r="B1017" s="340" t="s">
        <v>987</v>
      </c>
      <c r="C1017" s="349">
        <v>70</v>
      </c>
      <c r="D1017" s="338"/>
      <c r="E1017" s="349">
        <v>254</v>
      </c>
    </row>
    <row r="1018" spans="1:5" ht="15" thickBot="1">
      <c r="A1018" s="480"/>
      <c r="B1018" s="340" t="s">
        <v>988</v>
      </c>
      <c r="C1018" s="341">
        <v>4764</v>
      </c>
      <c r="D1018" s="338"/>
      <c r="E1018" s="341">
        <v>1048</v>
      </c>
    </row>
    <row r="1019" spans="1:5" ht="14.4">
      <c r="A1019" s="481"/>
      <c r="B1019" s="338"/>
      <c r="C1019" s="477">
        <v>9692</v>
      </c>
      <c r="D1019" s="338"/>
      <c r="E1019" s="477">
        <v>7383</v>
      </c>
    </row>
    <row r="1020" spans="1:5" ht="14.4">
      <c r="A1020" s="484"/>
      <c r="B1020" s="338"/>
      <c r="C1020" s="338"/>
      <c r="D1020" s="338"/>
      <c r="E1020" s="338"/>
    </row>
    <row r="1021" spans="1:5" ht="14.4">
      <c r="A1021" s="484"/>
      <c r="B1021" s="339" t="s">
        <v>989</v>
      </c>
      <c r="C1021" s="338"/>
      <c r="D1021" s="338"/>
      <c r="E1021" s="338"/>
    </row>
    <row r="1022" spans="1:5" ht="14.4">
      <c r="A1022" s="485"/>
      <c r="B1022" s="340" t="s">
        <v>990</v>
      </c>
      <c r="C1022" s="349">
        <v>32</v>
      </c>
      <c r="D1022" s="338"/>
      <c r="E1022" s="349">
        <v>668</v>
      </c>
    </row>
    <row r="1023" spans="1:5" ht="14.4">
      <c r="A1023" s="485"/>
      <c r="B1023" s="340" t="s">
        <v>987</v>
      </c>
      <c r="C1023" s="349">
        <v>22</v>
      </c>
      <c r="D1023" s="338"/>
      <c r="E1023" s="349">
        <v>77</v>
      </c>
    </row>
    <row r="1024" spans="1:5" ht="14.4">
      <c r="A1024" s="485"/>
      <c r="B1024" s="340" t="s">
        <v>979</v>
      </c>
      <c r="C1024" s="349">
        <v>797</v>
      </c>
      <c r="D1024" s="338"/>
      <c r="E1024" s="349">
        <v>225</v>
      </c>
    </row>
    <row r="1025" spans="1:5" ht="14.4">
      <c r="A1025" s="485"/>
      <c r="B1025" s="340" t="s">
        <v>980</v>
      </c>
      <c r="C1025" s="349">
        <v>126</v>
      </c>
      <c r="D1025" s="338"/>
      <c r="E1025" s="349" t="s">
        <v>591</v>
      </c>
    </row>
    <row r="1026" spans="1:5" ht="15" thickBot="1">
      <c r="A1026" s="485"/>
      <c r="B1026" s="340" t="s">
        <v>981</v>
      </c>
      <c r="C1026" s="349">
        <v>117</v>
      </c>
      <c r="D1026" s="338"/>
      <c r="E1026" s="349" t="s">
        <v>591</v>
      </c>
    </row>
    <row r="1027" spans="1:5" ht="14.4">
      <c r="A1027" s="481"/>
      <c r="B1027" s="338"/>
      <c r="C1027" s="477">
        <v>1094</v>
      </c>
      <c r="D1027" s="338"/>
      <c r="E1027" s="476">
        <v>970</v>
      </c>
    </row>
    <row r="1028" spans="1:5" ht="14.4">
      <c r="A1028" s="484"/>
      <c r="B1028" s="339" t="s">
        <v>991</v>
      </c>
      <c r="C1028" s="338"/>
      <c r="D1028" s="338"/>
      <c r="E1028" s="338"/>
    </row>
    <row r="1029" spans="1:5" ht="14.4">
      <c r="A1029" s="480"/>
      <c r="B1029" s="340" t="s">
        <v>992</v>
      </c>
      <c r="C1029" s="341">
        <v>2069</v>
      </c>
      <c r="D1029" s="338"/>
      <c r="E1029" s="349" t="s">
        <v>591</v>
      </c>
    </row>
    <row r="1030" spans="1:5" ht="14.4">
      <c r="A1030" s="485"/>
      <c r="B1030" s="340" t="s">
        <v>993</v>
      </c>
      <c r="C1030" s="349" t="s">
        <v>591</v>
      </c>
      <c r="D1030" s="338"/>
      <c r="E1030" s="349">
        <v>1</v>
      </c>
    </row>
    <row r="1031" spans="1:5" ht="15" thickBot="1">
      <c r="A1031" s="485"/>
      <c r="B1031" s="340" t="s">
        <v>988</v>
      </c>
      <c r="C1031" s="349">
        <v>19</v>
      </c>
      <c r="D1031" s="338"/>
      <c r="E1031" s="349">
        <v>12</v>
      </c>
    </row>
    <row r="1032" spans="1:5" ht="14.4">
      <c r="A1032" s="481"/>
      <c r="B1032" s="368"/>
      <c r="C1032" s="477">
        <v>2088</v>
      </c>
      <c r="D1032" s="338"/>
      <c r="E1032" s="476">
        <v>13</v>
      </c>
    </row>
    <row r="1033" spans="1:5" ht="13.8">
      <c r="A1033" s="482"/>
      <c r="B1033" s="315"/>
    </row>
    <row r="1034" spans="1:5">
      <c r="A1034" s="482"/>
    </row>
    <row r="1035" spans="1:5" ht="13.8">
      <c r="A1035" s="482"/>
      <c r="B1035" s="314"/>
    </row>
    <row r="1036" spans="1:5" ht="13.8">
      <c r="A1036" s="482"/>
      <c r="B1036" s="317" t="s">
        <v>994</v>
      </c>
    </row>
    <row r="1037" spans="1:5" ht="13.8">
      <c r="A1037" s="482"/>
      <c r="B1037" s="315"/>
    </row>
    <row r="1038" spans="1:5" ht="13.8">
      <c r="A1038" s="482"/>
      <c r="B1038" s="315" t="s">
        <v>995</v>
      </c>
    </row>
    <row r="1039" spans="1:5" ht="13.8">
      <c r="A1039" s="482"/>
      <c r="B1039" s="315"/>
    </row>
    <row r="1040" spans="1:5" ht="15" thickBot="1">
      <c r="A1040" s="479"/>
      <c r="B1040" s="353" t="s">
        <v>585</v>
      </c>
      <c r="C1040" s="336" t="s">
        <v>601</v>
      </c>
      <c r="D1040" s="338"/>
      <c r="E1040" s="336" t="s">
        <v>602</v>
      </c>
    </row>
    <row r="1041" spans="1:5" ht="14.4">
      <c r="A1041" s="484"/>
      <c r="B1041" s="348" t="s">
        <v>996</v>
      </c>
      <c r="C1041" s="338"/>
      <c r="D1041" s="338"/>
      <c r="E1041" s="338"/>
    </row>
    <row r="1042" spans="1:5" ht="14.4">
      <c r="A1042" s="480"/>
      <c r="B1042" s="350" t="s">
        <v>997</v>
      </c>
      <c r="C1042" s="341">
        <v>1614</v>
      </c>
      <c r="D1042" s="338"/>
      <c r="E1042" s="341">
        <v>1172</v>
      </c>
    </row>
    <row r="1043" spans="1:5" ht="14.4">
      <c r="A1043" s="485"/>
      <c r="B1043" s="350" t="s">
        <v>998</v>
      </c>
      <c r="C1043" s="349">
        <v>216</v>
      </c>
      <c r="D1043" s="338"/>
      <c r="E1043" s="349">
        <v>268</v>
      </c>
    </row>
    <row r="1044" spans="1:5" ht="14.4">
      <c r="A1044" s="485"/>
      <c r="B1044" s="350" t="s">
        <v>999</v>
      </c>
      <c r="C1044" s="349">
        <v>401</v>
      </c>
      <c r="D1044" s="338"/>
      <c r="E1044" s="349">
        <v>326</v>
      </c>
    </row>
    <row r="1045" spans="1:5" ht="15" thickBot="1">
      <c r="A1045" s="485"/>
      <c r="B1045" s="350" t="s">
        <v>767</v>
      </c>
      <c r="C1045" s="478">
        <v>733</v>
      </c>
      <c r="D1045" s="338"/>
      <c r="E1045" s="478">
        <v>454</v>
      </c>
    </row>
    <row r="1046" spans="1:5" ht="14.4">
      <c r="A1046" s="481"/>
      <c r="B1046" s="338"/>
      <c r="C1046" s="357">
        <v>2964</v>
      </c>
      <c r="D1046" s="338"/>
      <c r="E1046" s="357">
        <v>2220</v>
      </c>
    </row>
    <row r="1047" spans="1:5" ht="13.8">
      <c r="A1047" s="482"/>
      <c r="B1047" s="315"/>
    </row>
    <row r="1048" spans="1:5" ht="15" thickBot="1">
      <c r="A1048" s="479"/>
      <c r="B1048" s="367" t="s">
        <v>585</v>
      </c>
      <c r="C1048" s="336" t="s">
        <v>601</v>
      </c>
      <c r="D1048" s="338"/>
      <c r="E1048" s="336" t="s">
        <v>602</v>
      </c>
    </row>
    <row r="1049" spans="1:5" ht="14.4">
      <c r="A1049" s="485"/>
      <c r="B1049" s="348" t="s">
        <v>1000</v>
      </c>
      <c r="C1049" s="349">
        <v>486</v>
      </c>
      <c r="D1049" s="338"/>
      <c r="E1049" s="349">
        <v>488</v>
      </c>
    </row>
    <row r="1050" spans="1:5" ht="13.8">
      <c r="A1050" s="482"/>
      <c r="B1050" s="317"/>
    </row>
    <row r="1051" spans="1:5" ht="13.8">
      <c r="A1051" s="482"/>
      <c r="B1051" s="317"/>
    </row>
    <row r="1052" spans="1:5" ht="13.8">
      <c r="B1052" s="317"/>
    </row>
    <row r="1053" spans="1:5" ht="13.8">
      <c r="B1053" s="317" t="s">
        <v>1001</v>
      </c>
    </row>
    <row r="1054" spans="1:5" ht="13.8">
      <c r="B1054" s="315"/>
    </row>
    <row r="1055" spans="1:5" ht="27.6">
      <c r="B1055" s="315" t="s">
        <v>1002</v>
      </c>
    </row>
    <row r="1056" spans="1:5" ht="13.8">
      <c r="B1056" s="315"/>
    </row>
    <row r="1057" spans="2:2" ht="13.8">
      <c r="B1057" s="315" t="s">
        <v>1003</v>
      </c>
    </row>
    <row r="1058" spans="2:2" ht="13.8">
      <c r="B1058" s="315"/>
    </row>
    <row r="1059" spans="2:2" ht="13.8">
      <c r="B1059" s="315"/>
    </row>
  </sheetData>
  <mergeCells count="68">
    <mergeCell ref="A323:A324"/>
    <mergeCell ref="A337:A338"/>
    <mergeCell ref="A353:A354"/>
    <mergeCell ref="A369:A370"/>
    <mergeCell ref="A737:A739"/>
    <mergeCell ref="B662:C662"/>
    <mergeCell ref="D662:E662"/>
    <mergeCell ref="F662:G662"/>
    <mergeCell ref="H662:I662"/>
    <mergeCell ref="B737:B739"/>
    <mergeCell ref="C737:C739"/>
    <mergeCell ref="D737:D739"/>
    <mergeCell ref="F737:F739"/>
    <mergeCell ref="C660:D660"/>
    <mergeCell ref="E660:F660"/>
    <mergeCell ref="G660:H660"/>
    <mergeCell ref="C661:D661"/>
    <mergeCell ref="E661:F661"/>
    <mergeCell ref="G661:H661"/>
    <mergeCell ref="C658:D658"/>
    <mergeCell ref="E658:F658"/>
    <mergeCell ref="G658:H658"/>
    <mergeCell ref="C659:D659"/>
    <mergeCell ref="E659:F659"/>
    <mergeCell ref="G659:H659"/>
    <mergeCell ref="G640:G641"/>
    <mergeCell ref="J640:J641"/>
    <mergeCell ref="C656:D656"/>
    <mergeCell ref="E656:F656"/>
    <mergeCell ref="G656:H656"/>
    <mergeCell ref="C657:D657"/>
    <mergeCell ref="E657:F657"/>
    <mergeCell ref="G657:H657"/>
    <mergeCell ref="C371:H371"/>
    <mergeCell ref="C455:E455"/>
    <mergeCell ref="G455:I455"/>
    <mergeCell ref="D629:E629"/>
    <mergeCell ref="G629:H629"/>
    <mergeCell ref="J629:K629"/>
    <mergeCell ref="C355:H355"/>
    <mergeCell ref="C369:C370"/>
    <mergeCell ref="D369:D370"/>
    <mergeCell ref="E369:E370"/>
    <mergeCell ref="F369:F370"/>
    <mergeCell ref="G369:G370"/>
    <mergeCell ref="H369:H370"/>
    <mergeCell ref="C339:H339"/>
    <mergeCell ref="C353:C354"/>
    <mergeCell ref="D353:D354"/>
    <mergeCell ref="E353:E354"/>
    <mergeCell ref="F353:F354"/>
    <mergeCell ref="G353:G354"/>
    <mergeCell ref="H353:H354"/>
    <mergeCell ref="C325:H325"/>
    <mergeCell ref="C337:C338"/>
    <mergeCell ref="D337:D338"/>
    <mergeCell ref="E337:E338"/>
    <mergeCell ref="F337:F338"/>
    <mergeCell ref="G337:G338"/>
    <mergeCell ref="H337:H338"/>
    <mergeCell ref="C241:F241"/>
    <mergeCell ref="G241:J241"/>
    <mergeCell ref="C323:C324"/>
    <mergeCell ref="D323:D324"/>
    <mergeCell ref="E323:E324"/>
    <mergeCell ref="F323:F324"/>
    <mergeCell ref="G323:G324"/>
    <mergeCell ref="H323:H3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A7A64-E013-4231-9EDA-9FEA36911A5F}">
  <dimension ref="A1:A11"/>
  <sheetViews>
    <sheetView workbookViewId="0">
      <selection activeCell="L24" sqref="L24"/>
    </sheetView>
  </sheetViews>
  <sheetFormatPr defaultRowHeight="13.2"/>
  <sheetData>
    <row r="1" spans="1:1">
      <c r="A1" t="s">
        <v>1006</v>
      </c>
    </row>
    <row r="4" spans="1:1">
      <c r="A4" s="520" t="s">
        <v>1007</v>
      </c>
    </row>
    <row r="6" spans="1:1">
      <c r="A6" s="520" t="s">
        <v>1008</v>
      </c>
    </row>
    <row r="8" spans="1:1">
      <c r="A8" s="520" t="s">
        <v>1009</v>
      </c>
    </row>
    <row r="10" spans="1:1">
      <c r="A10" s="520" t="s">
        <v>1011</v>
      </c>
    </row>
    <row r="11" spans="1:1">
      <c r="A11" s="520" t="s">
        <v>1010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PK</vt:lpstr>
      <vt:lpstr>Biljeske</vt:lpstr>
      <vt:lpstr>Bilješke</vt:lpstr>
      <vt:lpstr>Bilanca!Print_Area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Melita Šifter Mlinar</cp:lastModifiedBy>
  <cp:lastPrinted>2021-04-28T04:06:46Z</cp:lastPrinted>
  <dcterms:created xsi:type="dcterms:W3CDTF">2008-10-17T11:51:54Z</dcterms:created>
  <dcterms:modified xsi:type="dcterms:W3CDTF">2021-04-30T09:55:48Z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